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.duraev\Downloads\04-03-2024_15-54-38\"/>
    </mc:Choice>
  </mc:AlternateContent>
  <xr:revisionPtr revIDLastSave="0" documentId="13_ncr:1_{3C13E925-40BA-487B-B2C6-F76B35EE96CA}" xr6:coauthVersionLast="47" xr6:coauthVersionMax="47" xr10:uidLastSave="{00000000-0000-0000-0000-000000000000}"/>
  <bookViews>
    <workbookView xWindow="-45" yWindow="120" windowWidth="25770" windowHeight="15480" activeTab="2" xr2:uid="{00000000-000D-0000-FFFF-FFFF00000000}"/>
  </bookViews>
  <sheets>
    <sheet name="КС3" sheetId="16" r:id="rId1"/>
    <sheet name="реестр" sheetId="14" r:id="rId2"/>
    <sheet name="06-02-03 НВК1" sheetId="27" r:id="rId3"/>
    <sheet name="06-02-01 НВК4" sheetId="28" r:id="rId4"/>
    <sheet name="07-01-02 ГП2" sheetId="29" r:id="rId5"/>
    <sheet name="06-03-01 ТС1 " sheetId="32" r:id="rId6"/>
    <sheet name="первичка" sheetId="30" r:id="rId7"/>
  </sheets>
  <externalReferences>
    <externalReference r:id="rId8"/>
    <externalReference r:id="rId9"/>
  </externalReferences>
  <definedNames>
    <definedName name="_xlnm._FilterDatabase" localSheetId="3" hidden="1">'06-02-01 НВК4'!$A$29:$O$301</definedName>
    <definedName name="_xlnm._FilterDatabase" localSheetId="2" hidden="1">'06-02-03 НВК1'!$A$29:$O$285</definedName>
    <definedName name="_xlnm._FilterDatabase" localSheetId="5" hidden="1">'06-03-01 ТС1 '!$A$29:$O$876</definedName>
    <definedName name="_xlnm._FilterDatabase" localSheetId="4" hidden="1">'07-01-02 ГП2'!$A$29:$O$116</definedName>
    <definedName name="_xlnm.Print_Titles" localSheetId="3">'06-02-01 НВК4'!$32:$32</definedName>
    <definedName name="_xlnm.Print_Titles" localSheetId="2">'06-02-03 НВК1'!$32:$32</definedName>
    <definedName name="_xlnm.Print_Titles" localSheetId="5">'06-03-01 ТС1 '!$32:$32</definedName>
    <definedName name="_xlnm.Print_Titles" localSheetId="4">'07-01-02 ГП2'!$32:$32</definedName>
    <definedName name="_xlnm.Print_Area" localSheetId="3">'06-02-01 НВК4'!$A:$O</definedName>
    <definedName name="_xlnm.Print_Area" localSheetId="2">'06-02-03 НВК1'!$A:$O</definedName>
    <definedName name="_xlnm.Print_Area" localSheetId="5">'06-03-01 ТС1 '!$A:$O</definedName>
    <definedName name="_xlnm.Print_Area" localSheetId="4">'07-01-02 ГП2'!$A:$O</definedName>
    <definedName name="_xlnm.Print_Area" localSheetId="0">КС3!$A$1:$H$97</definedName>
    <definedName name="_xlnm.Print_Area" localSheetId="1">реестр!$A$1:$J$17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61" i="32" l="1"/>
  <c r="P547" i="32"/>
  <c r="O40" i="16" l="1"/>
  <c r="L14" i="14"/>
  <c r="H14" i="14"/>
  <c r="G14" i="14"/>
  <c r="F14" i="14"/>
  <c r="E14" i="14"/>
  <c r="D14" i="14"/>
  <c r="M21" i="32"/>
  <c r="C11" i="32"/>
  <c r="L13" i="14" l="1"/>
  <c r="L12" i="14"/>
  <c r="L11" i="14"/>
  <c r="H13" i="14"/>
  <c r="G13" i="14"/>
  <c r="F13" i="14"/>
  <c r="E13" i="14"/>
  <c r="D13" i="14"/>
  <c r="D12" i="14"/>
  <c r="G12" i="14"/>
  <c r="H12" i="14"/>
  <c r="F12" i="14"/>
  <c r="E12" i="14"/>
  <c r="H11" i="14"/>
  <c r="G11" i="14"/>
  <c r="D11" i="14"/>
  <c r="F11" i="14"/>
  <c r="E11" i="14"/>
  <c r="L17" i="14" l="1"/>
  <c r="M21" i="29"/>
  <c r="C11" i="29"/>
  <c r="M21" i="28"/>
  <c r="C11" i="28"/>
  <c r="M21" i="27"/>
  <c r="C11" i="27"/>
  <c r="L15" i="14" l="1"/>
  <c r="M15" i="14"/>
  <c r="M11" i="14"/>
  <c r="J12" i="14"/>
  <c r="M13" i="14"/>
  <c r="J13" i="14"/>
  <c r="M12" i="14" l="1"/>
  <c r="M14" i="14"/>
  <c r="H39" i="16" l="1"/>
  <c r="G39" i="16" s="1"/>
  <c r="F39" i="16" s="1"/>
  <c r="H36" i="16"/>
  <c r="G36" i="16" s="1"/>
  <c r="H35" i="16"/>
  <c r="G35" i="16" s="1"/>
  <c r="F35" i="16" s="1"/>
  <c r="H24" i="16"/>
  <c r="C14" i="16"/>
  <c r="F36" i="16" l="1"/>
  <c r="G17" i="14" l="1"/>
  <c r="F17" i="14"/>
  <c r="E17" i="14"/>
  <c r="D17" i="14"/>
  <c r="J14" i="14"/>
  <c r="H17" i="14" l="1"/>
  <c r="K40" i="16" s="1"/>
  <c r="J15" i="14"/>
  <c r="J11" i="14"/>
  <c r="P40" i="16" l="1"/>
  <c r="G34" i="16"/>
  <c r="H34" i="16"/>
  <c r="F34" i="16"/>
  <c r="L40" i="16"/>
  <c r="J17" i="14"/>
  <c r="K81" i="16" l="1"/>
  <c r="L81" i="16"/>
  <c r="L83" i="16" s="1"/>
  <c r="H33" i="16" l="1"/>
  <c r="H40" i="16" s="1"/>
  <c r="H41" i="16" s="1"/>
  <c r="H42" i="16" s="1"/>
  <c r="H79" i="16" s="1"/>
  <c r="H80" i="16" s="1"/>
  <c r="H81" i="16" s="1"/>
  <c r="F33" i="16"/>
  <c r="O81" i="16" s="1"/>
  <c r="G33" i="16"/>
</calcChain>
</file>

<file path=xl/sharedStrings.xml><?xml version="1.0" encoding="utf-8"?>
<sst xmlns="http://schemas.openxmlformats.org/spreadsheetml/2006/main" count="5721" uniqueCount="1203">
  <si>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</si>
  <si>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</si>
  <si>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</si>
  <si>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</si>
  <si>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</si>
  <si>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</si>
  <si>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</si>
  <si>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</si>
  <si>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</si>
  <si>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</si>
  <si>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</si>
  <si>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</si>
  <si>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</si>
  <si>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</si>
  <si>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</si>
  <si>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</si>
  <si>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</si>
  <si>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</si>
  <si>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</si>
  <si>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</si>
  <si>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</si>
  <si>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</si>
  <si>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</si>
  <si>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</si>
  <si>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</si>
  <si>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</si>
  <si>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</si>
  <si>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</si>
  <si>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</si>
  <si>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</si>
  <si>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тыс.руб.</t>
  </si>
  <si>
    <t>Средства на оплату труда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</si>
  <si>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</si>
  <si>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</si>
  <si>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</si>
  <si>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</si>
  <si>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</si>
  <si>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</si>
  <si>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</si>
  <si>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</si>
  <si>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</si>
  <si>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</si>
  <si>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</si>
  <si>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</si>
  <si>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</si>
  <si>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</si>
  <si>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</si>
  <si>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</si>
  <si>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</si>
  <si>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</si>
  <si>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</si>
  <si>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</si>
  <si>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</si>
  <si>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</si>
  <si>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</si>
  <si>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</si>
  <si>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</si>
  <si>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</si>
  <si>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</si>
  <si>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</si>
  <si>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</si>
  <si>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</si>
  <si>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</si>
  <si>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</si>
  <si>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</si>
  <si>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</si>
  <si>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</si>
  <si>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</si>
  <si>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</si>
  <si>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</si>
  <si>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</si>
  <si>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</si>
  <si>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</si>
  <si>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</si>
  <si>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</si>
  <si>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</si>
  <si>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</si>
  <si>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</si>
  <si>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</si>
  <si>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Перевозка и утилизация отходов 4-5 класса опасности</t>
  </si>
  <si>
    <t>м3</t>
  </si>
  <si>
    <t>162,38</t>
  </si>
  <si>
    <t>8,16</t>
  </si>
  <si>
    <t>(Материалы для строительных работ)</t>
  </si>
  <si>
    <t>Цена=1590/1,2/8,16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</si>
  <si>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</si>
  <si>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</si>
  <si>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</si>
  <si>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</si>
  <si>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</si>
  <si>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</si>
  <si>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</si>
  <si>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</si>
  <si>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</si>
  <si>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</si>
  <si>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</si>
  <si>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</si>
  <si>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</si>
  <si>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</si>
  <si>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</si>
  <si>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</si>
  <si>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</si>
  <si>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</si>
  <si>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</si>
  <si>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</si>
  <si>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</si>
  <si>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</si>
  <si>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</si>
  <si>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</si>
  <si>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</si>
  <si>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</si>
  <si>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</si>
  <si>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</si>
  <si>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</si>
  <si>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</si>
  <si>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</si>
  <si>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</si>
  <si>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</si>
  <si>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</si>
  <si>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</si>
  <si>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</si>
  <si>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</si>
  <si>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</si>
  <si>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</si>
  <si>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</si>
  <si>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</si>
  <si>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</si>
  <si>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</si>
  <si>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</si>
  <si>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</si>
  <si>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</si>
  <si>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 xml:space="preserve">               материалы</t>
  </si>
  <si>
    <t>Земляные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</si>
  <si>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</si>
  <si>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</si>
  <si>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</si>
  <si>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</si>
  <si>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</si>
  <si>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</si>
  <si>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</si>
  <si>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</si>
  <si>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</si>
  <si>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</si>
  <si>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</si>
  <si>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</si>
  <si>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</si>
  <si>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</si>
  <si>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МВМ/03-07, ДС№4 от 15.11.23</t>
  </si>
  <si>
    <t>03.07.2023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</si>
  <si>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</si>
  <si>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</si>
  <si>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</si>
  <si>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</si>
  <si>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</si>
  <si>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</si>
  <si>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</si>
  <si>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</si>
  <si>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</si>
  <si>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</si>
  <si>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</si>
  <si>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</si>
  <si>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</si>
  <si>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</si>
  <si>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</si>
  <si>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</si>
  <si>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</si>
  <si>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</si>
  <si>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</si>
  <si>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</si>
  <si>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ИТОГО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</si>
  <si>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</si>
  <si>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</si>
  <si>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</si>
  <si>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</si>
  <si>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</si>
  <si>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</si>
  <si>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</si>
  <si>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</si>
  <si>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</si>
  <si>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</si>
  <si>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</si>
  <si>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</si>
  <si>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</si>
  <si>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</si>
  <si>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</si>
  <si>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МВМ/03-07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</si>
  <si>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</si>
  <si>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</si>
  <si>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</si>
  <si>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</si>
  <si>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</si>
  <si>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</si>
  <si>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</si>
  <si>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</si>
  <si>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</si>
  <si>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</si>
  <si>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</si>
  <si>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</si>
  <si>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</si>
  <si>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</si>
  <si>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</si>
  <si>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</si>
  <si>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</si>
  <si>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</si>
  <si>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</si>
  <si>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</si>
  <si>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</si>
  <si>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</si>
  <si>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</si>
  <si>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</si>
  <si>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</si>
  <si>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</si>
  <si>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</si>
  <si>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</si>
  <si>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</si>
  <si>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</si>
  <si>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</si>
  <si>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</si>
  <si>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</si>
  <si>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</si>
  <si>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</si>
  <si>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</si>
  <si>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</si>
  <si>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</si>
  <si>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</si>
  <si>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</si>
  <si>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</si>
  <si>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</si>
  <si>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</si>
  <si>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</si>
  <si>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</si>
  <si>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</si>
  <si>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</si>
  <si>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</si>
  <si>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</si>
  <si>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</si>
  <si>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</si>
  <si>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</si>
  <si>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</si>
  <si>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</si>
  <si>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</si>
  <si>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</si>
  <si>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</si>
  <si>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</si>
  <si>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</si>
  <si>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</si>
  <si>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</si>
  <si>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</si>
  <si>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</si>
  <si>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</si>
  <si>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</si>
  <si>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ноябрь</t>
  </si>
  <si>
    <t xml:space="preserve">КС-3 №                   </t>
  </si>
  <si>
    <t xml:space="preserve">КС-2 №                         </t>
  </si>
  <si>
    <t>1,2,3</t>
  </si>
  <si>
    <t>Договор №МВМ/03-07</t>
  </si>
  <si>
    <t>4,5,6,7</t>
  </si>
  <si>
    <t>остаток по Договору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</si>
  <si>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</si>
  <si>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</si>
  <si>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</si>
  <si>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</si>
  <si>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</si>
  <si>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</si>
  <si>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</si>
  <si>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</si>
  <si>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</si>
  <si>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</si>
  <si>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</si>
  <si>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ФССЦ-01.2.03.05-0010</t>
  </si>
  <si>
    <t>Праймер битумный производства «Техно-Николь»</t>
  </si>
  <si>
    <t>11 885,47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</si>
  <si>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</si>
  <si>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</si>
  <si>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декабрь-2</t>
  </si>
  <si>
    <t>декабрь-1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</si>
  <si>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</si>
  <si>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</si>
  <si>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</si>
  <si>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</si>
  <si>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</si>
  <si>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</si>
  <si>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</si>
  <si>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</si>
  <si>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50</t>
  </si>
  <si>
    <t>51</t>
  </si>
  <si>
    <t>52</t>
  </si>
  <si>
    <t>кс-2№12</t>
  </si>
  <si>
    <t>62</t>
  </si>
  <si>
    <t>49</t>
  </si>
  <si>
    <t>33</t>
  </si>
  <si>
    <t>53</t>
  </si>
  <si>
    <t>54</t>
  </si>
  <si>
    <t>55</t>
  </si>
  <si>
    <t>60</t>
  </si>
  <si>
    <t>61</t>
  </si>
  <si>
    <t>63</t>
  </si>
  <si>
    <t>64</t>
  </si>
  <si>
    <t>57</t>
  </si>
  <si>
    <t>58</t>
  </si>
  <si>
    <t>59</t>
  </si>
  <si>
    <t>проверка</t>
  </si>
  <si>
    <t>8,9,10,11,12</t>
  </si>
  <si>
    <t>ФЕР01-02-061-01</t>
  </si>
  <si>
    <t>Засыпка вручную траншей, пазух котлованов и ям, группа грунтов: 1</t>
  </si>
  <si>
    <t>ФССЦ-04.3.01.09-0014</t>
  </si>
  <si>
    <t>Раствор готовый кладочный, цементный, М100</t>
  </si>
  <si>
    <t>519,80</t>
  </si>
  <si>
    <t>75</t>
  </si>
  <si>
    <t>76</t>
  </si>
  <si>
    <t>Щебень известняковый М600 фр. 20/40</t>
  </si>
  <si>
    <t>325,21</t>
  </si>
  <si>
    <t>Цена=3184,5/1,2/8,16</t>
  </si>
  <si>
    <t>77</t>
  </si>
  <si>
    <t>78</t>
  </si>
  <si>
    <t>65</t>
  </si>
  <si>
    <t>66</t>
  </si>
  <si>
    <t>67</t>
  </si>
  <si>
    <t>68</t>
  </si>
  <si>
    <t>69</t>
  </si>
  <si>
    <t>70</t>
  </si>
  <si>
    <t>71</t>
  </si>
  <si>
    <t>72</t>
  </si>
  <si>
    <t>м2</t>
  </si>
  <si>
    <t>12,37</t>
  </si>
  <si>
    <t>январь 24г</t>
  </si>
  <si>
    <t>Смета № 06-02-03, Трубопровод ливневых сточных вод от трансбордера. НВК1</t>
  </si>
  <si>
    <t>(1,08)</t>
  </si>
  <si>
    <t>Раздел 1. Устройство ливневых сточных вод от трасбордера  (К2)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</si>
  <si>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</si>
  <si>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</si>
  <si>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0,00417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</si>
  <si>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</si>
  <si>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</si>
  <si>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0,033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</si>
  <si>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</si>
  <si>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</si>
  <si>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</si>
  <si>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</si>
  <si>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0,15908</t>
  </si>
  <si>
    <t>ФЕР01-02-057-02</t>
  </si>
  <si>
    <t>Доработка грунта вручную в траншеях глубиной до 2 м без креплений с откосами, группа грунтов: 2</t>
  </si>
  <si>
    <t>0,0076</t>
  </si>
  <si>
    <t>ФЕР01-02-055-08</t>
  </si>
  <si>
    <t>Разработка грунта вручную с креплениями в траншеях шириной до 2 м, глубиной: до 3 м, группа грунтов 2</t>
  </si>
  <si>
    <t>0,0292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</si>
  <si>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</si>
  <si>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</si>
  <si>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5 358,54</t>
  </si>
  <si>
    <t>43 725,69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</si>
  <si>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</si>
  <si>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</si>
  <si>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0,13671</t>
  </si>
  <si>
    <t>ФЕР01-02-061-02</t>
  </si>
  <si>
    <t>Засыпка вручную траншей, пазух котлованов и ям, группа грунтов: 2</t>
  </si>
  <si>
    <t>0,28</t>
  </si>
  <si>
    <t>Песок карьерный</t>
  </si>
  <si>
    <t>99,98</t>
  </si>
  <si>
    <t>910,62</t>
  </si>
  <si>
    <t>7 430,66</t>
  </si>
  <si>
    <t>Цена=979/1,2/8,16</t>
  </si>
  <si>
    <t>ЗСР МАТ=1,012 к расх.</t>
  </si>
  <si>
    <t>Устройство основания</t>
  </si>
  <si>
    <t>ФЕР08-01-002-02</t>
  </si>
  <si>
    <t>Устройство основания под фундаменты: щебеночного</t>
  </si>
  <si>
    <t>0,8</t>
  </si>
  <si>
    <t>0,92</t>
  </si>
  <si>
    <t>302,78</t>
  </si>
  <si>
    <t>2 470,68</t>
  </si>
  <si>
    <t>ФЕР23-01-001-01</t>
  </si>
  <si>
    <t>Устройство основания под трубопроводы: песчаного</t>
  </si>
  <si>
    <t>10 м3</t>
  </si>
  <si>
    <t>0,27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</si>
  <si>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</si>
  <si>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</si>
  <si>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</si>
  <si>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</si>
  <si>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2,97</t>
  </si>
  <si>
    <t>300,50</t>
  </si>
  <si>
    <t>2 452,08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</si>
  <si>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</si>
  <si>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</si>
  <si>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</si>
  <si>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0,29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</si>
  <si>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</si>
  <si>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</si>
  <si>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238,07</t>
  </si>
  <si>
    <t>6 904,03</t>
  </si>
  <si>
    <t>56 336,88</t>
  </si>
  <si>
    <t>Колодец-перепадной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</si>
  <si>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</si>
  <si>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</si>
  <si>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0,566</t>
  </si>
  <si>
    <t>Объем=(0,48*1+0,39*1+0,59*3+0,02*1+3) / 10</t>
  </si>
  <si>
    <t>Ограждения лестничных проемов, лестничные марши, пожарные лестницы</t>
  </si>
  <si>
    <t>ФССЦ-05.1.06.09-0010</t>
  </si>
  <si>
    <t>Плиты перекрытия 2ПП20-2, бетон B15, объем 0,48 м3, расход арматуры 84,49 кг</t>
  </si>
  <si>
    <t>873,72</t>
  </si>
  <si>
    <t>7 129,56</t>
  </si>
  <si>
    <t>ФССЦ-05.1.01.09-0071</t>
  </si>
  <si>
    <t>Кольцо стеновое смотровых колодцев КС20.6, бетон B15 (М200), объем 0,39 м3, расход арматуры 13,04 кг</t>
  </si>
  <si>
    <t>593,85</t>
  </si>
  <si>
    <t>4 845,82</t>
  </si>
  <si>
    <t>ФССЦ-05.1.01.09-0073</t>
  </si>
  <si>
    <t>Кольцо стеновое смотровых колодцев КС20.9, бетон B15 (М200), объем 0,59 м3, расход арматуры 19,88 кг</t>
  </si>
  <si>
    <t>901,16</t>
  </si>
  <si>
    <t>2 703,48</t>
  </si>
  <si>
    <t>22 060,40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</si>
  <si>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</si>
  <si>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</si>
  <si>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</si>
  <si>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</si>
  <si>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ФССЦ-08.1.02.06-0032</t>
  </si>
  <si>
    <t>Люк чугунный тяжелый (ГОСТ 3634-99) марка Т(C250)-Д-1-60</t>
  </si>
  <si>
    <t>596,04</t>
  </si>
  <si>
    <t>4 863,69</t>
  </si>
  <si>
    <t>ФССЦ-07.2.05.01-0032</t>
  </si>
  <si>
    <t>0,026</t>
  </si>
  <si>
    <t>7 571,00</t>
  </si>
  <si>
    <t>196,85</t>
  </si>
  <si>
    <t>1 606,30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</si>
  <si>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</si>
  <si>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</si>
  <si>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282,84</t>
  </si>
  <si>
    <t>2 307,97</t>
  </si>
  <si>
    <t>0,348</t>
  </si>
  <si>
    <t>ФССЦ-01.2.03.03-0009</t>
  </si>
  <si>
    <t>Мастика битумная «Еша» применит.</t>
  </si>
  <si>
    <t>0,07</t>
  </si>
  <si>
    <t>21 597,69</t>
  </si>
  <si>
    <t>1 511,84</t>
  </si>
  <si>
    <t>12 336,61</t>
  </si>
  <si>
    <t>(Конструкции из кирпича и блоков)</t>
  </si>
  <si>
    <t>0,011</t>
  </si>
  <si>
    <t>130,74</t>
  </si>
  <si>
    <t>1 066,84</t>
  </si>
  <si>
    <t>ФЕР06-13-001-03</t>
  </si>
  <si>
    <t>Устройство стен и плоских днищ при толщине: до 150 мм прямоугольных сооружений/ стенка рассекатель</t>
  </si>
  <si>
    <t>0,005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</si>
  <si>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</si>
  <si>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</si>
  <si>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0,5075</t>
  </si>
  <si>
    <t>850,61</t>
  </si>
  <si>
    <t>431,68</t>
  </si>
  <si>
    <t>3 522,51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</si>
  <si>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</si>
  <si>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</si>
  <si>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(33,36)</t>
  </si>
  <si>
    <t>За февраль, 2024 г.</t>
  </si>
  <si>
    <t>Смета № 06-02-01, Переустройство хозяйственно-бытовой канализации.НВК4</t>
  </si>
  <si>
    <t>(21,36)</t>
  </si>
  <si>
    <t>(0,91)</t>
  </si>
  <si>
    <t>Раздел 2. Хозбытовая канализация (уч. 10-10А)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</si>
  <si>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</si>
  <si>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</si>
  <si>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</si>
  <si>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0,31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</si>
  <si>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</si>
  <si>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</si>
  <si>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</si>
  <si>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</si>
  <si>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</si>
  <si>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</si>
  <si>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</si>
  <si>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0,496</t>
  </si>
  <si>
    <t>42,98</t>
  </si>
  <si>
    <t>21,32</t>
  </si>
  <si>
    <t>13,24</t>
  </si>
  <si>
    <t>282,28</t>
  </si>
  <si>
    <t>47,09</t>
  </si>
  <si>
    <t>384,25</t>
  </si>
  <si>
    <t>(Перевозка грузов (грунт, мусор и подобное))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</si>
  <si>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</si>
  <si>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</si>
  <si>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0,074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</si>
  <si>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</si>
  <si>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</si>
  <si>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Разработка грунта вручную в траншеях глубиной до 2 м без креплений с откосами, группа грунтов: 2/ применит. доработка</t>
  </si>
  <si>
    <t>0,031</t>
  </si>
  <si>
    <t>0,203</t>
  </si>
  <si>
    <t>22,33</t>
  </si>
  <si>
    <t>2 259,34</t>
  </si>
  <si>
    <t>18 436,21</t>
  </si>
  <si>
    <t>Объем=20,3*1,1</t>
  </si>
  <si>
    <t xml:space="preserve"> МАТ=1,012 к расх.</t>
  </si>
  <si>
    <t>29,24</t>
  </si>
  <si>
    <t>4 747,99</t>
  </si>
  <si>
    <t>38 743,60</t>
  </si>
  <si>
    <t>Устройство футляров</t>
  </si>
  <si>
    <t>ФЕР22-01-015-02</t>
  </si>
  <si>
    <t>Укладка стальных неразрезных кожухов (футляров) в открытых траншеях диаметром: 400 мм</t>
  </si>
  <si>
    <t>0,083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</si>
  <si>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</si>
  <si>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</si>
  <si>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8,383</t>
  </si>
  <si>
    <t>501,48</t>
  </si>
  <si>
    <t>4 203,91</t>
  </si>
  <si>
    <t>34 303,91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</si>
  <si>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</si>
  <si>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</si>
  <si>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км</t>
  </si>
  <si>
    <t>0,008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</si>
  <si>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</si>
  <si>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</si>
  <si>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ФССЦ-01.2.03.03-0002</t>
  </si>
  <si>
    <t>Мастика "Ярославна БПХ-2"</t>
  </si>
  <si>
    <t>0,0098</t>
  </si>
  <si>
    <t>43 982,40</t>
  </si>
  <si>
    <t>431,03</t>
  </si>
  <si>
    <t>3 517,20</t>
  </si>
  <si>
    <t>(Наружные сети водопровода, канализации, теплоснабжения, газопровода)</t>
  </si>
  <si>
    <t>Объем=0,00592+0,00392</t>
  </si>
  <si>
    <t>ФССЦ-12.1.02.15-0041</t>
  </si>
  <si>
    <t>Материал рулонный гидроизоляционный изол, резино-битумный, без полимерных добавок</t>
  </si>
  <si>
    <t>0,784</t>
  </si>
  <si>
    <t>9,70</t>
  </si>
  <si>
    <t>79,15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</si>
  <si>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</si>
  <si>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</si>
  <si>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</si>
  <si>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ФССЦ-23.1.02.03-0003</t>
  </si>
  <si>
    <t>Кольца центрирующие для труб, диаметр 200 мм / прим. 160</t>
  </si>
  <si>
    <t>4,62</t>
  </si>
  <si>
    <t>13,86</t>
  </si>
  <si>
    <t>113,10</t>
  </si>
  <si>
    <t>ФЕРр66-38-3</t>
  </si>
  <si>
    <t>Заполнение трубопроводов или межтрубного пространства при трубах в футляре: цементным раствором</t>
  </si>
  <si>
    <t>0,72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</si>
  <si>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</si>
  <si>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</si>
  <si>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</si>
  <si>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</si>
  <si>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</si>
  <si>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</si>
  <si>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-0,731</t>
  </si>
  <si>
    <t>463,30</t>
  </si>
  <si>
    <t>-338,67</t>
  </si>
  <si>
    <t>-2 763,55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</si>
  <si>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</si>
  <si>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0,731</t>
  </si>
  <si>
    <t>379,97</t>
  </si>
  <si>
    <t>3 100,56</t>
  </si>
  <si>
    <t>Прокладка трубопровода</t>
  </si>
  <si>
    <t>3,08</t>
  </si>
  <si>
    <t>311,63</t>
  </si>
  <si>
    <t>2 542,90</t>
  </si>
  <si>
    <t>ФЕР23-01-020-01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</si>
  <si>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</si>
  <si>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</si>
  <si>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</si>
  <si>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71,06</t>
  </si>
  <si>
    <t>2 202,86</t>
  </si>
  <si>
    <t>17 975,34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</si>
  <si>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</si>
  <si>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</si>
  <si>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</si>
  <si>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</si>
  <si>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</si>
  <si>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</si>
  <si>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</si>
  <si>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</si>
  <si>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171,49</t>
  </si>
  <si>
    <t>342,98</t>
  </si>
  <si>
    <t>2 798,72</t>
  </si>
  <si>
    <t>Итоги по разделу 2 Хозбытовая канализация (уч. 10-10А)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</si>
  <si>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</si>
  <si>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Хозбытовая канализация (уч. 10-10А)</t>
  </si>
  <si>
    <t>(503,04)</t>
  </si>
  <si>
    <t>(2,65)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</si>
  <si>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</si>
  <si>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</si>
  <si>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</si>
  <si>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9,916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</si>
  <si>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</si>
  <si>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</si>
  <si>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</si>
  <si>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</si>
  <si>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1090,76</t>
  </si>
  <si>
    <t>110 362,84</t>
  </si>
  <si>
    <t>900 560,77</t>
  </si>
  <si>
    <t>Объем=991,6*1,1</t>
  </si>
  <si>
    <t>ФЕР27-04-001-04</t>
  </si>
  <si>
    <t>Устройство подстилающих и выравнивающих слоев оснований: из щебня</t>
  </si>
  <si>
    <t>4,958</t>
  </si>
  <si>
    <t>Щебень известняковый М600 фр. 20/70</t>
  </si>
  <si>
    <t>624,71</t>
  </si>
  <si>
    <t>342,12</t>
  </si>
  <si>
    <t>216 290,49</t>
  </si>
  <si>
    <t>1 764 930,40</t>
  </si>
  <si>
    <t>Объем=495,8*1,26</t>
  </si>
  <si>
    <t>Цена=3350/1,2/8,16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</si>
  <si>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</si>
  <si>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</si>
  <si>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Смета № 07-01-02,Генеральный план. ГП2</t>
  </si>
  <si>
    <t>06-02-03</t>
  </si>
  <si>
    <t>06-02-01</t>
  </si>
  <si>
    <t>07-01-02</t>
  </si>
  <si>
    <t>Трубопровод ливневых сточных вод от трансбордера. НВК1</t>
  </si>
  <si>
    <t>Переустройство хозяйственно-бытовой канализации.НВК4</t>
  </si>
  <si>
    <t>Генеральный план. ГП2</t>
  </si>
  <si>
    <t>кс-2№14</t>
  </si>
  <si>
    <t>кс-2№15</t>
  </si>
  <si>
    <t>кс-2№16</t>
  </si>
  <si>
    <t>щебень</t>
  </si>
  <si>
    <t>песок</t>
  </si>
  <si>
    <t>Террус</t>
  </si>
  <si>
    <t xml:space="preserve">ТН №6 от 16.02.2024 ООО "ШЕЛЛРОКК" </t>
  </si>
  <si>
    <t xml:space="preserve">ТН №7 от 16.02.2024 ООО "ШЕЛЛРОКК" </t>
  </si>
  <si>
    <t>УПД №5 от 16.02.2024 ООО "ШЕЛЛРОКК"</t>
  </si>
  <si>
    <t>06-03-01</t>
  </si>
  <si>
    <t>Теплоснабжение. Переустройство трубопровода.ТС1</t>
  </si>
  <si>
    <t>Раздел 1. Земляные работы</t>
  </si>
  <si>
    <t>Под теплотрассу и камеру</t>
  </si>
  <si>
    <t>0,25679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</si>
  <si>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</si>
  <si>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</si>
  <si>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0,0979</t>
  </si>
  <si>
    <t>83</t>
  </si>
  <si>
    <t>13 477,54</t>
  </si>
  <si>
    <t>109 976,73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</si>
  <si>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</si>
  <si>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</si>
  <si>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0,17212</t>
  </si>
  <si>
    <t>ФЕР01-02-005-01</t>
  </si>
  <si>
    <t>Уплотнение грунта пневматическими трамбовками, группа грунтов: 1-2</t>
  </si>
  <si>
    <t>Под водоприемный колодец и вент.шахту</t>
  </si>
  <si>
    <t>0,065</t>
  </si>
  <si>
    <t>0,00879</t>
  </si>
  <si>
    <t>0,03</t>
  </si>
  <si>
    <t>8,79</t>
  </si>
  <si>
    <t>1 427,32</t>
  </si>
  <si>
    <t>11 646,93</t>
  </si>
  <si>
    <t>0,086</t>
  </si>
  <si>
    <t>0,08</t>
  </si>
  <si>
    <t>Итого по разделу 1 Земляные работы</t>
  </si>
  <si>
    <t>Раздел 3. Устройство непроходных каналов</t>
  </si>
  <si>
    <t>5,63</t>
  </si>
  <si>
    <t>34</t>
  </si>
  <si>
    <t>6,475</t>
  </si>
  <si>
    <t>2 131,00</t>
  </si>
  <si>
    <t>17 388,96</t>
  </si>
  <si>
    <t>35</t>
  </si>
  <si>
    <t>ФЕР13-06-004-01</t>
  </si>
  <si>
    <t>Обеспыливание поверхности</t>
  </si>
  <si>
    <t>153,62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</si>
  <si>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</si>
  <si>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</si>
  <si>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</si>
  <si>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</si>
  <si>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</si>
  <si>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</si>
  <si>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</si>
  <si>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0,1566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</si>
  <si>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</si>
  <si>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</si>
  <si>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</si>
  <si>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</si>
  <si>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</si>
  <si>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</si>
  <si>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</si>
  <si>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-0,53244</t>
  </si>
  <si>
    <t>1 412,50</t>
  </si>
  <si>
    <t>-752,07</t>
  </si>
  <si>
    <t>-6 136,89</t>
  </si>
  <si>
    <t>42</t>
  </si>
  <si>
    <t>ФССЦ-01.2.03.03-0124</t>
  </si>
  <si>
    <t>Мастика КТ гидроизоляционная</t>
  </si>
  <si>
    <t>кг</t>
  </si>
  <si>
    <t>120,15</t>
  </si>
  <si>
    <t>15,53</t>
  </si>
  <si>
    <t>1 865,93</t>
  </si>
  <si>
    <t>15 225,99</t>
  </si>
  <si>
    <t>43</t>
  </si>
  <si>
    <t>ФССЦ-05.1.01.10-0077</t>
  </si>
  <si>
    <t>Лоток Л11-15, бетон B35 (М450), объем 1,44 м3, расход арматуры 242,1 кг / прим. Лоток Л11-15/2</t>
  </si>
  <si>
    <t>2 710,56</t>
  </si>
  <si>
    <t>0,5</t>
  </si>
  <si>
    <t>14 908,08</t>
  </si>
  <si>
    <t>121 649,93</t>
  </si>
  <si>
    <t>0,72/1,44=0,5 ПЗ=0,5 (ОЗП=0,5; ЭМ=0,5 к расх.; ЗПМ=0,5; МАТ=0,5 к расх.; ТЗ=0,5; ТЗМ=0,5)</t>
  </si>
  <si>
    <t>45</t>
  </si>
  <si>
    <t>ФССЦ-05.1.06.09-0057</t>
  </si>
  <si>
    <t>Плиты перекрытия П12д-15, бетон B25, объем 0,18 м3, расход арматуры 10,40 кг</t>
  </si>
  <si>
    <t>213,70</t>
  </si>
  <si>
    <t>9 189,10</t>
  </si>
  <si>
    <t>74 983,06</t>
  </si>
  <si>
    <t>46</t>
  </si>
  <si>
    <t>0,045</t>
  </si>
  <si>
    <t>23,39</t>
  </si>
  <si>
    <t>190,86</t>
  </si>
  <si>
    <t>47</t>
  </si>
  <si>
    <t>ФЕР07-02-002-01</t>
  </si>
  <si>
    <t>Установка опор из плит и колец диаметром: до 1000 мм</t>
  </si>
  <si>
    <t>0,007</t>
  </si>
  <si>
    <t>48</t>
  </si>
  <si>
    <t>ФССЦ-05.1.08.09-0005</t>
  </si>
  <si>
    <t>Опорные подушки ОП 5 (бетон B15, объем 0,05 м3, расход арматуры 5,4 кг)</t>
  </si>
  <si>
    <t>128,71</t>
  </si>
  <si>
    <t>1 801,94</t>
  </si>
  <si>
    <t>14 703,83</t>
  </si>
  <si>
    <t>ФЕР46-03-017-01</t>
  </si>
  <si>
    <t>Заделка отверстий, гнезд и борозд: в перекрытиях железобетонных площадью до 0,1 м2</t>
  </si>
  <si>
    <t>0,02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</si>
  <si>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</si>
  <si>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</si>
  <si>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</si>
  <si>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</si>
  <si>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ФССЦ-04.1.02.05-0009</t>
  </si>
  <si>
    <t>Смеси бетонные тяжелого бетона (БСТ), класс B25 (М350)</t>
  </si>
  <si>
    <t>0,0208</t>
  </si>
  <si>
    <t>725,69</t>
  </si>
  <si>
    <t>15,09</t>
  </si>
  <si>
    <t>123,13</t>
  </si>
  <si>
    <t>Итого по разделу 3 Устройство непроходных каналов</t>
  </si>
  <si>
    <t>Раздел 4. Прокладка трубопроводов.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</si>
  <si>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</si>
  <si>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</si>
  <si>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0,066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</si>
  <si>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</si>
  <si>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</si>
  <si>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169,91</t>
  </si>
  <si>
    <t>11 214,06</t>
  </si>
  <si>
    <t>91 506,73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</si>
  <si>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</si>
  <si>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</si>
  <si>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205,00</t>
  </si>
  <si>
    <t>2 460,00</t>
  </si>
  <si>
    <t>20 073,60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</si>
  <si>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</si>
  <si>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</si>
  <si>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0,049</t>
  </si>
  <si>
    <t>8 325,59</t>
  </si>
  <si>
    <t>67 936,81</t>
  </si>
  <si>
    <t>32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</si>
  <si>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</si>
  <si>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</si>
  <si>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</si>
  <si>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0,00781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</si>
  <si>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</si>
  <si>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</si>
  <si>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7,81</t>
  </si>
  <si>
    <t>73,38</t>
  </si>
  <si>
    <t>573,10</t>
  </si>
  <si>
    <t>4 676,50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</si>
  <si>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</si>
  <si>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</si>
  <si>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50,42</t>
  </si>
  <si>
    <t>302,52</t>
  </si>
  <si>
    <t>2 468,56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</si>
  <si>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</si>
  <si>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</si>
  <si>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0,0085</t>
  </si>
  <si>
    <t>36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</si>
  <si>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</si>
  <si>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</si>
  <si>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8,5</t>
  </si>
  <si>
    <t>47,78</t>
  </si>
  <si>
    <t>406,13</t>
  </si>
  <si>
    <t>3 314,02</t>
  </si>
  <si>
    <t>37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</si>
  <si>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</si>
  <si>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</si>
  <si>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15,68</t>
  </si>
  <si>
    <t>125,44</t>
  </si>
  <si>
    <t>1 023,59</t>
  </si>
  <si>
    <t>38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</si>
  <si>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</si>
  <si>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</si>
  <si>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0,014</t>
  </si>
  <si>
    <t>Приказ № 812/пр от 21.12.2020 Прил. п.16</t>
  </si>
  <si>
    <t>Приказ № 774/пр от 11.12.2020 Прил. п.16, Приказ № 774/пр от 11.12.2020 п.16</t>
  </si>
  <si>
    <t>39</t>
  </si>
  <si>
    <t>ФССЦ-23.6.01.01-0002</t>
  </si>
  <si>
    <t>Трубы чугунные канализационные, длина 2 м, диаметр условного прохода 100 мм</t>
  </si>
  <si>
    <t>1,4</t>
  </si>
  <si>
    <t>69,47</t>
  </si>
  <si>
    <t>97,26</t>
  </si>
  <si>
    <t>793,64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</si>
  <si>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</si>
  <si>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</si>
  <si>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</si>
  <si>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</si>
  <si>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</si>
  <si>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5 021,43</t>
  </si>
  <si>
    <t>20 085,72</t>
  </si>
  <si>
    <t>163 899,48</t>
  </si>
  <si>
    <t>ФЕР24-01-032-01</t>
  </si>
  <si>
    <t>Установка задвижек или клапанов стальных для горячей воды и пара диаметром: 50 мм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</si>
  <si>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</si>
  <si>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</si>
  <si>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</si>
  <si>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2 030,76</t>
  </si>
  <si>
    <t>16 571,00</t>
  </si>
  <si>
    <t>44</t>
  </si>
  <si>
    <t>ФЕР24-01-032-02</t>
  </si>
  <si>
    <t>Установка задвижек или клапанов стальных для горячей воды и пара диаметром: 80 мм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</si>
  <si>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</si>
  <si>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</si>
  <si>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1 224,17</t>
  </si>
  <si>
    <t>2 448,34</t>
  </si>
  <si>
    <t>19 978,45</t>
  </si>
  <si>
    <t>ФЕР22-03-001-01</t>
  </si>
  <si>
    <t>Установка фасонных частей чугунных диаметром: 50-100 мм</t>
  </si>
  <si>
    <t>0,0131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</si>
  <si>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</si>
  <si>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</si>
  <si>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</si>
  <si>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-0,0131</t>
  </si>
  <si>
    <t>8 458,20</t>
  </si>
  <si>
    <t>-110,80</t>
  </si>
  <si>
    <t>-904,13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</si>
  <si>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</si>
  <si>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</si>
  <si>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</si>
  <si>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430,03</t>
  </si>
  <si>
    <t>3 509,04</t>
  </si>
  <si>
    <t>ФЕР22-03-006-03</t>
  </si>
  <si>
    <t>Установка задвижек или клапанов обратных чугунных диаметром: 100 мм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</si>
  <si>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</si>
  <si>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</si>
  <si>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476,70</t>
  </si>
  <si>
    <t>3 889,87</t>
  </si>
  <si>
    <t>Изоляция трубопровода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</si>
  <si>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</si>
  <si>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</si>
  <si>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6,25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</si>
  <si>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</si>
  <si>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</si>
  <si>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</si>
  <si>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</si>
  <si>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ФССЦ-12.2.04.04-1017</t>
  </si>
  <si>
    <t>Маты минераловатные прошивные без обкладок, 125, толщина 80 мм</t>
  </si>
  <si>
    <t>6,75</t>
  </si>
  <si>
    <t>719,19</t>
  </si>
  <si>
    <t>4 854,53</t>
  </si>
  <si>
    <t>39 612,96</t>
  </si>
  <si>
    <t>79</t>
  </si>
  <si>
    <t>ФЕР26-01-049-02</t>
  </si>
  <si>
    <t>Покрытие поверхности изоляции трубопроводов: сталью оцинкованной</t>
  </si>
  <si>
    <t>1,106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</si>
  <si>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</si>
  <si>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</si>
  <si>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</si>
  <si>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134,8954</t>
  </si>
  <si>
    <t>99,20</t>
  </si>
  <si>
    <t>13 381,62</t>
  </si>
  <si>
    <t>109 194,02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</si>
  <si>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</si>
  <si>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</si>
  <si>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</si>
  <si>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</si>
  <si>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0,35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</si>
  <si>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</si>
  <si>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</si>
  <si>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</si>
  <si>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</si>
  <si>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</si>
  <si>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</si>
  <si>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</si>
  <si>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ФССЦ-23.1.02.07-0002</t>
  </si>
  <si>
    <t>Крепления для трубопроводов (кронштейны, планки, хомуты)</t>
  </si>
  <si>
    <t>41,96</t>
  </si>
  <si>
    <t>11,99</t>
  </si>
  <si>
    <t>503,10</t>
  </si>
  <si>
    <t>4 105,30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</si>
  <si>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</si>
  <si>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</si>
  <si>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</si>
  <si>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240,98</t>
  </si>
  <si>
    <t>963,92</t>
  </si>
  <si>
    <t>7 865,59</t>
  </si>
  <si>
    <t>85</t>
  </si>
  <si>
    <t>86</t>
  </si>
  <si>
    <t>87</t>
  </si>
  <si>
    <t>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</si>
  <si>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</si>
  <si>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</si>
  <si>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</si>
  <si>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</si>
  <si>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0,2153</t>
  </si>
  <si>
    <t>89</t>
  </si>
  <si>
    <t>ФССЦ-05.1.01.13-0043</t>
  </si>
  <si>
    <t>Плита железобетонная покрытий, перекрытий и днищ</t>
  </si>
  <si>
    <t>-0,850435</t>
  </si>
  <si>
    <t>1 382,90</t>
  </si>
  <si>
    <t>-1 176,07</t>
  </si>
  <si>
    <t>-9 596,73</t>
  </si>
  <si>
    <t>90</t>
  </si>
  <si>
    <t>Плита железобетонная покрытий, перекрытий и днищ/Плита перекрытия колодца ПК-15 V=0,27 м3</t>
  </si>
  <si>
    <t>373,38</t>
  </si>
  <si>
    <t>3 046,78</t>
  </si>
  <si>
    <t>91</t>
  </si>
  <si>
    <t>Плита железобетонная покрытий, перекрытий и днищ /Опорная плита ОП-1к,  0,403</t>
  </si>
  <si>
    <t>0,403</t>
  </si>
  <si>
    <t>557,31</t>
  </si>
  <si>
    <t>4 547,65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</si>
  <si>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</si>
  <si>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</si>
  <si>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</si>
  <si>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234,87</t>
  </si>
  <si>
    <t>1 916,54</t>
  </si>
  <si>
    <t>93</t>
  </si>
  <si>
    <t>ФССЦ-05.1.01.09-0001</t>
  </si>
  <si>
    <t>Кольцо для колодцев сборное железобетонное, диаметр 700 мм, 0,17 м3 / КС7-10</t>
  </si>
  <si>
    <t>375,59</t>
  </si>
  <si>
    <t>3 064,81</t>
  </si>
  <si>
    <t>94</t>
  </si>
  <si>
    <t>ФССЦ-05.1.01.09-0003</t>
  </si>
  <si>
    <t>Кольцо для колодцев сборное железобетонное, диаметр 1500 мм /Колодец ВГ-15</t>
  </si>
  <si>
    <t>1,98</t>
  </si>
  <si>
    <t>806,47</t>
  </si>
  <si>
    <t>1 596,81</t>
  </si>
  <si>
    <t>13 029,97</t>
  </si>
  <si>
    <t>95</t>
  </si>
  <si>
    <t>ФССЦ-08.1.02.06-0043</t>
  </si>
  <si>
    <t>Люк чугунный тяжелый</t>
  </si>
  <si>
    <t>569,52</t>
  </si>
  <si>
    <t>4 647,28</t>
  </si>
  <si>
    <t>96</t>
  </si>
  <si>
    <t>ФССЦ-07.5.01.02-0042</t>
  </si>
  <si>
    <t>Лестницы шахтные</t>
  </si>
  <si>
    <t>12 470,00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</si>
  <si>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</si>
  <si>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</si>
  <si>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</si>
  <si>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</si>
  <si>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</si>
  <si>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ФЕР13-03-004-26</t>
  </si>
  <si>
    <t>Окраска металлических огрунтованных поверхностей: эмалью ПФ-115, за 2 раза</t>
  </si>
  <si>
    <t>За 2 раза ПЗ=2 (ОЗП=2; ЭМ=2 к расх.; ЗПМ=2; МАТ=2 к расх.; ТЗ=2; ТЗМ=2)</t>
  </si>
  <si>
    <t>Прил.13.2 п.3.13</t>
  </si>
  <si>
    <t>Окраска и огрунтовка решетчатых поверхностей ОЗП=1,1; ЭМ=1,1 к расх.; ЗПМ=1,1; МАТ=1,1 к расх.; ТЗ=1,1; ТЗМ=1,1</t>
  </si>
  <si>
    <t>103</t>
  </si>
  <si>
    <t>0,416</t>
  </si>
  <si>
    <t>104</t>
  </si>
  <si>
    <t>Мастика битумная «Еша»</t>
  </si>
  <si>
    <t>0,09984</t>
  </si>
  <si>
    <t>2 156,31</t>
  </si>
  <si>
    <t>17 595,49</t>
  </si>
  <si>
    <t>105</t>
  </si>
  <si>
    <t>0,01248</t>
  </si>
  <si>
    <t>148,33</t>
  </si>
  <si>
    <t>1 210,37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</si>
  <si>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</si>
  <si>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</si>
  <si>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</si>
  <si>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1,423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</si>
  <si>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</si>
  <si>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</si>
  <si>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</si>
  <si>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</si>
  <si>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</si>
  <si>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</si>
  <si>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</si>
  <si>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</si>
  <si>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</si>
  <si>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</si>
  <si>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665,00</t>
  </si>
  <si>
    <t>13,83</t>
  </si>
  <si>
    <t>112,85</t>
  </si>
  <si>
    <t>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</si>
  <si>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</si>
  <si>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</si>
  <si>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</si>
  <si>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</si>
  <si>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0,017</t>
  </si>
  <si>
    <t>115</t>
  </si>
  <si>
    <t>ФССЦ-04.1.02.05-0004</t>
  </si>
  <si>
    <t>Смеси бетонные тяжелого бетона (БСТ), класс В10 (М150)</t>
  </si>
  <si>
    <t>1,734</t>
  </si>
  <si>
    <t>490,00</t>
  </si>
  <si>
    <t>849,66</t>
  </si>
  <si>
    <t>6 933,23</t>
  </si>
  <si>
    <t>116</t>
  </si>
  <si>
    <t>ФЕР06-13-001-04</t>
  </si>
  <si>
    <t>Устройство стен и плоских днищ при толщине: более 150 мм прямоугольных сооружений</t>
  </si>
  <si>
    <t>0,0954</t>
  </si>
  <si>
    <t>117</t>
  </si>
  <si>
    <t>ФССЦ-04.1.02.01-0009</t>
  </si>
  <si>
    <t>Смеси бетонные мелкозернистого бетона (БСМ), класс В25 (М350)</t>
  </si>
  <si>
    <t>9,68</t>
  </si>
  <si>
    <t>653,31</t>
  </si>
  <si>
    <t>6 324,04</t>
  </si>
  <si>
    <t>51 604,17</t>
  </si>
  <si>
    <t>118</t>
  </si>
  <si>
    <t>Смеси бетонные тяжелого бетона (БСТ), класс В25 (М350)</t>
  </si>
  <si>
    <t>0,013347</t>
  </si>
  <si>
    <t>93,76</t>
  </si>
  <si>
    <t>765,08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</si>
  <si>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</si>
  <si>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</si>
  <si>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</si>
  <si>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</si>
  <si>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</si>
  <si>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</si>
  <si>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7 370,00</t>
  </si>
  <si>
    <t>125,29</t>
  </si>
  <si>
    <t>1 022,37</t>
  </si>
  <si>
    <t>120</t>
  </si>
  <si>
    <t>ФССЦ-08.4.02.03-0001</t>
  </si>
  <si>
    <t>Каркасы арматурные класса А-I диаметром: 8 мм</t>
  </si>
  <si>
    <t>0,015</t>
  </si>
  <si>
    <t>7 325,47</t>
  </si>
  <si>
    <t>109,88</t>
  </si>
  <si>
    <t>896,62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</si>
  <si>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</si>
  <si>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</si>
  <si>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</si>
  <si>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1,569</t>
  </si>
  <si>
    <t>7 997,23</t>
  </si>
  <si>
    <t>12 547,65</t>
  </si>
  <si>
    <t>102 388,82</t>
  </si>
  <si>
    <t>122</t>
  </si>
  <si>
    <t>ФССЦ-08.4.03.02-0002</t>
  </si>
  <si>
    <t>Сталь арматурная, горячекатаная, гладкая, класс А-I, диаметр 8 мм</t>
  </si>
  <si>
    <t>0,01302</t>
  </si>
  <si>
    <t>6 780,00</t>
  </si>
  <si>
    <t>88,28</t>
  </si>
  <si>
    <t>720,36</t>
  </si>
  <si>
    <t>123</t>
  </si>
  <si>
    <t>ФЕР06-03-004-08</t>
  </si>
  <si>
    <t>Установка стальных конструкций, остающихся в теле бетона</t>
  </si>
  <si>
    <t>0,0386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</si>
  <si>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</si>
  <si>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</si>
  <si>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</si>
  <si>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0,75</t>
  </si>
  <si>
    <t>404,29</t>
  </si>
  <si>
    <t>303,22</t>
  </si>
  <si>
    <t>2 474,28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</si>
  <si>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</si>
  <si>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</si>
  <si>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</si>
  <si>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97,00</t>
  </si>
  <si>
    <t>48,50</t>
  </si>
  <si>
    <t>395,76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</si>
  <si>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</si>
  <si>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</si>
  <si>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</si>
  <si>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0,25</t>
  </si>
  <si>
    <t>106,21</t>
  </si>
  <si>
    <t>26,55</t>
  </si>
  <si>
    <t>216,65</t>
  </si>
  <si>
    <t>127</t>
  </si>
  <si>
    <t>ФЕР22-04-001-02</t>
  </si>
  <si>
    <t>Устройство круглых колодцев из сборного железобетона в грунтах: мокрых</t>
  </si>
  <si>
    <t>0,4756</t>
  </si>
  <si>
    <t>128</t>
  </si>
  <si>
    <t>-1,87862</t>
  </si>
  <si>
    <t>-2 597,94</t>
  </si>
  <si>
    <t>-21 199,19</t>
  </si>
  <si>
    <t>129</t>
  </si>
  <si>
    <t>469,74</t>
  </si>
  <si>
    <t>3 833,08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</si>
  <si>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</si>
  <si>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</si>
  <si>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2,66</t>
  </si>
  <si>
    <t>3 678,51</t>
  </si>
  <si>
    <t>30 016,64</t>
  </si>
  <si>
    <t>97</t>
  </si>
  <si>
    <t>131</t>
  </si>
  <si>
    <t>Плита железобетонная покрытий, перекрытий и днищ/Опорная плита ОП-1к</t>
  </si>
  <si>
    <t>0,806</t>
  </si>
  <si>
    <t>1 114,62</t>
  </si>
  <si>
    <t>9 095,30</t>
  </si>
  <si>
    <t>132</t>
  </si>
  <si>
    <t>Плита железобетонная покрытий, перекрытий и днищ/Плита перекрытия каналов и камер ВП-31-12</t>
  </si>
  <si>
    <t>0,99</t>
  </si>
  <si>
    <t>1 369,07</t>
  </si>
  <si>
    <t>11 171,61</t>
  </si>
  <si>
    <t>133</t>
  </si>
  <si>
    <t>1 139,04</t>
  </si>
  <si>
    <t>9 294,57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</si>
  <si>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</si>
  <si>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</si>
  <si>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</si>
  <si>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</si>
  <si>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0,0078</t>
  </si>
  <si>
    <t>101</t>
  </si>
  <si>
    <t>142</t>
  </si>
  <si>
    <t>0,7917</t>
  </si>
  <si>
    <t>517,23</t>
  </si>
  <si>
    <t>4 220,60</t>
  </si>
  <si>
    <t>102</t>
  </si>
  <si>
    <t>143</t>
  </si>
  <si>
    <t>0,79</t>
  </si>
  <si>
    <t>7,65</t>
  </si>
  <si>
    <t>62,42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</si>
  <si>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</si>
  <si>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</si>
  <si>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</si>
  <si>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0,053</t>
  </si>
  <si>
    <t>8 102,64</t>
  </si>
  <si>
    <t>429,44</t>
  </si>
  <si>
    <t>3 504,23</t>
  </si>
  <si>
    <t>146</t>
  </si>
  <si>
    <t>ФССЦ-08.4.03.02-0003</t>
  </si>
  <si>
    <t>Сталь арматурная, горячекатаная, гладкая, класс А-I, диаметр 10 мм</t>
  </si>
  <si>
    <t>0,0051</t>
  </si>
  <si>
    <t>6 726,18</t>
  </si>
  <si>
    <t>34,30</t>
  </si>
  <si>
    <t>279,89</t>
  </si>
  <si>
    <t>147</t>
  </si>
  <si>
    <t>3,8</t>
  </si>
  <si>
    <t>148</t>
  </si>
  <si>
    <t>0,038</t>
  </si>
  <si>
    <t>149</t>
  </si>
  <si>
    <t>0,00208</t>
  </si>
  <si>
    <t>44,92</t>
  </si>
  <si>
    <t>366,55</t>
  </si>
  <si>
    <t>150</t>
  </si>
  <si>
    <t>0,006</t>
  </si>
  <si>
    <t>71,31</t>
  </si>
  <si>
    <t>581,89</t>
  </si>
  <si>
    <t>Устройство отверстий в плите перекрытия методом сверления</t>
  </si>
  <si>
    <t>109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</si>
  <si>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</si>
  <si>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</si>
  <si>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</si>
  <si>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</si>
  <si>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110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</si>
  <si>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</si>
  <si>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</si>
  <si>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</si>
  <si>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</si>
  <si>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111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</si>
  <si>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</si>
  <si>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</si>
  <si>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</si>
  <si>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0,1516</t>
  </si>
  <si>
    <t>9 709,18</t>
  </si>
  <si>
    <t>1 471,91</t>
  </si>
  <si>
    <t>12 010,79</t>
  </si>
  <si>
    <t>Монтаж футляров проходов стен (Лист 9)</t>
  </si>
  <si>
    <t>112</t>
  </si>
  <si>
    <t>155</t>
  </si>
  <si>
    <t>ФЕР29-01-253-03</t>
  </si>
  <si>
    <t>Установка гильз из стальных труб диаметром: 200 мм / прим. 426х7,0</t>
  </si>
  <si>
    <t>10 шт</t>
  </si>
  <si>
    <t>0,4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</si>
  <si>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</si>
  <si>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</si>
  <si>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</si>
  <si>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</si>
  <si>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113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</si>
  <si>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</si>
  <si>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</si>
  <si>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</si>
  <si>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542,30</t>
  </si>
  <si>
    <t>433,84</t>
  </si>
  <si>
    <t>3 540,13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</si>
  <si>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</si>
  <si>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</si>
  <si>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</si>
  <si>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0,022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</si>
  <si>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</si>
  <si>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</si>
  <si>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</si>
  <si>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-0,0223</t>
  </si>
  <si>
    <t>520,00</t>
  </si>
  <si>
    <t>-11,60</t>
  </si>
  <si>
    <t>-94,66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</si>
  <si>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</si>
  <si>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</si>
  <si>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</si>
  <si>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0,0223</t>
  </si>
  <si>
    <t>560,00</t>
  </si>
  <si>
    <t>12,49</t>
  </si>
  <si>
    <t>101,92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</si>
  <si>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</si>
  <si>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</si>
  <si>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</si>
  <si>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0,1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</si>
  <si>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</si>
  <si>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</si>
  <si>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</si>
  <si>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325,00</t>
  </si>
  <si>
    <t>32,50</t>
  </si>
  <si>
    <t>265,20</t>
  </si>
  <si>
    <t>162</t>
  </si>
  <si>
    <t>ФССЦ-01.2.01.02-0054</t>
  </si>
  <si>
    <t>Битумы нефтяные строительные БН-90/10</t>
  </si>
  <si>
    <t>0,0006</t>
  </si>
  <si>
    <t>1 383,10</t>
  </si>
  <si>
    <t>0,83</t>
  </si>
  <si>
    <t>6,77</t>
  </si>
  <si>
    <t>Итого по разделу 6 Устройство тепловой камеры ТК-1</t>
  </si>
  <si>
    <t xml:space="preserve">     Монтажные работы</t>
  </si>
  <si>
    <t>Смета № 06-03-01,Теплоснабжение. Переустройство трубопровода.ТС1</t>
  </si>
  <si>
    <t>кс-2№17</t>
  </si>
  <si>
    <t>14,15,16,17</t>
  </si>
  <si>
    <t>(231,29)</t>
  </si>
  <si>
    <t>(8,65)</t>
  </si>
  <si>
    <t>0,043</t>
  </si>
  <si>
    <t>928,70</t>
  </si>
  <si>
    <t>7 578,19</t>
  </si>
  <si>
    <t>0,12015</t>
  </si>
  <si>
    <t>1 428,04</t>
  </si>
  <si>
    <t>11 652,81</t>
  </si>
  <si>
    <t>364,12</t>
  </si>
  <si>
    <t>2 971,22</t>
  </si>
  <si>
    <t>март 24г</t>
  </si>
  <si>
    <t>Реестр актов выполненных работ к КС-3 №5 от 01.03.2024 г. (Договор  №МВМ/03-07 от 03 июля 2023г)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</si>
</sst>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5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i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0" fontId="17" fillId="0" borderId="0"/>
    <xf numFmtId="43" fontId="7" fillId="0" borderId="0" applyFont="0" applyFill="0" applyBorder="0" applyAlignment="0" applyProtection="0"/>
    <xf numFmtId="0" fontId="21" fillId="0" borderId="0"/>
    <xf numFmtId="171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</cellStyleXfs>
  <cellXfs count="402">
    <xf numFmtId="0" fontId="0" fillId="0" borderId="0" xfId="0"/>
    <xf numFmtId="49" fontId="3" fillId="0" borderId="5" xfId="0" applyNumberFormat="1" applyFont="1" applyBorder="1"/>
    <xf numFmtId="49" fontId="10" fillId="0" borderId="0" xfId="0" applyNumberFormat="1" applyFont="1"/>
    <xf numFmtId="0" fontId="11" fillId="0" borderId="0" xfId="0" applyFont="1"/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top"/>
    </xf>
    <xf numFmtId="0" fontId="10" fillId="0" borderId="0" xfId="0" applyFont="1" applyAlignment="1">
      <alignment wrapText="1"/>
    </xf>
    <xf numFmtId="49" fontId="10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49" fontId="13" fillId="0" borderId="0" xfId="0" applyNumberFormat="1" applyFont="1" applyAlignment="1">
      <alignment horizontal="right" vertical="top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49" fontId="13" fillId="0" borderId="0" xfId="0" applyNumberFormat="1" applyFont="1" applyAlignment="1">
      <alignment vertical="top"/>
    </xf>
    <xf numFmtId="49" fontId="10" fillId="2" borderId="0" xfId="0" applyNumberFormat="1" applyFont="1" applyFill="1"/>
    <xf numFmtId="49" fontId="10" fillId="2" borderId="5" xfId="0" applyNumberFormat="1" applyFont="1" applyFill="1" applyBorder="1"/>
    <xf numFmtId="49" fontId="13" fillId="2" borderId="0" xfId="0" applyNumberFormat="1" applyFont="1" applyFill="1"/>
    <xf numFmtId="49" fontId="14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6" fillId="0" borderId="0" xfId="8" applyFont="1"/>
    <xf numFmtId="0" fontId="17" fillId="0" borderId="0" xfId="9"/>
    <xf numFmtId="0" fontId="18" fillId="0" borderId="0" xfId="3" applyFont="1" applyAlignment="1">
      <alignment vertical="center"/>
    </xf>
    <xf numFmtId="0" fontId="19" fillId="0" borderId="0" xfId="3" applyFont="1" applyAlignment="1">
      <alignment vertical="top"/>
    </xf>
    <xf numFmtId="0" fontId="18" fillId="0" borderId="0" xfId="3" applyFont="1" applyAlignment="1">
      <alignment vertical="center" wrapText="1"/>
    </xf>
    <xf numFmtId="0" fontId="16" fillId="0" borderId="0" xfId="4" applyFont="1"/>
    <xf numFmtId="0" fontId="16" fillId="0" borderId="0" xfId="4" applyFont="1" applyAlignment="1">
      <alignment horizontal="center"/>
    </xf>
    <xf numFmtId="0" fontId="16" fillId="0" borderId="9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 wrapText="1"/>
    </xf>
    <xf numFmtId="0" fontId="19" fillId="0" borderId="9" xfId="8" applyFont="1" applyBorder="1" applyAlignment="1">
      <alignment horizontal="center" vertical="center"/>
    </xf>
    <xf numFmtId="49" fontId="19" fillId="0" borderId="9" xfId="8" applyNumberFormat="1" applyFont="1" applyBorder="1" applyAlignment="1">
      <alignment horizontal="center" vertical="center"/>
    </xf>
    <xf numFmtId="0" fontId="19" fillId="0" borderId="9" xfId="8" applyFont="1" applyBorder="1" applyAlignment="1">
      <alignment horizontal="left" vertical="center" wrapText="1"/>
    </xf>
    <xf numFmtId="43" fontId="19" fillId="0" borderId="9" xfId="10" applyFont="1" applyFill="1" applyBorder="1" applyAlignment="1">
      <alignment horizontal="center" vertical="center"/>
    </xf>
    <xf numFmtId="170" fontId="19" fillId="0" borderId="9" xfId="8" applyNumberFormat="1" applyFont="1" applyBorder="1" applyAlignment="1">
      <alignment horizontal="center" vertical="center"/>
    </xf>
    <xf numFmtId="4" fontId="18" fillId="0" borderId="9" xfId="8" applyNumberFormat="1" applyFont="1" applyBorder="1" applyAlignment="1">
      <alignment horizontal="center" vertical="center"/>
    </xf>
    <xf numFmtId="0" fontId="7" fillId="0" borderId="0" xfId="9" applyFont="1"/>
    <xf numFmtId="0" fontId="19" fillId="0" borderId="12" xfId="8" applyFont="1" applyBorder="1" applyAlignment="1">
      <alignment horizontal="center" vertical="center"/>
    </xf>
    <xf numFmtId="0" fontId="19" fillId="0" borderId="12" xfId="8" applyFont="1" applyBorder="1" applyAlignment="1">
      <alignment horizontal="left" vertical="center" wrapText="1"/>
    </xf>
    <xf numFmtId="43" fontId="19" fillId="0" borderId="12" xfId="10" applyFont="1" applyFill="1" applyBorder="1" applyAlignment="1">
      <alignment horizontal="center" vertical="center"/>
    </xf>
    <xf numFmtId="170" fontId="19" fillId="0" borderId="12" xfId="8" applyNumberFormat="1" applyFont="1" applyBorder="1" applyAlignment="1">
      <alignment horizontal="center" vertical="center"/>
    </xf>
    <xf numFmtId="4" fontId="18" fillId="0" borderId="12" xfId="8" applyNumberFormat="1" applyFont="1" applyBorder="1" applyAlignment="1">
      <alignment horizontal="center" vertical="center"/>
    </xf>
    <xf numFmtId="0" fontId="16" fillId="0" borderId="13" xfId="8" applyFont="1" applyBorder="1"/>
    <xf numFmtId="0" fontId="20" fillId="0" borderId="13" xfId="8" applyFont="1" applyBorder="1" applyAlignment="1">
      <alignment horizontal="center" vertical="center"/>
    </xf>
    <xf numFmtId="4" fontId="20" fillId="0" borderId="13" xfId="8" applyNumberFormat="1" applyFont="1" applyBorder="1" applyAlignment="1">
      <alignment horizontal="center" vertical="center"/>
    </xf>
    <xf numFmtId="4" fontId="17" fillId="0" borderId="0" xfId="9" applyNumberFormat="1"/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71" fontId="22" fillId="0" borderId="0" xfId="12" applyFont="1"/>
    <xf numFmtId="0" fontId="5" fillId="0" borderId="0" xfId="11" applyFont="1" applyAlignment="1">
      <alignment horizontal="center"/>
    </xf>
    <xf numFmtId="0" fontId="22" fillId="0" borderId="9" xfId="11" applyFont="1" applyBorder="1" applyAlignment="1">
      <alignment horizontal="center"/>
    </xf>
    <xf numFmtId="0" fontId="4" fillId="0" borderId="0" xfId="11" applyFont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71" fontId="23" fillId="0" borderId="0" xfId="12" applyFont="1"/>
    <xf numFmtId="0" fontId="22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71" fontId="23" fillId="0" borderId="0" xfId="12" applyFont="1" applyBorder="1"/>
    <xf numFmtId="0" fontId="22" fillId="0" borderId="0" xfId="11" applyFont="1" applyAlignment="1">
      <alignment vertical="center" wrapText="1"/>
    </xf>
    <xf numFmtId="172" fontId="22" fillId="0" borderId="0" xfId="11" applyNumberFormat="1" applyFont="1"/>
    <xf numFmtId="0" fontId="24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0" fontId="4" fillId="0" borderId="0" xfId="11" applyFont="1" applyAlignment="1">
      <alignment horizontal="right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73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74" fontId="26" fillId="0" borderId="0" xfId="14" applyNumberFormat="1" applyFont="1" applyAlignment="1">
      <alignment horizontal="center"/>
    </xf>
    <xf numFmtId="0" fontId="26" fillId="0" borderId="0" xfId="11" applyFont="1"/>
    <xf numFmtId="174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4" fontId="22" fillId="0" borderId="22" xfId="11" applyNumberFormat="1" applyFont="1" applyBorder="1" applyAlignment="1">
      <alignment horizontal="center"/>
    </xf>
    <xf numFmtId="172" fontId="23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27" fillId="0" borderId="0" xfId="11" applyFont="1"/>
    <xf numFmtId="0" fontId="4" fillId="0" borderId="6" xfId="11" applyFont="1" applyBorder="1" applyAlignment="1">
      <alignment horizontal="center"/>
    </xf>
    <xf numFmtId="0" fontId="4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4" fillId="0" borderId="23" xfId="11" applyFont="1" applyBorder="1" applyAlignment="1">
      <alignment horizontal="center"/>
    </xf>
    <xf numFmtId="0" fontId="22" fillId="0" borderId="8" xfId="11" applyFont="1" applyBorder="1"/>
    <xf numFmtId="0" fontId="4" fillId="0" borderId="8" xfId="11" applyFont="1" applyBorder="1" applyAlignment="1">
      <alignment horizontal="center"/>
    </xf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75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75" fontId="21" fillId="0" borderId="9" xfId="11" applyNumberFormat="1" applyBorder="1" applyAlignment="1">
      <alignment horizontal="center"/>
    </xf>
    <xf numFmtId="175" fontId="22" fillId="0" borderId="1" xfId="11" applyNumberFormat="1" applyFont="1" applyBorder="1" applyAlignment="1">
      <alignment horizontal="center"/>
    </xf>
    <xf numFmtId="175" fontId="22" fillId="0" borderId="9" xfId="11" applyNumberFormat="1" applyFont="1" applyBorder="1" applyAlignment="1">
      <alignment horizontal="center"/>
    </xf>
    <xf numFmtId="171" fontId="22" fillId="0" borderId="0" xfId="11" applyNumberFormat="1" applyFont="1"/>
    <xf numFmtId="0" fontId="29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75" fontId="22" fillId="0" borderId="13" xfId="11" applyNumberFormat="1" applyFont="1" applyBorder="1" applyAlignment="1">
      <alignment horizontal="center"/>
    </xf>
    <xf numFmtId="175" fontId="22" fillId="0" borderId="10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75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0" fontId="27" fillId="0" borderId="2" xfId="11" applyFont="1" applyBorder="1"/>
    <xf numFmtId="175" fontId="22" fillId="0" borderId="11" xfId="11" applyNumberFormat="1" applyFont="1" applyBorder="1" applyAlignment="1">
      <alignment horizontal="center"/>
    </xf>
    <xf numFmtId="175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75" fontId="22" fillId="0" borderId="15" xfId="11" applyNumberFormat="1" applyFont="1" applyBorder="1" applyAlignment="1">
      <alignment horizontal="center"/>
    </xf>
    <xf numFmtId="175" fontId="22" fillId="0" borderId="14" xfId="11" applyNumberFormat="1" applyFont="1" applyBorder="1" applyAlignment="1">
      <alignment horizontal="center"/>
    </xf>
    <xf numFmtId="175" fontId="22" fillId="0" borderId="3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176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7" fillId="0" borderId="1" xfId="11" applyFont="1" applyBorder="1"/>
    <xf numFmtId="0" fontId="22" fillId="0" borderId="1" xfId="11" applyFont="1" applyBorder="1" applyAlignment="1">
      <alignment horizontal="center"/>
    </xf>
    <xf numFmtId="176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76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75" fontId="22" fillId="0" borderId="16" xfId="11" applyNumberFormat="1" applyFont="1" applyBorder="1" applyAlignment="1">
      <alignment horizontal="right"/>
    </xf>
    <xf numFmtId="176" fontId="22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28" fillId="0" borderId="0" xfId="11" applyFont="1"/>
    <xf numFmtId="171" fontId="31" fillId="0" borderId="0" xfId="12" applyFont="1"/>
    <xf numFmtId="171" fontId="5" fillId="0" borderId="0" xfId="12" applyFont="1"/>
    <xf numFmtId="0" fontId="32" fillId="0" borderId="0" xfId="11" applyFont="1"/>
    <xf numFmtId="0" fontId="33" fillId="0" borderId="0" xfId="11" applyFont="1"/>
    <xf numFmtId="171" fontId="32" fillId="0" borderId="0" xfId="12" applyFont="1"/>
    <xf numFmtId="0" fontId="5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7" fillId="0" borderId="0" xfId="17" applyFont="1" applyAlignment="1">
      <alignment horizontal="center" vertical="center"/>
    </xf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0" fontId="42" fillId="0" borderId="9" xfId="17" applyFont="1" applyBorder="1" applyAlignment="1">
      <alignment horizontal="center" vertical="center"/>
    </xf>
    <xf numFmtId="0" fontId="41" fillId="0" borderId="9" xfId="16" applyFont="1" applyBorder="1" applyAlignment="1">
      <alignment horizontal="center" vertical="center"/>
    </xf>
    <xf numFmtId="0" fontId="41" fillId="0" borderId="13" xfId="16" applyFont="1" applyBorder="1"/>
    <xf numFmtId="171" fontId="43" fillId="0" borderId="13" xfId="12" applyFont="1" applyBorder="1" applyAlignment="1">
      <alignment horizontal="center" vertical="center"/>
    </xf>
    <xf numFmtId="171" fontId="43" fillId="0" borderId="13" xfId="11" applyNumberFormat="1" applyFont="1" applyBorder="1" applyAlignment="1">
      <alignment horizontal="center" vertical="center"/>
    </xf>
    <xf numFmtId="49" fontId="19" fillId="0" borderId="12" xfId="8" applyNumberFormat="1" applyFont="1" applyBorder="1" applyAlignment="1">
      <alignment horizontal="center" vertical="center"/>
    </xf>
    <xf numFmtId="175" fontId="22" fillId="4" borderId="9" xfId="11" applyNumberFormat="1" applyFont="1" applyFill="1" applyBorder="1" applyAlignment="1">
      <alignment horizontal="center"/>
    </xf>
    <xf numFmtId="4" fontId="41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14" fontId="22" fillId="2" borderId="16" xfId="11" applyNumberFormat="1" applyFont="1" applyFill="1" applyBorder="1" applyAlignment="1">
      <alignment horizontal="center"/>
    </xf>
    <xf numFmtId="175" fontId="41" fillId="0" borderId="9" xfId="16" applyNumberFormat="1" applyFont="1" applyBorder="1" applyAlignment="1">
      <alignment vertical="center"/>
    </xf>
    <xf numFmtId="4" fontId="41" fillId="0" borderId="9" xfId="16" applyNumberFormat="1" applyFont="1" applyBorder="1" applyAlignment="1">
      <alignment vertical="center"/>
    </xf>
    <xf numFmtId="49" fontId="41" fillId="0" borderId="9" xfId="16" applyNumberFormat="1" applyFont="1" applyBorder="1" applyAlignment="1">
      <alignment vertical="center"/>
    </xf>
    <xf numFmtId="177" fontId="22" fillId="0" borderId="0" xfId="11" applyNumberFormat="1" applyFont="1"/>
    <xf numFmtId="49" fontId="44" fillId="0" borderId="0" xfId="0" applyNumberFormat="1" applyFont="1"/>
    <xf numFmtId="0" fontId="44" fillId="0" borderId="0" xfId="0" applyFont="1" applyAlignment="1">
      <alignment wrapText="1"/>
    </xf>
    <xf numFmtId="49" fontId="44" fillId="0" borderId="5" xfId="0" applyNumberFormat="1" applyFont="1" applyBorder="1"/>
    <xf numFmtId="49" fontId="45" fillId="0" borderId="0" xfId="0" applyNumberFormat="1" applyFont="1"/>
    <xf numFmtId="0" fontId="45" fillId="0" borderId="0" xfId="0" applyFont="1"/>
    <xf numFmtId="4" fontId="45" fillId="0" borderId="10" xfId="0" applyNumberFormat="1" applyFont="1" applyBorder="1"/>
    <xf numFmtId="49" fontId="44" fillId="0" borderId="10" xfId="0" applyNumberFormat="1" applyFont="1" applyBorder="1" applyAlignment="1">
      <alignment horizontal="right"/>
    </xf>
    <xf numFmtId="0" fontId="45" fillId="0" borderId="0" xfId="0" applyFont="1" applyAlignment="1">
      <alignment horizontal="left" vertical="top"/>
    </xf>
    <xf numFmtId="0" fontId="45" fillId="0" borderId="0" xfId="0" applyFont="1" applyAlignment="1">
      <alignment horizontal="right"/>
    </xf>
    <xf numFmtId="0" fontId="44" fillId="0" borderId="0" xfId="0" applyFont="1" applyAlignment="1">
      <alignment horizontal="center"/>
    </xf>
    <xf numFmtId="0" fontId="45" fillId="0" borderId="10" xfId="0" applyFont="1" applyBorder="1"/>
    <xf numFmtId="49" fontId="45" fillId="0" borderId="10" xfId="0" applyNumberFormat="1" applyFont="1" applyBorder="1" applyAlignment="1">
      <alignment horizontal="right"/>
    </xf>
    <xf numFmtId="0" fontId="45" fillId="0" borderId="2" xfId="0" applyFont="1" applyBorder="1"/>
    <xf numFmtId="4" fontId="45" fillId="0" borderId="2" xfId="0" applyNumberFormat="1" applyFont="1" applyBorder="1" applyAlignment="1">
      <alignment horizontal="right"/>
    </xf>
    <xf numFmtId="0" fontId="45" fillId="0" borderId="0" xfId="0" applyFont="1" applyAlignment="1">
      <alignment horizontal="left"/>
    </xf>
    <xf numFmtId="49" fontId="44" fillId="0" borderId="0" xfId="0" applyNumberFormat="1" applyFont="1" applyAlignment="1">
      <alignment vertical="center"/>
    </xf>
    <xf numFmtId="49" fontId="44" fillId="0" borderId="11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wrapText="1"/>
    </xf>
    <xf numFmtId="49" fontId="46" fillId="0" borderId="4" xfId="0" applyNumberFormat="1" applyFont="1" applyBorder="1" applyAlignment="1">
      <alignment horizontal="center" vertical="top" wrapText="1"/>
    </xf>
    <xf numFmtId="49" fontId="46" fillId="0" borderId="5" xfId="0" applyNumberFormat="1" applyFont="1" applyBorder="1" applyAlignment="1">
      <alignment horizontal="center" vertical="top" wrapText="1"/>
    </xf>
    <xf numFmtId="49" fontId="46" fillId="0" borderId="5" xfId="0" applyNumberFormat="1" applyFont="1" applyBorder="1" applyAlignment="1">
      <alignment horizontal="right" vertical="top" wrapText="1"/>
    </xf>
    <xf numFmtId="49" fontId="46" fillId="0" borderId="6" xfId="0" applyNumberFormat="1" applyFont="1" applyBorder="1" applyAlignment="1">
      <alignment horizontal="right" vertical="top" wrapText="1"/>
    </xf>
    <xf numFmtId="49" fontId="44" fillId="0" borderId="7" xfId="0" applyNumberFormat="1" applyFont="1" applyBorder="1"/>
    <xf numFmtId="49" fontId="44" fillId="0" borderId="0" xfId="0" applyNumberFormat="1" applyFont="1" applyAlignment="1">
      <alignment vertical="center" wrapText="1"/>
    </xf>
    <xf numFmtId="49" fontId="44" fillId="0" borderId="0" xfId="0" applyNumberFormat="1" applyFont="1" applyAlignment="1">
      <alignment horizontal="right" vertical="top" wrapText="1"/>
    </xf>
    <xf numFmtId="49" fontId="44" fillId="0" borderId="0" xfId="0" applyNumberFormat="1" applyFont="1" applyAlignment="1">
      <alignment horizontal="center" vertical="center" wrapText="1"/>
    </xf>
    <xf numFmtId="49" fontId="44" fillId="0" borderId="0" xfId="0" applyNumberFormat="1" applyFont="1" applyAlignment="1">
      <alignment horizontal="center" vertical="top" wrapText="1"/>
    </xf>
    <xf numFmtId="0" fontId="44" fillId="0" borderId="0" xfId="0" applyFont="1" applyAlignment="1">
      <alignment horizontal="center" vertical="top" wrapText="1"/>
    </xf>
    <xf numFmtId="2" fontId="44" fillId="0" borderId="0" xfId="0" applyNumberFormat="1" applyFont="1" applyAlignment="1">
      <alignment horizontal="right" vertical="top" wrapText="1"/>
    </xf>
    <xf numFmtId="164" fontId="44" fillId="0" borderId="0" xfId="0" applyNumberFormat="1" applyFont="1" applyAlignment="1">
      <alignment horizontal="center" vertical="top" wrapText="1"/>
    </xf>
    <xf numFmtId="2" fontId="44" fillId="0" borderId="0" xfId="0" applyNumberFormat="1" applyFont="1" applyAlignment="1">
      <alignment horizontal="center" vertical="top" wrapText="1"/>
    </xf>
    <xf numFmtId="2" fontId="44" fillId="0" borderId="8" xfId="0" applyNumberFormat="1" applyFont="1" applyBorder="1" applyAlignment="1">
      <alignment horizontal="right" vertical="top" wrapText="1"/>
    </xf>
    <xf numFmtId="4" fontId="44" fillId="0" borderId="0" xfId="0" applyNumberFormat="1" applyFont="1" applyAlignment="1">
      <alignment horizontal="right" vertical="top" wrapText="1"/>
    </xf>
    <xf numFmtId="4" fontId="44" fillId="0" borderId="8" xfId="0" applyNumberFormat="1" applyFont="1" applyBorder="1" applyAlignment="1">
      <alignment horizontal="right" vertical="top" wrapText="1"/>
    </xf>
    <xf numFmtId="1" fontId="44" fillId="0" borderId="0" xfId="0" applyNumberFormat="1" applyFont="1" applyAlignment="1">
      <alignment horizontal="center" vertical="top" wrapText="1"/>
    </xf>
    <xf numFmtId="168" fontId="44" fillId="0" borderId="0" xfId="0" applyNumberFormat="1" applyFont="1" applyAlignment="1">
      <alignment horizontal="center" vertical="top" wrapText="1"/>
    </xf>
    <xf numFmtId="0" fontId="44" fillId="0" borderId="0" xfId="0" applyFont="1" applyAlignment="1">
      <alignment horizontal="right" vertical="top" wrapText="1"/>
    </xf>
    <xf numFmtId="0" fontId="44" fillId="0" borderId="8" xfId="0" applyFont="1" applyBorder="1" applyAlignment="1">
      <alignment horizontal="right" vertical="top" wrapText="1"/>
    </xf>
    <xf numFmtId="165" fontId="44" fillId="0" borderId="0" xfId="0" applyNumberFormat="1" applyFont="1" applyAlignment="1">
      <alignment horizontal="center" vertical="top" wrapText="1"/>
    </xf>
    <xf numFmtId="166" fontId="44" fillId="0" borderId="0" xfId="0" applyNumberFormat="1" applyFont="1" applyAlignment="1">
      <alignment horizontal="center" vertical="top" wrapText="1"/>
    </xf>
    <xf numFmtId="49" fontId="44" fillId="0" borderId="7" xfId="0" applyNumberFormat="1" applyFont="1" applyBorder="1" applyAlignment="1">
      <alignment horizontal="center" vertical="top"/>
    </xf>
    <xf numFmtId="49" fontId="44" fillId="0" borderId="5" xfId="0" applyNumberFormat="1" applyFont="1" applyBorder="1" applyAlignment="1">
      <alignment horizontal="center" vertical="top" wrapText="1"/>
    </xf>
    <xf numFmtId="0" fontId="44" fillId="0" borderId="5" xfId="0" applyFont="1" applyBorder="1" applyAlignment="1">
      <alignment horizontal="center" vertical="top" wrapText="1"/>
    </xf>
    <xf numFmtId="4" fontId="44" fillId="0" borderId="5" xfId="0" applyNumberFormat="1" applyFont="1" applyBorder="1" applyAlignment="1">
      <alignment horizontal="right" vertical="top" wrapText="1"/>
    </xf>
    <xf numFmtId="2" fontId="44" fillId="0" borderId="5" xfId="0" applyNumberFormat="1" applyFont="1" applyBorder="1" applyAlignment="1">
      <alignment horizontal="right" vertical="top" wrapText="1"/>
    </xf>
    <xf numFmtId="4" fontId="44" fillId="0" borderId="6" xfId="0" applyNumberFormat="1" applyFont="1" applyBorder="1" applyAlignment="1">
      <alignment horizontal="right" vertical="top" wrapText="1"/>
    </xf>
    <xf numFmtId="49" fontId="46" fillId="0" borderId="0" xfId="0" applyNumberFormat="1" applyFont="1" applyAlignment="1">
      <alignment horizontal="center" vertical="top" wrapText="1"/>
    </xf>
    <xf numFmtId="0" fontId="46" fillId="0" borderId="5" xfId="0" applyFont="1" applyBorder="1" applyAlignment="1">
      <alignment horizontal="center" vertical="top" wrapText="1"/>
    </xf>
    <xf numFmtId="0" fontId="46" fillId="0" borderId="5" xfId="0" applyFont="1" applyBorder="1" applyAlignment="1">
      <alignment horizontal="right" vertical="top" wrapText="1"/>
    </xf>
    <xf numFmtId="2" fontId="46" fillId="0" borderId="5" xfId="0" applyNumberFormat="1" applyFont="1" applyBorder="1" applyAlignment="1">
      <alignment horizontal="right" vertical="top" wrapText="1"/>
    </xf>
    <xf numFmtId="4" fontId="46" fillId="0" borderId="6" xfId="0" applyNumberFormat="1" applyFont="1" applyBorder="1" applyAlignment="1">
      <alignment horizontal="right" vertical="top" wrapText="1"/>
    </xf>
    <xf numFmtId="167" fontId="44" fillId="0" borderId="0" xfId="0" applyNumberFormat="1" applyFont="1" applyAlignment="1">
      <alignment horizontal="center" vertical="top" wrapText="1"/>
    </xf>
    <xf numFmtId="2" fontId="44" fillId="0" borderId="6" xfId="0" applyNumberFormat="1" applyFont="1" applyBorder="1" applyAlignment="1">
      <alignment horizontal="right" vertical="top" wrapText="1"/>
    </xf>
    <xf numFmtId="49" fontId="46" fillId="0" borderId="7" xfId="0" applyNumberFormat="1" applyFont="1" applyBorder="1" applyAlignment="1">
      <alignment horizontal="center" vertical="top"/>
    </xf>
    <xf numFmtId="4" fontId="46" fillId="0" borderId="5" xfId="0" applyNumberFormat="1" applyFont="1" applyBorder="1" applyAlignment="1">
      <alignment horizontal="right" vertical="top" wrapText="1"/>
    </xf>
    <xf numFmtId="169" fontId="44" fillId="0" borderId="0" xfId="0" applyNumberFormat="1" applyFont="1" applyAlignment="1">
      <alignment horizontal="center" vertical="top" wrapText="1"/>
    </xf>
    <xf numFmtId="2" fontId="46" fillId="0" borderId="6" xfId="0" applyNumberFormat="1" applyFont="1" applyBorder="1" applyAlignment="1">
      <alignment horizontal="right" vertical="top" wrapText="1"/>
    </xf>
    <xf numFmtId="49" fontId="44" fillId="0" borderId="4" xfId="0" applyNumberFormat="1" applyFont="1" applyBorder="1"/>
    <xf numFmtId="0" fontId="46" fillId="0" borderId="5" xfId="0" applyFont="1" applyBorder="1" applyAlignment="1">
      <alignment horizontal="right" vertical="top"/>
    </xf>
    <xf numFmtId="0" fontId="46" fillId="0" borderId="5" xfId="0" applyFont="1" applyBorder="1" applyAlignment="1">
      <alignment horizontal="center" vertical="top"/>
    </xf>
    <xf numFmtId="0" fontId="46" fillId="0" borderId="6" xfId="0" applyFont="1" applyBorder="1" applyAlignment="1">
      <alignment horizontal="right" vertical="top"/>
    </xf>
    <xf numFmtId="0" fontId="46" fillId="0" borderId="0" xfId="0" applyFont="1" applyAlignment="1">
      <alignment horizontal="right" vertical="top"/>
    </xf>
    <xf numFmtId="4" fontId="44" fillId="0" borderId="0" xfId="0" applyNumberFormat="1" applyFont="1" applyAlignment="1">
      <alignment horizontal="right" vertical="top"/>
    </xf>
    <xf numFmtId="0" fontId="44" fillId="0" borderId="0" xfId="0" applyFont="1" applyAlignment="1">
      <alignment horizontal="center" vertical="top"/>
    </xf>
    <xf numFmtId="0" fontId="44" fillId="0" borderId="8" xfId="0" applyFont="1" applyBorder="1" applyAlignment="1">
      <alignment horizontal="right" vertical="top"/>
    </xf>
    <xf numFmtId="0" fontId="44" fillId="0" borderId="0" xfId="0" applyFont="1" applyAlignment="1">
      <alignment horizontal="right" vertical="top"/>
    </xf>
    <xf numFmtId="2" fontId="44" fillId="0" borderId="0" xfId="0" applyNumberFormat="1" applyFont="1" applyAlignment="1">
      <alignment horizontal="right" vertical="top"/>
    </xf>
    <xf numFmtId="49" fontId="46" fillId="0" borderId="0" xfId="0" applyNumberFormat="1" applyFont="1" applyAlignment="1">
      <alignment horizontal="right" vertical="top" wrapText="1"/>
    </xf>
    <xf numFmtId="4" fontId="46" fillId="0" borderId="0" xfId="0" applyNumberFormat="1" applyFont="1" applyAlignment="1">
      <alignment horizontal="right" vertical="top"/>
    </xf>
    <xf numFmtId="0" fontId="46" fillId="0" borderId="0" xfId="0" applyFont="1" applyAlignment="1">
      <alignment horizontal="center" vertical="top"/>
    </xf>
    <xf numFmtId="0" fontId="46" fillId="0" borderId="8" xfId="0" applyFont="1" applyBorder="1" applyAlignment="1">
      <alignment horizontal="right" vertical="top"/>
    </xf>
    <xf numFmtId="0" fontId="47" fillId="0" borderId="0" xfId="0" applyFont="1" applyAlignment="1">
      <alignment horizontal="right" vertical="top"/>
    </xf>
    <xf numFmtId="4" fontId="44" fillId="0" borderId="8" xfId="0" applyNumberFormat="1" applyFont="1" applyBorder="1" applyAlignment="1">
      <alignment horizontal="right" vertical="top"/>
    </xf>
    <xf numFmtId="4" fontId="46" fillId="0" borderId="8" xfId="0" applyNumberFormat="1" applyFont="1" applyBorder="1" applyAlignment="1">
      <alignment horizontal="right" vertical="top"/>
    </xf>
    <xf numFmtId="0" fontId="44" fillId="0" borderId="0" xfId="0" applyFont="1"/>
    <xf numFmtId="177" fontId="17" fillId="0" borderId="0" xfId="9" applyNumberFormat="1"/>
    <xf numFmtId="2" fontId="44" fillId="0" borderId="8" xfId="0" applyNumberFormat="1" applyFont="1" applyBorder="1" applyAlignment="1">
      <alignment horizontal="right" vertical="top"/>
    </xf>
    <xf numFmtId="49" fontId="4" fillId="2" borderId="0" xfId="0" applyNumberFormat="1" applyFont="1" applyFill="1"/>
    <xf numFmtId="177" fontId="37" fillId="0" borderId="0" xfId="17" applyNumberFormat="1" applyFont="1" applyAlignment="1">
      <alignment horizontal="center" vertical="center"/>
    </xf>
    <xf numFmtId="49" fontId="44" fillId="0" borderId="9" xfId="0" applyNumberFormat="1" applyFont="1" applyBorder="1" applyAlignment="1">
      <alignment horizontal="center" vertical="center"/>
    </xf>
    <xf numFmtId="49" fontId="44" fillId="0" borderId="9" xfId="0" applyNumberFormat="1" applyFont="1" applyBorder="1" applyAlignment="1">
      <alignment horizontal="center" vertical="center" wrapText="1"/>
    </xf>
    <xf numFmtId="49" fontId="46" fillId="0" borderId="5" xfId="0" applyNumberFormat="1" applyFont="1" applyBorder="1" applyAlignment="1">
      <alignment horizontal="left" vertical="top" wrapText="1"/>
    </xf>
    <xf numFmtId="49" fontId="46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center"/>
    </xf>
    <xf numFmtId="49" fontId="10" fillId="0" borderId="9" xfId="0" applyNumberFormat="1" applyFont="1" applyBorder="1" applyAlignment="1">
      <alignment horizontal="center" vertical="center"/>
    </xf>
    <xf numFmtId="49" fontId="44" fillId="0" borderId="7" xfId="0" applyNumberFormat="1" applyFont="1" applyBorder="1" applyAlignment="1">
      <alignment horizontal="right" vertical="top"/>
    </xf>
    <xf numFmtId="0" fontId="48" fillId="0" borderId="0" xfId="0" applyFont="1" applyAlignment="1">
      <alignment wrapText="1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9" fontId="49" fillId="0" borderId="9" xfId="16" applyNumberFormat="1" applyFont="1" applyBorder="1"/>
    <xf numFmtId="171" fontId="51" fillId="0" borderId="9" xfId="12" applyFont="1" applyBorder="1"/>
    <xf numFmtId="171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171" fontId="51" fillId="0" borderId="9" xfId="11" applyNumberFormat="1" applyFont="1" applyBorder="1" applyAlignment="1">
      <alignment horizontal="center" vertical="center"/>
    </xf>
    <xf numFmtId="49" fontId="49" fillId="0" borderId="12" xfId="16" applyNumberFormat="1" applyFont="1" applyBorder="1"/>
    <xf numFmtId="171" fontId="51" fillId="0" borderId="12" xfId="12" applyFont="1" applyBorder="1"/>
    <xf numFmtId="171" fontId="51" fillId="0" borderId="12" xfId="12" applyFont="1" applyBorder="1" applyAlignment="1">
      <alignment horizontal="center" vertical="center"/>
    </xf>
    <xf numFmtId="171" fontId="51" fillId="0" borderId="12" xfId="11" applyNumberFormat="1" applyFont="1" applyBorder="1" applyAlignment="1">
      <alignment horizontal="center" vertical="center"/>
    </xf>
    <xf numFmtId="49" fontId="49" fillId="0" borderId="13" xfId="16" applyNumberFormat="1" applyFont="1" applyBorder="1"/>
    <xf numFmtId="171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1" fillId="0" borderId="24" xfId="16" applyNumberFormat="1" applyFont="1" applyBorder="1" applyAlignment="1">
      <alignment vertical="center"/>
    </xf>
    <xf numFmtId="171" fontId="43" fillId="0" borderId="24" xfId="12" applyFont="1" applyBorder="1" applyAlignment="1">
      <alignment vertical="center"/>
    </xf>
    <xf numFmtId="0" fontId="41" fillId="0" borderId="24" xfId="16" applyFont="1" applyBorder="1" applyAlignment="1">
      <alignment horizontal="center" vertical="center"/>
    </xf>
    <xf numFmtId="0" fontId="42" fillId="0" borderId="24" xfId="17" applyFont="1" applyBorder="1" applyAlignment="1">
      <alignment horizontal="center" vertical="center"/>
    </xf>
    <xf numFmtId="0" fontId="46" fillId="3" borderId="0" xfId="0" applyFont="1" applyFill="1" applyAlignment="1">
      <alignment wrapText="1"/>
    </xf>
    <xf numFmtId="49" fontId="10" fillId="0" borderId="0" xfId="0" applyNumberFormat="1" applyFont="1" applyAlignment="1">
      <alignment horizontal="center"/>
    </xf>
    <xf numFmtId="49" fontId="44" fillId="0" borderId="9" xfId="0" applyNumberFormat="1" applyFont="1" applyBorder="1" applyAlignment="1">
      <alignment horizontal="center" vertical="center"/>
    </xf>
    <xf numFmtId="49" fontId="44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6" fillId="0" borderId="5" xfId="0" applyNumberFormat="1" applyFont="1" applyBorder="1" applyAlignment="1">
      <alignment horizontal="left" vertical="top" wrapText="1"/>
    </xf>
    <xf numFmtId="49" fontId="46" fillId="0" borderId="0" xfId="0" applyNumberFormat="1" applyFont="1" applyAlignment="1">
      <alignment horizontal="left" vertical="top" wrapText="1"/>
    </xf>
    <xf numFmtId="4" fontId="46" fillId="0" borderId="5" xfId="0" applyNumberFormat="1" applyFont="1" applyBorder="1" applyAlignment="1">
      <alignment horizontal="right" vertical="top"/>
    </xf>
    <xf numFmtId="0" fontId="0" fillId="3" borderId="0" xfId="0" applyFill="1"/>
    <xf numFmtId="0" fontId="37" fillId="0" borderId="0" xfId="17" applyFont="1" applyAlignment="1">
      <alignment horizontal="center" vertical="center"/>
    </xf>
    <xf numFmtId="4" fontId="34" fillId="0" borderId="0" xfId="15" applyNumberFormat="1" applyFont="1" applyAlignment="1">
      <alignment horizontal="center" vertical="top" wrapText="1"/>
    </xf>
    <xf numFmtId="0" fontId="35" fillId="0" borderId="0" xfId="16" applyAlignment="1">
      <alignment horizontal="center" vertical="center" wrapText="1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5" fillId="0" borderId="10" xfId="13" applyFont="1" applyBorder="1" applyAlignment="1">
      <alignment horizontal="left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30" fillId="0" borderId="0" xfId="11" applyFont="1"/>
    <xf numFmtId="0" fontId="4" fillId="0" borderId="0" xfId="11" applyFont="1" applyAlignment="1">
      <alignment horizontal="right"/>
    </xf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0" fontId="32" fillId="0" borderId="5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0" xfId="11" applyFont="1" applyAlignment="1">
      <alignment horizontal="left" vertical="top" wrapText="1"/>
    </xf>
    <xf numFmtId="0" fontId="5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22" fillId="0" borderId="10" xfId="11" applyFont="1" applyBorder="1" applyAlignment="1">
      <alignment horizontal="left" wrapText="1"/>
    </xf>
    <xf numFmtId="0" fontId="22" fillId="0" borderId="10" xfId="11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0" fontId="18" fillId="0" borderId="0" xfId="3" applyFont="1" applyAlignment="1">
      <alignment horizontal="center" vertical="center"/>
    </xf>
    <xf numFmtId="0" fontId="16" fillId="0" borderId="10" xfId="3" applyFont="1" applyBorder="1" applyAlignment="1">
      <alignment horizontal="left" wrapText="1"/>
    </xf>
    <xf numFmtId="0" fontId="19" fillId="0" borderId="5" xfId="3" applyFont="1" applyBorder="1" applyAlignment="1">
      <alignment horizontal="center" vertical="top"/>
    </xf>
    <xf numFmtId="0" fontId="16" fillId="0" borderId="10" xfId="3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left" vertical="top" wrapText="1"/>
    </xf>
    <xf numFmtId="49" fontId="10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  <xf numFmtId="49" fontId="44" fillId="0" borderId="9" xfId="0" applyNumberFormat="1" applyFont="1" applyBorder="1" applyAlignment="1">
      <alignment horizontal="center" vertical="center"/>
    </xf>
    <xf numFmtId="49" fontId="44" fillId="0" borderId="9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49" fontId="10" fillId="0" borderId="3" xfId="0" applyNumberFormat="1" applyFont="1" applyBorder="1" applyAlignment="1">
      <alignment horizont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4" fillId="0" borderId="0" xfId="0" applyNumberFormat="1" applyFont="1" applyAlignment="1">
      <alignment horizontal="left" vertical="top" wrapText="1"/>
    </xf>
    <xf numFmtId="49" fontId="44" fillId="0" borderId="5" xfId="0" applyNumberFormat="1" applyFont="1" applyBorder="1" applyAlignment="1">
      <alignment horizontal="left" vertical="top" wrapText="1"/>
    </xf>
    <xf numFmtId="0" fontId="46" fillId="0" borderId="1" xfId="0" applyFont="1" applyBorder="1" applyAlignment="1">
      <alignment horizontal="left" vertical="center" wrapText="1"/>
    </xf>
    <xf numFmtId="0" fontId="46" fillId="0" borderId="2" xfId="0" applyFont="1" applyBorder="1" applyAlignment="1">
      <alignment horizontal="left" vertical="center" wrapText="1"/>
    </xf>
    <xf numFmtId="0" fontId="46" fillId="0" borderId="3" xfId="0" applyFont="1" applyBorder="1" applyAlignment="1">
      <alignment horizontal="left" vertical="center" wrapText="1"/>
    </xf>
    <xf numFmtId="0" fontId="46" fillId="0" borderId="5" xfId="0" applyFont="1" applyBorder="1" applyAlignment="1">
      <alignment horizontal="left" vertical="top" wrapText="1"/>
    </xf>
    <xf numFmtId="0" fontId="44" fillId="0" borderId="0" xfId="0" applyFont="1" applyAlignment="1">
      <alignment horizontal="left" vertical="top" wrapText="1"/>
    </xf>
    <xf numFmtId="0" fontId="44" fillId="0" borderId="8" xfId="0" applyFont="1" applyBorder="1" applyAlignment="1">
      <alignment horizontal="left" vertical="top" wrapText="1"/>
    </xf>
    <xf numFmtId="49" fontId="46" fillId="0" borderId="5" xfId="0" applyNumberFormat="1" applyFont="1" applyBorder="1" applyAlignment="1">
      <alignment horizontal="left" vertical="top" wrapText="1"/>
    </xf>
    <xf numFmtId="0" fontId="46" fillId="2" borderId="5" xfId="0" applyFont="1" applyFill="1" applyBorder="1" applyAlignment="1">
      <alignment horizontal="left" vertical="top" wrapText="1"/>
    </xf>
    <xf numFmtId="49" fontId="44" fillId="0" borderId="8" xfId="0" applyNumberFormat="1" applyFont="1" applyBorder="1" applyAlignment="1">
      <alignment horizontal="left" vertical="top" wrapText="1"/>
    </xf>
    <xf numFmtId="49" fontId="46" fillId="0" borderId="0" xfId="0" applyNumberFormat="1" applyFont="1" applyAlignment="1">
      <alignment horizontal="left" vertical="top" wrapText="1"/>
    </xf>
    <xf numFmtId="49" fontId="15" fillId="0" borderId="5" xfId="0" applyNumberFormat="1" applyFont="1" applyBorder="1" applyAlignment="1">
      <alignment horizontal="center" vertical="top"/>
    </xf>
    <xf numFmtId="49" fontId="13" fillId="0" borderId="10" xfId="0" applyNumberFormat="1" applyFont="1" applyBorder="1" applyAlignment="1">
      <alignment vertical="top" wrapText="1"/>
    </xf>
    <xf numFmtId="49" fontId="13" fillId="0" borderId="10" xfId="0" applyNumberFormat="1" applyFont="1" applyBorder="1" applyAlignment="1">
      <alignment horizontal="right" vertical="top" wrapText="1"/>
    </xf>
    <xf numFmtId="49" fontId="4" fillId="0" borderId="10" xfId="0" applyNumberFormat="1" applyFont="1" applyBorder="1" applyAlignment="1">
      <alignment vertical="top" wrapText="1"/>
    </xf>
    <xf numFmtId="49" fontId="46" fillId="5" borderId="5" xfId="0" applyNumberFormat="1" applyFont="1" applyFill="1" applyBorder="1" applyAlignment="1">
      <alignment horizontal="center" vertical="top" wrapText="1"/>
    </xf>
    <xf numFmtId="49" fontId="46" fillId="6" borderId="5" xfId="0" applyNumberFormat="1" applyFont="1" applyFill="1" applyBorder="1" applyAlignment="1">
      <alignment horizontal="right" vertical="top" wrapText="1"/>
    </xf>
    <xf numFmtId="49" fontId="46" fillId="7" borderId="5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3" borderId="0" xfId="0" applyFill="1" applyAlignment="1">
      <alignment vertical="top"/>
    </xf>
    <xf numFmtId="0" fontId="0" fillId="5" borderId="0" xfId="0" applyFill="1" applyAlignment="1">
      <alignment vertical="top"/>
    </xf>
    <xf numFmtId="0" fontId="44" fillId="0" borderId="0" xfId="0" applyFont="1" applyAlignment="1">
      <alignment vertical="top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sheetPr>
    <tabColor rgb="FFFF0000"/>
  </sheetPr>
  <dimension ref="A1:Q97"/>
  <sheetViews>
    <sheetView view="pageBreakPreview" topLeftCell="A16" zoomScaleNormal="100" zoomScaleSheetLayoutView="100" workbookViewId="0">
      <selection activeCell="K85" sqref="K85"/>
    </sheetView>
  </sheetViews>
  <sheetFormatPr defaultColWidth="9" defaultRowHeight="12.75" x14ac:dyDescent="0.2"/>
  <cols>
    <col min="1" max="1" width="6.28515625" style="48" customWidth="1"/>
    <col min="2" max="2" width="10.42578125" style="48" customWidth="1"/>
    <col min="3" max="3" width="22.5703125" style="48" customWidth="1"/>
    <col min="4" max="4" width="18.85546875" style="48" customWidth="1"/>
    <col min="5" max="5" width="12.85546875" style="48" customWidth="1"/>
    <col min="6" max="6" width="15.42578125" style="48" customWidth="1"/>
    <col min="7" max="7" width="15.5703125" style="48" customWidth="1"/>
    <col min="8" max="8" width="16.85546875" style="48" customWidth="1"/>
    <col min="9" max="9" width="6.42578125" style="48" customWidth="1"/>
    <col min="10" max="10" width="10.85546875" style="51" customWidth="1"/>
    <col min="11" max="11" width="15.5703125" style="51" customWidth="1"/>
    <col min="12" max="12" width="15.85546875" style="51" customWidth="1"/>
    <col min="13" max="13" width="8.140625" style="51" customWidth="1"/>
    <col min="14" max="14" width="14.7109375" style="48" customWidth="1"/>
    <col min="15" max="15" width="14" style="48" bestFit="1" customWidth="1"/>
    <col min="16" max="16" width="14.28515625" style="48" customWidth="1"/>
    <col min="17" max="16384" width="9" style="48"/>
  </cols>
  <sheetData>
    <row r="1" spans="1:14" x14ac:dyDescent="0.2">
      <c r="G1" s="49"/>
      <c r="H1" s="50" t="s">
        <v>171</v>
      </c>
    </row>
    <row r="2" spans="1:14" x14ac:dyDescent="0.2">
      <c r="G2" s="49"/>
      <c r="H2" s="50" t="s">
        <v>172</v>
      </c>
    </row>
    <row r="3" spans="1:14" x14ac:dyDescent="0.2">
      <c r="G3" s="49"/>
      <c r="H3" s="50" t="s">
        <v>173</v>
      </c>
    </row>
    <row r="4" spans="1:14" ht="9.75" customHeight="1" x14ac:dyDescent="0.2"/>
    <row r="5" spans="1:14" ht="16.350000000000001" customHeight="1" x14ac:dyDescent="0.2">
      <c r="G5" s="52"/>
      <c r="H5" s="53" t="s">
        <v>0</v>
      </c>
    </row>
    <row r="6" spans="1:14" x14ac:dyDescent="0.2">
      <c r="G6" s="54" t="s">
        <v>1</v>
      </c>
      <c r="H6" s="55" t="s">
        <v>174</v>
      </c>
    </row>
    <row r="7" spans="1:14" ht="25.9" customHeight="1" x14ac:dyDescent="0.2">
      <c r="A7" s="48" t="s">
        <v>3</v>
      </c>
      <c r="C7" s="350"/>
      <c r="D7" s="350"/>
      <c r="E7" s="350"/>
      <c r="F7" s="350"/>
      <c r="G7" s="54"/>
      <c r="H7" s="56"/>
    </row>
    <row r="8" spans="1:14" s="49" customFormat="1" ht="18.399999999999999" customHeight="1" x14ac:dyDescent="0.2">
      <c r="A8" s="48"/>
      <c r="B8" s="48"/>
      <c r="C8" s="48"/>
      <c r="D8" s="57"/>
      <c r="E8" s="57"/>
      <c r="F8" s="48"/>
      <c r="G8" s="54"/>
      <c r="H8" s="56"/>
      <c r="J8" s="58"/>
      <c r="K8" s="58"/>
      <c r="L8" s="58"/>
      <c r="M8" s="58"/>
    </row>
    <row r="9" spans="1:14" s="49" customFormat="1" ht="25.5" customHeight="1" x14ac:dyDescent="0.2">
      <c r="A9" s="59" t="s">
        <v>175</v>
      </c>
      <c r="B9" s="59"/>
      <c r="C9" s="351" t="s">
        <v>139</v>
      </c>
      <c r="D9" s="351"/>
      <c r="E9" s="351"/>
      <c r="F9" s="351"/>
      <c r="G9" s="54" t="s">
        <v>4</v>
      </c>
      <c r="H9" s="53">
        <v>5804803</v>
      </c>
      <c r="J9" s="58"/>
      <c r="K9" s="58"/>
      <c r="L9" s="58"/>
      <c r="M9" s="58"/>
    </row>
    <row r="10" spans="1:14" s="49" customFormat="1" x14ac:dyDescent="0.2">
      <c r="A10" s="59"/>
      <c r="B10" s="59"/>
      <c r="C10" s="48"/>
      <c r="D10" s="57"/>
      <c r="E10" s="48"/>
      <c r="H10" s="53"/>
      <c r="J10" s="58"/>
      <c r="K10" s="58"/>
      <c r="L10" s="58"/>
      <c r="M10" s="58"/>
    </row>
    <row r="11" spans="1:14" s="49" customFormat="1" ht="31.5" customHeight="1" x14ac:dyDescent="0.2">
      <c r="A11" s="59" t="s">
        <v>176</v>
      </c>
      <c r="B11" s="59"/>
      <c r="C11" s="352" t="s">
        <v>140</v>
      </c>
      <c r="D11" s="352"/>
      <c r="E11" s="352"/>
      <c r="F11" s="352"/>
      <c r="G11" s="60" t="s">
        <v>4</v>
      </c>
      <c r="H11" s="61">
        <v>16673706</v>
      </c>
      <c r="J11" s="58"/>
      <c r="K11" s="58"/>
      <c r="L11" s="58"/>
      <c r="M11" s="58"/>
    </row>
    <row r="12" spans="1:14" s="49" customFormat="1" x14ac:dyDescent="0.2">
      <c r="A12" s="59"/>
      <c r="B12" s="59"/>
      <c r="C12" s="48"/>
      <c r="D12" s="57"/>
      <c r="G12" s="54"/>
      <c r="H12" s="53"/>
      <c r="J12" s="58"/>
      <c r="K12" s="58"/>
      <c r="L12" s="58"/>
      <c r="M12" s="58"/>
    </row>
    <row r="13" spans="1:14" s="49" customFormat="1" ht="42" hidden="1" customHeight="1" x14ac:dyDescent="0.2">
      <c r="A13" s="59" t="s">
        <v>177</v>
      </c>
      <c r="B13" s="59"/>
      <c r="C13" s="350" t="s">
        <v>178</v>
      </c>
      <c r="D13" s="350"/>
      <c r="E13" s="350"/>
      <c r="F13" s="350"/>
      <c r="G13" s="48"/>
      <c r="H13" s="56"/>
      <c r="J13" s="58"/>
      <c r="K13" s="58"/>
      <c r="L13" s="62"/>
      <c r="M13" s="58"/>
    </row>
    <row r="14" spans="1:14" ht="36.75" customHeight="1" x14ac:dyDescent="0.2">
      <c r="A14" s="59" t="s">
        <v>179</v>
      </c>
      <c r="B14" s="59"/>
      <c r="C14" s="350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350"/>
      <c r="E14" s="350"/>
      <c r="F14" s="350"/>
      <c r="G14" s="63"/>
      <c r="H14" s="56"/>
      <c r="I14" s="64"/>
    </row>
    <row r="15" spans="1:14" ht="48.75" customHeight="1" x14ac:dyDescent="0.2">
      <c r="D15" s="48" t="s">
        <v>180</v>
      </c>
      <c r="E15" s="65"/>
      <c r="F15" s="65"/>
      <c r="G15" s="66" t="s">
        <v>181</v>
      </c>
      <c r="H15" s="66"/>
      <c r="I15" s="49"/>
      <c r="J15" s="49"/>
      <c r="K15" s="49"/>
      <c r="L15" s="49"/>
      <c r="M15" s="49"/>
      <c r="N15" s="49"/>
    </row>
    <row r="16" spans="1:14" s="49" customFormat="1" ht="15.6" customHeight="1" thickBot="1" x14ac:dyDescent="0.25">
      <c r="D16" s="65"/>
      <c r="E16" s="65"/>
      <c r="F16" s="67" t="s">
        <v>182</v>
      </c>
      <c r="G16" s="54" t="s">
        <v>183</v>
      </c>
      <c r="H16" s="56"/>
    </row>
    <row r="17" spans="1:16" s="49" customFormat="1" ht="15" customHeight="1" thickBot="1" x14ac:dyDescent="0.25">
      <c r="D17" s="63"/>
      <c r="E17" s="63"/>
      <c r="F17" s="54" t="s">
        <v>184</v>
      </c>
      <c r="G17" s="66" t="s">
        <v>18</v>
      </c>
      <c r="H17" s="68" t="s">
        <v>185</v>
      </c>
    </row>
    <row r="18" spans="1:16" s="49" customFormat="1" ht="15" customHeight="1" thickBot="1" x14ac:dyDescent="0.25">
      <c r="C18" s="69"/>
      <c r="D18" s="70"/>
      <c r="G18" s="66" t="s">
        <v>19</v>
      </c>
      <c r="H18" s="71">
        <v>45110</v>
      </c>
    </row>
    <row r="19" spans="1:16" s="49" customFormat="1" ht="15" customHeight="1" x14ac:dyDescent="0.2">
      <c r="C19" s="69"/>
      <c r="D19" s="72"/>
      <c r="F19" s="67"/>
      <c r="G19" s="54" t="s">
        <v>20</v>
      </c>
      <c r="H19" s="56"/>
    </row>
    <row r="20" spans="1:16" s="49" customFormat="1" ht="15" customHeight="1" x14ac:dyDescent="0.2">
      <c r="C20" s="69"/>
      <c r="D20" s="73"/>
      <c r="F20" s="50"/>
      <c r="G20" s="48" t="s">
        <v>180</v>
      </c>
      <c r="H20" s="48"/>
    </row>
    <row r="21" spans="1:16" s="49" customFormat="1" ht="5.45" customHeight="1" thickBot="1" x14ac:dyDescent="0.25">
      <c r="C21" s="74"/>
      <c r="D21" s="75"/>
      <c r="F21" s="50"/>
      <c r="G21" s="48"/>
      <c r="H21" s="48"/>
      <c r="J21" s="58"/>
      <c r="K21" s="58"/>
      <c r="L21" s="58"/>
      <c r="M21" s="58"/>
    </row>
    <row r="22" spans="1:16" s="49" customFormat="1" ht="12.2" customHeight="1" thickBot="1" x14ac:dyDescent="0.25">
      <c r="D22" s="76"/>
      <c r="E22" s="77" t="s">
        <v>186</v>
      </c>
      <c r="F22" s="78" t="s">
        <v>187</v>
      </c>
      <c r="G22" s="339" t="s">
        <v>23</v>
      </c>
      <c r="H22" s="340"/>
      <c r="J22" s="58"/>
      <c r="K22" s="58"/>
      <c r="L22" s="58"/>
      <c r="M22" s="58"/>
    </row>
    <row r="23" spans="1:16" s="49" customFormat="1" ht="12.2" customHeight="1" thickBot="1" x14ac:dyDescent="0.25">
      <c r="D23" s="79"/>
      <c r="E23" s="80"/>
      <c r="F23" s="81"/>
      <c r="G23" s="82" t="s">
        <v>24</v>
      </c>
      <c r="H23" s="82" t="s">
        <v>25</v>
      </c>
      <c r="J23" s="58"/>
      <c r="K23" s="58"/>
      <c r="L23" s="58"/>
      <c r="M23" s="58"/>
    </row>
    <row r="24" spans="1:16" s="49" customFormat="1" ht="18" customHeight="1" thickBot="1" x14ac:dyDescent="0.25">
      <c r="D24" s="48"/>
      <c r="E24" s="83">
        <v>5</v>
      </c>
      <c r="F24" s="197">
        <v>45352</v>
      </c>
      <c r="G24" s="84">
        <v>45314</v>
      </c>
      <c r="H24" s="197">
        <f>F24</f>
        <v>45352</v>
      </c>
      <c r="I24" s="85"/>
      <c r="J24" s="58"/>
      <c r="K24" s="58"/>
      <c r="L24" s="58"/>
      <c r="M24" s="58"/>
    </row>
    <row r="25" spans="1:16" s="86" customFormat="1" ht="11.25" x14ac:dyDescent="0.2">
      <c r="J25" s="87"/>
      <c r="K25" s="87"/>
      <c r="L25" s="87"/>
      <c r="M25" s="87"/>
    </row>
    <row r="26" spans="1:16" x14ac:dyDescent="0.2">
      <c r="E26" s="52" t="s">
        <v>188</v>
      </c>
    </row>
    <row r="27" spans="1:16" x14ac:dyDescent="0.2">
      <c r="D27" s="88"/>
      <c r="E27" s="52" t="s">
        <v>189</v>
      </c>
      <c r="F27" s="88"/>
      <c r="G27" s="88"/>
    </row>
    <row r="28" spans="1:16" ht="20.25" customHeight="1" x14ac:dyDescent="0.2">
      <c r="A28" s="193" t="s">
        <v>34</v>
      </c>
      <c r="B28" s="341" t="s">
        <v>190</v>
      </c>
      <c r="C28" s="342"/>
      <c r="D28" s="343"/>
      <c r="E28" s="89" t="s">
        <v>191</v>
      </c>
      <c r="F28" s="90" t="s">
        <v>192</v>
      </c>
      <c r="G28" s="91"/>
      <c r="H28" s="92"/>
      <c r="J28" s="318" t="s">
        <v>255</v>
      </c>
      <c r="K28" s="318"/>
      <c r="L28" s="318"/>
      <c r="M28" s="318"/>
      <c r="N28" s="318"/>
      <c r="O28" s="178"/>
      <c r="P28" s="178"/>
    </row>
    <row r="29" spans="1:16" ht="24.75" customHeight="1" x14ac:dyDescent="0.2">
      <c r="A29" s="194" t="s">
        <v>193</v>
      </c>
      <c r="B29" s="344" t="s">
        <v>194</v>
      </c>
      <c r="C29" s="345"/>
      <c r="D29" s="346"/>
      <c r="E29" s="94"/>
      <c r="F29" s="95" t="s">
        <v>195</v>
      </c>
      <c r="G29" s="96"/>
      <c r="H29" s="95" t="s">
        <v>196</v>
      </c>
      <c r="J29" s="319" t="s">
        <v>248</v>
      </c>
      <c r="K29" s="319"/>
      <c r="L29" s="192">
        <v>548004000</v>
      </c>
      <c r="M29" s="176"/>
      <c r="N29" s="177"/>
      <c r="O29" s="182"/>
      <c r="P29" s="182"/>
    </row>
    <row r="30" spans="1:16" ht="17.25" customHeight="1" x14ac:dyDescent="0.25">
      <c r="A30" s="194" t="s">
        <v>197</v>
      </c>
      <c r="B30" s="344"/>
      <c r="C30" s="345"/>
      <c r="D30" s="346"/>
      <c r="E30" s="94"/>
      <c r="F30" s="95" t="s">
        <v>198</v>
      </c>
      <c r="G30" s="93" t="s">
        <v>199</v>
      </c>
      <c r="H30" s="95" t="s">
        <v>200</v>
      </c>
      <c r="J30" s="179"/>
      <c r="K30" s="181" t="s">
        <v>249</v>
      </c>
      <c r="L30" s="181" t="s">
        <v>250</v>
      </c>
      <c r="M30" s="191" t="s">
        <v>252</v>
      </c>
      <c r="N30" s="191" t="s">
        <v>253</v>
      </c>
      <c r="O30" s="178" t="s">
        <v>301</v>
      </c>
      <c r="P30" s="178"/>
    </row>
    <row r="31" spans="1:16" x14ac:dyDescent="0.2">
      <c r="A31" s="97"/>
      <c r="B31" s="347"/>
      <c r="C31" s="348"/>
      <c r="D31" s="349"/>
      <c r="E31" s="98"/>
      <c r="F31" s="99" t="s">
        <v>201</v>
      </c>
      <c r="G31" s="100"/>
      <c r="H31" s="99" t="s">
        <v>202</v>
      </c>
      <c r="J31" s="200" t="s">
        <v>251</v>
      </c>
      <c r="K31" s="198">
        <v>175347975.30000001</v>
      </c>
      <c r="L31" s="198">
        <v>210417570.36000001</v>
      </c>
      <c r="M31" s="184">
        <v>1</v>
      </c>
      <c r="N31" s="183" t="s">
        <v>254</v>
      </c>
      <c r="O31" s="178"/>
      <c r="P31" s="178"/>
    </row>
    <row r="32" spans="1:16" ht="13.5" thickBot="1" x14ac:dyDescent="0.25">
      <c r="A32" s="101">
        <v>1</v>
      </c>
      <c r="B32" s="328">
        <v>2</v>
      </c>
      <c r="C32" s="329"/>
      <c r="D32" s="330"/>
      <c r="E32" s="101">
        <v>3</v>
      </c>
      <c r="F32" s="101">
        <v>4</v>
      </c>
      <c r="G32" s="101">
        <v>5</v>
      </c>
      <c r="H32" s="101">
        <v>6</v>
      </c>
      <c r="J32" s="200" t="s">
        <v>275</v>
      </c>
      <c r="K32" s="199">
        <v>66648609.340000004</v>
      </c>
      <c r="L32" s="198">
        <v>79978331.209999993</v>
      </c>
      <c r="M32" s="184">
        <v>2</v>
      </c>
      <c r="N32" s="183" t="s">
        <v>256</v>
      </c>
      <c r="O32" s="182"/>
      <c r="P32" s="178"/>
    </row>
    <row r="33" spans="1:17" ht="27" customHeight="1" thickBot="1" x14ac:dyDescent="0.25">
      <c r="A33" s="102"/>
      <c r="B33" s="331" t="s">
        <v>203</v>
      </c>
      <c r="C33" s="332"/>
      <c r="D33" s="333"/>
      <c r="E33" s="103" t="s">
        <v>204</v>
      </c>
      <c r="F33" s="104">
        <f>F34</f>
        <v>304617199.82999998</v>
      </c>
      <c r="G33" s="104">
        <f>G34</f>
        <v>13563811.220000001</v>
      </c>
      <c r="H33" s="104">
        <f>H34</f>
        <v>9192768.7899999991</v>
      </c>
      <c r="I33" s="51"/>
      <c r="J33" s="304" t="s">
        <v>274</v>
      </c>
      <c r="K33" s="305">
        <v>49056803.969999999</v>
      </c>
      <c r="L33" s="305">
        <v>58868164.759999998</v>
      </c>
      <c r="M33" s="306">
        <v>3</v>
      </c>
      <c r="N33" s="307" t="s">
        <v>302</v>
      </c>
      <c r="O33" s="182"/>
      <c r="P33" s="182"/>
      <c r="Q33" s="201"/>
    </row>
    <row r="34" spans="1:17" ht="18.75" customHeight="1" x14ac:dyDescent="0.2">
      <c r="A34" s="105" t="s">
        <v>48</v>
      </c>
      <c r="B34" s="323" t="s">
        <v>205</v>
      </c>
      <c r="C34" s="324"/>
      <c r="D34" s="325"/>
      <c r="E34" s="97"/>
      <c r="F34" s="106">
        <f>K31+K32+K33+K34+K40</f>
        <v>304617199.82999998</v>
      </c>
      <c r="G34" s="107">
        <f>K34+K40</f>
        <v>13563811.220000001</v>
      </c>
      <c r="H34" s="189">
        <f>K40</f>
        <v>9192768.7899999991</v>
      </c>
      <c r="I34" s="51"/>
      <c r="J34" s="300" t="s">
        <v>325</v>
      </c>
      <c r="K34" s="301">
        <v>4371042.43</v>
      </c>
      <c r="L34" s="301">
        <v>5245250.92</v>
      </c>
      <c r="M34" s="302">
        <v>4</v>
      </c>
      <c r="N34" s="303">
        <v>13</v>
      </c>
      <c r="O34" s="182"/>
      <c r="P34" s="280"/>
    </row>
    <row r="35" spans="1:17" hidden="1" x14ac:dyDescent="0.2">
      <c r="A35" s="105" t="s">
        <v>27</v>
      </c>
      <c r="B35" s="323" t="s">
        <v>205</v>
      </c>
      <c r="C35" s="324"/>
      <c r="D35" s="325"/>
      <c r="E35" s="97"/>
      <c r="F35" s="106">
        <f t="shared" ref="F35:G39" si="0">G35</f>
        <v>0</v>
      </c>
      <c r="G35" s="107">
        <f t="shared" si="0"/>
        <v>0</v>
      </c>
      <c r="H35" s="108">
        <f>SUM(I35:Q35)</f>
        <v>0</v>
      </c>
      <c r="I35" s="51"/>
      <c r="J35" s="291" t="s">
        <v>325</v>
      </c>
      <c r="K35" s="292"/>
      <c r="L35" s="292"/>
      <c r="M35" s="293"/>
      <c r="N35" s="290"/>
      <c r="O35" s="178"/>
      <c r="P35" s="178"/>
    </row>
    <row r="36" spans="1:17" hidden="1" x14ac:dyDescent="0.2">
      <c r="A36" s="105" t="s">
        <v>56</v>
      </c>
      <c r="B36" s="323" t="s">
        <v>206</v>
      </c>
      <c r="C36" s="324"/>
      <c r="D36" s="325"/>
      <c r="E36" s="97"/>
      <c r="F36" s="106">
        <f t="shared" si="0"/>
        <v>0</v>
      </c>
      <c r="G36" s="107">
        <f t="shared" si="0"/>
        <v>0</v>
      </c>
      <c r="H36" s="108">
        <f>SUM(I36:Q36)</f>
        <v>0</v>
      </c>
      <c r="I36" s="51"/>
      <c r="J36" s="291" t="s">
        <v>325</v>
      </c>
      <c r="K36" s="292"/>
      <c r="L36" s="292"/>
      <c r="M36" s="293"/>
      <c r="N36" s="290"/>
      <c r="O36" s="317"/>
      <c r="P36" s="317"/>
    </row>
    <row r="37" spans="1:17" hidden="1" x14ac:dyDescent="0.2">
      <c r="A37" s="105" t="s">
        <v>58</v>
      </c>
      <c r="B37" s="323" t="s">
        <v>207</v>
      </c>
      <c r="C37" s="324"/>
      <c r="D37" s="325"/>
      <c r="E37" s="97"/>
      <c r="F37" s="106"/>
      <c r="G37" s="107"/>
      <c r="H37" s="108"/>
      <c r="I37" s="51"/>
      <c r="J37" s="291" t="s">
        <v>325</v>
      </c>
      <c r="K37" s="292"/>
      <c r="L37" s="292"/>
      <c r="M37" s="293"/>
      <c r="N37" s="289"/>
      <c r="O37" s="182"/>
      <c r="P37" s="182"/>
    </row>
    <row r="38" spans="1:17" hidden="1" x14ac:dyDescent="0.2">
      <c r="A38" s="105" t="s">
        <v>58</v>
      </c>
      <c r="B38" s="323" t="s">
        <v>208</v>
      </c>
      <c r="C38" s="324"/>
      <c r="D38" s="325"/>
      <c r="E38" s="97"/>
      <c r="F38" s="106"/>
      <c r="G38" s="107"/>
      <c r="H38" s="108"/>
      <c r="I38" s="51"/>
      <c r="J38" s="291" t="s">
        <v>325</v>
      </c>
      <c r="K38" s="292"/>
      <c r="L38" s="292"/>
      <c r="M38" s="293"/>
      <c r="N38" s="289"/>
      <c r="O38" s="178"/>
      <c r="P38" s="178"/>
    </row>
    <row r="39" spans="1:17" hidden="1" x14ac:dyDescent="0.2">
      <c r="A39" s="105" t="s">
        <v>78</v>
      </c>
      <c r="B39" s="323" t="s">
        <v>209</v>
      </c>
      <c r="C39" s="324"/>
      <c r="D39" s="325"/>
      <c r="E39" s="97"/>
      <c r="F39" s="106">
        <f t="shared" si="0"/>
        <v>0</v>
      </c>
      <c r="G39" s="107">
        <f t="shared" si="0"/>
        <v>0</v>
      </c>
      <c r="H39" s="108">
        <f>SUM(I39:Q39)</f>
        <v>0</v>
      </c>
      <c r="I39" s="51"/>
      <c r="J39" s="291" t="s">
        <v>325</v>
      </c>
      <c r="K39" s="292"/>
      <c r="L39" s="292"/>
      <c r="M39" s="293"/>
      <c r="N39" s="290"/>
      <c r="O39" s="178"/>
      <c r="P39" s="178"/>
    </row>
    <row r="40" spans="1:17" ht="14.25" customHeight="1" x14ac:dyDescent="0.2">
      <c r="A40" s="111"/>
      <c r="E40" s="326" t="s">
        <v>210</v>
      </c>
      <c r="F40" s="326"/>
      <c r="G40" s="326"/>
      <c r="H40" s="112">
        <f>H33</f>
        <v>9192768.7899999991</v>
      </c>
      <c r="I40" s="51"/>
      <c r="J40" s="291" t="s">
        <v>1201</v>
      </c>
      <c r="K40" s="292">
        <f>реестр!H17</f>
        <v>9192768.7899999991</v>
      </c>
      <c r="L40" s="292">
        <f>K40*1.2</f>
        <v>11031322.550000001</v>
      </c>
      <c r="M40" s="289">
        <v>5</v>
      </c>
      <c r="N40" s="289" t="s">
        <v>1190</v>
      </c>
      <c r="O40" s="182">
        <f>'06-02-03 НВК1'!O285+'06-02-01 НВК4'!O301+'07-01-02 ГП2'!O116+'06-03-01 ТС1 '!O876</f>
        <v>9192768.7899999991</v>
      </c>
      <c r="P40" s="280">
        <f>K40-O40</f>
        <v>0</v>
      </c>
    </row>
    <row r="41" spans="1:17" ht="14.25" customHeight="1" x14ac:dyDescent="0.2">
      <c r="A41" s="111"/>
      <c r="E41" s="326" t="s">
        <v>211</v>
      </c>
      <c r="F41" s="326"/>
      <c r="G41" s="326"/>
      <c r="H41" s="112">
        <f>ROUND(H40*0.2,2)</f>
        <v>1838553.76</v>
      </c>
      <c r="I41" s="51"/>
      <c r="J41" s="291"/>
      <c r="K41" s="292"/>
      <c r="L41" s="292"/>
      <c r="M41" s="293"/>
      <c r="N41" s="294"/>
      <c r="O41" s="182"/>
      <c r="P41" s="178"/>
    </row>
    <row r="42" spans="1:17" ht="14.25" customHeight="1" x14ac:dyDescent="0.2">
      <c r="A42" s="111"/>
      <c r="E42" s="326" t="s">
        <v>212</v>
      </c>
      <c r="F42" s="326"/>
      <c r="G42" s="326"/>
      <c r="H42" s="112">
        <f>H40+H41</f>
        <v>11031322.550000001</v>
      </c>
      <c r="I42" s="51"/>
      <c r="J42" s="291"/>
      <c r="K42" s="292"/>
      <c r="L42" s="292"/>
      <c r="M42" s="293"/>
      <c r="N42" s="290"/>
      <c r="O42" s="178"/>
      <c r="P42" s="178"/>
    </row>
    <row r="43" spans="1:17" ht="12.75" hidden="1" customHeight="1" x14ac:dyDescent="0.2">
      <c r="A43" s="114"/>
      <c r="B43" s="115"/>
      <c r="C43" s="115"/>
      <c r="D43" s="116"/>
      <c r="E43" s="97"/>
      <c r="F43" s="117"/>
      <c r="G43" s="118"/>
      <c r="H43" s="119"/>
      <c r="I43" s="51"/>
      <c r="J43" s="291"/>
      <c r="K43" s="292"/>
      <c r="L43" s="292"/>
      <c r="M43" s="293"/>
      <c r="N43" s="290"/>
      <c r="O43" s="178"/>
      <c r="P43" s="178"/>
    </row>
    <row r="44" spans="1:17" ht="12.75" hidden="1" customHeight="1" x14ac:dyDescent="0.2">
      <c r="A44" s="114" t="s">
        <v>213</v>
      </c>
      <c r="B44" s="120"/>
      <c r="C44" s="120"/>
      <c r="D44" s="121" t="s">
        <v>214</v>
      </c>
      <c r="E44" s="97"/>
      <c r="F44" s="108" t="e">
        <v>#REF!</v>
      </c>
      <c r="G44" s="107" t="e">
        <v>#REF!</v>
      </c>
      <c r="H44" s="122">
        <v>68388.36</v>
      </c>
      <c r="I44" s="51"/>
      <c r="J44" s="291"/>
      <c r="K44" s="292"/>
      <c r="L44" s="292"/>
      <c r="M44" s="293"/>
      <c r="N44" s="290"/>
      <c r="O44" s="178"/>
      <c r="P44" s="178"/>
    </row>
    <row r="45" spans="1:17" ht="12.75" hidden="1" customHeight="1" x14ac:dyDescent="0.2">
      <c r="A45" s="55"/>
      <c r="B45" s="123"/>
      <c r="C45" s="123"/>
      <c r="D45" s="124" t="s">
        <v>215</v>
      </c>
      <c r="E45" s="56"/>
      <c r="F45" s="125"/>
      <c r="G45" s="107" t="e">
        <v>#REF!</v>
      </c>
      <c r="H45" s="126">
        <v>437891.54</v>
      </c>
      <c r="I45" s="51"/>
      <c r="J45" s="291"/>
      <c r="K45" s="292"/>
      <c r="L45" s="292"/>
      <c r="M45" s="293"/>
      <c r="N45" s="290"/>
      <c r="O45" s="178"/>
      <c r="P45" s="178"/>
    </row>
    <row r="46" spans="1:17" ht="12.75" hidden="1" customHeight="1" x14ac:dyDescent="0.2">
      <c r="A46" s="55"/>
      <c r="B46" s="123"/>
      <c r="C46" s="123"/>
      <c r="D46" s="124" t="s">
        <v>216</v>
      </c>
      <c r="E46" s="56"/>
      <c r="F46" s="125"/>
      <c r="G46" s="107">
        <v>0</v>
      </c>
      <c r="H46" s="126">
        <v>0</v>
      </c>
      <c r="I46" s="51"/>
      <c r="J46" s="291"/>
      <c r="K46" s="292"/>
      <c r="L46" s="292"/>
      <c r="M46" s="293"/>
      <c r="N46" s="290"/>
      <c r="O46" s="178"/>
      <c r="P46" s="178"/>
    </row>
    <row r="47" spans="1:17" ht="12.75" hidden="1" customHeight="1" x14ac:dyDescent="0.2">
      <c r="A47" s="55"/>
      <c r="B47" s="123"/>
      <c r="C47" s="123"/>
      <c r="D47" s="124" t="s">
        <v>214</v>
      </c>
      <c r="E47" s="56"/>
      <c r="F47" s="125"/>
      <c r="G47" s="107">
        <v>0</v>
      </c>
      <c r="H47" s="126">
        <v>0</v>
      </c>
      <c r="I47" s="51"/>
      <c r="J47" s="291"/>
      <c r="K47" s="292"/>
      <c r="L47" s="292"/>
      <c r="M47" s="293"/>
      <c r="N47" s="290"/>
      <c r="O47" s="178"/>
      <c r="P47" s="178"/>
    </row>
    <row r="48" spans="1:17" ht="12.75" hidden="1" customHeight="1" x14ac:dyDescent="0.2">
      <c r="A48" s="55"/>
      <c r="B48" s="123"/>
      <c r="C48" s="123"/>
      <c r="D48" s="124" t="s">
        <v>217</v>
      </c>
      <c r="E48" s="56"/>
      <c r="F48" s="125"/>
      <c r="G48" s="107">
        <v>0</v>
      </c>
      <c r="H48" s="122">
        <v>0</v>
      </c>
      <c r="I48" s="51"/>
      <c r="J48" s="291"/>
      <c r="K48" s="292"/>
      <c r="L48" s="292"/>
      <c r="M48" s="293"/>
      <c r="N48" s="290"/>
      <c r="O48" s="178"/>
      <c r="P48" s="178"/>
    </row>
    <row r="49" spans="1:16" ht="12.75" hidden="1" customHeight="1" x14ac:dyDescent="0.2">
      <c r="A49" s="105" t="s">
        <v>218</v>
      </c>
      <c r="B49" s="127"/>
      <c r="C49" s="127"/>
      <c r="D49" s="116" t="s">
        <v>214</v>
      </c>
      <c r="E49" s="97"/>
      <c r="F49" s="128">
        <v>0</v>
      </c>
      <c r="G49" s="129">
        <v>0</v>
      </c>
      <c r="H49" s="119">
        <v>0</v>
      </c>
      <c r="I49" s="51"/>
      <c r="J49" s="291"/>
      <c r="K49" s="292"/>
      <c r="L49" s="292"/>
      <c r="M49" s="293"/>
      <c r="N49" s="290"/>
      <c r="O49" s="178"/>
      <c r="P49" s="178"/>
    </row>
    <row r="50" spans="1:16" ht="13.5" hidden="1" customHeight="1" thickBot="1" x14ac:dyDescent="0.25">
      <c r="A50" s="105"/>
      <c r="B50" s="127"/>
      <c r="C50" s="127"/>
      <c r="D50" s="116"/>
      <c r="E50" s="97"/>
      <c r="F50" s="130"/>
      <c r="G50" s="107"/>
      <c r="H50" s="122"/>
      <c r="I50" s="51"/>
      <c r="J50" s="291"/>
      <c r="K50" s="292"/>
      <c r="L50" s="292"/>
      <c r="M50" s="293"/>
      <c r="N50" s="290"/>
      <c r="O50" s="178"/>
      <c r="P50" s="178"/>
    </row>
    <row r="51" spans="1:16" ht="12.75" hidden="1" customHeight="1" x14ac:dyDescent="0.2">
      <c r="A51" s="105" t="s">
        <v>219</v>
      </c>
      <c r="B51" s="127"/>
      <c r="C51" s="127"/>
      <c r="D51" s="116" t="s">
        <v>220</v>
      </c>
      <c r="E51" s="97"/>
      <c r="F51" s="130">
        <v>0</v>
      </c>
      <c r="G51" s="107">
        <v>0</v>
      </c>
      <c r="H51" s="122">
        <v>0</v>
      </c>
      <c r="I51" s="51"/>
      <c r="J51" s="291"/>
      <c r="K51" s="292"/>
      <c r="L51" s="292"/>
      <c r="M51" s="293"/>
      <c r="N51" s="290"/>
      <c r="O51" s="178"/>
      <c r="P51" s="178"/>
    </row>
    <row r="52" spans="1:16" ht="15.75" hidden="1" customHeight="1" x14ac:dyDescent="0.2">
      <c r="A52" s="105"/>
      <c r="B52" s="127"/>
      <c r="C52" s="127"/>
      <c r="D52" s="116" t="s">
        <v>221</v>
      </c>
      <c r="E52" s="97"/>
      <c r="F52" s="130">
        <v>0</v>
      </c>
      <c r="G52" s="118">
        <v>0</v>
      </c>
      <c r="H52" s="131">
        <v>0</v>
      </c>
      <c r="I52" s="51"/>
      <c r="J52" s="291"/>
      <c r="K52" s="292"/>
      <c r="L52" s="292"/>
      <c r="M52" s="293"/>
      <c r="N52" s="290"/>
      <c r="O52" s="178"/>
      <c r="P52" s="178"/>
    </row>
    <row r="53" spans="1:16" ht="15.75" hidden="1" customHeight="1" x14ac:dyDescent="0.2">
      <c r="A53" s="105"/>
      <c r="B53" s="127"/>
      <c r="C53" s="127"/>
      <c r="D53" s="116"/>
      <c r="E53" s="97"/>
      <c r="F53" s="132"/>
      <c r="G53" s="133"/>
      <c r="H53" s="134"/>
      <c r="I53" s="51"/>
      <c r="J53" s="291"/>
      <c r="K53" s="292"/>
      <c r="L53" s="292"/>
      <c r="M53" s="293"/>
      <c r="N53" s="290"/>
      <c r="O53" s="178"/>
      <c r="P53" s="178"/>
    </row>
    <row r="54" spans="1:16" ht="15.75" hidden="1" customHeight="1" x14ac:dyDescent="0.2">
      <c r="A54" s="55" t="s">
        <v>222</v>
      </c>
      <c r="B54" s="135"/>
      <c r="C54" s="135"/>
      <c r="D54" s="136" t="s">
        <v>214</v>
      </c>
      <c r="E54" s="56"/>
      <c r="F54" s="130">
        <v>0</v>
      </c>
      <c r="G54" s="107">
        <v>0</v>
      </c>
      <c r="H54" s="122">
        <v>0</v>
      </c>
      <c r="I54" s="51"/>
      <c r="J54" s="291"/>
      <c r="K54" s="292"/>
      <c r="L54" s="292"/>
      <c r="M54" s="293"/>
      <c r="N54" s="290"/>
      <c r="O54" s="178"/>
      <c r="P54" s="178"/>
    </row>
    <row r="55" spans="1:16" ht="12.75" hidden="1" customHeight="1" x14ac:dyDescent="0.2">
      <c r="A55" s="55"/>
      <c r="B55" s="135"/>
      <c r="C55" s="135"/>
      <c r="D55" s="136"/>
      <c r="E55" s="56"/>
      <c r="F55" s="130"/>
      <c r="G55" s="107"/>
      <c r="H55" s="122"/>
      <c r="I55" s="51"/>
      <c r="J55" s="291"/>
      <c r="K55" s="292"/>
      <c r="L55" s="292"/>
      <c r="M55" s="293"/>
      <c r="N55" s="295"/>
    </row>
    <row r="56" spans="1:16" ht="12.75" hidden="1" customHeight="1" x14ac:dyDescent="0.2">
      <c r="A56" s="55" t="s">
        <v>219</v>
      </c>
      <c r="B56" s="135"/>
      <c r="C56" s="135"/>
      <c r="D56" s="136" t="s">
        <v>223</v>
      </c>
      <c r="E56" s="56"/>
      <c r="F56" s="130">
        <v>401728.83</v>
      </c>
      <c r="G56" s="107">
        <v>401728.83</v>
      </c>
      <c r="H56" s="122">
        <v>401728.83</v>
      </c>
      <c r="I56" s="51"/>
      <c r="J56" s="291"/>
      <c r="K56" s="292"/>
      <c r="L56" s="292"/>
      <c r="M56" s="293"/>
      <c r="N56" s="295"/>
    </row>
    <row r="57" spans="1:16" ht="12.75" hidden="1" customHeight="1" x14ac:dyDescent="0.2">
      <c r="A57" s="55"/>
      <c r="B57" s="135"/>
      <c r="C57" s="135"/>
      <c r="D57" s="136"/>
      <c r="E57" s="56"/>
      <c r="F57" s="132"/>
      <c r="G57" s="137"/>
      <c r="H57" s="138"/>
      <c r="I57" s="51"/>
      <c r="J57" s="291"/>
      <c r="K57" s="292"/>
      <c r="L57" s="292"/>
      <c r="M57" s="293"/>
      <c r="N57" s="295"/>
    </row>
    <row r="58" spans="1:16" ht="12.75" hidden="1" customHeight="1" x14ac:dyDescent="0.2">
      <c r="A58" s="55" t="s">
        <v>222</v>
      </c>
      <c r="B58" s="135"/>
      <c r="C58" s="135"/>
      <c r="D58" s="136" t="s">
        <v>214</v>
      </c>
      <c r="E58" s="56"/>
      <c r="F58" s="130">
        <v>72311.19</v>
      </c>
      <c r="G58" s="107">
        <v>72311.19</v>
      </c>
      <c r="H58" s="122">
        <v>72311.19</v>
      </c>
      <c r="I58" s="51"/>
      <c r="J58" s="291"/>
      <c r="K58" s="292"/>
      <c r="L58" s="292"/>
      <c r="M58" s="293"/>
      <c r="N58" s="295"/>
    </row>
    <row r="59" spans="1:16" ht="12.75" hidden="1" customHeight="1" x14ac:dyDescent="0.2">
      <c r="A59" s="55"/>
      <c r="B59" s="135"/>
      <c r="C59" s="135"/>
      <c r="D59" s="136"/>
      <c r="E59" s="56"/>
      <c r="F59" s="132"/>
      <c r="G59" s="137"/>
      <c r="H59" s="138"/>
      <c r="I59" s="51"/>
      <c r="J59" s="291"/>
      <c r="K59" s="292"/>
      <c r="L59" s="292"/>
      <c r="M59" s="293"/>
      <c r="N59" s="295"/>
    </row>
    <row r="60" spans="1:16" ht="12.75" hidden="1" customHeight="1" x14ac:dyDescent="0.2">
      <c r="A60" s="55"/>
      <c r="B60" s="135"/>
      <c r="C60" s="135"/>
      <c r="D60" s="136"/>
      <c r="E60" s="56"/>
      <c r="F60" s="92"/>
      <c r="G60" s="139"/>
      <c r="H60" s="122"/>
      <c r="I60" s="51"/>
      <c r="J60" s="291"/>
      <c r="K60" s="292"/>
      <c r="L60" s="292"/>
      <c r="M60" s="293"/>
      <c r="N60" s="295"/>
    </row>
    <row r="61" spans="1:16" ht="12.75" hidden="1" customHeight="1" x14ac:dyDescent="0.2">
      <c r="A61" s="140"/>
      <c r="B61" s="141"/>
      <c r="C61" s="141"/>
      <c r="D61" s="142"/>
      <c r="E61" s="96"/>
      <c r="F61" s="143"/>
      <c r="G61" s="143"/>
      <c r="H61" s="144"/>
      <c r="I61" s="51"/>
      <c r="J61" s="291"/>
      <c r="K61" s="292"/>
      <c r="L61" s="292"/>
      <c r="M61" s="293"/>
      <c r="N61" s="295"/>
    </row>
    <row r="62" spans="1:16" ht="12.75" hidden="1" customHeight="1" x14ac:dyDescent="0.2">
      <c r="A62" s="55"/>
      <c r="B62" s="135"/>
      <c r="C62" s="135"/>
      <c r="D62" s="136" t="s">
        <v>224</v>
      </c>
      <c r="E62" s="56"/>
      <c r="F62" s="145"/>
      <c r="G62" s="146">
        <v>0</v>
      </c>
      <c r="H62" s="147">
        <v>0</v>
      </c>
      <c r="I62" s="51"/>
      <c r="J62" s="291"/>
      <c r="K62" s="292"/>
      <c r="L62" s="292"/>
      <c r="M62" s="293"/>
      <c r="N62" s="295"/>
    </row>
    <row r="63" spans="1:16" ht="12.75" hidden="1" customHeight="1" x14ac:dyDescent="0.2">
      <c r="A63" s="55"/>
      <c r="B63" s="135"/>
      <c r="C63" s="135"/>
      <c r="D63" s="136" t="s">
        <v>214</v>
      </c>
      <c r="E63" s="56"/>
      <c r="F63" s="148"/>
      <c r="G63" s="149">
        <v>0</v>
      </c>
      <c r="H63" s="150">
        <v>0</v>
      </c>
      <c r="I63" s="51"/>
      <c r="J63" s="291"/>
      <c r="K63" s="292"/>
      <c r="L63" s="292"/>
      <c r="M63" s="293"/>
      <c r="N63" s="295"/>
    </row>
    <row r="64" spans="1:16" ht="12.75" hidden="1" customHeight="1" x14ac:dyDescent="0.2">
      <c r="A64" s="55"/>
      <c r="B64" s="135"/>
      <c r="C64" s="135"/>
      <c r="D64" s="136" t="s">
        <v>225</v>
      </c>
      <c r="E64" s="56"/>
      <c r="F64" s="148"/>
      <c r="G64" s="149">
        <v>0</v>
      </c>
      <c r="H64" s="150">
        <v>0</v>
      </c>
      <c r="I64" s="51"/>
      <c r="J64" s="291"/>
      <c r="K64" s="292"/>
      <c r="L64" s="292"/>
      <c r="M64" s="293"/>
      <c r="N64" s="295"/>
    </row>
    <row r="65" spans="1:14" ht="12.75" hidden="1" customHeight="1" x14ac:dyDescent="0.2">
      <c r="A65" s="55"/>
      <c r="B65" s="135"/>
      <c r="C65" s="135"/>
      <c r="D65" s="136" t="s">
        <v>226</v>
      </c>
      <c r="E65" s="96"/>
      <c r="F65" s="148"/>
      <c r="G65" s="149">
        <v>0</v>
      </c>
      <c r="H65" s="150">
        <v>0</v>
      </c>
      <c r="I65" s="51"/>
      <c r="J65" s="291"/>
      <c r="K65" s="292"/>
      <c r="L65" s="292"/>
      <c r="M65" s="293"/>
      <c r="N65" s="295"/>
    </row>
    <row r="66" spans="1:14" ht="12.75" hidden="1" customHeight="1" x14ac:dyDescent="0.2">
      <c r="A66" s="55"/>
      <c r="B66" s="135"/>
      <c r="C66" s="135"/>
      <c r="D66" s="136" t="s">
        <v>214</v>
      </c>
      <c r="E66" s="56"/>
      <c r="F66" s="151"/>
      <c r="G66" s="152">
        <v>0</v>
      </c>
      <c r="H66" s="153">
        <v>0</v>
      </c>
      <c r="I66" s="51"/>
      <c r="J66" s="291"/>
      <c r="K66" s="292"/>
      <c r="L66" s="292"/>
      <c r="M66" s="293"/>
      <c r="N66" s="295"/>
    </row>
    <row r="67" spans="1:14" ht="12.75" hidden="1" customHeight="1" x14ac:dyDescent="0.2">
      <c r="A67" s="154"/>
      <c r="B67" s="140"/>
      <c r="C67" s="140"/>
      <c r="D67" s="121" t="s">
        <v>227</v>
      </c>
      <c r="E67" s="96"/>
      <c r="F67" s="155"/>
      <c r="G67" s="146">
        <v>0</v>
      </c>
      <c r="H67" s="150">
        <v>0</v>
      </c>
      <c r="I67" s="51"/>
      <c r="J67" s="291"/>
      <c r="K67" s="292"/>
      <c r="L67" s="292"/>
      <c r="M67" s="293"/>
      <c r="N67" s="295"/>
    </row>
    <row r="68" spans="1:14" ht="12.75" hidden="1" customHeight="1" x14ac:dyDescent="0.2">
      <c r="A68" s="55"/>
      <c r="B68" s="123"/>
      <c r="C68" s="123"/>
      <c r="D68" s="124" t="s">
        <v>228</v>
      </c>
      <c r="E68" s="56"/>
      <c r="F68" s="148"/>
      <c r="G68" s="149">
        <v>0</v>
      </c>
      <c r="H68" s="150">
        <v>0</v>
      </c>
      <c r="I68" s="51"/>
      <c r="J68" s="291"/>
      <c r="K68" s="292"/>
      <c r="L68" s="292"/>
      <c r="M68" s="293"/>
      <c r="N68" s="295"/>
    </row>
    <row r="69" spans="1:14" ht="12.75" hidden="1" customHeight="1" x14ac:dyDescent="0.2">
      <c r="A69" s="55"/>
      <c r="B69" s="123"/>
      <c r="C69" s="123"/>
      <c r="D69" s="124" t="s">
        <v>214</v>
      </c>
      <c r="E69" s="56"/>
      <c r="F69" s="148"/>
      <c r="G69" s="149">
        <v>0</v>
      </c>
      <c r="H69" s="150">
        <v>0</v>
      </c>
      <c r="I69" s="51"/>
      <c r="J69" s="291"/>
      <c r="K69" s="292"/>
      <c r="L69" s="292"/>
      <c r="M69" s="293"/>
      <c r="N69" s="295"/>
    </row>
    <row r="70" spans="1:14" ht="12.75" hidden="1" customHeight="1" x14ac:dyDescent="0.2">
      <c r="A70" s="55"/>
      <c r="B70" s="123"/>
      <c r="C70" s="123"/>
      <c r="D70" s="124" t="s">
        <v>229</v>
      </c>
      <c r="E70" s="56"/>
      <c r="F70" s="148"/>
      <c r="G70" s="149">
        <v>0</v>
      </c>
      <c r="H70" s="150">
        <v>0</v>
      </c>
      <c r="I70" s="51"/>
      <c r="J70" s="291"/>
      <c r="K70" s="292"/>
      <c r="L70" s="292"/>
      <c r="M70" s="293"/>
      <c r="N70" s="295"/>
    </row>
    <row r="71" spans="1:14" ht="12.75" hidden="1" customHeight="1" x14ac:dyDescent="0.2">
      <c r="A71" s="154"/>
      <c r="B71" s="141"/>
      <c r="C71" s="141"/>
      <c r="D71" s="142" t="s">
        <v>230</v>
      </c>
      <c r="E71" s="96"/>
      <c r="F71" s="155"/>
      <c r="G71" s="146">
        <v>0</v>
      </c>
      <c r="H71" s="147">
        <v>0</v>
      </c>
      <c r="I71" s="51"/>
      <c r="J71" s="291"/>
      <c r="K71" s="292"/>
      <c r="L71" s="292"/>
      <c r="M71" s="293"/>
      <c r="N71" s="295"/>
    </row>
    <row r="72" spans="1:14" ht="12.75" hidden="1" customHeight="1" x14ac:dyDescent="0.2">
      <c r="A72" s="154"/>
      <c r="B72" s="141"/>
      <c r="C72" s="141"/>
      <c r="D72" s="142" t="s">
        <v>214</v>
      </c>
      <c r="E72" s="96"/>
      <c r="F72" s="155"/>
      <c r="G72" s="146">
        <v>0</v>
      </c>
      <c r="H72" s="147">
        <v>0</v>
      </c>
      <c r="I72" s="51"/>
      <c r="J72" s="291"/>
      <c r="K72" s="292"/>
      <c r="L72" s="292"/>
      <c r="M72" s="293"/>
      <c r="N72" s="295"/>
    </row>
    <row r="73" spans="1:14" ht="12.75" hidden="1" customHeight="1" x14ac:dyDescent="0.2">
      <c r="A73" s="154"/>
      <c r="B73" s="141"/>
      <c r="C73" s="141"/>
      <c r="D73" s="142" t="s">
        <v>231</v>
      </c>
      <c r="E73" s="96"/>
      <c r="F73" s="155"/>
      <c r="G73" s="146">
        <v>0</v>
      </c>
      <c r="H73" s="147">
        <v>0</v>
      </c>
      <c r="I73" s="51"/>
      <c r="J73" s="291"/>
      <c r="K73" s="292"/>
      <c r="L73" s="292"/>
      <c r="M73" s="293"/>
      <c r="N73" s="295"/>
    </row>
    <row r="74" spans="1:14" ht="12.75" hidden="1" customHeight="1" x14ac:dyDescent="0.2">
      <c r="A74" s="156" t="s">
        <v>128</v>
      </c>
      <c r="B74" s="157"/>
      <c r="C74" s="157"/>
      <c r="D74" s="158" t="s">
        <v>232</v>
      </c>
      <c r="E74" s="159"/>
      <c r="F74" s="160"/>
      <c r="G74" s="161" t="e">
        <v>#REF!</v>
      </c>
      <c r="H74" s="162"/>
      <c r="I74" s="51"/>
      <c r="J74" s="291"/>
      <c r="K74" s="292"/>
      <c r="L74" s="292"/>
      <c r="M74" s="293"/>
      <c r="N74" s="295"/>
    </row>
    <row r="75" spans="1:14" ht="13.5" hidden="1" customHeight="1" thickBot="1" x14ac:dyDescent="0.25">
      <c r="A75" s="86"/>
      <c r="B75" s="86"/>
      <c r="C75" s="86"/>
      <c r="F75" s="86"/>
      <c r="G75" s="67" t="s">
        <v>233</v>
      </c>
      <c r="H75" s="163">
        <v>379935.31</v>
      </c>
      <c r="I75" s="51"/>
      <c r="J75" s="291"/>
      <c r="K75" s="292"/>
      <c r="L75" s="292"/>
      <c r="M75" s="293"/>
      <c r="N75" s="295"/>
    </row>
    <row r="76" spans="1:14" ht="13.5" hidden="1" customHeight="1" thickBot="1" x14ac:dyDescent="0.25">
      <c r="F76" s="86"/>
      <c r="G76" s="67" t="s">
        <v>234</v>
      </c>
      <c r="H76" s="163">
        <v>68388.36</v>
      </c>
      <c r="I76" s="51"/>
      <c r="J76" s="291"/>
      <c r="K76" s="292"/>
      <c r="L76" s="292"/>
      <c r="M76" s="293"/>
      <c r="N76" s="295"/>
    </row>
    <row r="77" spans="1:14" ht="13.5" hidden="1" customHeight="1" thickBot="1" x14ac:dyDescent="0.25">
      <c r="F77" s="327" t="s">
        <v>235</v>
      </c>
      <c r="G77" s="327"/>
      <c r="H77" s="163">
        <v>448323.67</v>
      </c>
      <c r="I77" s="51"/>
      <c r="J77" s="291"/>
      <c r="K77" s="292"/>
      <c r="L77" s="292"/>
      <c r="M77" s="293"/>
      <c r="N77" s="295"/>
    </row>
    <row r="78" spans="1:14" ht="12.75" hidden="1" customHeight="1" x14ac:dyDescent="0.2">
      <c r="F78" s="86"/>
      <c r="G78" s="86"/>
      <c r="H78" s="164"/>
      <c r="I78" s="51"/>
      <c r="J78" s="291"/>
      <c r="K78" s="292"/>
      <c r="L78" s="292"/>
      <c r="M78" s="293"/>
      <c r="N78" s="295"/>
    </row>
    <row r="79" spans="1:14" x14ac:dyDescent="0.2">
      <c r="E79" s="48" t="s">
        <v>236</v>
      </c>
      <c r="F79" s="86"/>
      <c r="G79" s="86"/>
      <c r="H79" s="112">
        <f>H42/2</f>
        <v>5515661.2800000003</v>
      </c>
      <c r="I79" s="51"/>
      <c r="J79" s="291"/>
      <c r="K79" s="292"/>
      <c r="L79" s="292"/>
      <c r="M79" s="293"/>
      <c r="N79" s="295"/>
    </row>
    <row r="80" spans="1:14" ht="13.5" thickBot="1" x14ac:dyDescent="0.25">
      <c r="E80" s="48" t="s">
        <v>237</v>
      </c>
      <c r="F80" s="86"/>
      <c r="G80" s="86"/>
      <c r="H80" s="112">
        <f>H79</f>
        <v>5515661.2800000003</v>
      </c>
      <c r="I80" s="51"/>
      <c r="J80" s="296"/>
      <c r="K80" s="297"/>
      <c r="L80" s="297"/>
      <c r="M80" s="298"/>
      <c r="N80" s="299"/>
    </row>
    <row r="81" spans="1:15" ht="13.5" thickTop="1" x14ac:dyDescent="0.2">
      <c r="E81" s="48" t="s">
        <v>238</v>
      </c>
      <c r="F81" s="86"/>
      <c r="G81" s="86"/>
      <c r="H81" s="112">
        <f>H80/120*20</f>
        <v>919276.88</v>
      </c>
      <c r="I81" s="110"/>
      <c r="J81" s="185"/>
      <c r="K81" s="190">
        <f>SUM(K31:K80)</f>
        <v>304617199.82999998</v>
      </c>
      <c r="L81" s="190">
        <f>SUM(L31:L80)</f>
        <v>365540639.80000001</v>
      </c>
      <c r="M81" s="186"/>
      <c r="N81" s="187"/>
      <c r="O81" s="182">
        <f>F33-K81</f>
        <v>0</v>
      </c>
    </row>
    <row r="82" spans="1:15" x14ac:dyDescent="0.2">
      <c r="F82" s="86"/>
      <c r="G82" s="86"/>
      <c r="H82" s="164"/>
      <c r="I82" s="110"/>
      <c r="J82" s="113"/>
      <c r="N82" s="109"/>
    </row>
    <row r="83" spans="1:15" ht="15.75" x14ac:dyDescent="0.25">
      <c r="F83" s="86"/>
      <c r="G83" s="86"/>
      <c r="H83" s="164"/>
      <c r="I83" s="110"/>
      <c r="J83" s="113" t="s">
        <v>257</v>
      </c>
      <c r="K83" s="113"/>
      <c r="L83" s="180">
        <f>L29-L81</f>
        <v>182463360.19999999</v>
      </c>
      <c r="N83" s="109"/>
    </row>
    <row r="84" spans="1:15" s="166" customFormat="1" ht="25.5" customHeight="1" x14ac:dyDescent="0.2">
      <c r="A84" s="165" t="s">
        <v>175</v>
      </c>
      <c r="B84" s="165"/>
      <c r="C84" s="336" t="s">
        <v>239</v>
      </c>
      <c r="D84" s="336"/>
      <c r="E84" s="336"/>
      <c r="F84" s="337"/>
      <c r="G84" s="337"/>
      <c r="H84" s="166" t="s">
        <v>240</v>
      </c>
      <c r="I84" s="167"/>
      <c r="J84" s="168"/>
      <c r="K84" s="169"/>
      <c r="L84" s="51"/>
      <c r="M84" s="169"/>
      <c r="N84" s="109"/>
    </row>
    <row r="85" spans="1:15" s="166" customFormat="1" ht="9.75" customHeight="1" x14ac:dyDescent="0.2">
      <c r="C85" s="338" t="s">
        <v>241</v>
      </c>
      <c r="D85" s="338"/>
      <c r="E85" s="338"/>
      <c r="F85" s="334" t="s">
        <v>242</v>
      </c>
      <c r="G85" s="334"/>
      <c r="H85" s="170" t="s">
        <v>243</v>
      </c>
      <c r="I85" s="171"/>
      <c r="J85" s="168"/>
      <c r="K85" s="169"/>
      <c r="L85" s="51"/>
      <c r="M85" s="169"/>
      <c r="N85" s="109"/>
    </row>
    <row r="86" spans="1:15" s="170" customFormat="1" ht="15.75" customHeight="1" x14ac:dyDescent="0.2">
      <c r="D86" s="335"/>
      <c r="E86" s="335"/>
      <c r="F86" s="166"/>
      <c r="G86" s="166"/>
      <c r="H86" s="166"/>
      <c r="I86" s="167"/>
      <c r="J86" s="168"/>
      <c r="K86" s="172"/>
      <c r="L86" s="51"/>
      <c r="M86" s="169"/>
      <c r="N86" s="109"/>
    </row>
    <row r="87" spans="1:15" s="166" customFormat="1" ht="12.75" hidden="1" customHeight="1" x14ac:dyDescent="0.2">
      <c r="J87" s="169"/>
      <c r="K87" s="169"/>
      <c r="L87" s="51"/>
      <c r="M87" s="169"/>
      <c r="N87" s="109"/>
    </row>
    <row r="88" spans="1:15" s="166" customFormat="1" ht="12.75" hidden="1" customHeight="1" x14ac:dyDescent="0.2">
      <c r="J88" s="169"/>
      <c r="K88" s="169"/>
      <c r="L88" s="51"/>
      <c r="M88" s="169"/>
      <c r="N88" s="109"/>
    </row>
    <row r="89" spans="1:15" s="166" customFormat="1" x14ac:dyDescent="0.2">
      <c r="B89" s="86" t="s">
        <v>244</v>
      </c>
      <c r="J89" s="169"/>
      <c r="K89" s="169"/>
      <c r="L89" s="51"/>
      <c r="M89" s="169"/>
      <c r="N89" s="109"/>
    </row>
    <row r="90" spans="1:15" s="166" customFormat="1" x14ac:dyDescent="0.2">
      <c r="J90" s="169"/>
      <c r="K90" s="169"/>
      <c r="L90" s="51"/>
      <c r="M90" s="169"/>
    </row>
    <row r="91" spans="1:15" s="166" customFormat="1" x14ac:dyDescent="0.2">
      <c r="J91" s="169"/>
      <c r="K91" s="169"/>
      <c r="L91" s="51"/>
      <c r="M91" s="169"/>
    </row>
    <row r="92" spans="1:15" s="166" customFormat="1" x14ac:dyDescent="0.2">
      <c r="J92" s="169"/>
      <c r="K92" s="169"/>
      <c r="L92" s="51"/>
      <c r="M92" s="169"/>
    </row>
    <row r="93" spans="1:15" s="166" customFormat="1" x14ac:dyDescent="0.2">
      <c r="C93" s="320"/>
      <c r="D93" s="321"/>
      <c r="E93" s="321"/>
      <c r="F93" s="321"/>
      <c r="G93" s="321"/>
      <c r="H93" s="173"/>
      <c r="J93" s="169"/>
      <c r="K93" s="169"/>
      <c r="L93" s="169"/>
      <c r="M93" s="169"/>
    </row>
    <row r="94" spans="1:15" s="166" customFormat="1" ht="30.6" customHeight="1" x14ac:dyDescent="0.2">
      <c r="A94" s="165" t="s">
        <v>176</v>
      </c>
      <c r="B94" s="52"/>
      <c r="C94" s="320" t="s">
        <v>245</v>
      </c>
      <c r="D94" s="321"/>
      <c r="E94" s="321"/>
      <c r="F94" s="322"/>
      <c r="G94" s="322"/>
      <c r="H94" s="173" t="s">
        <v>246</v>
      </c>
      <c r="J94" s="169"/>
      <c r="K94" s="169"/>
      <c r="L94" s="169"/>
      <c r="M94" s="169"/>
    </row>
    <row r="95" spans="1:15" s="166" customFormat="1" x14ac:dyDescent="0.2">
      <c r="D95" s="174" t="s">
        <v>241</v>
      </c>
      <c r="E95" s="170"/>
      <c r="F95" s="334" t="s">
        <v>242</v>
      </c>
      <c r="G95" s="334"/>
      <c r="H95" s="175" t="s">
        <v>243</v>
      </c>
      <c r="J95" s="169"/>
      <c r="K95" s="169"/>
      <c r="L95" s="169"/>
      <c r="M95" s="169"/>
    </row>
    <row r="96" spans="1:15" s="166" customFormat="1" x14ac:dyDescent="0.2">
      <c r="D96" s="335" t="s">
        <v>247</v>
      </c>
      <c r="E96" s="335"/>
      <c r="J96" s="169"/>
      <c r="K96" s="169"/>
      <c r="L96" s="169"/>
      <c r="M96" s="169"/>
    </row>
    <row r="97" spans="2:13" s="166" customFormat="1" x14ac:dyDescent="0.2">
      <c r="B97" s="86" t="s">
        <v>244</v>
      </c>
      <c r="J97" s="169"/>
      <c r="K97" s="169"/>
      <c r="L97" s="169"/>
      <c r="M97" s="169"/>
    </row>
  </sheetData>
  <mergeCells count="36">
    <mergeCell ref="C7:F7"/>
    <mergeCell ref="C9:F9"/>
    <mergeCell ref="C11:F11"/>
    <mergeCell ref="C13:F13"/>
    <mergeCell ref="C14:F14"/>
    <mergeCell ref="B37:D37"/>
    <mergeCell ref="G22:H22"/>
    <mergeCell ref="B28:D28"/>
    <mergeCell ref="B29:D29"/>
    <mergeCell ref="B30:D30"/>
    <mergeCell ref="B31:D31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</mergeCells>
  <phoneticPr fontId="40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sheetPr>
    <tabColor rgb="FF00B0F0"/>
  </sheetPr>
  <dimension ref="A1:M20"/>
  <sheetViews>
    <sheetView view="pageBreakPreview" zoomScaleNormal="100" zoomScaleSheetLayoutView="100" workbookViewId="0">
      <selection activeCell="A8" sqref="A8:J8"/>
    </sheetView>
  </sheetViews>
  <sheetFormatPr defaultColWidth="9.140625" defaultRowHeight="15" x14ac:dyDescent="0.25"/>
  <cols>
    <col min="1" max="1" width="17" style="24" customWidth="1"/>
    <col min="2" max="2" width="20.85546875" style="24" customWidth="1"/>
    <col min="3" max="3" width="52.42578125" style="24" customWidth="1"/>
    <col min="4" max="4" width="15.7109375" style="24" bestFit="1" customWidth="1"/>
    <col min="5" max="5" width="18.28515625" style="24" customWidth="1"/>
    <col min="6" max="6" width="15.85546875" style="24" customWidth="1"/>
    <col min="7" max="7" width="15.7109375" style="24" customWidth="1"/>
    <col min="8" max="8" width="20.5703125" style="24" customWidth="1"/>
    <col min="9" max="9" width="8.7109375" style="24" bestFit="1" customWidth="1"/>
    <col min="10" max="10" width="26.5703125" style="24" bestFit="1" customWidth="1"/>
    <col min="11" max="11" width="9.140625" style="24"/>
    <col min="12" max="12" width="12.42578125" style="24" bestFit="1" customWidth="1"/>
    <col min="13" max="16384" width="9.140625" style="24"/>
  </cols>
  <sheetData>
    <row r="1" spans="1:13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3" x14ac:dyDescent="0.25">
      <c r="A2" s="25" t="s">
        <v>153</v>
      </c>
      <c r="B2" s="354" t="s">
        <v>139</v>
      </c>
      <c r="C2" s="354"/>
      <c r="D2" s="354"/>
      <c r="E2" s="354"/>
      <c r="F2" s="354"/>
      <c r="G2" s="354"/>
      <c r="H2" s="354"/>
      <c r="I2" s="354"/>
      <c r="J2" s="354"/>
    </row>
    <row r="3" spans="1:13" x14ac:dyDescent="0.25">
      <c r="A3" s="26"/>
      <c r="B3" s="355" t="s">
        <v>154</v>
      </c>
      <c r="C3" s="355"/>
      <c r="D3" s="355"/>
      <c r="E3" s="355"/>
      <c r="F3" s="355"/>
      <c r="G3" s="355"/>
      <c r="H3" s="355"/>
      <c r="I3" s="355"/>
      <c r="J3" s="355"/>
    </row>
    <row r="4" spans="1:13" x14ac:dyDescent="0.25">
      <c r="A4" s="27" t="s">
        <v>155</v>
      </c>
      <c r="B4" s="356" t="s">
        <v>140</v>
      </c>
      <c r="C4" s="356"/>
      <c r="D4" s="356"/>
      <c r="E4" s="356"/>
      <c r="F4" s="356"/>
      <c r="G4" s="356"/>
      <c r="H4" s="356"/>
      <c r="I4" s="356"/>
      <c r="J4" s="356"/>
    </row>
    <row r="5" spans="1:13" x14ac:dyDescent="0.25">
      <c r="A5" s="28"/>
      <c r="B5" s="355" t="s">
        <v>154</v>
      </c>
      <c r="C5" s="355"/>
      <c r="D5" s="355"/>
      <c r="E5" s="355"/>
      <c r="F5" s="355"/>
      <c r="G5" s="355"/>
      <c r="H5" s="355"/>
      <c r="I5" s="355"/>
      <c r="J5" s="355"/>
    </row>
    <row r="6" spans="1:13" x14ac:dyDescent="0.25">
      <c r="A6" s="27" t="s">
        <v>156</v>
      </c>
      <c r="B6" s="356" t="s">
        <v>157</v>
      </c>
      <c r="C6" s="356"/>
      <c r="D6" s="356"/>
      <c r="E6" s="356"/>
      <c r="F6" s="356"/>
      <c r="G6" s="356"/>
      <c r="H6" s="356"/>
      <c r="I6" s="356"/>
      <c r="J6" s="356"/>
    </row>
    <row r="7" spans="1:13" x14ac:dyDescent="0.25">
      <c r="A7" s="28"/>
      <c r="B7" s="355" t="s">
        <v>158</v>
      </c>
      <c r="C7" s="355"/>
      <c r="D7" s="355"/>
      <c r="E7" s="355"/>
      <c r="F7" s="355"/>
      <c r="G7" s="355"/>
      <c r="H7" s="355"/>
      <c r="I7" s="355"/>
      <c r="J7" s="355"/>
    </row>
    <row r="8" spans="1:13" x14ac:dyDescent="0.25">
      <c r="A8" s="353" t="s">
        <v>1202</v>
      </c>
      <c r="B8" s="353"/>
      <c r="C8" s="353"/>
      <c r="D8" s="353"/>
      <c r="E8" s="353"/>
      <c r="F8" s="353"/>
      <c r="G8" s="353"/>
      <c r="H8" s="353"/>
      <c r="I8" s="353"/>
      <c r="J8" s="353"/>
    </row>
    <row r="9" spans="1:13" x14ac:dyDescent="0.25">
      <c r="A9" s="29"/>
      <c r="B9" s="29"/>
      <c r="C9" s="29"/>
      <c r="D9" s="29"/>
      <c r="E9" s="29"/>
      <c r="F9" s="29"/>
      <c r="G9" s="29"/>
      <c r="H9" s="29"/>
      <c r="I9" s="28"/>
      <c r="J9" s="29"/>
    </row>
    <row r="10" spans="1:13" ht="60" x14ac:dyDescent="0.25">
      <c r="A10" s="30" t="s">
        <v>159</v>
      </c>
      <c r="B10" s="30" t="s">
        <v>160</v>
      </c>
      <c r="C10" s="30" t="s">
        <v>161</v>
      </c>
      <c r="D10" s="30" t="s">
        <v>162</v>
      </c>
      <c r="E10" s="30" t="s">
        <v>163</v>
      </c>
      <c r="F10" s="30" t="s">
        <v>164</v>
      </c>
      <c r="G10" s="30" t="s">
        <v>165</v>
      </c>
      <c r="H10" s="31" t="s">
        <v>166</v>
      </c>
      <c r="I10" s="30" t="s">
        <v>167</v>
      </c>
      <c r="J10" s="31" t="s">
        <v>168</v>
      </c>
    </row>
    <row r="11" spans="1:13" ht="35.25" customHeight="1" x14ac:dyDescent="0.25">
      <c r="A11" s="32">
        <v>1</v>
      </c>
      <c r="B11" s="33" t="s">
        <v>594</v>
      </c>
      <c r="C11" s="34" t="s">
        <v>597</v>
      </c>
      <c r="D11" s="35">
        <f>'06-02-03 НВК1'!O269</f>
        <v>361611.41</v>
      </c>
      <c r="E11" s="35">
        <f>'06-02-03 НВК1'!O280</f>
        <v>29652.14</v>
      </c>
      <c r="F11" s="35">
        <f>'06-02-03 НВК1'!O282</f>
        <v>9390.33</v>
      </c>
      <c r="G11" s="35">
        <f>'06-02-03 НВК1'!O283</f>
        <v>400653.88</v>
      </c>
      <c r="H11" s="35">
        <f>'06-02-03 НВК1'!O285</f>
        <v>421247.49</v>
      </c>
      <c r="I11" s="36">
        <v>1.2</v>
      </c>
      <c r="J11" s="37">
        <f>ROUND(H11*I11,2)</f>
        <v>505496.99</v>
      </c>
      <c r="K11" s="38" t="s">
        <v>600</v>
      </c>
      <c r="L11" s="47">
        <f>'06-02-03 НВК1'!O285</f>
        <v>421247.49</v>
      </c>
      <c r="M11" s="277">
        <f>H11-L11</f>
        <v>0</v>
      </c>
    </row>
    <row r="12" spans="1:13" ht="33" customHeight="1" x14ac:dyDescent="0.25">
      <c r="A12" s="32">
        <v>2</v>
      </c>
      <c r="B12" s="33" t="s">
        <v>595</v>
      </c>
      <c r="C12" s="34" t="s">
        <v>598</v>
      </c>
      <c r="D12" s="35">
        <f>'06-02-01 НВК4'!O283</f>
        <v>241726.59</v>
      </c>
      <c r="E12" s="35">
        <f>'06-02-01 НВК4'!O296</f>
        <v>19821.580000000002</v>
      </c>
      <c r="F12" s="35">
        <f>'06-02-01 НВК4'!O298</f>
        <v>6277.16</v>
      </c>
      <c r="G12" s="35">
        <f>'06-02-01 НВК4'!O299</f>
        <v>267825.33</v>
      </c>
      <c r="H12" s="35">
        <f>'06-02-01 НВК4'!O301</f>
        <v>281591.55</v>
      </c>
      <c r="I12" s="36">
        <v>1.2</v>
      </c>
      <c r="J12" s="37">
        <f t="shared" ref="J12:J13" si="0">ROUND(H12*I12,2)</f>
        <v>337909.86</v>
      </c>
      <c r="K12" s="38" t="s">
        <v>601</v>
      </c>
      <c r="L12" s="47">
        <f>'06-02-01 НВК4'!O301</f>
        <v>281591.55</v>
      </c>
      <c r="M12" s="277">
        <f t="shared" ref="M12:M15" si="1">H12-L12</f>
        <v>0</v>
      </c>
    </row>
    <row r="13" spans="1:13" ht="29.25" customHeight="1" x14ac:dyDescent="0.25">
      <c r="A13" s="32">
        <v>3</v>
      </c>
      <c r="B13" s="33" t="s">
        <v>596</v>
      </c>
      <c r="C13" s="34" t="s">
        <v>599</v>
      </c>
      <c r="D13" s="35">
        <f>'07-01-02 ГП2'!O100</f>
        <v>4716263.1399999997</v>
      </c>
      <c r="E13" s="35">
        <f>'07-01-02 ГП2'!O111</f>
        <v>386733.58</v>
      </c>
      <c r="F13" s="35">
        <f>'07-01-02 ГП2'!O113</f>
        <v>122471.92</v>
      </c>
      <c r="G13" s="35">
        <f>'07-01-02 ГП2'!O114</f>
        <v>5225468.6399999997</v>
      </c>
      <c r="H13" s="35">
        <f>'07-01-02 ГП2'!O116</f>
        <v>5494057.7300000004</v>
      </c>
      <c r="I13" s="36">
        <v>1.2</v>
      </c>
      <c r="J13" s="37">
        <f t="shared" si="0"/>
        <v>6592869.2800000003</v>
      </c>
      <c r="K13" s="38" t="s">
        <v>602</v>
      </c>
      <c r="L13" s="47">
        <f>'07-01-02 ГП2'!O116</f>
        <v>5494057.7300000004</v>
      </c>
      <c r="M13" s="277">
        <f t="shared" si="1"/>
        <v>0</v>
      </c>
    </row>
    <row r="14" spans="1:13" ht="24" customHeight="1" x14ac:dyDescent="0.25">
      <c r="A14" s="32">
        <v>4</v>
      </c>
      <c r="B14" s="33" t="s">
        <v>609</v>
      </c>
      <c r="C14" s="34" t="s">
        <v>610</v>
      </c>
      <c r="D14" s="35">
        <f>'06-03-01 ТС1 '!O856+'06-03-01 ТС1 '!O864</f>
        <v>2571745.96</v>
      </c>
      <c r="E14" s="35">
        <f>'06-03-01 ТС1 '!O871</f>
        <v>210883.17</v>
      </c>
      <c r="F14" s="35">
        <f>'06-03-01 ТС1 '!O873</f>
        <v>66783.100000000006</v>
      </c>
      <c r="G14" s="35">
        <f>'06-03-01 ТС1 '!O874</f>
        <v>2849412.23</v>
      </c>
      <c r="H14" s="35">
        <f>'06-03-01 ТС1 '!O876</f>
        <v>2995872.02</v>
      </c>
      <c r="I14" s="36">
        <v>1.2</v>
      </c>
      <c r="J14" s="37">
        <f t="shared" ref="J14:J15" si="2">ROUND(H14*I14,2)</f>
        <v>3595046.42</v>
      </c>
      <c r="K14" s="38" t="s">
        <v>1189</v>
      </c>
      <c r="L14" s="47">
        <f>'06-03-01 ТС1 '!O876</f>
        <v>2995872.02</v>
      </c>
      <c r="M14" s="277">
        <f t="shared" si="1"/>
        <v>0</v>
      </c>
    </row>
    <row r="15" spans="1:13" ht="22.5" hidden="1" customHeight="1" x14ac:dyDescent="0.25">
      <c r="A15" s="32"/>
      <c r="B15" s="33"/>
      <c r="C15" s="34"/>
      <c r="D15" s="35"/>
      <c r="E15" s="35"/>
      <c r="F15" s="35"/>
      <c r="G15" s="35"/>
      <c r="H15" s="35"/>
      <c r="I15" s="36"/>
      <c r="J15" s="37">
        <f t="shared" si="2"/>
        <v>0</v>
      </c>
      <c r="K15" s="38" t="s">
        <v>287</v>
      </c>
      <c r="L15" s="47" t="e">
        <f>#REF!</f>
        <v>#REF!</v>
      </c>
      <c r="M15" s="277" t="e">
        <f t="shared" si="1"/>
        <v>#REF!</v>
      </c>
    </row>
    <row r="16" spans="1:13" ht="0.75" customHeight="1" thickBot="1" x14ac:dyDescent="0.3">
      <c r="A16" s="39"/>
      <c r="B16" s="188"/>
      <c r="C16" s="40"/>
      <c r="D16" s="41"/>
      <c r="E16" s="41"/>
      <c r="F16" s="41"/>
      <c r="G16" s="41"/>
      <c r="H16" s="41"/>
      <c r="I16" s="42"/>
      <c r="J16" s="43"/>
      <c r="K16" s="38"/>
    </row>
    <row r="17" spans="1:12" ht="24" customHeight="1" thickTop="1" x14ac:dyDescent="0.25">
      <c r="A17" s="44"/>
      <c r="B17" s="45" t="s">
        <v>169</v>
      </c>
      <c r="C17" s="44"/>
      <c r="D17" s="46">
        <f>SUM(D11:D16)</f>
        <v>7891347.0999999996</v>
      </c>
      <c r="E17" s="46">
        <f>SUM(E11:E16)</f>
        <v>647090.47</v>
      </c>
      <c r="F17" s="46">
        <f>SUM(F11:F16)</f>
        <v>204922.51</v>
      </c>
      <c r="G17" s="46">
        <f>SUM(G11:G16)</f>
        <v>8743360.0800000001</v>
      </c>
      <c r="H17" s="46">
        <f>SUM(H11:H16)</f>
        <v>9192768.7899999991</v>
      </c>
      <c r="I17" s="46"/>
      <c r="J17" s="46">
        <f>SUM(J11:J16)</f>
        <v>11031322.550000001</v>
      </c>
      <c r="L17" s="47">
        <f>SUM(L11:L14)</f>
        <v>9192768.7899999991</v>
      </c>
    </row>
    <row r="18" spans="1:12" x14ac:dyDescent="0.25">
      <c r="H18" s="47"/>
    </row>
    <row r="19" spans="1:12" x14ac:dyDescent="0.25">
      <c r="F19" s="277"/>
      <c r="G19" s="277"/>
    </row>
    <row r="20" spans="1:12" x14ac:dyDescent="0.25">
      <c r="F20" s="277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3101-886D-4671-A872-929CC0934EBA}">
  <sheetPr filterMode="1">
    <pageSetUpPr fitToPage="1"/>
  </sheetPr>
  <dimension ref="A1:BB293"/>
  <sheetViews>
    <sheetView tabSelected="1" topLeftCell="A32" zoomScale="80" zoomScaleNormal="80" workbookViewId="0">
      <selection activeCell="H91" sqref="H91"/>
    </sheetView>
  </sheetViews>
  <sheetFormatPr defaultColWidth="9.140625" defaultRowHeight="11.25" customHeight="1" x14ac:dyDescent="0.2"/>
  <cols>
    <col min="1" max="1" width="12.42578125" style="276" customWidth="1"/>
    <col min="2" max="2" width="12.7109375" style="276" customWidth="1"/>
    <col min="3" max="3" width="20.7109375" style="276" customWidth="1"/>
    <col min="4" max="4" width="10.42578125" style="276" customWidth="1"/>
    <col min="5" max="5" width="13.28515625" style="276" customWidth="1"/>
    <col min="6" max="6" width="8.5703125" style="276" customWidth="1"/>
    <col min="7" max="7" width="9.42578125" style="276" customWidth="1"/>
    <col min="8" max="8" width="12.7109375" style="276" customWidth="1"/>
    <col min="9" max="9" width="11.7109375" style="276" customWidth="1"/>
    <col min="10" max="10" width="12.7109375" style="276" customWidth="1"/>
    <col min="11" max="11" width="10.5703125" style="276" customWidth="1"/>
    <col min="12" max="12" width="11.7109375" style="276" customWidth="1"/>
    <col min="13" max="13" width="13.28515625" style="276" customWidth="1"/>
    <col min="14" max="14" width="10.28515625" style="276" customWidth="1"/>
    <col min="15" max="15" width="16.42578125" style="276" customWidth="1"/>
    <col min="16" max="19" width="9.140625" style="276"/>
    <col min="20" max="20" width="101" style="203" hidden="1" customWidth="1"/>
    <col min="21" max="21" width="38.5703125" style="203" hidden="1" customWidth="1"/>
    <col min="22" max="22" width="89.42578125" style="203" hidden="1" customWidth="1"/>
    <col min="23" max="23" width="38.5703125" style="203" hidden="1" customWidth="1"/>
    <col min="24" max="24" width="89.42578125" style="203" hidden="1" customWidth="1"/>
    <col min="25" max="25" width="38.5703125" style="203" hidden="1" customWidth="1"/>
    <col min="26" max="27" width="101" style="203" hidden="1" customWidth="1"/>
    <col min="28" max="29" width="38.5703125" style="203" hidden="1" customWidth="1"/>
    <col min="30" max="33" width="166.42578125" style="203" hidden="1" customWidth="1"/>
    <col min="34" max="34" width="32.28515625" style="203" hidden="1" customWidth="1"/>
    <col min="35" max="35" width="139.7109375" style="203" hidden="1" customWidth="1"/>
    <col min="36" max="39" width="32.28515625" style="203" hidden="1" customWidth="1"/>
    <col min="40" max="41" width="139.7109375" style="203" hidden="1" customWidth="1"/>
    <col min="42" max="42" width="32.28515625" style="203" hidden="1" customWidth="1"/>
    <col min="43" max="43" width="139.7109375" style="203" hidden="1" customWidth="1"/>
    <col min="44" max="50" width="101.140625" style="203" hidden="1" customWidth="1"/>
    <col min="51" max="51" width="66" style="203" hidden="1" customWidth="1"/>
    <col min="52" max="52" width="68.85546875" style="203" hidden="1" customWidth="1"/>
    <col min="53" max="53" width="66" style="203" hidden="1" customWidth="1"/>
    <col min="54" max="54" width="68.85546875" style="203" hidden="1" customWidth="1"/>
    <col min="55" max="16384" width="9.140625" style="276"/>
  </cols>
  <sheetData>
    <row r="1" spans="1:29" s="3" customFormat="1" ht="15" x14ac:dyDescent="0.25">
      <c r="A1" s="2"/>
      <c r="B1" s="2"/>
      <c r="C1" s="2"/>
      <c r="D1" s="2"/>
      <c r="E1" s="2"/>
      <c r="F1" s="2"/>
      <c r="G1" s="2"/>
      <c r="H1" s="18"/>
      <c r="I1" s="2"/>
      <c r="J1" s="2"/>
      <c r="K1" s="2"/>
      <c r="L1" s="2"/>
      <c r="M1" s="2"/>
      <c r="N1" s="2"/>
      <c r="O1" s="2"/>
    </row>
    <row r="2" spans="1:29" s="3" customFormat="1" ht="15" x14ac:dyDescent="0.25">
      <c r="A2" s="2"/>
      <c r="B2" s="2"/>
      <c r="C2" s="2"/>
      <c r="D2" s="2"/>
      <c r="E2" s="2"/>
      <c r="F2" s="2"/>
      <c r="G2" s="2"/>
      <c r="H2" s="18"/>
      <c r="I2" s="2"/>
      <c r="J2" s="2"/>
      <c r="K2" s="2"/>
      <c r="L2" s="2"/>
      <c r="M2" s="357" t="s">
        <v>0</v>
      </c>
      <c r="N2" s="358"/>
      <c r="O2" s="359"/>
    </row>
    <row r="3" spans="1:29" s="3" customFormat="1" ht="15" x14ac:dyDescent="0.25">
      <c r="A3" s="2"/>
      <c r="B3" s="2"/>
      <c r="C3" s="2"/>
      <c r="D3" s="2"/>
      <c r="E3" s="2"/>
      <c r="F3" s="2"/>
      <c r="G3" s="2"/>
      <c r="H3" s="18"/>
      <c r="I3" s="2"/>
      <c r="J3" s="2"/>
      <c r="K3" s="2"/>
      <c r="L3" s="4" t="s">
        <v>1</v>
      </c>
      <c r="M3" s="357" t="s">
        <v>2</v>
      </c>
      <c r="N3" s="358"/>
      <c r="O3" s="359"/>
    </row>
    <row r="4" spans="1:29" s="3" customFormat="1" ht="15" x14ac:dyDescent="0.25">
      <c r="A4" s="2"/>
      <c r="B4" s="2"/>
      <c r="C4" s="2"/>
      <c r="D4" s="2"/>
      <c r="E4" s="2"/>
      <c r="F4" s="2"/>
      <c r="G4" s="2"/>
      <c r="H4" s="18"/>
      <c r="I4" s="2"/>
      <c r="J4" s="2"/>
      <c r="K4" s="2"/>
      <c r="L4" s="4"/>
      <c r="M4" s="360"/>
      <c r="N4" s="361"/>
      <c r="O4" s="362"/>
    </row>
    <row r="5" spans="1:29" s="3" customFormat="1" ht="12.6" customHeight="1" x14ac:dyDescent="0.25">
      <c r="A5" s="5" t="s">
        <v>3</v>
      </c>
      <c r="B5" s="2"/>
      <c r="C5" s="363"/>
      <c r="D5" s="363"/>
      <c r="E5" s="363"/>
      <c r="F5" s="363"/>
      <c r="G5" s="363"/>
      <c r="H5" s="363"/>
      <c r="I5" s="363"/>
      <c r="J5" s="363"/>
      <c r="K5" s="363"/>
      <c r="L5" s="4" t="s">
        <v>4</v>
      </c>
      <c r="M5" s="364"/>
      <c r="N5" s="365"/>
      <c r="O5" s="366"/>
      <c r="T5" s="6" t="s">
        <v>5</v>
      </c>
      <c r="U5" s="6" t="s">
        <v>5</v>
      </c>
    </row>
    <row r="6" spans="1:29" s="3" customFormat="1" ht="15" x14ac:dyDescent="0.25">
      <c r="A6" s="2"/>
      <c r="B6" s="2"/>
      <c r="C6" s="7"/>
      <c r="D6" s="7"/>
      <c r="E6" s="7"/>
      <c r="F6" s="8" t="s">
        <v>6</v>
      </c>
      <c r="G6" s="7"/>
      <c r="H6" s="19"/>
      <c r="I6" s="7"/>
      <c r="J6" s="7"/>
      <c r="K6" s="7"/>
      <c r="L6" s="4"/>
      <c r="M6" s="360"/>
      <c r="N6" s="361"/>
      <c r="O6" s="362"/>
    </row>
    <row r="7" spans="1:29" s="3" customFormat="1" ht="14.45" customHeight="1" x14ac:dyDescent="0.25">
      <c r="A7" s="5" t="s">
        <v>7</v>
      </c>
      <c r="B7" s="2"/>
      <c r="C7" s="2"/>
      <c r="D7" s="363" t="s">
        <v>139</v>
      </c>
      <c r="E7" s="363"/>
      <c r="F7" s="363"/>
      <c r="G7" s="363"/>
      <c r="H7" s="363"/>
      <c r="I7" s="363"/>
      <c r="J7" s="363"/>
      <c r="K7" s="363"/>
      <c r="L7" s="4" t="s">
        <v>4</v>
      </c>
      <c r="M7" s="370" t="s">
        <v>145</v>
      </c>
      <c r="N7" s="365"/>
      <c r="O7" s="366"/>
      <c r="V7" s="6" t="s">
        <v>8</v>
      </c>
      <c r="W7" s="6" t="s">
        <v>5</v>
      </c>
    </row>
    <row r="8" spans="1:29" s="3" customFormat="1" ht="15" x14ac:dyDescent="0.25">
      <c r="A8" s="2"/>
      <c r="B8" s="2"/>
      <c r="C8" s="2"/>
      <c r="D8" s="7"/>
      <c r="E8" s="7"/>
      <c r="F8" s="8" t="s">
        <v>6</v>
      </c>
      <c r="G8" s="7"/>
      <c r="H8" s="19"/>
      <c r="I8" s="7"/>
      <c r="J8" s="7"/>
      <c r="K8" s="7"/>
      <c r="L8" s="4"/>
      <c r="M8" s="360"/>
      <c r="N8" s="361"/>
      <c r="O8" s="362"/>
    </row>
    <row r="9" spans="1:29" s="3" customFormat="1" ht="15" x14ac:dyDescent="0.25">
      <c r="A9" s="5" t="s">
        <v>9</v>
      </c>
      <c r="B9" s="2"/>
      <c r="C9" s="2"/>
      <c r="D9" s="363" t="s">
        <v>140</v>
      </c>
      <c r="E9" s="363"/>
      <c r="F9" s="363"/>
      <c r="G9" s="363"/>
      <c r="H9" s="363"/>
      <c r="I9" s="363"/>
      <c r="J9" s="363"/>
      <c r="K9" s="363"/>
      <c r="L9" s="4" t="s">
        <v>4</v>
      </c>
      <c r="M9" s="370" t="s">
        <v>146</v>
      </c>
      <c r="N9" s="365"/>
      <c r="O9" s="366"/>
      <c r="X9" s="6" t="s">
        <v>5</v>
      </c>
      <c r="Y9" s="6" t="s">
        <v>5</v>
      </c>
    </row>
    <row r="10" spans="1:29" s="3" customFormat="1" ht="10.9" customHeight="1" x14ac:dyDescent="0.25">
      <c r="A10" s="2"/>
      <c r="B10" s="2"/>
      <c r="C10" s="2"/>
      <c r="D10" s="7"/>
      <c r="E10" s="7"/>
      <c r="F10" s="8" t="s">
        <v>6</v>
      </c>
      <c r="G10" s="7"/>
      <c r="H10" s="19"/>
      <c r="I10" s="7"/>
      <c r="J10" s="7"/>
      <c r="K10" s="7"/>
      <c r="L10" s="2"/>
      <c r="M10" s="360"/>
      <c r="N10" s="361"/>
      <c r="O10" s="362"/>
    </row>
    <row r="11" spans="1:29" s="3" customFormat="1" ht="27.75" customHeight="1" x14ac:dyDescent="0.25">
      <c r="A11" s="5" t="s">
        <v>10</v>
      </c>
      <c r="B11" s="2"/>
      <c r="C11" s="367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67"/>
      <c r="E11" s="367"/>
      <c r="F11" s="367"/>
      <c r="G11" s="367"/>
      <c r="H11" s="367"/>
      <c r="I11" s="367"/>
      <c r="J11" s="367"/>
      <c r="K11" s="367"/>
      <c r="L11" s="2"/>
      <c r="M11" s="364"/>
      <c r="N11" s="365"/>
      <c r="O11" s="366"/>
      <c r="Z11" s="6" t="s">
        <v>11</v>
      </c>
    </row>
    <row r="12" spans="1:29" s="3" customFormat="1" ht="15" x14ac:dyDescent="0.25">
      <c r="A12" s="2"/>
      <c r="B12" s="2"/>
      <c r="C12" s="7"/>
      <c r="D12" s="7"/>
      <c r="E12" s="7"/>
      <c r="F12" s="8" t="s">
        <v>12</v>
      </c>
      <c r="G12" s="7"/>
      <c r="H12" s="19"/>
      <c r="I12" s="7"/>
      <c r="J12" s="7"/>
      <c r="K12" s="7"/>
      <c r="L12" s="2"/>
      <c r="M12" s="360"/>
      <c r="N12" s="361"/>
      <c r="O12" s="362"/>
    </row>
    <row r="13" spans="1:29" s="3" customFormat="1" ht="15" x14ac:dyDescent="0.25">
      <c r="A13" s="5" t="s">
        <v>13</v>
      </c>
      <c r="B13" s="2"/>
      <c r="C13" s="368" t="s">
        <v>326</v>
      </c>
      <c r="D13" s="369"/>
      <c r="E13" s="369"/>
      <c r="F13" s="369"/>
      <c r="G13" s="369"/>
      <c r="H13" s="369"/>
      <c r="I13" s="369"/>
      <c r="J13" s="369"/>
      <c r="K13" s="369"/>
      <c r="L13" s="2"/>
      <c r="M13" s="364"/>
      <c r="N13" s="365"/>
      <c r="O13" s="366"/>
      <c r="AA13" s="6" t="s">
        <v>14</v>
      </c>
    </row>
    <row r="14" spans="1:29" s="3" customFormat="1" ht="15" x14ac:dyDescent="0.25">
      <c r="A14" s="2"/>
      <c r="B14" s="2"/>
      <c r="C14" s="7"/>
      <c r="D14" s="7"/>
      <c r="E14" s="7"/>
      <c r="F14" s="8" t="s">
        <v>15</v>
      </c>
      <c r="G14" s="7"/>
      <c r="H14" s="19"/>
      <c r="I14" s="7"/>
      <c r="J14" s="7"/>
      <c r="K14" s="7"/>
      <c r="L14" s="4" t="s">
        <v>16</v>
      </c>
      <c r="M14" s="357"/>
      <c r="N14" s="358"/>
      <c r="O14" s="359"/>
    </row>
    <row r="15" spans="1:29" s="3" customFormat="1" ht="15" customHeight="1" x14ac:dyDescent="0.25">
      <c r="A15" s="2"/>
      <c r="B15" s="2"/>
      <c r="C15" s="2"/>
      <c r="D15" s="2"/>
      <c r="E15" s="2"/>
      <c r="F15" s="2"/>
      <c r="G15" s="2"/>
      <c r="H15" s="18"/>
      <c r="I15" s="2"/>
      <c r="J15" s="2"/>
      <c r="K15" s="4" t="s">
        <v>17</v>
      </c>
      <c r="L15" s="9" t="s">
        <v>18</v>
      </c>
      <c r="M15" s="373" t="s">
        <v>147</v>
      </c>
      <c r="N15" s="374"/>
      <c r="O15" s="375"/>
      <c r="AB15" s="6" t="s">
        <v>5</v>
      </c>
    </row>
    <row r="16" spans="1:29" s="3" customFormat="1" ht="15" x14ac:dyDescent="0.25">
      <c r="A16" s="10"/>
      <c r="B16" s="10"/>
      <c r="C16" s="10"/>
      <c r="D16" s="10"/>
      <c r="E16" s="10"/>
      <c r="F16" s="10"/>
      <c r="G16" s="10"/>
      <c r="H16" s="20"/>
      <c r="I16" s="10"/>
      <c r="J16" s="10"/>
      <c r="K16" s="10"/>
      <c r="L16" s="9" t="s">
        <v>19</v>
      </c>
      <c r="M16" s="373" t="s">
        <v>148</v>
      </c>
      <c r="N16" s="374"/>
      <c r="O16" s="375"/>
      <c r="AC16" s="6" t="s">
        <v>5</v>
      </c>
    </row>
    <row r="17" spans="1:15" s="3" customFormat="1" ht="15" x14ac:dyDescent="0.25">
      <c r="A17" s="10"/>
      <c r="B17" s="10"/>
      <c r="C17" s="10"/>
      <c r="D17" s="10"/>
      <c r="E17" s="10"/>
      <c r="F17" s="10"/>
      <c r="G17" s="10"/>
      <c r="H17" s="20"/>
      <c r="I17" s="10"/>
      <c r="J17" s="10"/>
      <c r="K17" s="10"/>
      <c r="L17" s="11" t="s">
        <v>20</v>
      </c>
      <c r="M17" s="357"/>
      <c r="N17" s="358"/>
      <c r="O17" s="359"/>
    </row>
    <row r="18" spans="1:15" s="3" customFormat="1" ht="15" x14ac:dyDescent="0.25">
      <c r="A18" s="10"/>
      <c r="B18" s="10"/>
      <c r="C18" s="10"/>
      <c r="D18" s="10"/>
      <c r="E18" s="10"/>
      <c r="F18" s="10"/>
      <c r="G18" s="10"/>
      <c r="H18" s="20"/>
      <c r="I18" s="10"/>
      <c r="J18" s="10"/>
      <c r="K18" s="11"/>
      <c r="L18" s="285"/>
      <c r="M18" s="285"/>
      <c r="N18" s="285"/>
      <c r="O18" s="2"/>
    </row>
    <row r="19" spans="1:15" s="3" customFormat="1" ht="11.25" customHeight="1" x14ac:dyDescent="0.25">
      <c r="A19" s="10"/>
      <c r="B19" s="10"/>
      <c r="C19" s="10"/>
      <c r="D19" s="10"/>
      <c r="E19" s="10"/>
      <c r="F19" s="10"/>
      <c r="G19" s="10"/>
      <c r="H19" s="20"/>
      <c r="I19" s="10"/>
      <c r="J19" s="10"/>
      <c r="K19" s="11"/>
      <c r="L19" s="376" t="s">
        <v>21</v>
      </c>
      <c r="M19" s="376" t="s">
        <v>22</v>
      </c>
      <c r="N19" s="377" t="s">
        <v>23</v>
      </c>
      <c r="O19" s="377"/>
    </row>
    <row r="20" spans="1:15" s="3" customFormat="1" ht="15" x14ac:dyDescent="0.25">
      <c r="A20" s="10"/>
      <c r="B20" s="10"/>
      <c r="C20" s="10"/>
      <c r="D20" s="10"/>
      <c r="E20" s="10"/>
      <c r="F20" s="10"/>
      <c r="G20" s="10"/>
      <c r="H20" s="20"/>
      <c r="I20" s="10"/>
      <c r="J20" s="10"/>
      <c r="K20" s="11"/>
      <c r="L20" s="376"/>
      <c r="M20" s="376"/>
      <c r="N20" s="286" t="s">
        <v>24</v>
      </c>
      <c r="O20" s="286" t="s">
        <v>25</v>
      </c>
    </row>
    <row r="21" spans="1:15" s="3" customFormat="1" ht="15" x14ac:dyDescent="0.25">
      <c r="A21" s="10"/>
      <c r="B21" s="10"/>
      <c r="C21" s="10"/>
      <c r="D21" s="10"/>
      <c r="E21" s="10"/>
      <c r="F21" s="10"/>
      <c r="G21" s="10"/>
      <c r="H21" s="21" t="s">
        <v>26</v>
      </c>
      <c r="I21" s="10"/>
      <c r="J21" s="10"/>
      <c r="K21" s="11"/>
      <c r="L21" s="22" t="s">
        <v>104</v>
      </c>
      <c r="M21" s="196">
        <f>O21</f>
        <v>45352</v>
      </c>
      <c r="N21" s="195">
        <v>45314</v>
      </c>
      <c r="O21" s="195">
        <v>45352</v>
      </c>
    </row>
    <row r="22" spans="1:15" s="3" customFormat="1" ht="15" x14ac:dyDescent="0.25">
      <c r="A22" s="10"/>
      <c r="B22" s="10"/>
      <c r="C22" s="10"/>
      <c r="D22" s="10"/>
      <c r="E22" s="10"/>
      <c r="F22" s="10"/>
      <c r="G22" s="10"/>
      <c r="H22" s="21" t="s">
        <v>28</v>
      </c>
      <c r="I22" s="10"/>
      <c r="J22" s="10"/>
      <c r="K22" s="11"/>
      <c r="L22" s="285"/>
      <c r="M22" s="285"/>
      <c r="N22" s="285"/>
      <c r="O22" s="2"/>
    </row>
    <row r="23" spans="1:15" s="3" customFormat="1" ht="15" x14ac:dyDescent="0.25">
      <c r="A23" s="10"/>
      <c r="B23" s="10"/>
      <c r="C23" s="10"/>
      <c r="D23" s="10"/>
      <c r="E23" s="10"/>
      <c r="F23" s="10"/>
      <c r="G23" s="10"/>
      <c r="H23" s="279" t="s">
        <v>448</v>
      </c>
      <c r="I23" s="10"/>
      <c r="J23" s="10"/>
      <c r="K23" s="11"/>
      <c r="L23" s="285"/>
      <c r="M23" s="285"/>
      <c r="N23" s="285"/>
      <c r="O23" s="2"/>
    </row>
    <row r="24" spans="1:15" s="3" customFormat="1" ht="15" x14ac:dyDescent="0.25">
      <c r="A24" s="10"/>
      <c r="B24" s="10"/>
      <c r="C24" s="10"/>
      <c r="D24" s="10"/>
      <c r="E24" s="10"/>
      <c r="F24" s="10"/>
      <c r="G24" s="10"/>
      <c r="H24" s="279"/>
      <c r="I24" s="10"/>
      <c r="J24" s="10"/>
      <c r="K24" s="11"/>
      <c r="L24" s="285"/>
      <c r="M24" s="285"/>
      <c r="N24" s="285"/>
      <c r="O24" s="2"/>
    </row>
    <row r="25" spans="1:15" customFormat="1" ht="11.25" customHeight="1" x14ac:dyDescent="0.25">
      <c r="A25" s="205" t="s">
        <v>29</v>
      </c>
      <c r="B25" s="205"/>
      <c r="C25" s="206"/>
      <c r="D25" s="206"/>
      <c r="E25" s="206"/>
      <c r="F25" s="206"/>
      <c r="G25" s="206"/>
      <c r="H25" s="207">
        <v>421.25</v>
      </c>
      <c r="I25" s="208" t="s">
        <v>447</v>
      </c>
      <c r="J25" s="209" t="s">
        <v>30</v>
      </c>
      <c r="K25" s="210"/>
      <c r="L25" s="211"/>
      <c r="M25" s="211"/>
      <c r="N25" s="211"/>
    </row>
    <row r="26" spans="1:15" customFormat="1" ht="11.25" customHeight="1" x14ac:dyDescent="0.25">
      <c r="A26" s="205" t="s">
        <v>31</v>
      </c>
      <c r="B26" s="205"/>
      <c r="C26" s="206"/>
      <c r="D26" s="212"/>
      <c r="E26" s="212"/>
      <c r="F26" s="212"/>
      <c r="G26" s="212"/>
      <c r="H26" s="207">
        <v>48.17</v>
      </c>
      <c r="I26" s="213" t="s">
        <v>327</v>
      </c>
      <c r="J26" s="209" t="s">
        <v>30</v>
      </c>
      <c r="K26" s="210"/>
      <c r="L26" s="211"/>
      <c r="M26" s="211"/>
      <c r="N26" s="211"/>
    </row>
    <row r="27" spans="1:15" customFormat="1" ht="11.25" customHeight="1" x14ac:dyDescent="0.25">
      <c r="A27" s="205" t="s">
        <v>32</v>
      </c>
      <c r="B27" s="205"/>
      <c r="C27" s="206"/>
      <c r="D27" s="214"/>
      <c r="E27" s="214"/>
      <c r="F27" s="214"/>
      <c r="G27" s="214"/>
      <c r="H27" s="214"/>
      <c r="I27" s="215">
        <v>124.75</v>
      </c>
      <c r="J27" s="216" t="s">
        <v>33</v>
      </c>
      <c r="K27" s="210"/>
      <c r="L27" s="211"/>
      <c r="M27" s="211"/>
      <c r="N27" s="211"/>
    </row>
    <row r="28" spans="1:15" customFormat="1" ht="6.75" customHeight="1" x14ac:dyDescent="0.25">
      <c r="A28" s="217"/>
      <c r="B28" s="202"/>
    </row>
    <row r="29" spans="1:15" customFormat="1" ht="36" customHeight="1" x14ac:dyDescent="0.25">
      <c r="A29" s="371" t="s">
        <v>34</v>
      </c>
      <c r="B29" s="371"/>
      <c r="C29" s="372" t="s">
        <v>35</v>
      </c>
      <c r="D29" s="372" t="s">
        <v>36</v>
      </c>
      <c r="E29" s="372"/>
      <c r="F29" s="372"/>
      <c r="G29" s="372" t="s">
        <v>37</v>
      </c>
      <c r="H29" s="372" t="s">
        <v>38</v>
      </c>
      <c r="I29" s="372"/>
      <c r="J29" s="372"/>
      <c r="K29" s="372" t="s">
        <v>39</v>
      </c>
      <c r="L29" s="372"/>
      <c r="M29" s="372"/>
      <c r="N29" s="372" t="s">
        <v>40</v>
      </c>
      <c r="O29" s="372" t="s">
        <v>41</v>
      </c>
    </row>
    <row r="30" spans="1:15" customFormat="1" ht="20.25" hidden="1" customHeight="1" x14ac:dyDescent="0.25">
      <c r="A30" s="371"/>
      <c r="B30" s="371"/>
      <c r="C30" s="372"/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2"/>
      <c r="O30" s="372"/>
    </row>
    <row r="31" spans="1:15" customFormat="1" ht="49.5" customHeight="1" x14ac:dyDescent="0.25">
      <c r="A31" s="218" t="s">
        <v>42</v>
      </c>
      <c r="B31" s="218" t="s">
        <v>43</v>
      </c>
      <c r="C31" s="372"/>
      <c r="D31" s="372"/>
      <c r="E31" s="372"/>
      <c r="F31" s="372"/>
      <c r="G31" s="372"/>
      <c r="H31" s="282" t="s">
        <v>44</v>
      </c>
      <c r="I31" s="282" t="s">
        <v>45</v>
      </c>
      <c r="J31" s="282" t="s">
        <v>46</v>
      </c>
      <c r="K31" s="282" t="s">
        <v>44</v>
      </c>
      <c r="L31" s="282" t="s">
        <v>45</v>
      </c>
      <c r="M31" s="282" t="s">
        <v>47</v>
      </c>
      <c r="N31" s="372"/>
      <c r="O31" s="372"/>
    </row>
    <row r="32" spans="1:15" customFormat="1" ht="15" x14ac:dyDescent="0.25">
      <c r="A32" s="281">
        <v>1</v>
      </c>
      <c r="B32" s="281">
        <v>2</v>
      </c>
      <c r="C32" s="281">
        <v>3</v>
      </c>
      <c r="D32" s="371">
        <v>4</v>
      </c>
      <c r="E32" s="371"/>
      <c r="F32" s="371"/>
      <c r="G32" s="281">
        <v>5</v>
      </c>
      <c r="H32" s="281">
        <v>6</v>
      </c>
      <c r="I32" s="281">
        <v>7</v>
      </c>
      <c r="J32" s="281">
        <v>8</v>
      </c>
      <c r="K32" s="281">
        <v>9</v>
      </c>
      <c r="L32" s="281">
        <v>10</v>
      </c>
      <c r="M32" s="281">
        <v>11</v>
      </c>
      <c r="N32" s="281">
        <v>12</v>
      </c>
      <c r="O32" s="281">
        <v>13</v>
      </c>
    </row>
    <row r="33" spans="1:39" customFormat="1" ht="15" x14ac:dyDescent="0.25">
      <c r="A33" s="380" t="s">
        <v>328</v>
      </c>
      <c r="B33" s="381"/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  <c r="O33" s="382"/>
      <c r="AF33" s="219" t="s">
        <v>328</v>
      </c>
    </row>
    <row r="34" spans="1:39" customFormat="1" ht="15" x14ac:dyDescent="0.25">
      <c r="A34" s="380" t="s">
        <v>132</v>
      </c>
      <c r="B34" s="381"/>
      <c r="C34" s="381"/>
      <c r="D34" s="381"/>
      <c r="E34" s="381"/>
      <c r="F34" s="381"/>
      <c r="G34" s="381"/>
      <c r="H34" s="381"/>
      <c r="I34" s="381"/>
      <c r="J34" s="381"/>
      <c r="K34" s="381"/>
      <c r="L34" s="381"/>
      <c r="M34" s="381"/>
      <c r="N34" s="381"/>
      <c r="O34" s="382"/>
      <c r="AF34" s="219"/>
      <c r="AG34" s="219" t="s">
        <v>132</v>
      </c>
    </row>
    <row r="35" spans="1:39" customFormat="1" ht="57" x14ac:dyDescent="0.25">
      <c r="A35" s="220" t="s">
        <v>48</v>
      </c>
      <c r="B35" s="221" t="s">
        <v>48</v>
      </c>
      <c r="C35" s="283" t="s">
        <v>329</v>
      </c>
      <c r="D35" s="383" t="s">
        <v>330</v>
      </c>
      <c r="E35" s="383"/>
      <c r="F35" s="383"/>
      <c r="G35" s="221" t="s">
        <v>49</v>
      </c>
      <c r="H35" s="221">
        <v>4.1700000000000001E-3</v>
      </c>
      <c r="I35" s="221" t="s">
        <v>48</v>
      </c>
      <c r="J35" s="394" t="s">
        <v>331</v>
      </c>
      <c r="K35" s="222"/>
      <c r="L35" s="221"/>
      <c r="M35" s="222"/>
      <c r="N35" s="221"/>
      <c r="O35" s="223"/>
      <c r="AF35" s="219"/>
      <c r="AG35" s="219"/>
      <c r="AH35" s="219" t="s">
        <v>330</v>
      </c>
    </row>
    <row r="36" spans="1:39" customFormat="1" ht="57" hidden="1" x14ac:dyDescent="0.25">
      <c r="A36" s="224"/>
      <c r="B36" s="225"/>
      <c r="C36" s="226" t="s">
        <v>52</v>
      </c>
      <c r="D36" s="384" t="s">
        <v>53</v>
      </c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5"/>
      <c r="AF36" s="219"/>
      <c r="AG36" s="219"/>
      <c r="AH36" s="219"/>
      <c r="AI36" s="203" t="s">
        <v>53</v>
      </c>
    </row>
    <row r="37" spans="1:39" customFormat="1" ht="15" hidden="1" x14ac:dyDescent="0.25">
      <c r="A37" s="224"/>
      <c r="B37" s="227"/>
      <c r="C37" s="226" t="s">
        <v>48</v>
      </c>
      <c r="D37" s="378" t="s">
        <v>54</v>
      </c>
      <c r="E37" s="378"/>
      <c r="F37" s="378"/>
      <c r="G37" s="228"/>
      <c r="H37" s="229"/>
      <c r="I37" s="229"/>
      <c r="J37" s="229"/>
      <c r="K37" s="230">
        <v>69.260000000000005</v>
      </c>
      <c r="L37" s="232">
        <v>1.1499999999999999</v>
      </c>
      <c r="M37" s="230">
        <v>0.33</v>
      </c>
      <c r="N37" s="232">
        <v>44.77</v>
      </c>
      <c r="O37" s="233">
        <v>14.77</v>
      </c>
      <c r="AF37" s="219"/>
      <c r="AG37" s="219"/>
      <c r="AH37" s="219"/>
      <c r="AJ37" s="203" t="s">
        <v>54</v>
      </c>
    </row>
    <row r="38" spans="1:39" customFormat="1" ht="15" hidden="1" x14ac:dyDescent="0.25">
      <c r="A38" s="224"/>
      <c r="B38" s="227"/>
      <c r="C38" s="226" t="s">
        <v>27</v>
      </c>
      <c r="D38" s="378" t="s">
        <v>55</v>
      </c>
      <c r="E38" s="378"/>
      <c r="F38" s="378"/>
      <c r="G38" s="228"/>
      <c r="H38" s="229"/>
      <c r="I38" s="229"/>
      <c r="J38" s="229"/>
      <c r="K38" s="234">
        <v>2224.71</v>
      </c>
      <c r="L38" s="232">
        <v>1.1499999999999999</v>
      </c>
      <c r="M38" s="230">
        <v>10.67</v>
      </c>
      <c r="N38" s="232">
        <v>13.24</v>
      </c>
      <c r="O38" s="233">
        <v>141.27000000000001</v>
      </c>
      <c r="AF38" s="219"/>
      <c r="AG38" s="219"/>
      <c r="AH38" s="219"/>
      <c r="AJ38" s="203" t="s">
        <v>55</v>
      </c>
    </row>
    <row r="39" spans="1:39" customFormat="1" ht="15" hidden="1" x14ac:dyDescent="0.25">
      <c r="A39" s="224"/>
      <c r="B39" s="227"/>
      <c r="C39" s="226" t="s">
        <v>56</v>
      </c>
      <c r="D39" s="378" t="s">
        <v>57</v>
      </c>
      <c r="E39" s="378"/>
      <c r="F39" s="378"/>
      <c r="G39" s="228"/>
      <c r="H39" s="229"/>
      <c r="I39" s="229"/>
      <c r="J39" s="229"/>
      <c r="K39" s="230">
        <v>260.55</v>
      </c>
      <c r="L39" s="232">
        <v>1.1499999999999999</v>
      </c>
      <c r="M39" s="230">
        <v>1.25</v>
      </c>
      <c r="N39" s="232">
        <v>44.77</v>
      </c>
      <c r="O39" s="233">
        <v>55.96</v>
      </c>
      <c r="AF39" s="219"/>
      <c r="AG39" s="219"/>
      <c r="AH39" s="219"/>
      <c r="AJ39" s="203" t="s">
        <v>57</v>
      </c>
    </row>
    <row r="40" spans="1:39" customFormat="1" ht="15" hidden="1" x14ac:dyDescent="0.25">
      <c r="A40" s="287"/>
      <c r="B40" s="227"/>
      <c r="C40" s="226"/>
      <c r="D40" s="378" t="s">
        <v>60</v>
      </c>
      <c r="E40" s="378"/>
      <c r="F40" s="378"/>
      <c r="G40" s="228" t="s">
        <v>61</v>
      </c>
      <c r="H40" s="232">
        <v>8.8800000000000008</v>
      </c>
      <c r="I40" s="232">
        <v>1.1499999999999999</v>
      </c>
      <c r="J40" s="237">
        <v>4.2583999999999997E-2</v>
      </c>
      <c r="K40" s="238"/>
      <c r="L40" s="229"/>
      <c r="M40" s="238"/>
      <c r="N40" s="229"/>
      <c r="O40" s="239"/>
      <c r="AF40" s="219"/>
      <c r="AG40" s="219"/>
      <c r="AH40" s="219"/>
      <c r="AK40" s="203" t="s">
        <v>60</v>
      </c>
    </row>
    <row r="41" spans="1:39" customFormat="1" ht="15" hidden="1" x14ac:dyDescent="0.25">
      <c r="A41" s="287"/>
      <c r="B41" s="227"/>
      <c r="C41" s="226"/>
      <c r="D41" s="378" t="s">
        <v>62</v>
      </c>
      <c r="E41" s="378"/>
      <c r="F41" s="378"/>
      <c r="G41" s="228" t="s">
        <v>61</v>
      </c>
      <c r="H41" s="240">
        <v>19.3</v>
      </c>
      <c r="I41" s="232">
        <v>1.1499999999999999</v>
      </c>
      <c r="J41" s="257">
        <v>9.2553200000000002E-2</v>
      </c>
      <c r="K41" s="238"/>
      <c r="L41" s="229"/>
      <c r="M41" s="238"/>
      <c r="N41" s="229"/>
      <c r="O41" s="239"/>
      <c r="AF41" s="219"/>
      <c r="AG41" s="219"/>
      <c r="AH41" s="219"/>
      <c r="AK41" s="203" t="s">
        <v>62</v>
      </c>
    </row>
    <row r="42" spans="1:39" customFormat="1" ht="15" hidden="1" x14ac:dyDescent="0.25">
      <c r="A42" s="242"/>
      <c r="B42" s="228"/>
      <c r="C42" s="226"/>
      <c r="D42" s="379" t="s">
        <v>63</v>
      </c>
      <c r="E42" s="379"/>
      <c r="F42" s="379"/>
      <c r="G42" s="243"/>
      <c r="H42" s="244"/>
      <c r="I42" s="244"/>
      <c r="J42" s="244"/>
      <c r="K42" s="245">
        <v>2293.9699999999998</v>
      </c>
      <c r="L42" s="244"/>
      <c r="M42" s="246">
        <v>11</v>
      </c>
      <c r="N42" s="244"/>
      <c r="O42" s="254">
        <v>156.04</v>
      </c>
      <c r="AF42" s="219"/>
      <c r="AG42" s="219"/>
      <c r="AH42" s="219"/>
      <c r="AL42" s="203" t="s">
        <v>63</v>
      </c>
    </row>
    <row r="43" spans="1:39" customFormat="1" ht="15" hidden="1" x14ac:dyDescent="0.25">
      <c r="A43" s="287"/>
      <c r="B43" s="227"/>
      <c r="C43" s="226"/>
      <c r="D43" s="378" t="s">
        <v>64</v>
      </c>
      <c r="E43" s="378"/>
      <c r="F43" s="378"/>
      <c r="G43" s="228"/>
      <c r="H43" s="229"/>
      <c r="I43" s="229"/>
      <c r="J43" s="229"/>
      <c r="K43" s="238"/>
      <c r="L43" s="229"/>
      <c r="M43" s="230">
        <v>1.58</v>
      </c>
      <c r="N43" s="229"/>
      <c r="O43" s="233">
        <v>70.73</v>
      </c>
      <c r="AF43" s="219"/>
      <c r="AG43" s="219"/>
      <c r="AH43" s="219"/>
      <c r="AK43" s="203" t="s">
        <v>64</v>
      </c>
    </row>
    <row r="44" spans="1:39" customFormat="1" ht="23.25" hidden="1" x14ac:dyDescent="0.25">
      <c r="A44" s="287"/>
      <c r="B44" s="227"/>
      <c r="C44" s="226" t="s">
        <v>65</v>
      </c>
      <c r="D44" s="378" t="s">
        <v>66</v>
      </c>
      <c r="E44" s="378"/>
      <c r="F44" s="378"/>
      <c r="G44" s="228" t="s">
        <v>67</v>
      </c>
      <c r="H44" s="236">
        <v>92</v>
      </c>
      <c r="I44" s="229"/>
      <c r="J44" s="236">
        <v>92</v>
      </c>
      <c r="K44" s="238"/>
      <c r="L44" s="229"/>
      <c r="M44" s="230">
        <v>1.45</v>
      </c>
      <c r="N44" s="229"/>
      <c r="O44" s="233">
        <v>65.069999999999993</v>
      </c>
      <c r="AF44" s="219"/>
      <c r="AG44" s="219"/>
      <c r="AH44" s="219"/>
      <c r="AK44" s="203" t="s">
        <v>66</v>
      </c>
    </row>
    <row r="45" spans="1:39" customFormat="1" ht="45" hidden="1" x14ac:dyDescent="0.25">
      <c r="A45" s="287"/>
      <c r="B45" s="227"/>
      <c r="C45" s="226" t="s">
        <v>68</v>
      </c>
      <c r="D45" s="378" t="s">
        <v>69</v>
      </c>
      <c r="E45" s="378"/>
      <c r="F45" s="378"/>
      <c r="G45" s="228" t="s">
        <v>67</v>
      </c>
      <c r="H45" s="236">
        <v>46</v>
      </c>
      <c r="I45" s="232">
        <v>0.85</v>
      </c>
      <c r="J45" s="240">
        <v>39.1</v>
      </c>
      <c r="K45" s="238"/>
      <c r="L45" s="229"/>
      <c r="M45" s="230">
        <v>0.62</v>
      </c>
      <c r="N45" s="229"/>
      <c r="O45" s="233">
        <v>27.66</v>
      </c>
      <c r="AF45" s="219"/>
      <c r="AG45" s="219"/>
      <c r="AH45" s="219"/>
      <c r="AK45" s="203" t="s">
        <v>69</v>
      </c>
    </row>
    <row r="46" spans="1:39" customFormat="1" ht="15" hidden="1" x14ac:dyDescent="0.25">
      <c r="A46" s="224"/>
      <c r="B46" s="248"/>
      <c r="C46" s="284"/>
      <c r="D46" s="386" t="s">
        <v>70</v>
      </c>
      <c r="E46" s="386"/>
      <c r="F46" s="386"/>
      <c r="G46" s="221"/>
      <c r="H46" s="249"/>
      <c r="I46" s="249"/>
      <c r="J46" s="249"/>
      <c r="K46" s="250"/>
      <c r="L46" s="249"/>
      <c r="M46" s="251">
        <v>13.07</v>
      </c>
      <c r="N46" s="244"/>
      <c r="O46" s="258">
        <v>248.77</v>
      </c>
      <c r="AF46" s="219"/>
      <c r="AG46" s="219"/>
      <c r="AH46" s="219"/>
      <c r="AM46" s="219" t="s">
        <v>70</v>
      </c>
    </row>
    <row r="47" spans="1:39" customFormat="1" ht="57" x14ac:dyDescent="0.25">
      <c r="A47" s="220" t="s">
        <v>27</v>
      </c>
      <c r="B47" s="221" t="s">
        <v>27</v>
      </c>
      <c r="C47" s="283" t="s">
        <v>332</v>
      </c>
      <c r="D47" s="383" t="s">
        <v>333</v>
      </c>
      <c r="E47" s="383"/>
      <c r="F47" s="383"/>
      <c r="G47" s="221" t="s">
        <v>49</v>
      </c>
      <c r="H47" s="221">
        <v>3.3000000000000002E-2</v>
      </c>
      <c r="I47" s="221" t="s">
        <v>48</v>
      </c>
      <c r="J47" s="394" t="s">
        <v>334</v>
      </c>
      <c r="K47" s="222"/>
      <c r="L47" s="221"/>
      <c r="M47" s="222"/>
      <c r="N47" s="221"/>
      <c r="O47" s="223"/>
      <c r="AF47" s="219"/>
      <c r="AG47" s="219"/>
      <c r="AH47" s="219" t="s">
        <v>333</v>
      </c>
      <c r="AM47" s="219"/>
    </row>
    <row r="48" spans="1:39" customFormat="1" ht="15" hidden="1" x14ac:dyDescent="0.25">
      <c r="A48" s="224"/>
      <c r="B48" s="225"/>
      <c r="C48" s="226" t="s">
        <v>335</v>
      </c>
      <c r="D48" s="384" t="s">
        <v>336</v>
      </c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5"/>
      <c r="AF48" s="219"/>
      <c r="AG48" s="219"/>
      <c r="AH48" s="219"/>
      <c r="AI48" s="203" t="s">
        <v>336</v>
      </c>
      <c r="AM48" s="219"/>
    </row>
    <row r="49" spans="1:39" customFormat="1" ht="57" hidden="1" x14ac:dyDescent="0.25">
      <c r="A49" s="224"/>
      <c r="B49" s="225"/>
      <c r="C49" s="226" t="s">
        <v>52</v>
      </c>
      <c r="D49" s="384" t="s">
        <v>53</v>
      </c>
      <c r="E49" s="384"/>
      <c r="F49" s="384"/>
      <c r="G49" s="384"/>
      <c r="H49" s="384"/>
      <c r="I49" s="384"/>
      <c r="J49" s="384"/>
      <c r="K49" s="384"/>
      <c r="L49" s="384"/>
      <c r="M49" s="384"/>
      <c r="N49" s="384"/>
      <c r="O49" s="385"/>
      <c r="AF49" s="219"/>
      <c r="AG49" s="219"/>
      <c r="AH49" s="219"/>
      <c r="AI49" s="203" t="s">
        <v>53</v>
      </c>
      <c r="AM49" s="219"/>
    </row>
    <row r="50" spans="1:39" customFormat="1" ht="15" hidden="1" x14ac:dyDescent="0.25">
      <c r="A50" s="224"/>
      <c r="B50" s="227"/>
      <c r="C50" s="226" t="s">
        <v>48</v>
      </c>
      <c r="D50" s="378" t="s">
        <v>54</v>
      </c>
      <c r="E50" s="378"/>
      <c r="F50" s="378"/>
      <c r="G50" s="228"/>
      <c r="H50" s="229"/>
      <c r="I50" s="229"/>
      <c r="J50" s="229"/>
      <c r="K50" s="230">
        <v>76.75</v>
      </c>
      <c r="L50" s="253">
        <v>1.4375</v>
      </c>
      <c r="M50" s="230">
        <v>3.64</v>
      </c>
      <c r="N50" s="232">
        <v>44.77</v>
      </c>
      <c r="O50" s="233">
        <v>162.96</v>
      </c>
      <c r="AF50" s="219"/>
      <c r="AG50" s="219"/>
      <c r="AH50" s="219"/>
      <c r="AJ50" s="203" t="s">
        <v>54</v>
      </c>
      <c r="AM50" s="219"/>
    </row>
    <row r="51" spans="1:39" customFormat="1" ht="15" hidden="1" x14ac:dyDescent="0.25">
      <c r="A51" s="224"/>
      <c r="B51" s="227"/>
      <c r="C51" s="226" t="s">
        <v>27</v>
      </c>
      <c r="D51" s="378" t="s">
        <v>55</v>
      </c>
      <c r="E51" s="378"/>
      <c r="F51" s="378"/>
      <c r="G51" s="228"/>
      <c r="H51" s="229"/>
      <c r="I51" s="229"/>
      <c r="J51" s="229"/>
      <c r="K51" s="234">
        <v>3030.55</v>
      </c>
      <c r="L51" s="253">
        <v>1.4375</v>
      </c>
      <c r="M51" s="230">
        <v>143.76</v>
      </c>
      <c r="N51" s="232">
        <v>13.24</v>
      </c>
      <c r="O51" s="235">
        <v>1903.38</v>
      </c>
      <c r="AF51" s="219"/>
      <c r="AG51" s="219"/>
      <c r="AH51" s="219"/>
      <c r="AJ51" s="203" t="s">
        <v>55</v>
      </c>
      <c r="AM51" s="219"/>
    </row>
    <row r="52" spans="1:39" customFormat="1" ht="15" hidden="1" x14ac:dyDescent="0.25">
      <c r="A52" s="224"/>
      <c r="B52" s="227"/>
      <c r="C52" s="226" t="s">
        <v>56</v>
      </c>
      <c r="D52" s="378" t="s">
        <v>57</v>
      </c>
      <c r="E52" s="378"/>
      <c r="F52" s="378"/>
      <c r="G52" s="228"/>
      <c r="H52" s="229"/>
      <c r="I52" s="229"/>
      <c r="J52" s="229"/>
      <c r="K52" s="230">
        <v>385.16</v>
      </c>
      <c r="L52" s="253">
        <v>1.4375</v>
      </c>
      <c r="M52" s="230">
        <v>18.27</v>
      </c>
      <c r="N52" s="232">
        <v>44.77</v>
      </c>
      <c r="O52" s="233">
        <v>817.95</v>
      </c>
      <c r="AF52" s="219"/>
      <c r="AG52" s="219"/>
      <c r="AH52" s="219"/>
      <c r="AJ52" s="203" t="s">
        <v>57</v>
      </c>
      <c r="AM52" s="219"/>
    </row>
    <row r="53" spans="1:39" customFormat="1" ht="15" hidden="1" x14ac:dyDescent="0.25">
      <c r="A53" s="224"/>
      <c r="B53" s="227"/>
      <c r="C53" s="226" t="s">
        <v>58</v>
      </c>
      <c r="D53" s="378" t="s">
        <v>59</v>
      </c>
      <c r="E53" s="378"/>
      <c r="F53" s="378"/>
      <c r="G53" s="228"/>
      <c r="H53" s="229"/>
      <c r="I53" s="229"/>
      <c r="J53" s="229"/>
      <c r="K53" s="230">
        <v>4.34</v>
      </c>
      <c r="L53" s="229"/>
      <c r="M53" s="230">
        <v>0.14000000000000001</v>
      </c>
      <c r="N53" s="232">
        <v>8.16</v>
      </c>
      <c r="O53" s="233">
        <v>1.1399999999999999</v>
      </c>
      <c r="AF53" s="219"/>
      <c r="AG53" s="219"/>
      <c r="AH53" s="219"/>
      <c r="AJ53" s="203" t="s">
        <v>59</v>
      </c>
      <c r="AM53" s="219"/>
    </row>
    <row r="54" spans="1:39" customFormat="1" ht="15" hidden="1" x14ac:dyDescent="0.25">
      <c r="A54" s="287"/>
      <c r="B54" s="227"/>
      <c r="C54" s="226"/>
      <c r="D54" s="378" t="s">
        <v>60</v>
      </c>
      <c r="E54" s="378"/>
      <c r="F54" s="378"/>
      <c r="G54" s="228" t="s">
        <v>61</v>
      </c>
      <c r="H54" s="232">
        <v>9.84</v>
      </c>
      <c r="I54" s="253">
        <v>1.4375</v>
      </c>
      <c r="J54" s="237">
        <v>0.46678500000000001</v>
      </c>
      <c r="K54" s="238"/>
      <c r="L54" s="229"/>
      <c r="M54" s="238"/>
      <c r="N54" s="229"/>
      <c r="O54" s="239"/>
      <c r="AF54" s="219"/>
      <c r="AG54" s="219"/>
      <c r="AH54" s="219"/>
      <c r="AK54" s="203" t="s">
        <v>60</v>
      </c>
      <c r="AM54" s="219"/>
    </row>
    <row r="55" spans="1:39" customFormat="1" ht="15" hidden="1" x14ac:dyDescent="0.25">
      <c r="A55" s="287"/>
      <c r="B55" s="227"/>
      <c r="C55" s="226"/>
      <c r="D55" s="378" t="s">
        <v>62</v>
      </c>
      <c r="E55" s="378"/>
      <c r="F55" s="378"/>
      <c r="G55" s="228" t="s">
        <v>61</v>
      </c>
      <c r="H55" s="232">
        <v>28.53</v>
      </c>
      <c r="I55" s="253">
        <v>1.4375</v>
      </c>
      <c r="J55" s="257">
        <v>1.3533919000000001</v>
      </c>
      <c r="K55" s="238"/>
      <c r="L55" s="229"/>
      <c r="M55" s="238"/>
      <c r="N55" s="229"/>
      <c r="O55" s="239"/>
      <c r="AF55" s="219"/>
      <c r="AG55" s="219"/>
      <c r="AH55" s="219"/>
      <c r="AK55" s="203" t="s">
        <v>62</v>
      </c>
      <c r="AM55" s="219"/>
    </row>
    <row r="56" spans="1:39" customFormat="1" ht="15" hidden="1" x14ac:dyDescent="0.25">
      <c r="A56" s="242"/>
      <c r="B56" s="228"/>
      <c r="C56" s="226"/>
      <c r="D56" s="379" t="s">
        <v>63</v>
      </c>
      <c r="E56" s="379"/>
      <c r="F56" s="379"/>
      <c r="G56" s="243"/>
      <c r="H56" s="244"/>
      <c r="I56" s="244"/>
      <c r="J56" s="244"/>
      <c r="K56" s="245">
        <v>3111.64</v>
      </c>
      <c r="L56" s="244"/>
      <c r="M56" s="246">
        <v>147.54</v>
      </c>
      <c r="N56" s="244"/>
      <c r="O56" s="247">
        <v>2067.48</v>
      </c>
      <c r="AF56" s="219"/>
      <c r="AG56" s="219"/>
      <c r="AH56" s="219"/>
      <c r="AL56" s="203" t="s">
        <v>63</v>
      </c>
      <c r="AM56" s="219"/>
    </row>
    <row r="57" spans="1:39" customFormat="1" ht="15" hidden="1" x14ac:dyDescent="0.25">
      <c r="A57" s="287"/>
      <c r="B57" s="227"/>
      <c r="C57" s="226"/>
      <c r="D57" s="378" t="s">
        <v>64</v>
      </c>
      <c r="E57" s="378"/>
      <c r="F57" s="378"/>
      <c r="G57" s="228"/>
      <c r="H57" s="229"/>
      <c r="I57" s="229"/>
      <c r="J57" s="229"/>
      <c r="K57" s="238"/>
      <c r="L57" s="229"/>
      <c r="M57" s="230">
        <v>21.91</v>
      </c>
      <c r="N57" s="229"/>
      <c r="O57" s="233">
        <v>980.91</v>
      </c>
      <c r="AF57" s="219"/>
      <c r="AG57" s="219"/>
      <c r="AH57" s="219"/>
      <c r="AK57" s="203" t="s">
        <v>64</v>
      </c>
      <c r="AM57" s="219"/>
    </row>
    <row r="58" spans="1:39" customFormat="1" ht="23.25" hidden="1" x14ac:dyDescent="0.25">
      <c r="A58" s="287"/>
      <c r="B58" s="227"/>
      <c r="C58" s="226" t="s">
        <v>65</v>
      </c>
      <c r="D58" s="378" t="s">
        <v>66</v>
      </c>
      <c r="E58" s="378"/>
      <c r="F58" s="378"/>
      <c r="G58" s="228" t="s">
        <v>67</v>
      </c>
      <c r="H58" s="236">
        <v>92</v>
      </c>
      <c r="I58" s="229"/>
      <c r="J58" s="236">
        <v>92</v>
      </c>
      <c r="K58" s="238"/>
      <c r="L58" s="229"/>
      <c r="M58" s="230">
        <v>20.16</v>
      </c>
      <c r="N58" s="229"/>
      <c r="O58" s="233">
        <v>902.44</v>
      </c>
      <c r="AF58" s="219"/>
      <c r="AG58" s="219"/>
      <c r="AH58" s="219"/>
      <c r="AK58" s="203" t="s">
        <v>66</v>
      </c>
      <c r="AM58" s="219"/>
    </row>
    <row r="59" spans="1:39" customFormat="1" ht="45" hidden="1" x14ac:dyDescent="0.25">
      <c r="A59" s="287"/>
      <c r="B59" s="227"/>
      <c r="C59" s="226" t="s">
        <v>68</v>
      </c>
      <c r="D59" s="378" t="s">
        <v>69</v>
      </c>
      <c r="E59" s="378"/>
      <c r="F59" s="378"/>
      <c r="G59" s="228" t="s">
        <v>67</v>
      </c>
      <c r="H59" s="236">
        <v>46</v>
      </c>
      <c r="I59" s="232">
        <v>0.85</v>
      </c>
      <c r="J59" s="240">
        <v>39.1</v>
      </c>
      <c r="K59" s="238"/>
      <c r="L59" s="229"/>
      <c r="M59" s="230">
        <v>8.57</v>
      </c>
      <c r="N59" s="229"/>
      <c r="O59" s="233">
        <v>383.54</v>
      </c>
      <c r="AF59" s="219"/>
      <c r="AG59" s="219"/>
      <c r="AH59" s="219"/>
      <c r="AK59" s="203" t="s">
        <v>69</v>
      </c>
      <c r="AM59" s="219"/>
    </row>
    <row r="60" spans="1:39" customFormat="1" ht="15" hidden="1" x14ac:dyDescent="0.25">
      <c r="A60" s="224"/>
      <c r="B60" s="248"/>
      <c r="C60" s="284"/>
      <c r="D60" s="386" t="s">
        <v>70</v>
      </c>
      <c r="E60" s="386"/>
      <c r="F60" s="386"/>
      <c r="G60" s="221"/>
      <c r="H60" s="249"/>
      <c r="I60" s="249"/>
      <c r="J60" s="249"/>
      <c r="K60" s="250"/>
      <c r="L60" s="249"/>
      <c r="M60" s="251">
        <v>176.27</v>
      </c>
      <c r="N60" s="244"/>
      <c r="O60" s="252">
        <v>3353.46</v>
      </c>
      <c r="AF60" s="219"/>
      <c r="AG60" s="219"/>
      <c r="AH60" s="219"/>
      <c r="AM60" s="219" t="s">
        <v>70</v>
      </c>
    </row>
    <row r="61" spans="1:39" customFormat="1" ht="57" x14ac:dyDescent="0.25">
      <c r="A61" s="220" t="s">
        <v>56</v>
      </c>
      <c r="B61" s="221" t="s">
        <v>56</v>
      </c>
      <c r="C61" s="283" t="s">
        <v>337</v>
      </c>
      <c r="D61" s="383" t="s">
        <v>338</v>
      </c>
      <c r="E61" s="383"/>
      <c r="F61" s="383"/>
      <c r="G61" s="221" t="s">
        <v>49</v>
      </c>
      <c r="H61" s="221">
        <v>0.15908</v>
      </c>
      <c r="I61" s="221" t="s">
        <v>48</v>
      </c>
      <c r="J61" s="394" t="s">
        <v>339</v>
      </c>
      <c r="K61" s="222"/>
      <c r="L61" s="221"/>
      <c r="M61" s="222"/>
      <c r="N61" s="221"/>
      <c r="O61" s="223"/>
      <c r="AF61" s="219"/>
      <c r="AG61" s="219"/>
      <c r="AH61" s="219" t="s">
        <v>338</v>
      </c>
      <c r="AM61" s="219"/>
    </row>
    <row r="62" spans="1:39" customFormat="1" ht="57" hidden="1" x14ac:dyDescent="0.25">
      <c r="A62" s="224"/>
      <c r="B62" s="225"/>
      <c r="C62" s="226" t="s">
        <v>52</v>
      </c>
      <c r="D62" s="384" t="s">
        <v>53</v>
      </c>
      <c r="E62" s="384"/>
      <c r="F62" s="384"/>
      <c r="G62" s="384"/>
      <c r="H62" s="384"/>
      <c r="I62" s="384"/>
      <c r="J62" s="384"/>
      <c r="K62" s="384"/>
      <c r="L62" s="384"/>
      <c r="M62" s="384"/>
      <c r="N62" s="384"/>
      <c r="O62" s="385"/>
      <c r="AF62" s="219"/>
      <c r="AG62" s="219"/>
      <c r="AH62" s="219"/>
      <c r="AI62" s="203" t="s">
        <v>53</v>
      </c>
      <c r="AM62" s="219"/>
    </row>
    <row r="63" spans="1:39" customFormat="1" ht="15" hidden="1" x14ac:dyDescent="0.25">
      <c r="A63" s="224"/>
      <c r="B63" s="227"/>
      <c r="C63" s="226" t="s">
        <v>27</v>
      </c>
      <c r="D63" s="378" t="s">
        <v>55</v>
      </c>
      <c r="E63" s="378"/>
      <c r="F63" s="378"/>
      <c r="G63" s="228"/>
      <c r="H63" s="229"/>
      <c r="I63" s="229"/>
      <c r="J63" s="229"/>
      <c r="K63" s="234">
        <v>2750</v>
      </c>
      <c r="L63" s="232">
        <v>1.1499999999999999</v>
      </c>
      <c r="M63" s="230">
        <v>503.09</v>
      </c>
      <c r="N63" s="232">
        <v>13.24</v>
      </c>
      <c r="O63" s="235">
        <v>6660.91</v>
      </c>
      <c r="AF63" s="219"/>
      <c r="AG63" s="219"/>
      <c r="AH63" s="219"/>
      <c r="AJ63" s="203" t="s">
        <v>55</v>
      </c>
      <c r="AM63" s="219"/>
    </row>
    <row r="64" spans="1:39" customFormat="1" ht="15" hidden="1" x14ac:dyDescent="0.25">
      <c r="A64" s="224"/>
      <c r="B64" s="227"/>
      <c r="C64" s="226" t="s">
        <v>56</v>
      </c>
      <c r="D64" s="378" t="s">
        <v>57</v>
      </c>
      <c r="E64" s="378"/>
      <c r="F64" s="378"/>
      <c r="G64" s="228"/>
      <c r="H64" s="229"/>
      <c r="I64" s="229"/>
      <c r="J64" s="229"/>
      <c r="K64" s="230">
        <v>371.25</v>
      </c>
      <c r="L64" s="232">
        <v>1.1499999999999999</v>
      </c>
      <c r="M64" s="230">
        <v>67.92</v>
      </c>
      <c r="N64" s="232">
        <v>44.77</v>
      </c>
      <c r="O64" s="235">
        <v>3040.78</v>
      </c>
      <c r="AF64" s="219"/>
      <c r="AG64" s="219"/>
      <c r="AH64" s="219"/>
      <c r="AJ64" s="203" t="s">
        <v>57</v>
      </c>
      <c r="AM64" s="219"/>
    </row>
    <row r="65" spans="1:39" customFormat="1" ht="15" hidden="1" x14ac:dyDescent="0.25">
      <c r="A65" s="287"/>
      <c r="B65" s="227"/>
      <c r="C65" s="226"/>
      <c r="D65" s="378" t="s">
        <v>62</v>
      </c>
      <c r="E65" s="378"/>
      <c r="F65" s="378"/>
      <c r="G65" s="228" t="s">
        <v>61</v>
      </c>
      <c r="H65" s="240">
        <v>27.5</v>
      </c>
      <c r="I65" s="232">
        <v>1.1499999999999999</v>
      </c>
      <c r="J65" s="237">
        <v>5.0309049999999997</v>
      </c>
      <c r="K65" s="238"/>
      <c r="L65" s="229"/>
      <c r="M65" s="238"/>
      <c r="N65" s="229"/>
      <c r="O65" s="239"/>
      <c r="AF65" s="219"/>
      <c r="AG65" s="219"/>
      <c r="AH65" s="219"/>
      <c r="AK65" s="203" t="s">
        <v>62</v>
      </c>
      <c r="AM65" s="219"/>
    </row>
    <row r="66" spans="1:39" customFormat="1" ht="15" hidden="1" x14ac:dyDescent="0.25">
      <c r="A66" s="242"/>
      <c r="B66" s="228"/>
      <c r="C66" s="226"/>
      <c r="D66" s="379" t="s">
        <v>63</v>
      </c>
      <c r="E66" s="379"/>
      <c r="F66" s="379"/>
      <c r="G66" s="243"/>
      <c r="H66" s="244"/>
      <c r="I66" s="244"/>
      <c r="J66" s="244"/>
      <c r="K66" s="245">
        <v>2750</v>
      </c>
      <c r="L66" s="244"/>
      <c r="M66" s="246">
        <v>503.09</v>
      </c>
      <c r="N66" s="244"/>
      <c r="O66" s="247">
        <v>6660.91</v>
      </c>
      <c r="AF66" s="219"/>
      <c r="AG66" s="219"/>
      <c r="AH66" s="219"/>
      <c r="AL66" s="203" t="s">
        <v>63</v>
      </c>
      <c r="AM66" s="219"/>
    </row>
    <row r="67" spans="1:39" customFormat="1" ht="15" hidden="1" x14ac:dyDescent="0.25">
      <c r="A67" s="287"/>
      <c r="B67" s="227"/>
      <c r="C67" s="226"/>
      <c r="D67" s="378" t="s">
        <v>64</v>
      </c>
      <c r="E67" s="378"/>
      <c r="F67" s="378"/>
      <c r="G67" s="228"/>
      <c r="H67" s="229"/>
      <c r="I67" s="229"/>
      <c r="J67" s="229"/>
      <c r="K67" s="238"/>
      <c r="L67" s="229"/>
      <c r="M67" s="230">
        <v>67.92</v>
      </c>
      <c r="N67" s="229"/>
      <c r="O67" s="235">
        <v>3040.78</v>
      </c>
      <c r="AF67" s="219"/>
      <c r="AG67" s="219"/>
      <c r="AH67" s="219"/>
      <c r="AK67" s="203" t="s">
        <v>64</v>
      </c>
      <c r="AM67" s="219"/>
    </row>
    <row r="68" spans="1:39" customFormat="1" ht="23.25" hidden="1" x14ac:dyDescent="0.25">
      <c r="A68" s="287"/>
      <c r="B68" s="227"/>
      <c r="C68" s="226" t="s">
        <v>65</v>
      </c>
      <c r="D68" s="378" t="s">
        <v>66</v>
      </c>
      <c r="E68" s="378"/>
      <c r="F68" s="378"/>
      <c r="G68" s="228" t="s">
        <v>67</v>
      </c>
      <c r="H68" s="236">
        <v>92</v>
      </c>
      <c r="I68" s="229"/>
      <c r="J68" s="236">
        <v>92</v>
      </c>
      <c r="K68" s="238"/>
      <c r="L68" s="229"/>
      <c r="M68" s="230">
        <v>62.49</v>
      </c>
      <c r="N68" s="229"/>
      <c r="O68" s="235">
        <v>2797.52</v>
      </c>
      <c r="AF68" s="219"/>
      <c r="AG68" s="219"/>
      <c r="AH68" s="219"/>
      <c r="AK68" s="203" t="s">
        <v>66</v>
      </c>
      <c r="AM68" s="219"/>
    </row>
    <row r="69" spans="1:39" customFormat="1" ht="45" hidden="1" x14ac:dyDescent="0.25">
      <c r="A69" s="287"/>
      <c r="B69" s="227"/>
      <c r="C69" s="226" t="s">
        <v>68</v>
      </c>
      <c r="D69" s="378" t="s">
        <v>69</v>
      </c>
      <c r="E69" s="378"/>
      <c r="F69" s="378"/>
      <c r="G69" s="228" t="s">
        <v>67</v>
      </c>
      <c r="H69" s="236">
        <v>46</v>
      </c>
      <c r="I69" s="232">
        <v>0.85</v>
      </c>
      <c r="J69" s="240">
        <v>39.1</v>
      </c>
      <c r="K69" s="238"/>
      <c r="L69" s="229"/>
      <c r="M69" s="230">
        <v>26.56</v>
      </c>
      <c r="N69" s="229"/>
      <c r="O69" s="235">
        <v>1188.94</v>
      </c>
      <c r="AF69" s="219"/>
      <c r="AG69" s="219"/>
      <c r="AH69" s="219"/>
      <c r="AK69" s="203" t="s">
        <v>69</v>
      </c>
      <c r="AM69" s="219"/>
    </row>
    <row r="70" spans="1:39" customFormat="1" ht="15" hidden="1" x14ac:dyDescent="0.25">
      <c r="A70" s="224"/>
      <c r="B70" s="248"/>
      <c r="C70" s="284"/>
      <c r="D70" s="386" t="s">
        <v>70</v>
      </c>
      <c r="E70" s="386"/>
      <c r="F70" s="386"/>
      <c r="G70" s="221"/>
      <c r="H70" s="249"/>
      <c r="I70" s="249"/>
      <c r="J70" s="249"/>
      <c r="K70" s="250"/>
      <c r="L70" s="249"/>
      <c r="M70" s="251">
        <v>592.14</v>
      </c>
      <c r="N70" s="244"/>
      <c r="O70" s="252">
        <v>10647.37</v>
      </c>
      <c r="AF70" s="219"/>
      <c r="AG70" s="219"/>
      <c r="AH70" s="219"/>
      <c r="AM70" s="219" t="s">
        <v>70</v>
      </c>
    </row>
    <row r="71" spans="1:39" customFormat="1" ht="45.75" x14ac:dyDescent="0.25">
      <c r="A71" s="220" t="s">
        <v>58</v>
      </c>
      <c r="B71" s="221" t="s">
        <v>58</v>
      </c>
      <c r="C71" s="283" t="s">
        <v>340</v>
      </c>
      <c r="D71" s="383" t="s">
        <v>341</v>
      </c>
      <c r="E71" s="383"/>
      <c r="F71" s="383"/>
      <c r="G71" s="221" t="s">
        <v>71</v>
      </c>
      <c r="H71" s="221">
        <v>7.6E-3</v>
      </c>
      <c r="I71" s="221" t="s">
        <v>48</v>
      </c>
      <c r="J71" s="394" t="s">
        <v>342</v>
      </c>
      <c r="K71" s="222"/>
      <c r="L71" s="221"/>
      <c r="M71" s="222"/>
      <c r="N71" s="221"/>
      <c r="O71" s="223"/>
      <c r="AF71" s="219"/>
      <c r="AG71" s="219"/>
      <c r="AH71" s="219" t="s">
        <v>341</v>
      </c>
      <c r="AM71" s="219"/>
    </row>
    <row r="72" spans="1:39" customFormat="1" ht="15" hidden="1" x14ac:dyDescent="0.25">
      <c r="A72" s="224"/>
      <c r="B72" s="225"/>
      <c r="C72" s="226" t="s">
        <v>72</v>
      </c>
      <c r="D72" s="384" t="s">
        <v>73</v>
      </c>
      <c r="E72" s="384"/>
      <c r="F72" s="384"/>
      <c r="G72" s="384"/>
      <c r="H72" s="384"/>
      <c r="I72" s="384"/>
      <c r="J72" s="384"/>
      <c r="K72" s="384"/>
      <c r="L72" s="384"/>
      <c r="M72" s="384"/>
      <c r="N72" s="384"/>
      <c r="O72" s="385"/>
      <c r="AF72" s="219"/>
      <c r="AG72" s="219"/>
      <c r="AH72" s="219"/>
      <c r="AI72" s="203" t="s">
        <v>73</v>
      </c>
      <c r="AM72" s="219"/>
    </row>
    <row r="73" spans="1:39" customFormat="1" ht="57" hidden="1" x14ac:dyDescent="0.25">
      <c r="A73" s="224"/>
      <c r="B73" s="225"/>
      <c r="C73" s="226" t="s">
        <v>52</v>
      </c>
      <c r="D73" s="384" t="s">
        <v>53</v>
      </c>
      <c r="E73" s="384"/>
      <c r="F73" s="384"/>
      <c r="G73" s="384"/>
      <c r="H73" s="384"/>
      <c r="I73" s="384"/>
      <c r="J73" s="384"/>
      <c r="K73" s="384"/>
      <c r="L73" s="384"/>
      <c r="M73" s="384"/>
      <c r="N73" s="384"/>
      <c r="O73" s="385"/>
      <c r="AF73" s="219"/>
      <c r="AG73" s="219"/>
      <c r="AH73" s="219"/>
      <c r="AI73" s="203" t="s">
        <v>53</v>
      </c>
      <c r="AM73" s="219"/>
    </row>
    <row r="74" spans="1:39" customFormat="1" ht="15" hidden="1" x14ac:dyDescent="0.25">
      <c r="A74" s="224"/>
      <c r="B74" s="227"/>
      <c r="C74" s="226" t="s">
        <v>48</v>
      </c>
      <c r="D74" s="378" t="s">
        <v>54</v>
      </c>
      <c r="E74" s="378"/>
      <c r="F74" s="378"/>
      <c r="G74" s="228"/>
      <c r="H74" s="229"/>
      <c r="I74" s="229"/>
      <c r="J74" s="229"/>
      <c r="K74" s="234">
        <v>1201.2</v>
      </c>
      <c r="L74" s="232">
        <v>1.38</v>
      </c>
      <c r="M74" s="230">
        <v>12.6</v>
      </c>
      <c r="N74" s="232">
        <v>44.77</v>
      </c>
      <c r="O74" s="233">
        <v>564.1</v>
      </c>
      <c r="AF74" s="219"/>
      <c r="AG74" s="219"/>
      <c r="AH74" s="219"/>
      <c r="AJ74" s="203" t="s">
        <v>54</v>
      </c>
      <c r="AM74" s="219"/>
    </row>
    <row r="75" spans="1:39" customFormat="1" ht="15" hidden="1" x14ac:dyDescent="0.25">
      <c r="A75" s="287"/>
      <c r="B75" s="227"/>
      <c r="C75" s="226"/>
      <c r="D75" s="378" t="s">
        <v>60</v>
      </c>
      <c r="E75" s="378"/>
      <c r="F75" s="378"/>
      <c r="G75" s="228" t="s">
        <v>61</v>
      </c>
      <c r="H75" s="236">
        <v>154</v>
      </c>
      <c r="I75" s="232">
        <v>1.38</v>
      </c>
      <c r="J75" s="237">
        <v>1.6151519999999999</v>
      </c>
      <c r="K75" s="238"/>
      <c r="L75" s="229"/>
      <c r="M75" s="238"/>
      <c r="N75" s="229"/>
      <c r="O75" s="239"/>
      <c r="AF75" s="219"/>
      <c r="AG75" s="219"/>
      <c r="AH75" s="219"/>
      <c r="AK75" s="203" t="s">
        <v>60</v>
      </c>
      <c r="AM75" s="219"/>
    </row>
    <row r="76" spans="1:39" customFormat="1" ht="15" hidden="1" x14ac:dyDescent="0.25">
      <c r="A76" s="242"/>
      <c r="B76" s="228"/>
      <c r="C76" s="226"/>
      <c r="D76" s="379" t="s">
        <v>63</v>
      </c>
      <c r="E76" s="379"/>
      <c r="F76" s="379"/>
      <c r="G76" s="243"/>
      <c r="H76" s="244"/>
      <c r="I76" s="244"/>
      <c r="J76" s="244"/>
      <c r="K76" s="245">
        <v>1201.2</v>
      </c>
      <c r="L76" s="244"/>
      <c r="M76" s="246">
        <v>12.6</v>
      </c>
      <c r="N76" s="244"/>
      <c r="O76" s="254">
        <v>564.1</v>
      </c>
      <c r="AF76" s="219"/>
      <c r="AG76" s="219"/>
      <c r="AH76" s="219"/>
      <c r="AL76" s="203" t="s">
        <v>63</v>
      </c>
      <c r="AM76" s="219"/>
    </row>
    <row r="77" spans="1:39" customFormat="1" ht="15" hidden="1" x14ac:dyDescent="0.25">
      <c r="A77" s="287"/>
      <c r="B77" s="227"/>
      <c r="C77" s="226"/>
      <c r="D77" s="378" t="s">
        <v>64</v>
      </c>
      <c r="E77" s="378"/>
      <c r="F77" s="378"/>
      <c r="G77" s="228"/>
      <c r="H77" s="229"/>
      <c r="I77" s="229"/>
      <c r="J77" s="229"/>
      <c r="K77" s="238"/>
      <c r="L77" s="229"/>
      <c r="M77" s="230">
        <v>12.6</v>
      </c>
      <c r="N77" s="229"/>
      <c r="O77" s="233">
        <v>564.1</v>
      </c>
      <c r="AF77" s="219"/>
      <c r="AG77" s="219"/>
      <c r="AH77" s="219"/>
      <c r="AK77" s="203" t="s">
        <v>64</v>
      </c>
      <c r="AM77" s="219"/>
    </row>
    <row r="78" spans="1:39" customFormat="1" ht="23.25" hidden="1" x14ac:dyDescent="0.25">
      <c r="A78" s="287"/>
      <c r="B78" s="227"/>
      <c r="C78" s="226" t="s">
        <v>74</v>
      </c>
      <c r="D78" s="378" t="s">
        <v>75</v>
      </c>
      <c r="E78" s="378"/>
      <c r="F78" s="378"/>
      <c r="G78" s="228" t="s">
        <v>67</v>
      </c>
      <c r="H78" s="236">
        <v>89</v>
      </c>
      <c r="I78" s="229"/>
      <c r="J78" s="236">
        <v>89</v>
      </c>
      <c r="K78" s="238"/>
      <c r="L78" s="229"/>
      <c r="M78" s="230">
        <v>11.21</v>
      </c>
      <c r="N78" s="229"/>
      <c r="O78" s="233">
        <v>502.05</v>
      </c>
      <c r="AF78" s="219"/>
      <c r="AG78" s="219"/>
      <c r="AH78" s="219"/>
      <c r="AK78" s="203" t="s">
        <v>75</v>
      </c>
      <c r="AM78" s="219"/>
    </row>
    <row r="79" spans="1:39" customFormat="1" ht="45" hidden="1" x14ac:dyDescent="0.25">
      <c r="A79" s="287"/>
      <c r="B79" s="227"/>
      <c r="C79" s="226" t="s">
        <v>76</v>
      </c>
      <c r="D79" s="378" t="s">
        <v>77</v>
      </c>
      <c r="E79" s="378"/>
      <c r="F79" s="378"/>
      <c r="G79" s="228" t="s">
        <v>67</v>
      </c>
      <c r="H79" s="236">
        <v>40</v>
      </c>
      <c r="I79" s="232">
        <v>0.85</v>
      </c>
      <c r="J79" s="236">
        <v>34</v>
      </c>
      <c r="K79" s="238"/>
      <c r="L79" s="229"/>
      <c r="M79" s="230">
        <v>4.28</v>
      </c>
      <c r="N79" s="229"/>
      <c r="O79" s="233">
        <v>191.79</v>
      </c>
      <c r="AF79" s="219"/>
      <c r="AG79" s="219"/>
      <c r="AH79" s="219"/>
      <c r="AK79" s="203" t="s">
        <v>77</v>
      </c>
      <c r="AM79" s="219"/>
    </row>
    <row r="80" spans="1:39" customFormat="1" ht="15" hidden="1" x14ac:dyDescent="0.25">
      <c r="A80" s="224"/>
      <c r="B80" s="248"/>
      <c r="C80" s="284"/>
      <c r="D80" s="386" t="s">
        <v>70</v>
      </c>
      <c r="E80" s="386"/>
      <c r="F80" s="386"/>
      <c r="G80" s="221"/>
      <c r="H80" s="249"/>
      <c r="I80" s="249"/>
      <c r="J80" s="249"/>
      <c r="K80" s="250"/>
      <c r="L80" s="249"/>
      <c r="M80" s="251">
        <v>28.09</v>
      </c>
      <c r="N80" s="244"/>
      <c r="O80" s="252">
        <v>1257.94</v>
      </c>
      <c r="AF80" s="219"/>
      <c r="AG80" s="219"/>
      <c r="AH80" s="219"/>
      <c r="AM80" s="219" t="s">
        <v>70</v>
      </c>
    </row>
    <row r="81" spans="1:41" customFormat="1" ht="45.75" x14ac:dyDescent="0.25">
      <c r="A81" s="220" t="s">
        <v>78</v>
      </c>
      <c r="B81" s="221" t="s">
        <v>78</v>
      </c>
      <c r="C81" s="283" t="s">
        <v>343</v>
      </c>
      <c r="D81" s="383" t="s">
        <v>344</v>
      </c>
      <c r="E81" s="383"/>
      <c r="F81" s="383"/>
      <c r="G81" s="221" t="s">
        <v>71</v>
      </c>
      <c r="H81" s="221">
        <v>2.92E-2</v>
      </c>
      <c r="I81" s="221" t="s">
        <v>48</v>
      </c>
      <c r="J81" s="394" t="s">
        <v>345</v>
      </c>
      <c r="K81" s="222"/>
      <c r="L81" s="221"/>
      <c r="M81" s="222"/>
      <c r="N81" s="221"/>
      <c r="O81" s="223"/>
      <c r="AF81" s="219"/>
      <c r="AG81" s="219"/>
      <c r="AH81" s="219" t="s">
        <v>344</v>
      </c>
      <c r="AM81" s="219"/>
    </row>
    <row r="82" spans="1:41" customFormat="1" ht="23.25" hidden="1" x14ac:dyDescent="0.25">
      <c r="A82" s="224"/>
      <c r="B82" s="225"/>
      <c r="C82" s="226" t="s">
        <v>346</v>
      </c>
      <c r="D82" s="384" t="s">
        <v>347</v>
      </c>
      <c r="E82" s="384"/>
      <c r="F82" s="384"/>
      <c r="G82" s="384"/>
      <c r="H82" s="384"/>
      <c r="I82" s="384"/>
      <c r="J82" s="384"/>
      <c r="K82" s="384"/>
      <c r="L82" s="384"/>
      <c r="M82" s="384"/>
      <c r="N82" s="384"/>
      <c r="O82" s="385"/>
      <c r="AF82" s="219"/>
      <c r="AG82" s="219"/>
      <c r="AH82" s="219"/>
      <c r="AI82" s="203" t="s">
        <v>347</v>
      </c>
      <c r="AM82" s="219"/>
    </row>
    <row r="83" spans="1:41" customFormat="1" ht="57" hidden="1" x14ac:dyDescent="0.25">
      <c r="A83" s="224"/>
      <c r="B83" s="225"/>
      <c r="C83" s="226" t="s">
        <v>52</v>
      </c>
      <c r="D83" s="384" t="s">
        <v>53</v>
      </c>
      <c r="E83" s="384"/>
      <c r="F83" s="384"/>
      <c r="G83" s="384"/>
      <c r="H83" s="384"/>
      <c r="I83" s="384"/>
      <c r="J83" s="384"/>
      <c r="K83" s="384"/>
      <c r="L83" s="384"/>
      <c r="M83" s="384"/>
      <c r="N83" s="384"/>
      <c r="O83" s="385"/>
      <c r="AF83" s="219"/>
      <c r="AG83" s="219"/>
      <c r="AH83" s="219"/>
      <c r="AI83" s="203" t="s">
        <v>53</v>
      </c>
      <c r="AM83" s="219"/>
    </row>
    <row r="84" spans="1:41" customFormat="1" ht="15" hidden="1" x14ac:dyDescent="0.25">
      <c r="A84" s="224"/>
      <c r="B84" s="227"/>
      <c r="C84" s="226" t="s">
        <v>48</v>
      </c>
      <c r="D84" s="378" t="s">
        <v>54</v>
      </c>
      <c r="E84" s="378"/>
      <c r="F84" s="378"/>
      <c r="G84" s="228"/>
      <c r="H84" s="229"/>
      <c r="I84" s="229"/>
      <c r="J84" s="229"/>
      <c r="K84" s="234">
        <v>2212.3200000000002</v>
      </c>
      <c r="L84" s="253">
        <v>1.3225</v>
      </c>
      <c r="M84" s="230">
        <v>85.43</v>
      </c>
      <c r="N84" s="232">
        <v>44.77</v>
      </c>
      <c r="O84" s="235">
        <v>3824.7</v>
      </c>
      <c r="AF84" s="219"/>
      <c r="AG84" s="219"/>
      <c r="AH84" s="219"/>
      <c r="AJ84" s="203" t="s">
        <v>54</v>
      </c>
      <c r="AM84" s="219"/>
    </row>
    <row r="85" spans="1:41" customFormat="1" ht="15" hidden="1" x14ac:dyDescent="0.25">
      <c r="A85" s="287"/>
      <c r="B85" s="227"/>
      <c r="C85" s="226"/>
      <c r="D85" s="378" t="s">
        <v>60</v>
      </c>
      <c r="E85" s="378"/>
      <c r="F85" s="378"/>
      <c r="G85" s="228" t="s">
        <v>61</v>
      </c>
      <c r="H85" s="236">
        <v>264</v>
      </c>
      <c r="I85" s="253">
        <v>1.3225</v>
      </c>
      <c r="J85" s="237">
        <v>10.194888000000001</v>
      </c>
      <c r="K85" s="238"/>
      <c r="L85" s="229"/>
      <c r="M85" s="238"/>
      <c r="N85" s="229"/>
      <c r="O85" s="239"/>
      <c r="AF85" s="219"/>
      <c r="AG85" s="219"/>
      <c r="AH85" s="219"/>
      <c r="AK85" s="203" t="s">
        <v>60</v>
      </c>
      <c r="AM85" s="219"/>
    </row>
    <row r="86" spans="1:41" customFormat="1" ht="15" hidden="1" x14ac:dyDescent="0.25">
      <c r="A86" s="242"/>
      <c r="B86" s="228"/>
      <c r="C86" s="226"/>
      <c r="D86" s="379" t="s">
        <v>63</v>
      </c>
      <c r="E86" s="379"/>
      <c r="F86" s="379"/>
      <c r="G86" s="243"/>
      <c r="H86" s="244"/>
      <c r="I86" s="244"/>
      <c r="J86" s="244"/>
      <c r="K86" s="245">
        <v>2212.3200000000002</v>
      </c>
      <c r="L86" s="244"/>
      <c r="M86" s="246">
        <v>85.43</v>
      </c>
      <c r="N86" s="244"/>
      <c r="O86" s="247">
        <v>3824.7</v>
      </c>
      <c r="AF86" s="219"/>
      <c r="AG86" s="219"/>
      <c r="AH86" s="219"/>
      <c r="AL86" s="203" t="s">
        <v>63</v>
      </c>
      <c r="AM86" s="219"/>
    </row>
    <row r="87" spans="1:41" customFormat="1" ht="15" hidden="1" x14ac:dyDescent="0.25">
      <c r="A87" s="287"/>
      <c r="B87" s="227"/>
      <c r="C87" s="226"/>
      <c r="D87" s="378" t="s">
        <v>64</v>
      </c>
      <c r="E87" s="378"/>
      <c r="F87" s="378"/>
      <c r="G87" s="228"/>
      <c r="H87" s="229"/>
      <c r="I87" s="229"/>
      <c r="J87" s="229"/>
      <c r="K87" s="238"/>
      <c r="L87" s="229"/>
      <c r="M87" s="230">
        <v>85.43</v>
      </c>
      <c r="N87" s="229"/>
      <c r="O87" s="235">
        <v>3824.7</v>
      </c>
      <c r="AF87" s="219"/>
      <c r="AG87" s="219"/>
      <c r="AH87" s="219"/>
      <c r="AK87" s="203" t="s">
        <v>64</v>
      </c>
      <c r="AM87" s="219"/>
    </row>
    <row r="88" spans="1:41" customFormat="1" ht="23.25" hidden="1" x14ac:dyDescent="0.25">
      <c r="A88" s="287"/>
      <c r="B88" s="227"/>
      <c r="C88" s="226" t="s">
        <v>74</v>
      </c>
      <c r="D88" s="378" t="s">
        <v>75</v>
      </c>
      <c r="E88" s="378"/>
      <c r="F88" s="378"/>
      <c r="G88" s="228" t="s">
        <v>67</v>
      </c>
      <c r="H88" s="236">
        <v>89</v>
      </c>
      <c r="I88" s="229"/>
      <c r="J88" s="236">
        <v>89</v>
      </c>
      <c r="K88" s="238"/>
      <c r="L88" s="229"/>
      <c r="M88" s="230">
        <v>76.03</v>
      </c>
      <c r="N88" s="229"/>
      <c r="O88" s="235">
        <v>3403.98</v>
      </c>
      <c r="AF88" s="219"/>
      <c r="AG88" s="219"/>
      <c r="AH88" s="219"/>
      <c r="AK88" s="203" t="s">
        <v>75</v>
      </c>
      <c r="AM88" s="219"/>
    </row>
    <row r="89" spans="1:41" customFormat="1" ht="45" hidden="1" x14ac:dyDescent="0.25">
      <c r="A89" s="287"/>
      <c r="B89" s="227"/>
      <c r="C89" s="226" t="s">
        <v>76</v>
      </c>
      <c r="D89" s="378" t="s">
        <v>77</v>
      </c>
      <c r="E89" s="378"/>
      <c r="F89" s="378"/>
      <c r="G89" s="228" t="s">
        <v>67</v>
      </c>
      <c r="H89" s="236">
        <v>40</v>
      </c>
      <c r="I89" s="232">
        <v>0.85</v>
      </c>
      <c r="J89" s="236">
        <v>34</v>
      </c>
      <c r="K89" s="238"/>
      <c r="L89" s="229"/>
      <c r="M89" s="230">
        <v>29.05</v>
      </c>
      <c r="N89" s="229"/>
      <c r="O89" s="235">
        <v>1300.4000000000001</v>
      </c>
      <c r="AF89" s="219"/>
      <c r="AG89" s="219"/>
      <c r="AH89" s="219"/>
      <c r="AK89" s="203" t="s">
        <v>77</v>
      </c>
      <c r="AM89" s="219"/>
    </row>
    <row r="90" spans="1:41" customFormat="1" ht="15" hidden="1" x14ac:dyDescent="0.25">
      <c r="A90" s="224"/>
      <c r="B90" s="248"/>
      <c r="C90" s="284"/>
      <c r="D90" s="386" t="s">
        <v>70</v>
      </c>
      <c r="E90" s="386"/>
      <c r="F90" s="386"/>
      <c r="G90" s="221"/>
      <c r="H90" s="249"/>
      <c r="I90" s="249"/>
      <c r="J90" s="249"/>
      <c r="K90" s="250"/>
      <c r="L90" s="249"/>
      <c r="M90" s="251">
        <v>190.51</v>
      </c>
      <c r="N90" s="244"/>
      <c r="O90" s="252">
        <v>8529.08</v>
      </c>
      <c r="AF90" s="219"/>
      <c r="AG90" s="219"/>
      <c r="AH90" s="219"/>
      <c r="AM90" s="219" t="s">
        <v>70</v>
      </c>
    </row>
    <row r="91" spans="1:41" customFormat="1" ht="23.25" x14ac:dyDescent="0.25">
      <c r="A91" s="220" t="s">
        <v>85</v>
      </c>
      <c r="B91" s="221" t="s">
        <v>86</v>
      </c>
      <c r="C91" s="283" t="s">
        <v>608</v>
      </c>
      <c r="D91" s="387" t="s">
        <v>79</v>
      </c>
      <c r="E91" s="387"/>
      <c r="F91" s="387"/>
      <c r="G91" s="221" t="s">
        <v>80</v>
      </c>
      <c r="H91" s="221">
        <v>33</v>
      </c>
      <c r="I91" s="221" t="s">
        <v>48</v>
      </c>
      <c r="J91" s="394" t="s">
        <v>290</v>
      </c>
      <c r="K91" s="395" t="s">
        <v>81</v>
      </c>
      <c r="L91" s="221"/>
      <c r="M91" s="222" t="s">
        <v>348</v>
      </c>
      <c r="N91" s="221" t="s">
        <v>82</v>
      </c>
      <c r="O91" s="223" t="s">
        <v>349</v>
      </c>
      <c r="P91" s="316"/>
      <c r="AF91" s="219"/>
      <c r="AG91" s="219"/>
      <c r="AH91" s="219" t="s">
        <v>79</v>
      </c>
      <c r="AM91" s="219"/>
    </row>
    <row r="92" spans="1:41" customFormat="1" ht="15" hidden="1" x14ac:dyDescent="0.25">
      <c r="A92" s="255"/>
      <c r="B92" s="202"/>
      <c r="C92" s="284"/>
      <c r="D92" s="378" t="s">
        <v>83</v>
      </c>
      <c r="E92" s="378"/>
      <c r="F92" s="378"/>
      <c r="G92" s="378"/>
      <c r="H92" s="378"/>
      <c r="I92" s="378"/>
      <c r="J92" s="378"/>
      <c r="K92" s="378"/>
      <c r="L92" s="378"/>
      <c r="M92" s="378"/>
      <c r="N92" s="378"/>
      <c r="O92" s="388"/>
      <c r="AF92" s="219"/>
      <c r="AG92" s="219"/>
      <c r="AH92" s="219"/>
      <c r="AM92" s="219"/>
      <c r="AN92" s="203" t="s">
        <v>83</v>
      </c>
    </row>
    <row r="93" spans="1:41" customFormat="1" ht="15" hidden="1" x14ac:dyDescent="0.25">
      <c r="A93" s="255"/>
      <c r="B93" s="248"/>
      <c r="C93" s="284"/>
      <c r="D93" s="378" t="s">
        <v>84</v>
      </c>
      <c r="E93" s="378"/>
      <c r="F93" s="378"/>
      <c r="G93" s="378"/>
      <c r="H93" s="378"/>
      <c r="I93" s="378"/>
      <c r="J93" s="378"/>
      <c r="K93" s="378"/>
      <c r="L93" s="378"/>
      <c r="M93" s="378"/>
      <c r="N93" s="378"/>
      <c r="O93" s="388"/>
      <c r="AF93" s="219"/>
      <c r="AG93" s="219"/>
      <c r="AH93" s="219"/>
      <c r="AM93" s="219"/>
      <c r="AO93" s="203" t="s">
        <v>84</v>
      </c>
    </row>
    <row r="94" spans="1:41" customFormat="1" ht="15" hidden="1" x14ac:dyDescent="0.25">
      <c r="A94" s="224"/>
      <c r="B94" s="248"/>
      <c r="C94" s="284"/>
      <c r="D94" s="386" t="s">
        <v>70</v>
      </c>
      <c r="E94" s="386"/>
      <c r="F94" s="386"/>
      <c r="G94" s="221"/>
      <c r="H94" s="249"/>
      <c r="I94" s="249"/>
      <c r="J94" s="249"/>
      <c r="K94" s="250"/>
      <c r="L94" s="249"/>
      <c r="M94" s="256">
        <v>5358.54</v>
      </c>
      <c r="N94" s="244"/>
      <c r="O94" s="252">
        <v>43725.69</v>
      </c>
      <c r="AF94" s="219"/>
      <c r="AG94" s="219"/>
      <c r="AH94" s="219"/>
      <c r="AM94" s="219" t="s">
        <v>70</v>
      </c>
    </row>
    <row r="95" spans="1:41" customFormat="1" ht="45.75" x14ac:dyDescent="0.25">
      <c r="A95" s="220" t="s">
        <v>86</v>
      </c>
      <c r="B95" s="221" t="s">
        <v>87</v>
      </c>
      <c r="C95" s="283" t="s">
        <v>350</v>
      </c>
      <c r="D95" s="383" t="s">
        <v>351</v>
      </c>
      <c r="E95" s="383"/>
      <c r="F95" s="383"/>
      <c r="G95" s="221" t="s">
        <v>49</v>
      </c>
      <c r="H95" s="221">
        <v>0.13671</v>
      </c>
      <c r="I95" s="221" t="s">
        <v>48</v>
      </c>
      <c r="J95" s="394" t="s">
        <v>352</v>
      </c>
      <c r="K95" s="222"/>
      <c r="L95" s="221"/>
      <c r="M95" s="222"/>
      <c r="N95" s="221"/>
      <c r="O95" s="223"/>
      <c r="AF95" s="219"/>
      <c r="AG95" s="219"/>
      <c r="AH95" s="219" t="s">
        <v>351</v>
      </c>
      <c r="AM95" s="219"/>
    </row>
    <row r="96" spans="1:41" customFormat="1" ht="57" hidden="1" x14ac:dyDescent="0.25">
      <c r="A96" s="224"/>
      <c r="B96" s="225"/>
      <c r="C96" s="226" t="s">
        <v>52</v>
      </c>
      <c r="D96" s="384" t="s">
        <v>53</v>
      </c>
      <c r="E96" s="384"/>
      <c r="F96" s="384"/>
      <c r="G96" s="384"/>
      <c r="H96" s="384"/>
      <c r="I96" s="384"/>
      <c r="J96" s="384"/>
      <c r="K96" s="384"/>
      <c r="L96" s="384"/>
      <c r="M96" s="384"/>
      <c r="N96" s="384"/>
      <c r="O96" s="385"/>
      <c r="AF96" s="219"/>
      <c r="AG96" s="219"/>
      <c r="AH96" s="219"/>
      <c r="AI96" s="203" t="s">
        <v>53</v>
      </c>
      <c r="AM96" s="219"/>
    </row>
    <row r="97" spans="1:39" customFormat="1" ht="15" hidden="1" x14ac:dyDescent="0.25">
      <c r="A97" s="224"/>
      <c r="B97" s="227"/>
      <c r="C97" s="226" t="s">
        <v>27</v>
      </c>
      <c r="D97" s="378" t="s">
        <v>55</v>
      </c>
      <c r="E97" s="378"/>
      <c r="F97" s="378"/>
      <c r="G97" s="228"/>
      <c r="H97" s="229"/>
      <c r="I97" s="229"/>
      <c r="J97" s="229"/>
      <c r="K97" s="230">
        <v>479.33</v>
      </c>
      <c r="L97" s="232">
        <v>1.1499999999999999</v>
      </c>
      <c r="M97" s="230">
        <v>75.36</v>
      </c>
      <c r="N97" s="232">
        <v>13.24</v>
      </c>
      <c r="O97" s="233">
        <v>997.77</v>
      </c>
      <c r="AF97" s="219"/>
      <c r="AG97" s="219"/>
      <c r="AH97" s="219"/>
      <c r="AJ97" s="203" t="s">
        <v>55</v>
      </c>
      <c r="AM97" s="219"/>
    </row>
    <row r="98" spans="1:39" customFormat="1" ht="15" hidden="1" x14ac:dyDescent="0.25">
      <c r="A98" s="224"/>
      <c r="B98" s="227"/>
      <c r="C98" s="226" t="s">
        <v>56</v>
      </c>
      <c r="D98" s="378" t="s">
        <v>57</v>
      </c>
      <c r="E98" s="378"/>
      <c r="F98" s="378"/>
      <c r="G98" s="228"/>
      <c r="H98" s="229"/>
      <c r="I98" s="229"/>
      <c r="J98" s="229"/>
      <c r="K98" s="230">
        <v>93.5</v>
      </c>
      <c r="L98" s="232">
        <v>1.1499999999999999</v>
      </c>
      <c r="M98" s="230">
        <v>14.7</v>
      </c>
      <c r="N98" s="232">
        <v>44.77</v>
      </c>
      <c r="O98" s="233">
        <v>658.12</v>
      </c>
      <c r="AF98" s="219"/>
      <c r="AG98" s="219"/>
      <c r="AH98" s="219"/>
      <c r="AJ98" s="203" t="s">
        <v>57</v>
      </c>
      <c r="AM98" s="219"/>
    </row>
    <row r="99" spans="1:39" customFormat="1" ht="15" hidden="1" x14ac:dyDescent="0.25">
      <c r="A99" s="287"/>
      <c r="B99" s="227"/>
      <c r="C99" s="226"/>
      <c r="D99" s="378" t="s">
        <v>62</v>
      </c>
      <c r="E99" s="378"/>
      <c r="F99" s="378"/>
      <c r="G99" s="228" t="s">
        <v>61</v>
      </c>
      <c r="H99" s="232">
        <v>8.06</v>
      </c>
      <c r="I99" s="232">
        <v>1.1499999999999999</v>
      </c>
      <c r="J99" s="237">
        <v>1.2671650000000001</v>
      </c>
      <c r="K99" s="238"/>
      <c r="L99" s="229"/>
      <c r="M99" s="238"/>
      <c r="N99" s="229"/>
      <c r="O99" s="239"/>
      <c r="AF99" s="219"/>
      <c r="AG99" s="219"/>
      <c r="AH99" s="219"/>
      <c r="AK99" s="203" t="s">
        <v>62</v>
      </c>
      <c r="AM99" s="219"/>
    </row>
    <row r="100" spans="1:39" customFormat="1" ht="15" hidden="1" x14ac:dyDescent="0.25">
      <c r="A100" s="242"/>
      <c r="B100" s="228"/>
      <c r="C100" s="226"/>
      <c r="D100" s="379" t="s">
        <v>63</v>
      </c>
      <c r="E100" s="379"/>
      <c r="F100" s="379"/>
      <c r="G100" s="243"/>
      <c r="H100" s="244"/>
      <c r="I100" s="244"/>
      <c r="J100" s="244"/>
      <c r="K100" s="246">
        <v>479.33</v>
      </c>
      <c r="L100" s="244"/>
      <c r="M100" s="246">
        <v>75.36</v>
      </c>
      <c r="N100" s="244"/>
      <c r="O100" s="254">
        <v>997.77</v>
      </c>
      <c r="AF100" s="219"/>
      <c r="AG100" s="219"/>
      <c r="AH100" s="219"/>
      <c r="AL100" s="203" t="s">
        <v>63</v>
      </c>
      <c r="AM100" s="219"/>
    </row>
    <row r="101" spans="1:39" customFormat="1" ht="15" hidden="1" x14ac:dyDescent="0.25">
      <c r="A101" s="287"/>
      <c r="B101" s="227"/>
      <c r="C101" s="226"/>
      <c r="D101" s="378" t="s">
        <v>64</v>
      </c>
      <c r="E101" s="378"/>
      <c r="F101" s="378"/>
      <c r="G101" s="228"/>
      <c r="H101" s="229"/>
      <c r="I101" s="229"/>
      <c r="J101" s="229"/>
      <c r="K101" s="238"/>
      <c r="L101" s="229"/>
      <c r="M101" s="230">
        <v>14.7</v>
      </c>
      <c r="N101" s="229"/>
      <c r="O101" s="233">
        <v>658.12</v>
      </c>
      <c r="AF101" s="219"/>
      <c r="AG101" s="219"/>
      <c r="AH101" s="219"/>
      <c r="AK101" s="203" t="s">
        <v>64</v>
      </c>
      <c r="AM101" s="219"/>
    </row>
    <row r="102" spans="1:39" customFormat="1" ht="23.25" hidden="1" x14ac:dyDescent="0.25">
      <c r="A102" s="287"/>
      <c r="B102" s="227"/>
      <c r="C102" s="226" t="s">
        <v>65</v>
      </c>
      <c r="D102" s="378" t="s">
        <v>66</v>
      </c>
      <c r="E102" s="378"/>
      <c r="F102" s="378"/>
      <c r="G102" s="228" t="s">
        <v>67</v>
      </c>
      <c r="H102" s="236">
        <v>92</v>
      </c>
      <c r="I102" s="229"/>
      <c r="J102" s="236">
        <v>92</v>
      </c>
      <c r="K102" s="238"/>
      <c r="L102" s="229"/>
      <c r="M102" s="230">
        <v>13.52</v>
      </c>
      <c r="N102" s="229"/>
      <c r="O102" s="233">
        <v>605.47</v>
      </c>
      <c r="AF102" s="219"/>
      <c r="AG102" s="219"/>
      <c r="AH102" s="219"/>
      <c r="AK102" s="203" t="s">
        <v>66</v>
      </c>
      <c r="AM102" s="219"/>
    </row>
    <row r="103" spans="1:39" customFormat="1" ht="45" hidden="1" x14ac:dyDescent="0.25">
      <c r="A103" s="287"/>
      <c r="B103" s="227"/>
      <c r="C103" s="226" t="s">
        <v>68</v>
      </c>
      <c r="D103" s="378" t="s">
        <v>69</v>
      </c>
      <c r="E103" s="378"/>
      <c r="F103" s="378"/>
      <c r="G103" s="228" t="s">
        <v>67</v>
      </c>
      <c r="H103" s="236">
        <v>46</v>
      </c>
      <c r="I103" s="232">
        <v>0.85</v>
      </c>
      <c r="J103" s="240">
        <v>39.1</v>
      </c>
      <c r="K103" s="238"/>
      <c r="L103" s="229"/>
      <c r="M103" s="230">
        <v>5.75</v>
      </c>
      <c r="N103" s="229"/>
      <c r="O103" s="233">
        <v>257.32</v>
      </c>
      <c r="AF103" s="219"/>
      <c r="AG103" s="219"/>
      <c r="AH103" s="219"/>
      <c r="AK103" s="203" t="s">
        <v>69</v>
      </c>
      <c r="AM103" s="219"/>
    </row>
    <row r="104" spans="1:39" customFormat="1" ht="15" hidden="1" x14ac:dyDescent="0.25">
      <c r="A104" s="224"/>
      <c r="B104" s="248"/>
      <c r="C104" s="284"/>
      <c r="D104" s="386" t="s">
        <v>70</v>
      </c>
      <c r="E104" s="386"/>
      <c r="F104" s="386"/>
      <c r="G104" s="221"/>
      <c r="H104" s="249"/>
      <c r="I104" s="249"/>
      <c r="J104" s="249"/>
      <c r="K104" s="250"/>
      <c r="L104" s="249"/>
      <c r="M104" s="251">
        <v>94.63</v>
      </c>
      <c r="N104" s="244"/>
      <c r="O104" s="252">
        <v>1860.56</v>
      </c>
      <c r="AF104" s="219"/>
      <c r="AG104" s="219"/>
      <c r="AH104" s="219"/>
      <c r="AM104" s="219" t="s">
        <v>70</v>
      </c>
    </row>
    <row r="105" spans="1:39" customFormat="1" ht="23.25" x14ac:dyDescent="0.25">
      <c r="A105" s="220" t="s">
        <v>87</v>
      </c>
      <c r="B105" s="221" t="s">
        <v>88</v>
      </c>
      <c r="C105" s="283" t="s">
        <v>353</v>
      </c>
      <c r="D105" s="383" t="s">
        <v>354</v>
      </c>
      <c r="E105" s="383"/>
      <c r="F105" s="383"/>
      <c r="G105" s="221" t="s">
        <v>71</v>
      </c>
      <c r="H105" s="221">
        <v>0.28000000000000003</v>
      </c>
      <c r="I105" s="221" t="s">
        <v>48</v>
      </c>
      <c r="J105" s="394" t="s">
        <v>355</v>
      </c>
      <c r="K105" s="222"/>
      <c r="L105" s="221"/>
      <c r="M105" s="222"/>
      <c r="N105" s="221"/>
      <c r="O105" s="223"/>
      <c r="AF105" s="219"/>
      <c r="AG105" s="219"/>
      <c r="AH105" s="219" t="s">
        <v>354</v>
      </c>
      <c r="AM105" s="219"/>
    </row>
    <row r="106" spans="1:39" customFormat="1" ht="57" hidden="1" x14ac:dyDescent="0.25">
      <c r="A106" s="224"/>
      <c r="B106" s="225"/>
      <c r="C106" s="226" t="s">
        <v>52</v>
      </c>
      <c r="D106" s="384" t="s">
        <v>53</v>
      </c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5"/>
      <c r="AF106" s="219"/>
      <c r="AG106" s="219"/>
      <c r="AH106" s="219"/>
      <c r="AI106" s="203" t="s">
        <v>53</v>
      </c>
      <c r="AM106" s="219"/>
    </row>
    <row r="107" spans="1:39" customFormat="1" ht="15" hidden="1" x14ac:dyDescent="0.25">
      <c r="A107" s="224"/>
      <c r="B107" s="227"/>
      <c r="C107" s="226" t="s">
        <v>48</v>
      </c>
      <c r="D107" s="378" t="s">
        <v>54</v>
      </c>
      <c r="E107" s="378"/>
      <c r="F107" s="378"/>
      <c r="G107" s="228"/>
      <c r="H107" s="229"/>
      <c r="I107" s="229"/>
      <c r="J107" s="229"/>
      <c r="K107" s="230">
        <v>729</v>
      </c>
      <c r="L107" s="232">
        <v>1.1499999999999999</v>
      </c>
      <c r="M107" s="230">
        <v>234.74</v>
      </c>
      <c r="N107" s="232">
        <v>44.77</v>
      </c>
      <c r="O107" s="235">
        <v>10509.31</v>
      </c>
      <c r="AF107" s="219"/>
      <c r="AG107" s="219"/>
      <c r="AH107" s="219"/>
      <c r="AJ107" s="203" t="s">
        <v>54</v>
      </c>
      <c r="AM107" s="219"/>
    </row>
    <row r="108" spans="1:39" customFormat="1" ht="15" hidden="1" x14ac:dyDescent="0.25">
      <c r="A108" s="287"/>
      <c r="B108" s="227"/>
      <c r="C108" s="226"/>
      <c r="D108" s="378" t="s">
        <v>60</v>
      </c>
      <c r="E108" s="378"/>
      <c r="F108" s="378"/>
      <c r="G108" s="228" t="s">
        <v>61</v>
      </c>
      <c r="H108" s="240">
        <v>97.2</v>
      </c>
      <c r="I108" s="232">
        <v>1.1499999999999999</v>
      </c>
      <c r="J108" s="253">
        <v>31.298400000000001</v>
      </c>
      <c r="K108" s="238"/>
      <c r="L108" s="229"/>
      <c r="M108" s="238"/>
      <c r="N108" s="229"/>
      <c r="O108" s="239"/>
      <c r="AF108" s="219"/>
      <c r="AG108" s="219"/>
      <c r="AH108" s="219"/>
      <c r="AK108" s="203" t="s">
        <v>60</v>
      </c>
      <c r="AM108" s="219"/>
    </row>
    <row r="109" spans="1:39" customFormat="1" ht="15" hidden="1" x14ac:dyDescent="0.25">
      <c r="A109" s="242"/>
      <c r="B109" s="228"/>
      <c r="C109" s="226"/>
      <c r="D109" s="379" t="s">
        <v>63</v>
      </c>
      <c r="E109" s="379"/>
      <c r="F109" s="379"/>
      <c r="G109" s="243"/>
      <c r="H109" s="244"/>
      <c r="I109" s="244"/>
      <c r="J109" s="244"/>
      <c r="K109" s="246">
        <v>729</v>
      </c>
      <c r="L109" s="244"/>
      <c r="M109" s="246">
        <v>234.74</v>
      </c>
      <c r="N109" s="244"/>
      <c r="O109" s="247">
        <v>10509.31</v>
      </c>
      <c r="AF109" s="219"/>
      <c r="AG109" s="219"/>
      <c r="AH109" s="219"/>
      <c r="AL109" s="203" t="s">
        <v>63</v>
      </c>
      <c r="AM109" s="219"/>
    </row>
    <row r="110" spans="1:39" customFormat="1" ht="15" hidden="1" x14ac:dyDescent="0.25">
      <c r="A110" s="287"/>
      <c r="B110" s="227"/>
      <c r="C110" s="226"/>
      <c r="D110" s="378" t="s">
        <v>64</v>
      </c>
      <c r="E110" s="378"/>
      <c r="F110" s="378"/>
      <c r="G110" s="228"/>
      <c r="H110" s="229"/>
      <c r="I110" s="229"/>
      <c r="J110" s="229"/>
      <c r="K110" s="238"/>
      <c r="L110" s="229"/>
      <c r="M110" s="230">
        <v>234.74</v>
      </c>
      <c r="N110" s="229"/>
      <c r="O110" s="235">
        <v>10509.31</v>
      </c>
      <c r="AF110" s="219"/>
      <c r="AG110" s="219"/>
      <c r="AH110" s="219"/>
      <c r="AK110" s="203" t="s">
        <v>64</v>
      </c>
      <c r="AM110" s="219"/>
    </row>
    <row r="111" spans="1:39" customFormat="1" ht="23.25" hidden="1" x14ac:dyDescent="0.25">
      <c r="A111" s="287"/>
      <c r="B111" s="227"/>
      <c r="C111" s="226" t="s">
        <v>74</v>
      </c>
      <c r="D111" s="378" t="s">
        <v>75</v>
      </c>
      <c r="E111" s="378"/>
      <c r="F111" s="378"/>
      <c r="G111" s="228" t="s">
        <v>67</v>
      </c>
      <c r="H111" s="236">
        <v>89</v>
      </c>
      <c r="I111" s="229"/>
      <c r="J111" s="236">
        <v>89</v>
      </c>
      <c r="K111" s="238"/>
      <c r="L111" s="229"/>
      <c r="M111" s="230">
        <v>208.92</v>
      </c>
      <c r="N111" s="229"/>
      <c r="O111" s="235">
        <v>9353.2900000000009</v>
      </c>
      <c r="AF111" s="219"/>
      <c r="AG111" s="219"/>
      <c r="AH111" s="219"/>
      <c r="AK111" s="203" t="s">
        <v>75</v>
      </c>
      <c r="AM111" s="219"/>
    </row>
    <row r="112" spans="1:39" customFormat="1" ht="45" hidden="1" x14ac:dyDescent="0.25">
      <c r="A112" s="287"/>
      <c r="B112" s="227"/>
      <c r="C112" s="226" t="s">
        <v>76</v>
      </c>
      <c r="D112" s="378" t="s">
        <v>77</v>
      </c>
      <c r="E112" s="378"/>
      <c r="F112" s="378"/>
      <c r="G112" s="228" t="s">
        <v>67</v>
      </c>
      <c r="H112" s="236">
        <v>40</v>
      </c>
      <c r="I112" s="232">
        <v>0.85</v>
      </c>
      <c r="J112" s="236">
        <v>34</v>
      </c>
      <c r="K112" s="238"/>
      <c r="L112" s="229"/>
      <c r="M112" s="230">
        <v>79.81</v>
      </c>
      <c r="N112" s="229"/>
      <c r="O112" s="235">
        <v>3573.17</v>
      </c>
      <c r="AF112" s="219"/>
      <c r="AG112" s="219"/>
      <c r="AH112" s="219"/>
      <c r="AK112" s="203" t="s">
        <v>77</v>
      </c>
      <c r="AM112" s="219"/>
    </row>
    <row r="113" spans="1:42" customFormat="1" ht="15" hidden="1" x14ac:dyDescent="0.25">
      <c r="A113" s="224"/>
      <c r="B113" s="248"/>
      <c r="C113" s="284"/>
      <c r="D113" s="386" t="s">
        <v>70</v>
      </c>
      <c r="E113" s="386"/>
      <c r="F113" s="386"/>
      <c r="G113" s="221"/>
      <c r="H113" s="249"/>
      <c r="I113" s="249"/>
      <c r="J113" s="249"/>
      <c r="K113" s="250"/>
      <c r="L113" s="249"/>
      <c r="M113" s="251">
        <v>523.47</v>
      </c>
      <c r="N113" s="244"/>
      <c r="O113" s="252">
        <v>23435.77</v>
      </c>
      <c r="AF113" s="219"/>
      <c r="AG113" s="219"/>
      <c r="AH113" s="219"/>
      <c r="AM113" s="219" t="s">
        <v>70</v>
      </c>
    </row>
    <row r="114" spans="1:42" customFormat="1" ht="22.5" x14ac:dyDescent="0.25">
      <c r="A114" s="220" t="s">
        <v>88</v>
      </c>
      <c r="B114" s="221" t="s">
        <v>89</v>
      </c>
      <c r="C114" s="283" t="s">
        <v>607</v>
      </c>
      <c r="D114" s="387" t="s">
        <v>356</v>
      </c>
      <c r="E114" s="387"/>
      <c r="F114" s="387"/>
      <c r="G114" s="221" t="s">
        <v>80</v>
      </c>
      <c r="H114" s="221">
        <v>9</v>
      </c>
      <c r="I114" s="221" t="s">
        <v>48</v>
      </c>
      <c r="J114" s="394" t="s">
        <v>88</v>
      </c>
      <c r="K114" s="395" t="s">
        <v>357</v>
      </c>
      <c r="L114" s="221" t="s">
        <v>93</v>
      </c>
      <c r="M114" s="222" t="s">
        <v>358</v>
      </c>
      <c r="N114" s="221" t="s">
        <v>82</v>
      </c>
      <c r="O114" s="223" t="s">
        <v>359</v>
      </c>
      <c r="P114" s="316"/>
      <c r="AF114" s="219"/>
      <c r="AG114" s="219"/>
      <c r="AH114" s="219" t="s">
        <v>356</v>
      </c>
      <c r="AM114" s="219"/>
    </row>
    <row r="115" spans="1:42" customFormat="1" ht="15" hidden="1" x14ac:dyDescent="0.25">
      <c r="A115" s="255"/>
      <c r="B115" s="202"/>
      <c r="C115" s="284"/>
      <c r="D115" s="378" t="s">
        <v>83</v>
      </c>
      <c r="E115" s="378"/>
      <c r="F115" s="378"/>
      <c r="G115" s="378"/>
      <c r="H115" s="378"/>
      <c r="I115" s="378"/>
      <c r="J115" s="378"/>
      <c r="K115" s="378"/>
      <c r="L115" s="378"/>
      <c r="M115" s="378"/>
      <c r="N115" s="378"/>
      <c r="O115" s="388"/>
      <c r="AF115" s="219"/>
      <c r="AG115" s="219"/>
      <c r="AH115" s="219"/>
      <c r="AM115" s="219"/>
      <c r="AN115" s="203" t="s">
        <v>83</v>
      </c>
    </row>
    <row r="116" spans="1:42" customFormat="1" ht="15" hidden="1" x14ac:dyDescent="0.25">
      <c r="A116" s="255"/>
      <c r="B116" s="248"/>
      <c r="C116" s="284"/>
      <c r="D116" s="378" t="s">
        <v>360</v>
      </c>
      <c r="E116" s="378"/>
      <c r="F116" s="378"/>
      <c r="G116" s="378"/>
      <c r="H116" s="378"/>
      <c r="I116" s="378"/>
      <c r="J116" s="378"/>
      <c r="K116" s="378"/>
      <c r="L116" s="378"/>
      <c r="M116" s="378"/>
      <c r="N116" s="378"/>
      <c r="O116" s="388"/>
      <c r="AF116" s="219"/>
      <c r="AG116" s="219"/>
      <c r="AH116" s="219"/>
      <c r="AM116" s="219"/>
      <c r="AO116" s="203" t="s">
        <v>360</v>
      </c>
    </row>
    <row r="117" spans="1:42" customFormat="1" ht="15" hidden="1" x14ac:dyDescent="0.25">
      <c r="A117" s="224"/>
      <c r="B117" s="225"/>
      <c r="C117" s="226"/>
      <c r="D117" s="384" t="s">
        <v>361</v>
      </c>
      <c r="E117" s="384"/>
      <c r="F117" s="384"/>
      <c r="G117" s="384"/>
      <c r="H117" s="384"/>
      <c r="I117" s="384"/>
      <c r="J117" s="384"/>
      <c r="K117" s="384"/>
      <c r="L117" s="384"/>
      <c r="M117" s="384"/>
      <c r="N117" s="384"/>
      <c r="O117" s="385"/>
      <c r="AF117" s="219"/>
      <c r="AG117" s="219"/>
      <c r="AH117" s="219"/>
      <c r="AI117" s="203" t="s">
        <v>361</v>
      </c>
      <c r="AM117" s="219"/>
    </row>
    <row r="118" spans="1:42" customFormat="1" ht="15" hidden="1" x14ac:dyDescent="0.25">
      <c r="A118" s="224"/>
      <c r="B118" s="248"/>
      <c r="C118" s="284"/>
      <c r="D118" s="386" t="s">
        <v>70</v>
      </c>
      <c r="E118" s="386"/>
      <c r="F118" s="386"/>
      <c r="G118" s="221"/>
      <c r="H118" s="249"/>
      <c r="I118" s="249"/>
      <c r="J118" s="249"/>
      <c r="K118" s="250"/>
      <c r="L118" s="249"/>
      <c r="M118" s="251">
        <v>910.62</v>
      </c>
      <c r="N118" s="244"/>
      <c r="O118" s="252">
        <v>7430.66</v>
      </c>
      <c r="AF118" s="219"/>
      <c r="AG118" s="219"/>
      <c r="AH118" s="219"/>
      <c r="AM118" s="219" t="s">
        <v>70</v>
      </c>
    </row>
    <row r="119" spans="1:42" customFormat="1" ht="15" x14ac:dyDescent="0.25">
      <c r="A119" s="380" t="s">
        <v>362</v>
      </c>
      <c r="B119" s="381"/>
      <c r="C119" s="381"/>
      <c r="D119" s="381"/>
      <c r="E119" s="381"/>
      <c r="F119" s="381"/>
      <c r="G119" s="381"/>
      <c r="H119" s="381"/>
      <c r="I119" s="381"/>
      <c r="J119" s="381"/>
      <c r="K119" s="381"/>
      <c r="L119" s="381"/>
      <c r="M119" s="381"/>
      <c r="N119" s="381"/>
      <c r="O119" s="382"/>
      <c r="AF119" s="219"/>
      <c r="AG119" s="219" t="s">
        <v>362</v>
      </c>
      <c r="AH119" s="219"/>
      <c r="AM119" s="219"/>
    </row>
    <row r="120" spans="1:42" customFormat="1" ht="23.25" x14ac:dyDescent="0.25">
      <c r="A120" s="220" t="s">
        <v>89</v>
      </c>
      <c r="B120" s="221" t="s">
        <v>91</v>
      </c>
      <c r="C120" s="283" t="s">
        <v>363</v>
      </c>
      <c r="D120" s="383" t="s">
        <v>364</v>
      </c>
      <c r="E120" s="383"/>
      <c r="F120" s="383"/>
      <c r="G120" s="221" t="s">
        <v>80</v>
      </c>
      <c r="H120" s="221">
        <v>0.8</v>
      </c>
      <c r="I120" s="221" t="s">
        <v>48</v>
      </c>
      <c r="J120" s="394" t="s">
        <v>365</v>
      </c>
      <c r="K120" s="222"/>
      <c r="L120" s="221"/>
      <c r="M120" s="222"/>
      <c r="N120" s="221"/>
      <c r="O120" s="223"/>
      <c r="AF120" s="219"/>
      <c r="AG120" s="219"/>
      <c r="AH120" s="219" t="s">
        <v>364</v>
      </c>
      <c r="AM120" s="219"/>
    </row>
    <row r="121" spans="1:42" customFormat="1" ht="57" hidden="1" x14ac:dyDescent="0.25">
      <c r="A121" s="224"/>
      <c r="B121" s="225"/>
      <c r="C121" s="226" t="s">
        <v>52</v>
      </c>
      <c r="D121" s="384" t="s">
        <v>53</v>
      </c>
      <c r="E121" s="384"/>
      <c r="F121" s="384"/>
      <c r="G121" s="384"/>
      <c r="H121" s="384"/>
      <c r="I121" s="384"/>
      <c r="J121" s="384"/>
      <c r="K121" s="384"/>
      <c r="L121" s="384"/>
      <c r="M121" s="384"/>
      <c r="N121" s="384"/>
      <c r="O121" s="385"/>
      <c r="AF121" s="219"/>
      <c r="AG121" s="219"/>
      <c r="AH121" s="219"/>
      <c r="AI121" s="203" t="s">
        <v>53</v>
      </c>
      <c r="AM121" s="219"/>
    </row>
    <row r="122" spans="1:42" customFormat="1" ht="15" hidden="1" x14ac:dyDescent="0.25">
      <c r="A122" s="224"/>
      <c r="B122" s="227"/>
      <c r="C122" s="226" t="s">
        <v>48</v>
      </c>
      <c r="D122" s="378" t="s">
        <v>54</v>
      </c>
      <c r="E122" s="378"/>
      <c r="F122" s="378"/>
      <c r="G122" s="228"/>
      <c r="H122" s="229"/>
      <c r="I122" s="229"/>
      <c r="J122" s="229"/>
      <c r="K122" s="230">
        <v>6.75</v>
      </c>
      <c r="L122" s="232">
        <v>1.1499999999999999</v>
      </c>
      <c r="M122" s="230">
        <v>6.21</v>
      </c>
      <c r="N122" s="232">
        <v>44.77</v>
      </c>
      <c r="O122" s="233">
        <v>278.02</v>
      </c>
      <c r="AF122" s="219"/>
      <c r="AG122" s="219"/>
      <c r="AH122" s="219"/>
      <c r="AJ122" s="203" t="s">
        <v>54</v>
      </c>
      <c r="AM122" s="219"/>
    </row>
    <row r="123" spans="1:42" customFormat="1" ht="15" hidden="1" x14ac:dyDescent="0.25">
      <c r="A123" s="224"/>
      <c r="B123" s="227"/>
      <c r="C123" s="226" t="s">
        <v>27</v>
      </c>
      <c r="D123" s="378" t="s">
        <v>55</v>
      </c>
      <c r="E123" s="378"/>
      <c r="F123" s="378"/>
      <c r="G123" s="228"/>
      <c r="H123" s="229"/>
      <c r="I123" s="229"/>
      <c r="J123" s="229"/>
      <c r="K123" s="230">
        <v>8.2899999999999991</v>
      </c>
      <c r="L123" s="232">
        <v>1.1499999999999999</v>
      </c>
      <c r="M123" s="230">
        <v>7.63</v>
      </c>
      <c r="N123" s="232">
        <v>13.24</v>
      </c>
      <c r="O123" s="233">
        <v>101.02</v>
      </c>
      <c r="AF123" s="219"/>
      <c r="AG123" s="219"/>
      <c r="AH123" s="219"/>
      <c r="AJ123" s="203" t="s">
        <v>55</v>
      </c>
      <c r="AM123" s="219"/>
    </row>
    <row r="124" spans="1:42" customFormat="1" ht="15" hidden="1" x14ac:dyDescent="0.25">
      <c r="A124" s="224"/>
      <c r="B124" s="227"/>
      <c r="C124" s="226" t="s">
        <v>56</v>
      </c>
      <c r="D124" s="378" t="s">
        <v>57</v>
      </c>
      <c r="E124" s="378"/>
      <c r="F124" s="378"/>
      <c r="G124" s="228"/>
      <c r="H124" s="229"/>
      <c r="I124" s="229"/>
      <c r="J124" s="229"/>
      <c r="K124" s="230">
        <v>0.81</v>
      </c>
      <c r="L124" s="232">
        <v>1.1499999999999999</v>
      </c>
      <c r="M124" s="230">
        <v>0.75</v>
      </c>
      <c r="N124" s="232">
        <v>44.77</v>
      </c>
      <c r="O124" s="233">
        <v>33.58</v>
      </c>
      <c r="AF124" s="219"/>
      <c r="AG124" s="219"/>
      <c r="AH124" s="219"/>
      <c r="AJ124" s="203" t="s">
        <v>57</v>
      </c>
      <c r="AM124" s="219"/>
    </row>
    <row r="125" spans="1:42" customFormat="1" ht="15" hidden="1" x14ac:dyDescent="0.25">
      <c r="A125" s="224"/>
      <c r="B125" s="227"/>
      <c r="C125" s="226" t="s">
        <v>58</v>
      </c>
      <c r="D125" s="378" t="s">
        <v>59</v>
      </c>
      <c r="E125" s="378"/>
      <c r="F125" s="378"/>
      <c r="G125" s="228"/>
      <c r="H125" s="229"/>
      <c r="I125" s="229"/>
      <c r="J125" s="229"/>
      <c r="K125" s="230">
        <v>0.37</v>
      </c>
      <c r="L125" s="229"/>
      <c r="M125" s="230">
        <v>0.3</v>
      </c>
      <c r="N125" s="232">
        <v>8.16</v>
      </c>
      <c r="O125" s="233">
        <v>2.4500000000000002</v>
      </c>
      <c r="AF125" s="219"/>
      <c r="AG125" s="219"/>
      <c r="AH125" s="219"/>
      <c r="AJ125" s="203" t="s">
        <v>59</v>
      </c>
      <c r="AM125" s="219"/>
    </row>
    <row r="126" spans="1:42" customFormat="1" ht="15" hidden="1" x14ac:dyDescent="0.25">
      <c r="A126" s="287"/>
      <c r="B126" s="227"/>
      <c r="C126" s="226"/>
      <c r="D126" s="378" t="s">
        <v>60</v>
      </c>
      <c r="E126" s="378"/>
      <c r="F126" s="378"/>
      <c r="G126" s="228" t="s">
        <v>61</v>
      </c>
      <c r="H126" s="232">
        <v>0.85</v>
      </c>
      <c r="I126" s="232">
        <v>1.1499999999999999</v>
      </c>
      <c r="J126" s="231">
        <v>0.78200000000000003</v>
      </c>
      <c r="K126" s="238"/>
      <c r="L126" s="229"/>
      <c r="M126" s="238"/>
      <c r="N126" s="229"/>
      <c r="O126" s="239"/>
      <c r="AF126" s="219"/>
      <c r="AG126" s="219"/>
      <c r="AH126" s="219"/>
      <c r="AK126" s="203" t="s">
        <v>60</v>
      </c>
      <c r="AM126" s="219"/>
      <c r="AP126" s="288"/>
    </row>
    <row r="127" spans="1:42" customFormat="1" ht="15" hidden="1" x14ac:dyDescent="0.25">
      <c r="A127" s="287"/>
      <c r="B127" s="227"/>
      <c r="C127" s="226"/>
      <c r="D127" s="378" t="s">
        <v>62</v>
      </c>
      <c r="E127" s="378"/>
      <c r="F127" s="378"/>
      <c r="G127" s="228" t="s">
        <v>61</v>
      </c>
      <c r="H127" s="232">
        <v>7.0000000000000007E-2</v>
      </c>
      <c r="I127" s="232">
        <v>1.1499999999999999</v>
      </c>
      <c r="J127" s="253">
        <v>6.4399999999999999E-2</v>
      </c>
      <c r="K127" s="238"/>
      <c r="L127" s="229"/>
      <c r="M127" s="238"/>
      <c r="N127" s="229"/>
      <c r="O127" s="239"/>
      <c r="AF127" s="219"/>
      <c r="AG127" s="219"/>
      <c r="AH127" s="219"/>
      <c r="AK127" s="203" t="s">
        <v>62</v>
      </c>
      <c r="AM127" s="219"/>
      <c r="AP127" s="288"/>
    </row>
    <row r="128" spans="1:42" customFormat="1" ht="15" hidden="1" x14ac:dyDescent="0.25">
      <c r="A128" s="242"/>
      <c r="B128" s="228"/>
      <c r="C128" s="226"/>
      <c r="D128" s="379" t="s">
        <v>63</v>
      </c>
      <c r="E128" s="379"/>
      <c r="F128" s="379"/>
      <c r="G128" s="243"/>
      <c r="H128" s="244"/>
      <c r="I128" s="244"/>
      <c r="J128" s="244"/>
      <c r="K128" s="246">
        <v>15.41</v>
      </c>
      <c r="L128" s="244"/>
      <c r="M128" s="246">
        <v>14.14</v>
      </c>
      <c r="N128" s="244"/>
      <c r="O128" s="254">
        <v>381.49</v>
      </c>
      <c r="AF128" s="219"/>
      <c r="AG128" s="219"/>
      <c r="AH128" s="219"/>
      <c r="AL128" s="203" t="s">
        <v>63</v>
      </c>
      <c r="AM128" s="219"/>
      <c r="AP128" s="288"/>
    </row>
    <row r="129" spans="1:42" customFormat="1" ht="15" hidden="1" x14ac:dyDescent="0.25">
      <c r="A129" s="287"/>
      <c r="B129" s="227"/>
      <c r="C129" s="226"/>
      <c r="D129" s="378" t="s">
        <v>64</v>
      </c>
      <c r="E129" s="378"/>
      <c r="F129" s="378"/>
      <c r="G129" s="228"/>
      <c r="H129" s="229"/>
      <c r="I129" s="229"/>
      <c r="J129" s="229"/>
      <c r="K129" s="238"/>
      <c r="L129" s="229"/>
      <c r="M129" s="230">
        <v>6.96</v>
      </c>
      <c r="N129" s="229"/>
      <c r="O129" s="233">
        <v>311.60000000000002</v>
      </c>
      <c r="AF129" s="219"/>
      <c r="AG129" s="219"/>
      <c r="AH129" s="219"/>
      <c r="AK129" s="203" t="s">
        <v>64</v>
      </c>
      <c r="AM129" s="219"/>
      <c r="AP129" s="288"/>
    </row>
    <row r="130" spans="1:42" customFormat="1" ht="22.5" hidden="1" x14ac:dyDescent="0.25">
      <c r="A130" s="287"/>
      <c r="B130" s="227"/>
      <c r="C130" s="226" t="s">
        <v>258</v>
      </c>
      <c r="D130" s="378" t="s">
        <v>259</v>
      </c>
      <c r="E130" s="378"/>
      <c r="F130" s="378"/>
      <c r="G130" s="228" t="s">
        <v>67</v>
      </c>
      <c r="H130" s="236">
        <v>110</v>
      </c>
      <c r="I130" s="229"/>
      <c r="J130" s="236">
        <v>110</v>
      </c>
      <c r="K130" s="238"/>
      <c r="L130" s="229"/>
      <c r="M130" s="230">
        <v>7.66</v>
      </c>
      <c r="N130" s="229"/>
      <c r="O130" s="233">
        <v>342.76</v>
      </c>
      <c r="AF130" s="219"/>
      <c r="AG130" s="219"/>
      <c r="AH130" s="219"/>
      <c r="AK130" s="203" t="s">
        <v>259</v>
      </c>
      <c r="AM130" s="219"/>
      <c r="AP130" s="288"/>
    </row>
    <row r="131" spans="1:42" customFormat="1" ht="45" hidden="1" x14ac:dyDescent="0.25">
      <c r="A131" s="287"/>
      <c r="B131" s="227"/>
      <c r="C131" s="226" t="s">
        <v>260</v>
      </c>
      <c r="D131" s="378" t="s">
        <v>261</v>
      </c>
      <c r="E131" s="378"/>
      <c r="F131" s="378"/>
      <c r="G131" s="228" t="s">
        <v>67</v>
      </c>
      <c r="H131" s="236">
        <v>69</v>
      </c>
      <c r="I131" s="232">
        <v>0.85</v>
      </c>
      <c r="J131" s="232">
        <v>58.65</v>
      </c>
      <c r="K131" s="238"/>
      <c r="L131" s="229"/>
      <c r="M131" s="230">
        <v>4.08</v>
      </c>
      <c r="N131" s="229"/>
      <c r="O131" s="233">
        <v>182.75</v>
      </c>
      <c r="AF131" s="219"/>
      <c r="AG131" s="219"/>
      <c r="AH131" s="219"/>
      <c r="AK131" s="203" t="s">
        <v>261</v>
      </c>
      <c r="AM131" s="219"/>
      <c r="AP131" s="288"/>
    </row>
    <row r="132" spans="1:42" customFormat="1" ht="15" hidden="1" x14ac:dyDescent="0.25">
      <c r="A132" s="224"/>
      <c r="B132" s="248"/>
      <c r="C132" s="284"/>
      <c r="D132" s="386" t="s">
        <v>70</v>
      </c>
      <c r="E132" s="386"/>
      <c r="F132" s="386"/>
      <c r="G132" s="221"/>
      <c r="H132" s="249"/>
      <c r="I132" s="249"/>
      <c r="J132" s="249"/>
      <c r="K132" s="250"/>
      <c r="L132" s="249"/>
      <c r="M132" s="251">
        <v>25.88</v>
      </c>
      <c r="N132" s="244"/>
      <c r="O132" s="258">
        <v>907</v>
      </c>
      <c r="AF132" s="219"/>
      <c r="AG132" s="219"/>
      <c r="AH132" s="219"/>
      <c r="AM132" s="219" t="s">
        <v>70</v>
      </c>
      <c r="AP132" s="288"/>
    </row>
    <row r="133" spans="1:42" customFormat="1" ht="23.25" x14ac:dyDescent="0.25">
      <c r="A133" s="220" t="s">
        <v>91</v>
      </c>
      <c r="B133" s="221" t="s">
        <v>90</v>
      </c>
      <c r="C133" s="283" t="s">
        <v>606</v>
      </c>
      <c r="D133" s="387" t="s">
        <v>310</v>
      </c>
      <c r="E133" s="387"/>
      <c r="F133" s="387"/>
      <c r="G133" s="221" t="s">
        <v>80</v>
      </c>
      <c r="H133" s="221">
        <v>0.92</v>
      </c>
      <c r="I133" s="221" t="s">
        <v>48</v>
      </c>
      <c r="J133" s="394" t="s">
        <v>366</v>
      </c>
      <c r="K133" s="222" t="s">
        <v>311</v>
      </c>
      <c r="L133" s="221" t="s">
        <v>93</v>
      </c>
      <c r="M133" s="222" t="s">
        <v>367</v>
      </c>
      <c r="N133" s="221" t="s">
        <v>82</v>
      </c>
      <c r="O133" s="223" t="s">
        <v>368</v>
      </c>
      <c r="P133" s="316"/>
      <c r="AF133" s="219"/>
      <c r="AG133" s="219"/>
      <c r="AH133" s="308" t="s">
        <v>310</v>
      </c>
      <c r="AM133" s="219"/>
      <c r="AP133" s="288"/>
    </row>
    <row r="134" spans="1:42" customFormat="1" ht="15" hidden="1" x14ac:dyDescent="0.25">
      <c r="A134" s="255"/>
      <c r="B134" s="202"/>
      <c r="C134" s="284"/>
      <c r="D134" s="378" t="s">
        <v>83</v>
      </c>
      <c r="E134" s="378"/>
      <c r="F134" s="378"/>
      <c r="G134" s="378"/>
      <c r="H134" s="378"/>
      <c r="I134" s="378"/>
      <c r="J134" s="378"/>
      <c r="K134" s="378"/>
      <c r="L134" s="378"/>
      <c r="M134" s="378"/>
      <c r="N134" s="378"/>
      <c r="O134" s="388"/>
      <c r="AF134" s="219"/>
      <c r="AG134" s="219"/>
      <c r="AH134" s="219"/>
      <c r="AM134" s="219"/>
      <c r="AN134" s="203" t="s">
        <v>83</v>
      </c>
      <c r="AP134" s="288"/>
    </row>
    <row r="135" spans="1:42" customFormat="1" ht="15" hidden="1" x14ac:dyDescent="0.25">
      <c r="A135" s="255"/>
      <c r="B135" s="248"/>
      <c r="C135" s="284"/>
      <c r="D135" s="378" t="s">
        <v>312</v>
      </c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88"/>
      <c r="AF135" s="219"/>
      <c r="AG135" s="219"/>
      <c r="AH135" s="219"/>
      <c r="AM135" s="219"/>
      <c r="AO135" s="203" t="s">
        <v>312</v>
      </c>
      <c r="AP135" s="288"/>
    </row>
    <row r="136" spans="1:42" customFormat="1" ht="15" hidden="1" x14ac:dyDescent="0.25">
      <c r="A136" s="224"/>
      <c r="B136" s="225"/>
      <c r="C136" s="226"/>
      <c r="D136" s="384" t="s">
        <v>361</v>
      </c>
      <c r="E136" s="384"/>
      <c r="F136" s="384"/>
      <c r="G136" s="384"/>
      <c r="H136" s="384"/>
      <c r="I136" s="384"/>
      <c r="J136" s="384"/>
      <c r="K136" s="384"/>
      <c r="L136" s="384"/>
      <c r="M136" s="384"/>
      <c r="N136" s="384"/>
      <c r="O136" s="385"/>
      <c r="AF136" s="219"/>
      <c r="AG136" s="219"/>
      <c r="AH136" s="219"/>
      <c r="AI136" s="203" t="s">
        <v>361</v>
      </c>
      <c r="AM136" s="219"/>
      <c r="AP136" s="288"/>
    </row>
    <row r="137" spans="1:42" customFormat="1" ht="15" hidden="1" x14ac:dyDescent="0.25">
      <c r="A137" s="224"/>
      <c r="B137" s="248"/>
      <c r="C137" s="284"/>
      <c r="D137" s="386" t="s">
        <v>70</v>
      </c>
      <c r="E137" s="386"/>
      <c r="F137" s="386"/>
      <c r="G137" s="221"/>
      <c r="H137" s="249"/>
      <c r="I137" s="249"/>
      <c r="J137" s="249"/>
      <c r="K137" s="250"/>
      <c r="L137" s="249"/>
      <c r="M137" s="251">
        <v>302.77999999999997</v>
      </c>
      <c r="N137" s="244"/>
      <c r="O137" s="252">
        <v>2470.6799999999998</v>
      </c>
      <c r="AF137" s="219"/>
      <c r="AG137" s="219"/>
      <c r="AH137" s="219"/>
      <c r="AM137" s="219" t="s">
        <v>70</v>
      </c>
      <c r="AP137" s="288"/>
    </row>
    <row r="138" spans="1:42" customFormat="1" ht="23.25" x14ac:dyDescent="0.25">
      <c r="A138" s="220" t="s">
        <v>90</v>
      </c>
      <c r="B138" s="221" t="s">
        <v>92</v>
      </c>
      <c r="C138" s="283" t="s">
        <v>369</v>
      </c>
      <c r="D138" s="383" t="s">
        <v>370</v>
      </c>
      <c r="E138" s="383"/>
      <c r="F138" s="383"/>
      <c r="G138" s="221" t="s">
        <v>371</v>
      </c>
      <c r="H138" s="221">
        <v>0.27</v>
      </c>
      <c r="I138" s="221" t="s">
        <v>48</v>
      </c>
      <c r="J138" s="394" t="s">
        <v>372</v>
      </c>
      <c r="K138" s="222"/>
      <c r="L138" s="221"/>
      <c r="M138" s="222"/>
      <c r="N138" s="221"/>
      <c r="O138" s="223"/>
      <c r="AF138" s="219"/>
      <c r="AG138" s="219"/>
      <c r="AH138" s="219" t="s">
        <v>370</v>
      </c>
      <c r="AM138" s="219"/>
      <c r="AP138" s="288"/>
    </row>
    <row r="139" spans="1:42" customFormat="1" ht="57" hidden="1" x14ac:dyDescent="0.25">
      <c r="A139" s="224"/>
      <c r="B139" s="225"/>
      <c r="C139" s="226" t="s">
        <v>52</v>
      </c>
      <c r="D139" s="384" t="s">
        <v>53</v>
      </c>
      <c r="E139" s="384"/>
      <c r="F139" s="384"/>
      <c r="G139" s="384"/>
      <c r="H139" s="384"/>
      <c r="I139" s="384"/>
      <c r="J139" s="384"/>
      <c r="K139" s="384"/>
      <c r="L139" s="384"/>
      <c r="M139" s="384"/>
      <c r="N139" s="384"/>
      <c r="O139" s="385"/>
      <c r="AF139" s="219"/>
      <c r="AG139" s="219"/>
      <c r="AH139" s="219"/>
      <c r="AI139" s="203" t="s">
        <v>53</v>
      </c>
      <c r="AM139" s="219"/>
      <c r="AP139" s="288"/>
    </row>
    <row r="140" spans="1:42" customFormat="1" ht="15" hidden="1" x14ac:dyDescent="0.25">
      <c r="A140" s="224"/>
      <c r="B140" s="227"/>
      <c r="C140" s="226" t="s">
        <v>48</v>
      </c>
      <c r="D140" s="378" t="s">
        <v>54</v>
      </c>
      <c r="E140" s="378"/>
      <c r="F140" s="378"/>
      <c r="G140" s="228"/>
      <c r="H140" s="229"/>
      <c r="I140" s="229"/>
      <c r="J140" s="229"/>
      <c r="K140" s="230">
        <v>83.33</v>
      </c>
      <c r="L140" s="232">
        <v>1.1499999999999999</v>
      </c>
      <c r="M140" s="230">
        <v>25.87</v>
      </c>
      <c r="N140" s="232">
        <v>44.77</v>
      </c>
      <c r="O140" s="235">
        <v>1158.2</v>
      </c>
      <c r="AF140" s="219"/>
      <c r="AG140" s="219"/>
      <c r="AH140" s="219"/>
      <c r="AJ140" s="203" t="s">
        <v>54</v>
      </c>
      <c r="AM140" s="219"/>
      <c r="AP140" s="288"/>
    </row>
    <row r="141" spans="1:42" customFormat="1" ht="15" hidden="1" x14ac:dyDescent="0.25">
      <c r="A141" s="224"/>
      <c r="B141" s="227"/>
      <c r="C141" s="226" t="s">
        <v>27</v>
      </c>
      <c r="D141" s="378" t="s">
        <v>55</v>
      </c>
      <c r="E141" s="378"/>
      <c r="F141" s="378"/>
      <c r="G141" s="228"/>
      <c r="H141" s="229"/>
      <c r="I141" s="229"/>
      <c r="J141" s="229"/>
      <c r="K141" s="230">
        <v>28.8</v>
      </c>
      <c r="L141" s="232">
        <v>1.1499999999999999</v>
      </c>
      <c r="M141" s="230">
        <v>8.94</v>
      </c>
      <c r="N141" s="232">
        <v>13.24</v>
      </c>
      <c r="O141" s="233">
        <v>118.37</v>
      </c>
      <c r="AF141" s="219"/>
      <c r="AG141" s="219"/>
      <c r="AH141" s="219"/>
      <c r="AJ141" s="203" t="s">
        <v>55</v>
      </c>
      <c r="AM141" s="219"/>
      <c r="AP141" s="288"/>
    </row>
    <row r="142" spans="1:42" customFormat="1" ht="15" hidden="1" x14ac:dyDescent="0.25">
      <c r="A142" s="224"/>
      <c r="B142" s="227"/>
      <c r="C142" s="226" t="s">
        <v>56</v>
      </c>
      <c r="D142" s="378" t="s">
        <v>57</v>
      </c>
      <c r="E142" s="378"/>
      <c r="F142" s="378"/>
      <c r="G142" s="228"/>
      <c r="H142" s="229"/>
      <c r="I142" s="229"/>
      <c r="J142" s="229"/>
      <c r="K142" s="230">
        <v>3.22</v>
      </c>
      <c r="L142" s="232">
        <v>1.1499999999999999</v>
      </c>
      <c r="M142" s="230">
        <v>1</v>
      </c>
      <c r="N142" s="232">
        <v>44.77</v>
      </c>
      <c r="O142" s="233">
        <v>44.77</v>
      </c>
      <c r="AF142" s="219"/>
      <c r="AG142" s="219"/>
      <c r="AH142" s="219"/>
      <c r="AJ142" s="203" t="s">
        <v>57</v>
      </c>
      <c r="AM142" s="219"/>
      <c r="AP142" s="288"/>
    </row>
    <row r="143" spans="1:42" customFormat="1" ht="15" hidden="1" x14ac:dyDescent="0.25">
      <c r="A143" s="287"/>
      <c r="B143" s="227"/>
      <c r="C143" s="226"/>
      <c r="D143" s="378" t="s">
        <v>60</v>
      </c>
      <c r="E143" s="378"/>
      <c r="F143" s="378"/>
      <c r="G143" s="228" t="s">
        <v>61</v>
      </c>
      <c r="H143" s="240">
        <v>10.199999999999999</v>
      </c>
      <c r="I143" s="232">
        <v>1.1499999999999999</v>
      </c>
      <c r="J143" s="253">
        <v>3.1671</v>
      </c>
      <c r="K143" s="238"/>
      <c r="L143" s="229"/>
      <c r="M143" s="238"/>
      <c r="N143" s="229"/>
      <c r="O143" s="239"/>
      <c r="AF143" s="219"/>
      <c r="AG143" s="219"/>
      <c r="AH143" s="219"/>
      <c r="AK143" s="203" t="s">
        <v>60</v>
      </c>
      <c r="AM143" s="219"/>
      <c r="AP143" s="288"/>
    </row>
    <row r="144" spans="1:42" customFormat="1" ht="15" hidden="1" x14ac:dyDescent="0.25">
      <c r="A144" s="287"/>
      <c r="B144" s="227"/>
      <c r="C144" s="226"/>
      <c r="D144" s="378" t="s">
        <v>62</v>
      </c>
      <c r="E144" s="378"/>
      <c r="F144" s="378"/>
      <c r="G144" s="228" t="s">
        <v>61</v>
      </c>
      <c r="H144" s="232">
        <v>0.32</v>
      </c>
      <c r="I144" s="232">
        <v>1.1499999999999999</v>
      </c>
      <c r="J144" s="241">
        <v>9.9360000000000004E-2</v>
      </c>
      <c r="K144" s="238"/>
      <c r="L144" s="229"/>
      <c r="M144" s="238"/>
      <c r="N144" s="229"/>
      <c r="O144" s="239"/>
      <c r="AF144" s="219"/>
      <c r="AG144" s="219"/>
      <c r="AH144" s="219"/>
      <c r="AK144" s="203" t="s">
        <v>62</v>
      </c>
      <c r="AM144" s="219"/>
      <c r="AP144" s="288"/>
    </row>
    <row r="145" spans="1:42" customFormat="1" ht="15" hidden="1" x14ac:dyDescent="0.25">
      <c r="A145" s="242"/>
      <c r="B145" s="228"/>
      <c r="C145" s="226"/>
      <c r="D145" s="379" t="s">
        <v>63</v>
      </c>
      <c r="E145" s="379"/>
      <c r="F145" s="379"/>
      <c r="G145" s="243"/>
      <c r="H145" s="244"/>
      <c r="I145" s="244"/>
      <c r="J145" s="244"/>
      <c r="K145" s="246">
        <v>112.13</v>
      </c>
      <c r="L145" s="244"/>
      <c r="M145" s="246">
        <v>34.81</v>
      </c>
      <c r="N145" s="244"/>
      <c r="O145" s="247">
        <v>1276.57</v>
      </c>
      <c r="AF145" s="219"/>
      <c r="AG145" s="219"/>
      <c r="AH145" s="219"/>
      <c r="AL145" s="203" t="s">
        <v>63</v>
      </c>
      <c r="AM145" s="219"/>
      <c r="AP145" s="288"/>
    </row>
    <row r="146" spans="1:42" customFormat="1" ht="15" hidden="1" x14ac:dyDescent="0.25">
      <c r="A146" s="287"/>
      <c r="B146" s="227"/>
      <c r="C146" s="226"/>
      <c r="D146" s="378" t="s">
        <v>64</v>
      </c>
      <c r="E146" s="378"/>
      <c r="F146" s="378"/>
      <c r="G146" s="228"/>
      <c r="H146" s="229"/>
      <c r="I146" s="229"/>
      <c r="J146" s="229"/>
      <c r="K146" s="238"/>
      <c r="L146" s="229"/>
      <c r="M146" s="230">
        <v>26.87</v>
      </c>
      <c r="N146" s="229"/>
      <c r="O146" s="235">
        <v>1202.97</v>
      </c>
      <c r="AF146" s="219"/>
      <c r="AG146" s="219"/>
      <c r="AH146" s="219"/>
      <c r="AK146" s="203" t="s">
        <v>64</v>
      </c>
      <c r="AM146" s="219"/>
      <c r="AP146" s="288"/>
    </row>
    <row r="147" spans="1:42" customFormat="1" ht="34.5" hidden="1" x14ac:dyDescent="0.25">
      <c r="A147" s="287"/>
      <c r="B147" s="227"/>
      <c r="C147" s="226" t="s">
        <v>373</v>
      </c>
      <c r="D147" s="378" t="s">
        <v>374</v>
      </c>
      <c r="E147" s="378"/>
      <c r="F147" s="378"/>
      <c r="G147" s="228" t="s">
        <v>67</v>
      </c>
      <c r="H147" s="236">
        <v>117</v>
      </c>
      <c r="I147" s="229"/>
      <c r="J147" s="236">
        <v>117</v>
      </c>
      <c r="K147" s="238"/>
      <c r="L147" s="229"/>
      <c r="M147" s="230">
        <v>31.44</v>
      </c>
      <c r="N147" s="229"/>
      <c r="O147" s="235">
        <v>1407.47</v>
      </c>
      <c r="AF147" s="219"/>
      <c r="AG147" s="219"/>
      <c r="AH147" s="219"/>
      <c r="AK147" s="203" t="s">
        <v>374</v>
      </c>
      <c r="AM147" s="219"/>
      <c r="AP147" s="288"/>
    </row>
    <row r="148" spans="1:42" customFormat="1" ht="45" hidden="1" x14ac:dyDescent="0.25">
      <c r="A148" s="287"/>
      <c r="B148" s="227"/>
      <c r="C148" s="226" t="s">
        <v>375</v>
      </c>
      <c r="D148" s="378" t="s">
        <v>376</v>
      </c>
      <c r="E148" s="378"/>
      <c r="F148" s="378"/>
      <c r="G148" s="228" t="s">
        <v>67</v>
      </c>
      <c r="H148" s="236">
        <v>74</v>
      </c>
      <c r="I148" s="232">
        <v>0.85</v>
      </c>
      <c r="J148" s="240">
        <v>62.9</v>
      </c>
      <c r="K148" s="238"/>
      <c r="L148" s="229"/>
      <c r="M148" s="230">
        <v>16.899999999999999</v>
      </c>
      <c r="N148" s="229"/>
      <c r="O148" s="233">
        <v>756.67</v>
      </c>
      <c r="AF148" s="219"/>
      <c r="AG148" s="219"/>
      <c r="AH148" s="219"/>
      <c r="AK148" s="203" t="s">
        <v>376</v>
      </c>
      <c r="AM148" s="219"/>
      <c r="AP148" s="288"/>
    </row>
    <row r="149" spans="1:42" customFormat="1" ht="15" hidden="1" x14ac:dyDescent="0.25">
      <c r="A149" s="224"/>
      <c r="B149" s="248"/>
      <c r="C149" s="284"/>
      <c r="D149" s="386" t="s">
        <v>70</v>
      </c>
      <c r="E149" s="386"/>
      <c r="F149" s="386"/>
      <c r="G149" s="221"/>
      <c r="H149" s="249"/>
      <c r="I149" s="249"/>
      <c r="J149" s="249"/>
      <c r="K149" s="250"/>
      <c r="L149" s="249"/>
      <c r="M149" s="251">
        <v>83.15</v>
      </c>
      <c r="N149" s="244"/>
      <c r="O149" s="252">
        <v>3440.71</v>
      </c>
      <c r="AF149" s="219"/>
      <c r="AG149" s="219"/>
      <c r="AH149" s="219"/>
      <c r="AM149" s="219" t="s">
        <v>70</v>
      </c>
      <c r="AP149" s="288"/>
    </row>
    <row r="150" spans="1:42" customFormat="1" ht="22.5" x14ac:dyDescent="0.25">
      <c r="A150" s="220" t="s">
        <v>92</v>
      </c>
      <c r="B150" s="221" t="s">
        <v>104</v>
      </c>
      <c r="C150" s="283" t="s">
        <v>607</v>
      </c>
      <c r="D150" s="387" t="s">
        <v>356</v>
      </c>
      <c r="E150" s="387"/>
      <c r="F150" s="387"/>
      <c r="G150" s="221" t="s">
        <v>80</v>
      </c>
      <c r="H150" s="221">
        <v>2.97</v>
      </c>
      <c r="I150" s="221" t="s">
        <v>48</v>
      </c>
      <c r="J150" s="394" t="s">
        <v>377</v>
      </c>
      <c r="K150" s="395" t="s">
        <v>357</v>
      </c>
      <c r="L150" s="221" t="s">
        <v>93</v>
      </c>
      <c r="M150" s="222" t="s">
        <v>378</v>
      </c>
      <c r="N150" s="221" t="s">
        <v>82</v>
      </c>
      <c r="O150" s="223" t="s">
        <v>379</v>
      </c>
      <c r="P150" s="316"/>
      <c r="AF150" s="219"/>
      <c r="AG150" s="219"/>
      <c r="AH150" s="219" t="s">
        <v>356</v>
      </c>
      <c r="AM150" s="219"/>
      <c r="AP150" s="288"/>
    </row>
    <row r="151" spans="1:42" customFormat="1" ht="15" hidden="1" x14ac:dyDescent="0.25">
      <c r="A151" s="255"/>
      <c r="B151" s="202"/>
      <c r="C151" s="284"/>
      <c r="D151" s="378" t="s">
        <v>83</v>
      </c>
      <c r="E151" s="378"/>
      <c r="F151" s="378"/>
      <c r="G151" s="378"/>
      <c r="H151" s="378"/>
      <c r="I151" s="378"/>
      <c r="J151" s="378"/>
      <c r="K151" s="378"/>
      <c r="L151" s="378"/>
      <c r="M151" s="378"/>
      <c r="N151" s="378"/>
      <c r="O151" s="388"/>
      <c r="AF151" s="219"/>
      <c r="AG151" s="219"/>
      <c r="AH151" s="219"/>
      <c r="AM151" s="219"/>
      <c r="AN151" s="203" t="s">
        <v>83</v>
      </c>
      <c r="AP151" s="288"/>
    </row>
    <row r="152" spans="1:42" customFormat="1" ht="15" hidden="1" x14ac:dyDescent="0.25">
      <c r="A152" s="255"/>
      <c r="B152" s="248"/>
      <c r="C152" s="284"/>
      <c r="D152" s="378" t="s">
        <v>360</v>
      </c>
      <c r="E152" s="378"/>
      <c r="F152" s="378"/>
      <c r="G152" s="378"/>
      <c r="H152" s="378"/>
      <c r="I152" s="378"/>
      <c r="J152" s="378"/>
      <c r="K152" s="378"/>
      <c r="L152" s="378"/>
      <c r="M152" s="378"/>
      <c r="N152" s="378"/>
      <c r="O152" s="388"/>
      <c r="AF152" s="219"/>
      <c r="AG152" s="219"/>
      <c r="AH152" s="219"/>
      <c r="AM152" s="219"/>
      <c r="AO152" s="203" t="s">
        <v>360</v>
      </c>
      <c r="AP152" s="288"/>
    </row>
    <row r="153" spans="1:42" customFormat="1" ht="15" hidden="1" x14ac:dyDescent="0.25">
      <c r="A153" s="224"/>
      <c r="B153" s="225"/>
      <c r="C153" s="226"/>
      <c r="D153" s="384" t="s">
        <v>361</v>
      </c>
      <c r="E153" s="384"/>
      <c r="F153" s="384"/>
      <c r="G153" s="384"/>
      <c r="H153" s="384"/>
      <c r="I153" s="384"/>
      <c r="J153" s="384"/>
      <c r="K153" s="384"/>
      <c r="L153" s="384"/>
      <c r="M153" s="384"/>
      <c r="N153" s="384"/>
      <c r="O153" s="385"/>
      <c r="AF153" s="219"/>
      <c r="AG153" s="219"/>
      <c r="AH153" s="219"/>
      <c r="AI153" s="203" t="s">
        <v>361</v>
      </c>
      <c r="AM153" s="219"/>
      <c r="AP153" s="288"/>
    </row>
    <row r="154" spans="1:42" customFormat="1" ht="15" hidden="1" x14ac:dyDescent="0.25">
      <c r="A154" s="224"/>
      <c r="B154" s="248"/>
      <c r="C154" s="284"/>
      <c r="D154" s="386" t="s">
        <v>70</v>
      </c>
      <c r="E154" s="386"/>
      <c r="F154" s="386"/>
      <c r="G154" s="221"/>
      <c r="H154" s="249"/>
      <c r="I154" s="249"/>
      <c r="J154" s="249"/>
      <c r="K154" s="250"/>
      <c r="L154" s="249"/>
      <c r="M154" s="251">
        <v>300.5</v>
      </c>
      <c r="N154" s="244"/>
      <c r="O154" s="252">
        <v>2452.08</v>
      </c>
      <c r="AF154" s="219"/>
      <c r="AG154" s="219"/>
      <c r="AH154" s="219"/>
      <c r="AM154" s="219" t="s">
        <v>70</v>
      </c>
      <c r="AP154" s="288"/>
    </row>
    <row r="155" spans="1:42" customFormat="1" ht="15" x14ac:dyDescent="0.25">
      <c r="A155" s="380" t="s">
        <v>380</v>
      </c>
      <c r="B155" s="381"/>
      <c r="C155" s="381"/>
      <c r="D155" s="381"/>
      <c r="E155" s="381"/>
      <c r="F155" s="381"/>
      <c r="G155" s="381"/>
      <c r="H155" s="381"/>
      <c r="I155" s="381"/>
      <c r="J155" s="381"/>
      <c r="K155" s="381"/>
      <c r="L155" s="381"/>
      <c r="M155" s="381"/>
      <c r="N155" s="381"/>
      <c r="O155" s="382"/>
      <c r="AF155" s="219"/>
      <c r="AG155" s="219" t="s">
        <v>380</v>
      </c>
      <c r="AH155" s="219"/>
      <c r="AM155" s="219"/>
      <c r="AP155" s="288"/>
    </row>
    <row r="156" spans="1:42" customFormat="1" ht="45.75" x14ac:dyDescent="0.25">
      <c r="A156" s="220" t="s">
        <v>104</v>
      </c>
      <c r="B156" s="221" t="s">
        <v>114</v>
      </c>
      <c r="C156" s="283" t="s">
        <v>381</v>
      </c>
      <c r="D156" s="383" t="s">
        <v>382</v>
      </c>
      <c r="E156" s="383"/>
      <c r="F156" s="383"/>
      <c r="G156" s="221" t="s">
        <v>170</v>
      </c>
      <c r="H156" s="221">
        <v>0.28999999999999998</v>
      </c>
      <c r="I156" s="221" t="s">
        <v>48</v>
      </c>
      <c r="J156" s="394" t="s">
        <v>383</v>
      </c>
      <c r="K156" s="222"/>
      <c r="L156" s="221"/>
      <c r="M156" s="222"/>
      <c r="N156" s="221"/>
      <c r="O156" s="223"/>
      <c r="AF156" s="219"/>
      <c r="AG156" s="219"/>
      <c r="AH156" s="219" t="s">
        <v>382</v>
      </c>
      <c r="AM156" s="219"/>
      <c r="AP156" s="288"/>
    </row>
    <row r="157" spans="1:42" customFormat="1" ht="57" hidden="1" x14ac:dyDescent="0.25">
      <c r="A157" s="224"/>
      <c r="B157" s="225"/>
      <c r="C157" s="226" t="s">
        <v>52</v>
      </c>
      <c r="D157" s="384" t="s">
        <v>53</v>
      </c>
      <c r="E157" s="384"/>
      <c r="F157" s="384"/>
      <c r="G157" s="384"/>
      <c r="H157" s="384"/>
      <c r="I157" s="384"/>
      <c r="J157" s="384"/>
      <c r="K157" s="384"/>
      <c r="L157" s="384"/>
      <c r="M157" s="384"/>
      <c r="N157" s="384"/>
      <c r="O157" s="385"/>
      <c r="AF157" s="219"/>
      <c r="AG157" s="219"/>
      <c r="AH157" s="219"/>
      <c r="AI157" s="203" t="s">
        <v>53</v>
      </c>
      <c r="AM157" s="219"/>
      <c r="AP157" s="288"/>
    </row>
    <row r="158" spans="1:42" customFormat="1" ht="15" hidden="1" x14ac:dyDescent="0.25">
      <c r="A158" s="224"/>
      <c r="B158" s="227"/>
      <c r="C158" s="226" t="s">
        <v>48</v>
      </c>
      <c r="D158" s="378" t="s">
        <v>54</v>
      </c>
      <c r="E158" s="378"/>
      <c r="F158" s="378"/>
      <c r="G158" s="228"/>
      <c r="H158" s="229"/>
      <c r="I158" s="229"/>
      <c r="J158" s="229"/>
      <c r="K158" s="230">
        <v>248.96</v>
      </c>
      <c r="L158" s="232">
        <v>1.1499999999999999</v>
      </c>
      <c r="M158" s="230">
        <v>83.03</v>
      </c>
      <c r="N158" s="232">
        <v>44.77</v>
      </c>
      <c r="O158" s="235">
        <v>3717.25</v>
      </c>
      <c r="AF158" s="219"/>
      <c r="AG158" s="219"/>
      <c r="AH158" s="219"/>
      <c r="AJ158" s="203" t="s">
        <v>54</v>
      </c>
      <c r="AM158" s="219"/>
      <c r="AP158" s="288"/>
    </row>
    <row r="159" spans="1:42" customFormat="1" ht="15" hidden="1" x14ac:dyDescent="0.25">
      <c r="A159" s="224"/>
      <c r="B159" s="227"/>
      <c r="C159" s="226" t="s">
        <v>27</v>
      </c>
      <c r="D159" s="378" t="s">
        <v>55</v>
      </c>
      <c r="E159" s="378"/>
      <c r="F159" s="378"/>
      <c r="G159" s="228"/>
      <c r="H159" s="229"/>
      <c r="I159" s="229"/>
      <c r="J159" s="229"/>
      <c r="K159" s="230">
        <v>477.23</v>
      </c>
      <c r="L159" s="232">
        <v>1.1499999999999999</v>
      </c>
      <c r="M159" s="230">
        <v>159.16</v>
      </c>
      <c r="N159" s="232">
        <v>13.24</v>
      </c>
      <c r="O159" s="235">
        <v>2107.2800000000002</v>
      </c>
      <c r="AF159" s="219"/>
      <c r="AG159" s="219"/>
      <c r="AH159" s="219"/>
      <c r="AJ159" s="203" t="s">
        <v>55</v>
      </c>
      <c r="AM159" s="219"/>
      <c r="AP159" s="288"/>
    </row>
    <row r="160" spans="1:42" customFormat="1" ht="15" hidden="1" x14ac:dyDescent="0.25">
      <c r="A160" s="224"/>
      <c r="B160" s="227"/>
      <c r="C160" s="226" t="s">
        <v>56</v>
      </c>
      <c r="D160" s="378" t="s">
        <v>57</v>
      </c>
      <c r="E160" s="378"/>
      <c r="F160" s="378"/>
      <c r="G160" s="228"/>
      <c r="H160" s="229"/>
      <c r="I160" s="229"/>
      <c r="J160" s="229"/>
      <c r="K160" s="230">
        <v>56.42</v>
      </c>
      <c r="L160" s="232">
        <v>1.1499999999999999</v>
      </c>
      <c r="M160" s="230">
        <v>18.82</v>
      </c>
      <c r="N160" s="232">
        <v>44.77</v>
      </c>
      <c r="O160" s="233">
        <v>842.57</v>
      </c>
      <c r="AF160" s="219"/>
      <c r="AG160" s="219"/>
      <c r="AH160" s="219"/>
      <c r="AJ160" s="203" t="s">
        <v>57</v>
      </c>
      <c r="AM160" s="219"/>
      <c r="AP160" s="288"/>
    </row>
    <row r="161" spans="1:43" customFormat="1" ht="15" hidden="1" x14ac:dyDescent="0.25">
      <c r="A161" s="224"/>
      <c r="B161" s="227"/>
      <c r="C161" s="226" t="s">
        <v>58</v>
      </c>
      <c r="D161" s="378" t="s">
        <v>59</v>
      </c>
      <c r="E161" s="378"/>
      <c r="F161" s="378"/>
      <c r="G161" s="228"/>
      <c r="H161" s="229"/>
      <c r="I161" s="229"/>
      <c r="J161" s="229"/>
      <c r="K161" s="230">
        <v>11.96</v>
      </c>
      <c r="L161" s="229"/>
      <c r="M161" s="230">
        <v>3.47</v>
      </c>
      <c r="N161" s="232">
        <v>8.16</v>
      </c>
      <c r="O161" s="233">
        <v>28.32</v>
      </c>
      <c r="AF161" s="219"/>
      <c r="AG161" s="219"/>
      <c r="AH161" s="219"/>
      <c r="AJ161" s="203" t="s">
        <v>59</v>
      </c>
      <c r="AM161" s="219"/>
      <c r="AP161" s="288"/>
    </row>
    <row r="162" spans="1:43" customFormat="1" ht="15" hidden="1" x14ac:dyDescent="0.25">
      <c r="A162" s="287"/>
      <c r="B162" s="227"/>
      <c r="C162" s="226"/>
      <c r="D162" s="378" t="s">
        <v>60</v>
      </c>
      <c r="E162" s="378"/>
      <c r="F162" s="378"/>
      <c r="G162" s="228" t="s">
        <v>61</v>
      </c>
      <c r="H162" s="232">
        <v>27.12</v>
      </c>
      <c r="I162" s="232">
        <v>1.1499999999999999</v>
      </c>
      <c r="J162" s="241">
        <v>9.0445200000000003</v>
      </c>
      <c r="K162" s="238"/>
      <c r="L162" s="229"/>
      <c r="M162" s="238"/>
      <c r="N162" s="229"/>
      <c r="O162" s="239"/>
      <c r="AF162" s="219"/>
      <c r="AG162" s="219"/>
      <c r="AH162" s="219"/>
      <c r="AK162" s="203" t="s">
        <v>60</v>
      </c>
      <c r="AM162" s="219"/>
      <c r="AP162" s="288"/>
    </row>
    <row r="163" spans="1:43" customFormat="1" ht="15" hidden="1" x14ac:dyDescent="0.25">
      <c r="A163" s="287"/>
      <c r="B163" s="227"/>
      <c r="C163" s="226"/>
      <c r="D163" s="378" t="s">
        <v>62</v>
      </c>
      <c r="E163" s="378"/>
      <c r="F163" s="378"/>
      <c r="G163" s="228" t="s">
        <v>61</v>
      </c>
      <c r="H163" s="240">
        <v>4.2</v>
      </c>
      <c r="I163" s="232">
        <v>1.1499999999999999</v>
      </c>
      <c r="J163" s="253">
        <v>1.4007000000000001</v>
      </c>
      <c r="K163" s="238"/>
      <c r="L163" s="229"/>
      <c r="M163" s="238"/>
      <c r="N163" s="229"/>
      <c r="O163" s="239"/>
      <c r="AF163" s="219"/>
      <c r="AG163" s="219"/>
      <c r="AH163" s="219"/>
      <c r="AK163" s="203" t="s">
        <v>62</v>
      </c>
      <c r="AM163" s="219"/>
      <c r="AP163" s="288"/>
    </row>
    <row r="164" spans="1:43" customFormat="1" ht="15" hidden="1" x14ac:dyDescent="0.25">
      <c r="A164" s="242"/>
      <c r="B164" s="228"/>
      <c r="C164" s="226"/>
      <c r="D164" s="379" t="s">
        <v>63</v>
      </c>
      <c r="E164" s="379"/>
      <c r="F164" s="379"/>
      <c r="G164" s="243"/>
      <c r="H164" s="244"/>
      <c r="I164" s="244"/>
      <c r="J164" s="244"/>
      <c r="K164" s="246">
        <v>738.15</v>
      </c>
      <c r="L164" s="244"/>
      <c r="M164" s="246">
        <v>245.66</v>
      </c>
      <c r="N164" s="244"/>
      <c r="O164" s="247">
        <v>5852.85</v>
      </c>
      <c r="AF164" s="219"/>
      <c r="AG164" s="219"/>
      <c r="AH164" s="219"/>
      <c r="AL164" s="203" t="s">
        <v>63</v>
      </c>
      <c r="AM164" s="219"/>
      <c r="AP164" s="288"/>
    </row>
    <row r="165" spans="1:43" customFormat="1" ht="15" hidden="1" x14ac:dyDescent="0.25">
      <c r="A165" s="287"/>
      <c r="B165" s="227"/>
      <c r="C165" s="226"/>
      <c r="D165" s="378" t="s">
        <v>64</v>
      </c>
      <c r="E165" s="378"/>
      <c r="F165" s="378"/>
      <c r="G165" s="228"/>
      <c r="H165" s="229"/>
      <c r="I165" s="229"/>
      <c r="J165" s="229"/>
      <c r="K165" s="238"/>
      <c r="L165" s="229"/>
      <c r="M165" s="230">
        <v>101.85</v>
      </c>
      <c r="N165" s="229"/>
      <c r="O165" s="235">
        <v>4559.82</v>
      </c>
      <c r="AF165" s="219"/>
      <c r="AG165" s="219"/>
      <c r="AH165" s="219"/>
      <c r="AK165" s="203" t="s">
        <v>64</v>
      </c>
      <c r="AM165" s="219"/>
      <c r="AP165" s="288"/>
    </row>
    <row r="166" spans="1:43" customFormat="1" ht="34.5" hidden="1" x14ac:dyDescent="0.25">
      <c r="A166" s="287"/>
      <c r="B166" s="227"/>
      <c r="C166" s="226" t="s">
        <v>373</v>
      </c>
      <c r="D166" s="378" t="s">
        <v>374</v>
      </c>
      <c r="E166" s="378"/>
      <c r="F166" s="378"/>
      <c r="G166" s="228" t="s">
        <v>67</v>
      </c>
      <c r="H166" s="236">
        <v>117</v>
      </c>
      <c r="I166" s="229"/>
      <c r="J166" s="236">
        <v>117</v>
      </c>
      <c r="K166" s="238"/>
      <c r="L166" s="229"/>
      <c r="M166" s="230">
        <v>119.16</v>
      </c>
      <c r="N166" s="229"/>
      <c r="O166" s="235">
        <v>5334.99</v>
      </c>
      <c r="AF166" s="219"/>
      <c r="AG166" s="219"/>
      <c r="AH166" s="219"/>
      <c r="AK166" s="203" t="s">
        <v>374</v>
      </c>
      <c r="AM166" s="219"/>
      <c r="AP166" s="288"/>
    </row>
    <row r="167" spans="1:43" customFormat="1" ht="45" hidden="1" x14ac:dyDescent="0.25">
      <c r="A167" s="287"/>
      <c r="B167" s="227"/>
      <c r="C167" s="226" t="s">
        <v>375</v>
      </c>
      <c r="D167" s="378" t="s">
        <v>376</v>
      </c>
      <c r="E167" s="378"/>
      <c r="F167" s="378"/>
      <c r="G167" s="228" t="s">
        <v>67</v>
      </c>
      <c r="H167" s="236">
        <v>74</v>
      </c>
      <c r="I167" s="232">
        <v>0.85</v>
      </c>
      <c r="J167" s="240">
        <v>62.9</v>
      </c>
      <c r="K167" s="238"/>
      <c r="L167" s="229"/>
      <c r="M167" s="230">
        <v>64.06</v>
      </c>
      <c r="N167" s="229"/>
      <c r="O167" s="235">
        <v>2868.13</v>
      </c>
      <c r="AF167" s="219"/>
      <c r="AG167" s="219"/>
      <c r="AH167" s="219"/>
      <c r="AK167" s="203" t="s">
        <v>376</v>
      </c>
      <c r="AM167" s="219"/>
      <c r="AP167" s="288"/>
    </row>
    <row r="168" spans="1:43" customFormat="1" ht="15" hidden="1" x14ac:dyDescent="0.25">
      <c r="A168" s="224"/>
      <c r="B168" s="248"/>
      <c r="C168" s="284"/>
      <c r="D168" s="386" t="s">
        <v>70</v>
      </c>
      <c r="E168" s="386"/>
      <c r="F168" s="386"/>
      <c r="G168" s="221"/>
      <c r="H168" s="249"/>
      <c r="I168" s="249"/>
      <c r="J168" s="249"/>
      <c r="K168" s="250"/>
      <c r="L168" s="249"/>
      <c r="M168" s="251">
        <v>428.88</v>
      </c>
      <c r="N168" s="244"/>
      <c r="O168" s="252">
        <v>14055.97</v>
      </c>
      <c r="AF168" s="219"/>
      <c r="AG168" s="219"/>
      <c r="AH168" s="219"/>
      <c r="AM168" s="219" t="s">
        <v>70</v>
      </c>
      <c r="AP168" s="288"/>
    </row>
    <row r="169" spans="1:43" customFormat="1" ht="45.75" x14ac:dyDescent="0.25">
      <c r="A169" s="220" t="s">
        <v>114</v>
      </c>
      <c r="B169" s="221" t="s">
        <v>118</v>
      </c>
      <c r="C169" s="283" t="s">
        <v>384</v>
      </c>
      <c r="D169" s="383" t="s">
        <v>385</v>
      </c>
      <c r="E169" s="383"/>
      <c r="F169" s="383"/>
      <c r="G169" s="221" t="s">
        <v>113</v>
      </c>
      <c r="H169" s="221">
        <v>29</v>
      </c>
      <c r="I169" s="221" t="s">
        <v>48</v>
      </c>
      <c r="J169" s="394" t="s">
        <v>112</v>
      </c>
      <c r="K169" s="222" t="s">
        <v>386</v>
      </c>
      <c r="L169" s="221"/>
      <c r="M169" s="222" t="s">
        <v>387</v>
      </c>
      <c r="N169" s="221" t="s">
        <v>82</v>
      </c>
      <c r="O169" s="223" t="s">
        <v>388</v>
      </c>
      <c r="AF169" s="219"/>
      <c r="AG169" s="219"/>
      <c r="AH169" s="219" t="s">
        <v>385</v>
      </c>
      <c r="AM169" s="219"/>
      <c r="AP169" s="288"/>
    </row>
    <row r="170" spans="1:43" customFormat="1" ht="15" hidden="1" x14ac:dyDescent="0.25">
      <c r="A170" s="255"/>
      <c r="B170" s="202"/>
      <c r="C170" s="284"/>
      <c r="D170" s="378" t="s">
        <v>83</v>
      </c>
      <c r="E170" s="378"/>
      <c r="F170" s="378"/>
      <c r="G170" s="378"/>
      <c r="H170" s="378"/>
      <c r="I170" s="378"/>
      <c r="J170" s="378"/>
      <c r="K170" s="378"/>
      <c r="L170" s="378"/>
      <c r="M170" s="378"/>
      <c r="N170" s="378"/>
      <c r="O170" s="388"/>
      <c r="AF170" s="219"/>
      <c r="AG170" s="219"/>
      <c r="AH170" s="219"/>
      <c r="AM170" s="219"/>
      <c r="AN170" s="203" t="s">
        <v>83</v>
      </c>
      <c r="AP170" s="288"/>
    </row>
    <row r="171" spans="1:43" customFormat="1" ht="15" hidden="1" x14ac:dyDescent="0.25">
      <c r="A171" s="224"/>
      <c r="B171" s="248"/>
      <c r="C171" s="284"/>
      <c r="D171" s="386" t="s">
        <v>70</v>
      </c>
      <c r="E171" s="386"/>
      <c r="F171" s="386"/>
      <c r="G171" s="221"/>
      <c r="H171" s="249"/>
      <c r="I171" s="249"/>
      <c r="J171" s="249"/>
      <c r="K171" s="250"/>
      <c r="L171" s="249"/>
      <c r="M171" s="256">
        <v>6904.03</v>
      </c>
      <c r="N171" s="244"/>
      <c r="O171" s="252">
        <v>56336.88</v>
      </c>
      <c r="AF171" s="219"/>
      <c r="AG171" s="219"/>
      <c r="AH171" s="219"/>
      <c r="AM171" s="219" t="s">
        <v>70</v>
      </c>
      <c r="AP171" s="288"/>
    </row>
    <row r="172" spans="1:43" customFormat="1" ht="15" x14ac:dyDescent="0.25">
      <c r="A172" s="380" t="s">
        <v>389</v>
      </c>
      <c r="B172" s="381"/>
      <c r="C172" s="381"/>
      <c r="D172" s="381"/>
      <c r="E172" s="381"/>
      <c r="F172" s="381"/>
      <c r="G172" s="381"/>
      <c r="H172" s="381"/>
      <c r="I172" s="381"/>
      <c r="J172" s="381"/>
      <c r="K172" s="381"/>
      <c r="L172" s="381"/>
      <c r="M172" s="381"/>
      <c r="N172" s="381"/>
      <c r="O172" s="382"/>
      <c r="AF172" s="219"/>
      <c r="AG172" s="219" t="s">
        <v>389</v>
      </c>
      <c r="AH172" s="219"/>
      <c r="AM172" s="219"/>
      <c r="AP172" s="288"/>
    </row>
    <row r="173" spans="1:43" customFormat="1" ht="45.75" x14ac:dyDescent="0.25">
      <c r="A173" s="220" t="s">
        <v>118</v>
      </c>
      <c r="B173" s="221" t="s">
        <v>120</v>
      </c>
      <c r="C173" s="283" t="s">
        <v>390</v>
      </c>
      <c r="D173" s="383" t="s">
        <v>391</v>
      </c>
      <c r="E173" s="383"/>
      <c r="F173" s="383"/>
      <c r="G173" s="221" t="s">
        <v>371</v>
      </c>
      <c r="H173" s="221">
        <v>0.56599999999999995</v>
      </c>
      <c r="I173" s="221" t="s">
        <v>48</v>
      </c>
      <c r="J173" s="394" t="s">
        <v>392</v>
      </c>
      <c r="K173" s="222"/>
      <c r="L173" s="221"/>
      <c r="M173" s="222"/>
      <c r="N173" s="221"/>
      <c r="O173" s="223"/>
      <c r="AF173" s="219"/>
      <c r="AG173" s="219"/>
      <c r="AH173" s="219" t="s">
        <v>391</v>
      </c>
      <c r="AM173" s="219"/>
      <c r="AP173" s="288"/>
    </row>
    <row r="174" spans="1:43" customFormat="1" ht="15" hidden="1" x14ac:dyDescent="0.25">
      <c r="A174" s="255"/>
      <c r="B174" s="248"/>
      <c r="C174" s="284"/>
      <c r="D174" s="378" t="s">
        <v>393</v>
      </c>
      <c r="E174" s="378"/>
      <c r="F174" s="378"/>
      <c r="G174" s="378"/>
      <c r="H174" s="378"/>
      <c r="I174" s="378"/>
      <c r="J174" s="378"/>
      <c r="K174" s="378"/>
      <c r="L174" s="378"/>
      <c r="M174" s="378"/>
      <c r="N174" s="378"/>
      <c r="O174" s="388"/>
      <c r="AF174" s="219"/>
      <c r="AG174" s="219"/>
      <c r="AH174" s="219"/>
      <c r="AM174" s="219"/>
      <c r="AP174" s="288"/>
      <c r="AQ174" s="203" t="s">
        <v>393</v>
      </c>
    </row>
    <row r="175" spans="1:43" customFormat="1" ht="57" hidden="1" x14ac:dyDescent="0.25">
      <c r="A175" s="224"/>
      <c r="B175" s="225"/>
      <c r="C175" s="226" t="s">
        <v>52</v>
      </c>
      <c r="D175" s="384" t="s">
        <v>53</v>
      </c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5"/>
      <c r="AF175" s="219"/>
      <c r="AG175" s="219"/>
      <c r="AH175" s="219"/>
      <c r="AI175" s="203" t="s">
        <v>53</v>
      </c>
      <c r="AM175" s="219"/>
      <c r="AP175" s="288"/>
    </row>
    <row r="176" spans="1:43" customFormat="1" ht="15" hidden="1" x14ac:dyDescent="0.25">
      <c r="A176" s="224"/>
      <c r="B176" s="227"/>
      <c r="C176" s="226" t="s">
        <v>48</v>
      </c>
      <c r="D176" s="378" t="s">
        <v>54</v>
      </c>
      <c r="E176" s="378"/>
      <c r="F176" s="378"/>
      <c r="G176" s="228"/>
      <c r="H176" s="229"/>
      <c r="I176" s="229"/>
      <c r="J176" s="229"/>
      <c r="K176" s="230">
        <v>731.22</v>
      </c>
      <c r="L176" s="232">
        <v>1.1499999999999999</v>
      </c>
      <c r="M176" s="230">
        <v>475.95</v>
      </c>
      <c r="N176" s="232">
        <v>44.77</v>
      </c>
      <c r="O176" s="235">
        <v>21308.28</v>
      </c>
      <c r="AF176" s="219"/>
      <c r="AG176" s="219"/>
      <c r="AH176" s="219"/>
      <c r="AJ176" s="203" t="s">
        <v>54</v>
      </c>
      <c r="AM176" s="219"/>
      <c r="AP176" s="288"/>
    </row>
    <row r="177" spans="1:42" customFormat="1" ht="15" hidden="1" x14ac:dyDescent="0.25">
      <c r="A177" s="224"/>
      <c r="B177" s="227"/>
      <c r="C177" s="226" t="s">
        <v>27</v>
      </c>
      <c r="D177" s="378" t="s">
        <v>55</v>
      </c>
      <c r="E177" s="378"/>
      <c r="F177" s="378"/>
      <c r="G177" s="228"/>
      <c r="H177" s="229"/>
      <c r="I177" s="229"/>
      <c r="J177" s="229"/>
      <c r="K177" s="234">
        <v>1520.51</v>
      </c>
      <c r="L177" s="232">
        <v>1.1499999999999999</v>
      </c>
      <c r="M177" s="230">
        <v>989.7</v>
      </c>
      <c r="N177" s="232">
        <v>13.24</v>
      </c>
      <c r="O177" s="235">
        <v>13103.63</v>
      </c>
      <c r="AF177" s="219"/>
      <c r="AG177" s="219"/>
      <c r="AH177" s="219"/>
      <c r="AJ177" s="203" t="s">
        <v>55</v>
      </c>
      <c r="AM177" s="219"/>
      <c r="AP177" s="288"/>
    </row>
    <row r="178" spans="1:42" customFormat="1" ht="15" hidden="1" x14ac:dyDescent="0.25">
      <c r="A178" s="224"/>
      <c r="B178" s="227"/>
      <c r="C178" s="226" t="s">
        <v>56</v>
      </c>
      <c r="D178" s="378" t="s">
        <v>57</v>
      </c>
      <c r="E178" s="378"/>
      <c r="F178" s="378"/>
      <c r="G178" s="228"/>
      <c r="H178" s="229"/>
      <c r="I178" s="229"/>
      <c r="J178" s="229"/>
      <c r="K178" s="230">
        <v>201.05</v>
      </c>
      <c r="L178" s="232">
        <v>1.1499999999999999</v>
      </c>
      <c r="M178" s="230">
        <v>130.86000000000001</v>
      </c>
      <c r="N178" s="232">
        <v>44.77</v>
      </c>
      <c r="O178" s="235">
        <v>5858.6</v>
      </c>
      <c r="AF178" s="219"/>
      <c r="AG178" s="219"/>
      <c r="AH178" s="219"/>
      <c r="AJ178" s="203" t="s">
        <v>57</v>
      </c>
      <c r="AM178" s="219"/>
      <c r="AP178" s="288"/>
    </row>
    <row r="179" spans="1:42" customFormat="1" ht="15" hidden="1" x14ac:dyDescent="0.25">
      <c r="A179" s="224"/>
      <c r="B179" s="227"/>
      <c r="C179" s="226" t="s">
        <v>58</v>
      </c>
      <c r="D179" s="378" t="s">
        <v>59</v>
      </c>
      <c r="E179" s="378"/>
      <c r="F179" s="378"/>
      <c r="G179" s="228"/>
      <c r="H179" s="229"/>
      <c r="I179" s="229"/>
      <c r="J179" s="229"/>
      <c r="K179" s="234">
        <v>3939.59</v>
      </c>
      <c r="L179" s="229"/>
      <c r="M179" s="234">
        <v>2229.81</v>
      </c>
      <c r="N179" s="232">
        <v>8.16</v>
      </c>
      <c r="O179" s="235">
        <v>18195.25</v>
      </c>
      <c r="AF179" s="219"/>
      <c r="AG179" s="219"/>
      <c r="AH179" s="219"/>
      <c r="AJ179" s="203" t="s">
        <v>59</v>
      </c>
      <c r="AM179" s="219"/>
      <c r="AP179" s="288"/>
    </row>
    <row r="180" spans="1:42" customFormat="1" ht="15" hidden="1" x14ac:dyDescent="0.25">
      <c r="A180" s="287"/>
      <c r="B180" s="227"/>
      <c r="C180" s="226"/>
      <c r="D180" s="378" t="s">
        <v>60</v>
      </c>
      <c r="E180" s="378"/>
      <c r="F180" s="378"/>
      <c r="G180" s="228" t="s">
        <v>61</v>
      </c>
      <c r="H180" s="232">
        <v>80.62</v>
      </c>
      <c r="I180" s="232">
        <v>1.1499999999999999</v>
      </c>
      <c r="J180" s="237">
        <v>52.475557999999999</v>
      </c>
      <c r="K180" s="238"/>
      <c r="L180" s="229"/>
      <c r="M180" s="238"/>
      <c r="N180" s="229"/>
      <c r="O180" s="239"/>
      <c r="AF180" s="219"/>
      <c r="AG180" s="219"/>
      <c r="AH180" s="219"/>
      <c r="AK180" s="203" t="s">
        <v>60</v>
      </c>
      <c r="AM180" s="219"/>
      <c r="AP180" s="288"/>
    </row>
    <row r="181" spans="1:42" customFormat="1" ht="15" hidden="1" x14ac:dyDescent="0.25">
      <c r="A181" s="287"/>
      <c r="B181" s="227"/>
      <c r="C181" s="226"/>
      <c r="D181" s="378" t="s">
        <v>62</v>
      </c>
      <c r="E181" s="378"/>
      <c r="F181" s="378"/>
      <c r="G181" s="228" t="s">
        <v>61</v>
      </c>
      <c r="H181" s="232">
        <v>15.75</v>
      </c>
      <c r="I181" s="232">
        <v>1.1499999999999999</v>
      </c>
      <c r="J181" s="237">
        <v>10.251675000000001</v>
      </c>
      <c r="K181" s="238"/>
      <c r="L181" s="229"/>
      <c r="M181" s="238"/>
      <c r="N181" s="229"/>
      <c r="O181" s="239"/>
      <c r="AF181" s="219"/>
      <c r="AG181" s="219"/>
      <c r="AH181" s="219"/>
      <c r="AK181" s="203" t="s">
        <v>62</v>
      </c>
      <c r="AM181" s="219"/>
      <c r="AP181" s="288"/>
    </row>
    <row r="182" spans="1:42" customFormat="1" ht="15" hidden="1" x14ac:dyDescent="0.25">
      <c r="A182" s="242"/>
      <c r="B182" s="228"/>
      <c r="C182" s="226"/>
      <c r="D182" s="379" t="s">
        <v>63</v>
      </c>
      <c r="E182" s="379"/>
      <c r="F182" s="379"/>
      <c r="G182" s="243"/>
      <c r="H182" s="244"/>
      <c r="I182" s="244"/>
      <c r="J182" s="244"/>
      <c r="K182" s="245">
        <v>6191.32</v>
      </c>
      <c r="L182" s="244"/>
      <c r="M182" s="245">
        <v>3695.46</v>
      </c>
      <c r="N182" s="244"/>
      <c r="O182" s="247">
        <v>52607.16</v>
      </c>
      <c r="AF182" s="219"/>
      <c r="AG182" s="219"/>
      <c r="AH182" s="219"/>
      <c r="AL182" s="203" t="s">
        <v>63</v>
      </c>
      <c r="AM182" s="219"/>
      <c r="AP182" s="288"/>
    </row>
    <row r="183" spans="1:42" customFormat="1" ht="15" hidden="1" x14ac:dyDescent="0.25">
      <c r="A183" s="287"/>
      <c r="B183" s="227"/>
      <c r="C183" s="226"/>
      <c r="D183" s="378" t="s">
        <v>64</v>
      </c>
      <c r="E183" s="378"/>
      <c r="F183" s="378"/>
      <c r="G183" s="228"/>
      <c r="H183" s="229"/>
      <c r="I183" s="229"/>
      <c r="J183" s="229"/>
      <c r="K183" s="238"/>
      <c r="L183" s="229"/>
      <c r="M183" s="230">
        <v>606.80999999999995</v>
      </c>
      <c r="N183" s="229"/>
      <c r="O183" s="235">
        <v>27166.880000000001</v>
      </c>
      <c r="AF183" s="219"/>
      <c r="AG183" s="219"/>
      <c r="AH183" s="219"/>
      <c r="AK183" s="203" t="s">
        <v>64</v>
      </c>
      <c r="AM183" s="219"/>
      <c r="AP183" s="288"/>
    </row>
    <row r="184" spans="1:42" customFormat="1" ht="34.5" hidden="1" x14ac:dyDescent="0.25">
      <c r="A184" s="287"/>
      <c r="B184" s="227"/>
      <c r="C184" s="226" t="s">
        <v>373</v>
      </c>
      <c r="D184" s="378" t="s">
        <v>374</v>
      </c>
      <c r="E184" s="378"/>
      <c r="F184" s="378"/>
      <c r="G184" s="228" t="s">
        <v>67</v>
      </c>
      <c r="H184" s="236">
        <v>117</v>
      </c>
      <c r="I184" s="229"/>
      <c r="J184" s="236">
        <v>117</v>
      </c>
      <c r="K184" s="238"/>
      <c r="L184" s="229"/>
      <c r="M184" s="230">
        <v>709.97</v>
      </c>
      <c r="N184" s="229"/>
      <c r="O184" s="235">
        <v>31785.25</v>
      </c>
      <c r="AF184" s="219"/>
      <c r="AG184" s="219"/>
      <c r="AH184" s="219"/>
      <c r="AK184" s="203" t="s">
        <v>374</v>
      </c>
      <c r="AM184" s="219"/>
      <c r="AP184" s="288"/>
    </row>
    <row r="185" spans="1:42" customFormat="1" ht="45" hidden="1" x14ac:dyDescent="0.25">
      <c r="A185" s="287"/>
      <c r="B185" s="227"/>
      <c r="C185" s="226" t="s">
        <v>375</v>
      </c>
      <c r="D185" s="378" t="s">
        <v>376</v>
      </c>
      <c r="E185" s="378"/>
      <c r="F185" s="378"/>
      <c r="G185" s="228" t="s">
        <v>67</v>
      </c>
      <c r="H185" s="236">
        <v>74</v>
      </c>
      <c r="I185" s="232">
        <v>0.85</v>
      </c>
      <c r="J185" s="240">
        <v>62.9</v>
      </c>
      <c r="K185" s="238"/>
      <c r="L185" s="229"/>
      <c r="M185" s="230">
        <v>381.68</v>
      </c>
      <c r="N185" s="229"/>
      <c r="O185" s="235">
        <v>17087.97</v>
      </c>
      <c r="AF185" s="219"/>
      <c r="AG185" s="219"/>
      <c r="AH185" s="219"/>
      <c r="AK185" s="203" t="s">
        <v>376</v>
      </c>
      <c r="AM185" s="219"/>
      <c r="AP185" s="288"/>
    </row>
    <row r="186" spans="1:42" customFormat="1" ht="15" hidden="1" x14ac:dyDescent="0.25">
      <c r="A186" s="224"/>
      <c r="B186" s="248"/>
      <c r="C186" s="284"/>
      <c r="D186" s="386" t="s">
        <v>70</v>
      </c>
      <c r="E186" s="386"/>
      <c r="F186" s="386"/>
      <c r="G186" s="221"/>
      <c r="H186" s="249"/>
      <c r="I186" s="249"/>
      <c r="J186" s="249"/>
      <c r="K186" s="250"/>
      <c r="L186" s="249"/>
      <c r="M186" s="256">
        <v>4787.1099999999997</v>
      </c>
      <c r="N186" s="244"/>
      <c r="O186" s="252">
        <v>101480.38</v>
      </c>
      <c r="AF186" s="219"/>
      <c r="AG186" s="219"/>
      <c r="AH186" s="219"/>
      <c r="AM186" s="219" t="s">
        <v>70</v>
      </c>
      <c r="AP186" s="288"/>
    </row>
    <row r="187" spans="1:42" customFormat="1" ht="34.5" x14ac:dyDescent="0.25">
      <c r="A187" s="220" t="s">
        <v>120</v>
      </c>
      <c r="B187" s="221" t="s">
        <v>122</v>
      </c>
      <c r="C187" s="283" t="s">
        <v>395</v>
      </c>
      <c r="D187" s="383" t="s">
        <v>396</v>
      </c>
      <c r="E187" s="383"/>
      <c r="F187" s="383"/>
      <c r="G187" s="221" t="s">
        <v>105</v>
      </c>
      <c r="H187" s="221">
        <v>1</v>
      </c>
      <c r="I187" s="221" t="s">
        <v>48</v>
      </c>
      <c r="J187" s="394" t="s">
        <v>48</v>
      </c>
      <c r="K187" s="222" t="s">
        <v>397</v>
      </c>
      <c r="L187" s="221"/>
      <c r="M187" s="222" t="s">
        <v>397</v>
      </c>
      <c r="N187" s="221" t="s">
        <v>82</v>
      </c>
      <c r="O187" s="223" t="s">
        <v>398</v>
      </c>
      <c r="AF187" s="219"/>
      <c r="AG187" s="219"/>
      <c r="AH187" s="219" t="s">
        <v>396</v>
      </c>
      <c r="AM187" s="219"/>
      <c r="AP187" s="288"/>
    </row>
    <row r="188" spans="1:42" customFormat="1" ht="15" hidden="1" x14ac:dyDescent="0.25">
      <c r="A188" s="255"/>
      <c r="B188" s="202"/>
      <c r="C188" s="284"/>
      <c r="D188" s="378" t="s">
        <v>83</v>
      </c>
      <c r="E188" s="378"/>
      <c r="F188" s="378"/>
      <c r="G188" s="378"/>
      <c r="H188" s="378"/>
      <c r="I188" s="378"/>
      <c r="J188" s="378"/>
      <c r="K188" s="378"/>
      <c r="L188" s="378"/>
      <c r="M188" s="378"/>
      <c r="N188" s="378"/>
      <c r="O188" s="388"/>
      <c r="AF188" s="219"/>
      <c r="AG188" s="219"/>
      <c r="AH188" s="219"/>
      <c r="AM188" s="219"/>
      <c r="AN188" s="203" t="s">
        <v>83</v>
      </c>
      <c r="AP188" s="288"/>
    </row>
    <row r="189" spans="1:42" customFormat="1" ht="15" hidden="1" x14ac:dyDescent="0.25">
      <c r="A189" s="224"/>
      <c r="B189" s="248"/>
      <c r="C189" s="284"/>
      <c r="D189" s="386" t="s">
        <v>70</v>
      </c>
      <c r="E189" s="386"/>
      <c r="F189" s="386"/>
      <c r="G189" s="221"/>
      <c r="H189" s="249"/>
      <c r="I189" s="249"/>
      <c r="J189" s="249"/>
      <c r="K189" s="250"/>
      <c r="L189" s="249"/>
      <c r="M189" s="251">
        <v>873.72</v>
      </c>
      <c r="N189" s="244"/>
      <c r="O189" s="252">
        <v>7129.56</v>
      </c>
      <c r="AF189" s="219"/>
      <c r="AG189" s="219"/>
      <c r="AH189" s="219"/>
      <c r="AM189" s="219" t="s">
        <v>70</v>
      </c>
      <c r="AP189" s="288"/>
    </row>
    <row r="190" spans="1:42" customFormat="1" ht="45.75" x14ac:dyDescent="0.25">
      <c r="A190" s="220" t="s">
        <v>121</v>
      </c>
      <c r="B190" s="221" t="s">
        <v>123</v>
      </c>
      <c r="C190" s="283" t="s">
        <v>399</v>
      </c>
      <c r="D190" s="383" t="s">
        <v>400</v>
      </c>
      <c r="E190" s="383"/>
      <c r="F190" s="383"/>
      <c r="G190" s="221" t="s">
        <v>105</v>
      </c>
      <c r="H190" s="221">
        <v>1</v>
      </c>
      <c r="I190" s="221" t="s">
        <v>48</v>
      </c>
      <c r="J190" s="394" t="s">
        <v>48</v>
      </c>
      <c r="K190" s="222" t="s">
        <v>401</v>
      </c>
      <c r="L190" s="221"/>
      <c r="M190" s="222" t="s">
        <v>401</v>
      </c>
      <c r="N190" s="221" t="s">
        <v>82</v>
      </c>
      <c r="O190" s="223" t="s">
        <v>402</v>
      </c>
      <c r="AF190" s="219"/>
      <c r="AG190" s="219"/>
      <c r="AH190" s="219" t="s">
        <v>400</v>
      </c>
      <c r="AM190" s="219"/>
      <c r="AP190" s="288"/>
    </row>
    <row r="191" spans="1:42" customFormat="1" ht="15" hidden="1" x14ac:dyDescent="0.25">
      <c r="A191" s="255"/>
      <c r="B191" s="202"/>
      <c r="C191" s="284"/>
      <c r="D191" s="378" t="s">
        <v>83</v>
      </c>
      <c r="E191" s="378"/>
      <c r="F191" s="378"/>
      <c r="G191" s="378"/>
      <c r="H191" s="378"/>
      <c r="I191" s="378"/>
      <c r="J191" s="378"/>
      <c r="K191" s="378"/>
      <c r="L191" s="378"/>
      <c r="M191" s="378"/>
      <c r="N191" s="378"/>
      <c r="O191" s="388"/>
      <c r="AF191" s="219"/>
      <c r="AG191" s="219"/>
      <c r="AH191" s="219"/>
      <c r="AM191" s="219"/>
      <c r="AN191" s="203" t="s">
        <v>83</v>
      </c>
      <c r="AP191" s="288"/>
    </row>
    <row r="192" spans="1:42" customFormat="1" ht="15" hidden="1" x14ac:dyDescent="0.25">
      <c r="A192" s="224"/>
      <c r="B192" s="248"/>
      <c r="C192" s="284"/>
      <c r="D192" s="386" t="s">
        <v>70</v>
      </c>
      <c r="E192" s="386"/>
      <c r="F192" s="386"/>
      <c r="G192" s="221"/>
      <c r="H192" s="249"/>
      <c r="I192" s="249"/>
      <c r="J192" s="249"/>
      <c r="K192" s="250"/>
      <c r="L192" s="249"/>
      <c r="M192" s="251">
        <v>593.85</v>
      </c>
      <c r="N192" s="244"/>
      <c r="O192" s="252">
        <v>4845.82</v>
      </c>
      <c r="AF192" s="219"/>
      <c r="AG192" s="219"/>
      <c r="AH192" s="219"/>
      <c r="AM192" s="219" t="s">
        <v>70</v>
      </c>
      <c r="AP192" s="288"/>
    </row>
    <row r="193" spans="1:42" customFormat="1" ht="45.75" x14ac:dyDescent="0.25">
      <c r="A193" s="220" t="s">
        <v>122</v>
      </c>
      <c r="B193" s="221" t="s">
        <v>124</v>
      </c>
      <c r="C193" s="283" t="s">
        <v>403</v>
      </c>
      <c r="D193" s="383" t="s">
        <v>404</v>
      </c>
      <c r="E193" s="383"/>
      <c r="F193" s="383"/>
      <c r="G193" s="221" t="s">
        <v>105</v>
      </c>
      <c r="H193" s="221">
        <v>3</v>
      </c>
      <c r="I193" s="221" t="s">
        <v>48</v>
      </c>
      <c r="J193" s="394" t="s">
        <v>56</v>
      </c>
      <c r="K193" s="222" t="s">
        <v>405</v>
      </c>
      <c r="L193" s="221"/>
      <c r="M193" s="222" t="s">
        <v>406</v>
      </c>
      <c r="N193" s="221" t="s">
        <v>82</v>
      </c>
      <c r="O193" s="223" t="s">
        <v>407</v>
      </c>
      <c r="AF193" s="219"/>
      <c r="AG193" s="219"/>
      <c r="AH193" s="219" t="s">
        <v>404</v>
      </c>
      <c r="AM193" s="219"/>
      <c r="AP193" s="288"/>
    </row>
    <row r="194" spans="1:42" customFormat="1" ht="15" hidden="1" x14ac:dyDescent="0.25">
      <c r="A194" s="255"/>
      <c r="B194" s="202"/>
      <c r="C194" s="284"/>
      <c r="D194" s="378" t="s">
        <v>83</v>
      </c>
      <c r="E194" s="378"/>
      <c r="F194" s="378"/>
      <c r="G194" s="378"/>
      <c r="H194" s="378"/>
      <c r="I194" s="378"/>
      <c r="J194" s="378"/>
      <c r="K194" s="378"/>
      <c r="L194" s="378"/>
      <c r="M194" s="378"/>
      <c r="N194" s="378"/>
      <c r="O194" s="388"/>
      <c r="AF194" s="219"/>
      <c r="AG194" s="219"/>
      <c r="AH194" s="219"/>
      <c r="AM194" s="219"/>
      <c r="AN194" s="203" t="s">
        <v>83</v>
      </c>
      <c r="AP194" s="288"/>
    </row>
    <row r="195" spans="1:42" customFormat="1" ht="15" hidden="1" x14ac:dyDescent="0.25">
      <c r="A195" s="224"/>
      <c r="B195" s="248"/>
      <c r="C195" s="284"/>
      <c r="D195" s="386" t="s">
        <v>70</v>
      </c>
      <c r="E195" s="386"/>
      <c r="F195" s="386"/>
      <c r="G195" s="221"/>
      <c r="H195" s="249"/>
      <c r="I195" s="249"/>
      <c r="J195" s="249"/>
      <c r="K195" s="250"/>
      <c r="L195" s="249"/>
      <c r="M195" s="256">
        <v>2703.48</v>
      </c>
      <c r="N195" s="244"/>
      <c r="O195" s="252">
        <v>22060.400000000001</v>
      </c>
      <c r="AF195" s="219"/>
      <c r="AG195" s="219"/>
      <c r="AH195" s="219"/>
      <c r="AM195" s="219" t="s">
        <v>70</v>
      </c>
      <c r="AP195" s="288"/>
    </row>
    <row r="196" spans="1:42" customFormat="1" ht="34.5" x14ac:dyDescent="0.25">
      <c r="A196" s="220" t="s">
        <v>123</v>
      </c>
      <c r="B196" s="221" t="s">
        <v>125</v>
      </c>
      <c r="C196" s="283" t="s">
        <v>408</v>
      </c>
      <c r="D196" s="383" t="s">
        <v>409</v>
      </c>
      <c r="E196" s="383"/>
      <c r="F196" s="383"/>
      <c r="G196" s="221" t="s">
        <v>105</v>
      </c>
      <c r="H196" s="221">
        <v>1</v>
      </c>
      <c r="I196" s="221" t="s">
        <v>48</v>
      </c>
      <c r="J196" s="394" t="s">
        <v>48</v>
      </c>
      <c r="K196" s="222" t="s">
        <v>410</v>
      </c>
      <c r="L196" s="221"/>
      <c r="M196" s="222" t="s">
        <v>410</v>
      </c>
      <c r="N196" s="221" t="s">
        <v>82</v>
      </c>
      <c r="O196" s="223" t="s">
        <v>411</v>
      </c>
      <c r="AF196" s="219"/>
      <c r="AG196" s="219"/>
      <c r="AH196" s="219" t="s">
        <v>409</v>
      </c>
      <c r="AM196" s="219"/>
      <c r="AP196" s="288"/>
    </row>
    <row r="197" spans="1:42" customFormat="1" ht="15" hidden="1" x14ac:dyDescent="0.25">
      <c r="A197" s="255"/>
      <c r="B197" s="202"/>
      <c r="C197" s="284"/>
      <c r="D197" s="378" t="s">
        <v>83</v>
      </c>
      <c r="E197" s="378"/>
      <c r="F197" s="378"/>
      <c r="G197" s="378"/>
      <c r="H197" s="378"/>
      <c r="I197" s="378"/>
      <c r="J197" s="378"/>
      <c r="K197" s="378"/>
      <c r="L197" s="378"/>
      <c r="M197" s="378"/>
      <c r="N197" s="378"/>
      <c r="O197" s="388"/>
      <c r="AF197" s="219"/>
      <c r="AG197" s="219"/>
      <c r="AH197" s="219"/>
      <c r="AM197" s="219"/>
      <c r="AN197" s="203" t="s">
        <v>83</v>
      </c>
      <c r="AP197" s="288"/>
    </row>
    <row r="198" spans="1:42" customFormat="1" ht="15" hidden="1" x14ac:dyDescent="0.25">
      <c r="A198" s="224"/>
      <c r="B198" s="248"/>
      <c r="C198" s="284"/>
      <c r="D198" s="386" t="s">
        <v>70</v>
      </c>
      <c r="E198" s="386"/>
      <c r="F198" s="386"/>
      <c r="G198" s="221"/>
      <c r="H198" s="249"/>
      <c r="I198" s="249"/>
      <c r="J198" s="249"/>
      <c r="K198" s="250"/>
      <c r="L198" s="249"/>
      <c r="M198" s="251">
        <v>31.43</v>
      </c>
      <c r="N198" s="244"/>
      <c r="O198" s="258">
        <v>256.47000000000003</v>
      </c>
      <c r="AF198" s="219"/>
      <c r="AG198" s="219"/>
      <c r="AH198" s="219"/>
      <c r="AM198" s="219" t="s">
        <v>70</v>
      </c>
      <c r="AP198" s="288"/>
    </row>
    <row r="199" spans="1:42" customFormat="1" ht="23.25" x14ac:dyDescent="0.25">
      <c r="A199" s="220" t="s">
        <v>124</v>
      </c>
      <c r="B199" s="221" t="s">
        <v>126</v>
      </c>
      <c r="C199" s="283" t="s">
        <v>412</v>
      </c>
      <c r="D199" s="383" t="s">
        <v>413</v>
      </c>
      <c r="E199" s="383"/>
      <c r="F199" s="383"/>
      <c r="G199" s="221" t="s">
        <v>105</v>
      </c>
      <c r="H199" s="221">
        <v>1</v>
      </c>
      <c r="I199" s="221" t="s">
        <v>48</v>
      </c>
      <c r="J199" s="394" t="s">
        <v>48</v>
      </c>
      <c r="K199" s="222" t="s">
        <v>414</v>
      </c>
      <c r="L199" s="221"/>
      <c r="M199" s="222" t="s">
        <v>414</v>
      </c>
      <c r="N199" s="221" t="s">
        <v>82</v>
      </c>
      <c r="O199" s="223" t="s">
        <v>415</v>
      </c>
      <c r="AF199" s="219"/>
      <c r="AG199" s="219"/>
      <c r="AH199" s="219" t="s">
        <v>413</v>
      </c>
      <c r="AM199" s="219"/>
      <c r="AP199" s="288"/>
    </row>
    <row r="200" spans="1:42" customFormat="1" ht="15" hidden="1" x14ac:dyDescent="0.25">
      <c r="A200" s="255"/>
      <c r="B200" s="202"/>
      <c r="C200" s="284"/>
      <c r="D200" s="378" t="s">
        <v>83</v>
      </c>
      <c r="E200" s="378"/>
      <c r="F200" s="378"/>
      <c r="G200" s="378"/>
      <c r="H200" s="378"/>
      <c r="I200" s="378"/>
      <c r="J200" s="378"/>
      <c r="K200" s="378"/>
      <c r="L200" s="378"/>
      <c r="M200" s="378"/>
      <c r="N200" s="378"/>
      <c r="O200" s="388"/>
      <c r="AF200" s="219"/>
      <c r="AG200" s="219"/>
      <c r="AH200" s="219"/>
      <c r="AM200" s="219"/>
      <c r="AN200" s="203" t="s">
        <v>83</v>
      </c>
      <c r="AP200" s="288"/>
    </row>
    <row r="201" spans="1:42" customFormat="1" ht="15" hidden="1" x14ac:dyDescent="0.25">
      <c r="A201" s="224"/>
      <c r="B201" s="248"/>
      <c r="C201" s="284"/>
      <c r="D201" s="386" t="s">
        <v>70</v>
      </c>
      <c r="E201" s="386"/>
      <c r="F201" s="386"/>
      <c r="G201" s="221"/>
      <c r="H201" s="249"/>
      <c r="I201" s="249"/>
      <c r="J201" s="249"/>
      <c r="K201" s="250"/>
      <c r="L201" s="249"/>
      <c r="M201" s="251">
        <v>596.04</v>
      </c>
      <c r="N201" s="244"/>
      <c r="O201" s="252">
        <v>4863.6899999999996</v>
      </c>
      <c r="AF201" s="219"/>
      <c r="AG201" s="219"/>
      <c r="AH201" s="219"/>
      <c r="AM201" s="219" t="s">
        <v>70</v>
      </c>
      <c r="AP201" s="288"/>
    </row>
    <row r="202" spans="1:42" customFormat="1" ht="34.5" x14ac:dyDescent="0.25">
      <c r="A202" s="220" t="s">
        <v>125</v>
      </c>
      <c r="B202" s="221" t="s">
        <v>127</v>
      </c>
      <c r="C202" s="283" t="s">
        <v>416</v>
      </c>
      <c r="D202" s="383" t="s">
        <v>394</v>
      </c>
      <c r="E202" s="383"/>
      <c r="F202" s="383"/>
      <c r="G202" s="221" t="s">
        <v>116</v>
      </c>
      <c r="H202" s="221">
        <v>2.5999999999999999E-2</v>
      </c>
      <c r="I202" s="221" t="s">
        <v>48</v>
      </c>
      <c r="J202" s="394" t="s">
        <v>417</v>
      </c>
      <c r="K202" s="222" t="s">
        <v>418</v>
      </c>
      <c r="L202" s="221"/>
      <c r="M202" s="222" t="s">
        <v>419</v>
      </c>
      <c r="N202" s="221" t="s">
        <v>82</v>
      </c>
      <c r="O202" s="223" t="s">
        <v>420</v>
      </c>
      <c r="AF202" s="219"/>
      <c r="AG202" s="219"/>
      <c r="AH202" s="219" t="s">
        <v>394</v>
      </c>
      <c r="AM202" s="219"/>
      <c r="AP202" s="288"/>
    </row>
    <row r="203" spans="1:42" customFormat="1" ht="15" hidden="1" x14ac:dyDescent="0.25">
      <c r="A203" s="255"/>
      <c r="B203" s="202"/>
      <c r="C203" s="284"/>
      <c r="D203" s="378" t="s">
        <v>83</v>
      </c>
      <c r="E203" s="378"/>
      <c r="F203" s="378"/>
      <c r="G203" s="378"/>
      <c r="H203" s="378"/>
      <c r="I203" s="378"/>
      <c r="J203" s="378"/>
      <c r="K203" s="378"/>
      <c r="L203" s="378"/>
      <c r="M203" s="378"/>
      <c r="N203" s="378"/>
      <c r="O203" s="388"/>
      <c r="AF203" s="219"/>
      <c r="AG203" s="219"/>
      <c r="AH203" s="219"/>
      <c r="AM203" s="219"/>
      <c r="AN203" s="203" t="s">
        <v>83</v>
      </c>
      <c r="AP203" s="288"/>
    </row>
    <row r="204" spans="1:42" customFormat="1" ht="15" hidden="1" x14ac:dyDescent="0.25">
      <c r="A204" s="224"/>
      <c r="B204" s="248"/>
      <c r="C204" s="284"/>
      <c r="D204" s="386" t="s">
        <v>70</v>
      </c>
      <c r="E204" s="386"/>
      <c r="F204" s="386"/>
      <c r="G204" s="221"/>
      <c r="H204" s="249"/>
      <c r="I204" s="249"/>
      <c r="J204" s="249"/>
      <c r="K204" s="250"/>
      <c r="L204" s="249"/>
      <c r="M204" s="251">
        <v>196.85</v>
      </c>
      <c r="N204" s="244"/>
      <c r="O204" s="252">
        <v>1606.3</v>
      </c>
      <c r="AF204" s="219"/>
      <c r="AG204" s="219"/>
      <c r="AH204" s="219"/>
      <c r="AM204" s="219" t="s">
        <v>70</v>
      </c>
      <c r="AP204" s="288"/>
    </row>
    <row r="205" spans="1:42" customFormat="1" ht="45.75" x14ac:dyDescent="0.25">
      <c r="A205" s="220" t="s">
        <v>126</v>
      </c>
      <c r="B205" s="221" t="s">
        <v>128</v>
      </c>
      <c r="C205" s="283" t="s">
        <v>421</v>
      </c>
      <c r="D205" s="383" t="s">
        <v>422</v>
      </c>
      <c r="E205" s="383"/>
      <c r="F205" s="383"/>
      <c r="G205" s="221" t="s">
        <v>105</v>
      </c>
      <c r="H205" s="221">
        <v>1</v>
      </c>
      <c r="I205" s="221" t="s">
        <v>48</v>
      </c>
      <c r="J205" s="394" t="s">
        <v>48</v>
      </c>
      <c r="K205" s="222" t="s">
        <v>423</v>
      </c>
      <c r="L205" s="221"/>
      <c r="M205" s="222" t="s">
        <v>423</v>
      </c>
      <c r="N205" s="221" t="s">
        <v>82</v>
      </c>
      <c r="O205" s="223" t="s">
        <v>424</v>
      </c>
      <c r="AF205" s="219"/>
      <c r="AG205" s="219"/>
      <c r="AH205" s="219" t="s">
        <v>422</v>
      </c>
      <c r="AM205" s="219"/>
      <c r="AP205" s="288"/>
    </row>
    <row r="206" spans="1:42" customFormat="1" ht="15" hidden="1" x14ac:dyDescent="0.25">
      <c r="A206" s="255"/>
      <c r="B206" s="202"/>
      <c r="C206" s="284"/>
      <c r="D206" s="378" t="s">
        <v>83</v>
      </c>
      <c r="E206" s="378"/>
      <c r="F206" s="378"/>
      <c r="G206" s="378"/>
      <c r="H206" s="378"/>
      <c r="I206" s="378"/>
      <c r="J206" s="378"/>
      <c r="K206" s="378"/>
      <c r="L206" s="378"/>
      <c r="M206" s="378"/>
      <c r="N206" s="378"/>
      <c r="O206" s="388"/>
      <c r="AF206" s="219"/>
      <c r="AG206" s="219"/>
      <c r="AH206" s="219"/>
      <c r="AM206" s="219"/>
      <c r="AN206" s="203" t="s">
        <v>83</v>
      </c>
      <c r="AP206" s="288"/>
    </row>
    <row r="207" spans="1:42" customFormat="1" ht="15" hidden="1" x14ac:dyDescent="0.25">
      <c r="A207" s="224"/>
      <c r="B207" s="248"/>
      <c r="C207" s="284"/>
      <c r="D207" s="386" t="s">
        <v>70</v>
      </c>
      <c r="E207" s="386"/>
      <c r="F207" s="386"/>
      <c r="G207" s="221"/>
      <c r="H207" s="249"/>
      <c r="I207" s="249"/>
      <c r="J207" s="249"/>
      <c r="K207" s="250"/>
      <c r="L207" s="249"/>
      <c r="M207" s="251">
        <v>282.83999999999997</v>
      </c>
      <c r="N207" s="244"/>
      <c r="O207" s="252">
        <v>2307.9699999999998</v>
      </c>
      <c r="AF207" s="219"/>
      <c r="AG207" s="219"/>
      <c r="AH207" s="219"/>
      <c r="AM207" s="219" t="s">
        <v>70</v>
      </c>
      <c r="AP207" s="288"/>
    </row>
    <row r="208" spans="1:42" customFormat="1" ht="45.75" x14ac:dyDescent="0.25">
      <c r="A208" s="220" t="s">
        <v>127</v>
      </c>
      <c r="B208" s="221" t="s">
        <v>129</v>
      </c>
      <c r="C208" s="283" t="s">
        <v>266</v>
      </c>
      <c r="D208" s="383" t="s">
        <v>267</v>
      </c>
      <c r="E208" s="383"/>
      <c r="F208" s="383"/>
      <c r="G208" s="221" t="s">
        <v>268</v>
      </c>
      <c r="H208" s="221">
        <v>0.34799999999999998</v>
      </c>
      <c r="I208" s="221" t="s">
        <v>48</v>
      </c>
      <c r="J208" s="394" t="s">
        <v>425</v>
      </c>
      <c r="K208" s="222"/>
      <c r="L208" s="221"/>
      <c r="M208" s="222"/>
      <c r="N208" s="221"/>
      <c r="O208" s="223"/>
      <c r="AF208" s="219"/>
      <c r="AG208" s="219"/>
      <c r="AH208" s="219" t="s">
        <v>267</v>
      </c>
      <c r="AM208" s="219"/>
      <c r="AP208" s="288"/>
    </row>
    <row r="209" spans="1:42" customFormat="1" ht="57" hidden="1" x14ac:dyDescent="0.25">
      <c r="A209" s="224"/>
      <c r="B209" s="225"/>
      <c r="C209" s="226" t="s">
        <v>52</v>
      </c>
      <c r="D209" s="384" t="s">
        <v>53</v>
      </c>
      <c r="E209" s="384"/>
      <c r="F209" s="384"/>
      <c r="G209" s="384"/>
      <c r="H209" s="384"/>
      <c r="I209" s="384"/>
      <c r="J209" s="384"/>
      <c r="K209" s="384"/>
      <c r="L209" s="384"/>
      <c r="M209" s="384"/>
      <c r="N209" s="384"/>
      <c r="O209" s="385"/>
      <c r="AF209" s="219"/>
      <c r="AG209" s="219"/>
      <c r="AH209" s="219"/>
      <c r="AI209" s="203" t="s">
        <v>53</v>
      </c>
      <c r="AM209" s="219"/>
      <c r="AP209" s="288"/>
    </row>
    <row r="210" spans="1:42" customFormat="1" ht="15" hidden="1" x14ac:dyDescent="0.25">
      <c r="A210" s="224"/>
      <c r="B210" s="227"/>
      <c r="C210" s="226" t="s">
        <v>48</v>
      </c>
      <c r="D210" s="378" t="s">
        <v>54</v>
      </c>
      <c r="E210" s="378"/>
      <c r="F210" s="378"/>
      <c r="G210" s="228"/>
      <c r="H210" s="229"/>
      <c r="I210" s="229"/>
      <c r="J210" s="229"/>
      <c r="K210" s="230">
        <v>201.61</v>
      </c>
      <c r="L210" s="232">
        <v>1.1499999999999999</v>
      </c>
      <c r="M210" s="230">
        <v>80.680000000000007</v>
      </c>
      <c r="N210" s="232">
        <v>44.77</v>
      </c>
      <c r="O210" s="235">
        <v>3612.04</v>
      </c>
      <c r="AF210" s="219"/>
      <c r="AG210" s="219"/>
      <c r="AH210" s="219"/>
      <c r="AJ210" s="203" t="s">
        <v>54</v>
      </c>
      <c r="AM210" s="219"/>
      <c r="AP210" s="288"/>
    </row>
    <row r="211" spans="1:42" customFormat="1" ht="15" hidden="1" x14ac:dyDescent="0.25">
      <c r="A211" s="224"/>
      <c r="B211" s="227"/>
      <c r="C211" s="226" t="s">
        <v>27</v>
      </c>
      <c r="D211" s="378" t="s">
        <v>55</v>
      </c>
      <c r="E211" s="378"/>
      <c r="F211" s="378"/>
      <c r="G211" s="228"/>
      <c r="H211" s="229"/>
      <c r="I211" s="229"/>
      <c r="J211" s="229"/>
      <c r="K211" s="230">
        <v>71.64</v>
      </c>
      <c r="L211" s="232">
        <v>1.1499999999999999</v>
      </c>
      <c r="M211" s="230">
        <v>28.67</v>
      </c>
      <c r="N211" s="232">
        <v>13.24</v>
      </c>
      <c r="O211" s="233">
        <v>379.59</v>
      </c>
      <c r="AF211" s="219"/>
      <c r="AG211" s="219"/>
      <c r="AH211" s="219"/>
      <c r="AJ211" s="203" t="s">
        <v>55</v>
      </c>
      <c r="AM211" s="219"/>
      <c r="AP211" s="288"/>
    </row>
    <row r="212" spans="1:42" customFormat="1" ht="15" hidden="1" x14ac:dyDescent="0.25">
      <c r="A212" s="224"/>
      <c r="B212" s="227"/>
      <c r="C212" s="226" t="s">
        <v>56</v>
      </c>
      <c r="D212" s="378" t="s">
        <v>57</v>
      </c>
      <c r="E212" s="378"/>
      <c r="F212" s="378"/>
      <c r="G212" s="228"/>
      <c r="H212" s="229"/>
      <c r="I212" s="229"/>
      <c r="J212" s="229"/>
      <c r="K212" s="230">
        <v>2.3199999999999998</v>
      </c>
      <c r="L212" s="232">
        <v>1.1499999999999999</v>
      </c>
      <c r="M212" s="230">
        <v>0.93</v>
      </c>
      <c r="N212" s="232">
        <v>44.77</v>
      </c>
      <c r="O212" s="233">
        <v>41.64</v>
      </c>
      <c r="AF212" s="219"/>
      <c r="AG212" s="219"/>
      <c r="AH212" s="219"/>
      <c r="AJ212" s="203" t="s">
        <v>57</v>
      </c>
      <c r="AM212" s="219"/>
      <c r="AP212" s="288"/>
    </row>
    <row r="213" spans="1:42" customFormat="1" ht="15" hidden="1" x14ac:dyDescent="0.25">
      <c r="A213" s="224"/>
      <c r="B213" s="227"/>
      <c r="C213" s="226" t="s">
        <v>58</v>
      </c>
      <c r="D213" s="378" t="s">
        <v>59</v>
      </c>
      <c r="E213" s="378"/>
      <c r="F213" s="378"/>
      <c r="G213" s="228"/>
      <c r="H213" s="229"/>
      <c r="I213" s="229"/>
      <c r="J213" s="229"/>
      <c r="K213" s="230">
        <v>62.75</v>
      </c>
      <c r="L213" s="229"/>
      <c r="M213" s="230">
        <v>21.84</v>
      </c>
      <c r="N213" s="232">
        <v>8.16</v>
      </c>
      <c r="O213" s="233">
        <v>178.21</v>
      </c>
      <c r="AF213" s="219"/>
      <c r="AG213" s="219"/>
      <c r="AH213" s="219"/>
      <c r="AJ213" s="203" t="s">
        <v>59</v>
      </c>
      <c r="AM213" s="219"/>
      <c r="AP213" s="288"/>
    </row>
    <row r="214" spans="1:42" customFormat="1" ht="15" hidden="1" x14ac:dyDescent="0.25">
      <c r="A214" s="287"/>
      <c r="B214" s="227"/>
      <c r="C214" s="226"/>
      <c r="D214" s="378" t="s">
        <v>60</v>
      </c>
      <c r="E214" s="378"/>
      <c r="F214" s="378"/>
      <c r="G214" s="228" t="s">
        <v>61</v>
      </c>
      <c r="H214" s="240">
        <v>21.2</v>
      </c>
      <c r="I214" s="232">
        <v>1.1499999999999999</v>
      </c>
      <c r="J214" s="241">
        <v>8.4842399999999998</v>
      </c>
      <c r="K214" s="238"/>
      <c r="L214" s="229"/>
      <c r="M214" s="238"/>
      <c r="N214" s="229"/>
      <c r="O214" s="239"/>
      <c r="AF214" s="219"/>
      <c r="AG214" s="219"/>
      <c r="AH214" s="219"/>
      <c r="AK214" s="203" t="s">
        <v>60</v>
      </c>
      <c r="AM214" s="219"/>
      <c r="AP214" s="288"/>
    </row>
    <row r="215" spans="1:42" customFormat="1" ht="15" hidden="1" x14ac:dyDescent="0.25">
      <c r="A215" s="287"/>
      <c r="B215" s="227"/>
      <c r="C215" s="226"/>
      <c r="D215" s="378" t="s">
        <v>62</v>
      </c>
      <c r="E215" s="378"/>
      <c r="F215" s="378"/>
      <c r="G215" s="228" t="s">
        <v>61</v>
      </c>
      <c r="H215" s="240">
        <v>0.2</v>
      </c>
      <c r="I215" s="232">
        <v>1.1499999999999999</v>
      </c>
      <c r="J215" s="241">
        <v>8.004E-2</v>
      </c>
      <c r="K215" s="238"/>
      <c r="L215" s="229"/>
      <c r="M215" s="238"/>
      <c r="N215" s="229"/>
      <c r="O215" s="239"/>
      <c r="AF215" s="219"/>
      <c r="AG215" s="219"/>
      <c r="AH215" s="219"/>
      <c r="AK215" s="203" t="s">
        <v>62</v>
      </c>
      <c r="AM215" s="219"/>
      <c r="AP215" s="288"/>
    </row>
    <row r="216" spans="1:42" customFormat="1" ht="15" hidden="1" x14ac:dyDescent="0.25">
      <c r="A216" s="242"/>
      <c r="B216" s="228"/>
      <c r="C216" s="226"/>
      <c r="D216" s="379" t="s">
        <v>63</v>
      </c>
      <c r="E216" s="379"/>
      <c r="F216" s="379"/>
      <c r="G216" s="243"/>
      <c r="H216" s="244"/>
      <c r="I216" s="244"/>
      <c r="J216" s="244"/>
      <c r="K216" s="246">
        <v>336</v>
      </c>
      <c r="L216" s="244"/>
      <c r="M216" s="246">
        <v>131.19</v>
      </c>
      <c r="N216" s="244"/>
      <c r="O216" s="247">
        <v>4169.84</v>
      </c>
      <c r="AF216" s="219"/>
      <c r="AG216" s="219"/>
      <c r="AH216" s="219"/>
      <c r="AL216" s="203" t="s">
        <v>63</v>
      </c>
      <c r="AM216" s="219"/>
      <c r="AP216" s="288"/>
    </row>
    <row r="217" spans="1:42" customFormat="1" ht="15" hidden="1" x14ac:dyDescent="0.25">
      <c r="A217" s="287"/>
      <c r="B217" s="227"/>
      <c r="C217" s="226"/>
      <c r="D217" s="378" t="s">
        <v>64</v>
      </c>
      <c r="E217" s="378"/>
      <c r="F217" s="378"/>
      <c r="G217" s="228"/>
      <c r="H217" s="229"/>
      <c r="I217" s="229"/>
      <c r="J217" s="229"/>
      <c r="K217" s="238"/>
      <c r="L217" s="229"/>
      <c r="M217" s="230">
        <v>81.61</v>
      </c>
      <c r="N217" s="229"/>
      <c r="O217" s="235">
        <v>3653.68</v>
      </c>
      <c r="AF217" s="219"/>
      <c r="AG217" s="219"/>
      <c r="AH217" s="219"/>
      <c r="AK217" s="203" t="s">
        <v>64</v>
      </c>
      <c r="AM217" s="219"/>
      <c r="AP217" s="288"/>
    </row>
    <row r="218" spans="1:42" customFormat="1" ht="22.5" hidden="1" x14ac:dyDescent="0.25">
      <c r="A218" s="287"/>
      <c r="B218" s="227"/>
      <c r="C218" s="226" t="s">
        <v>258</v>
      </c>
      <c r="D218" s="378" t="s">
        <v>259</v>
      </c>
      <c r="E218" s="378"/>
      <c r="F218" s="378"/>
      <c r="G218" s="228" t="s">
        <v>67</v>
      </c>
      <c r="H218" s="236">
        <v>110</v>
      </c>
      <c r="I218" s="229"/>
      <c r="J218" s="236">
        <v>110</v>
      </c>
      <c r="K218" s="238"/>
      <c r="L218" s="229"/>
      <c r="M218" s="230">
        <v>89.77</v>
      </c>
      <c r="N218" s="229"/>
      <c r="O218" s="235">
        <v>4019.05</v>
      </c>
      <c r="AF218" s="219"/>
      <c r="AG218" s="219"/>
      <c r="AH218" s="219"/>
      <c r="AK218" s="203" t="s">
        <v>259</v>
      </c>
      <c r="AM218" s="219"/>
      <c r="AP218" s="288"/>
    </row>
    <row r="219" spans="1:42" customFormat="1" ht="45" hidden="1" x14ac:dyDescent="0.25">
      <c r="A219" s="287"/>
      <c r="B219" s="227"/>
      <c r="C219" s="226" t="s">
        <v>260</v>
      </c>
      <c r="D219" s="378" t="s">
        <v>261</v>
      </c>
      <c r="E219" s="378"/>
      <c r="F219" s="378"/>
      <c r="G219" s="228" t="s">
        <v>67</v>
      </c>
      <c r="H219" s="236">
        <v>69</v>
      </c>
      <c r="I219" s="232">
        <v>0.85</v>
      </c>
      <c r="J219" s="232">
        <v>58.65</v>
      </c>
      <c r="K219" s="238"/>
      <c r="L219" s="229"/>
      <c r="M219" s="230">
        <v>47.86</v>
      </c>
      <c r="N219" s="229"/>
      <c r="O219" s="235">
        <v>2142.88</v>
      </c>
      <c r="AF219" s="219"/>
      <c r="AG219" s="219"/>
      <c r="AH219" s="219"/>
      <c r="AK219" s="203" t="s">
        <v>261</v>
      </c>
      <c r="AM219" s="219"/>
      <c r="AP219" s="288"/>
    </row>
    <row r="220" spans="1:42" customFormat="1" ht="15" hidden="1" x14ac:dyDescent="0.25">
      <c r="A220" s="224"/>
      <c r="B220" s="248"/>
      <c r="C220" s="284"/>
      <c r="D220" s="386" t="s">
        <v>70</v>
      </c>
      <c r="E220" s="386"/>
      <c r="F220" s="386"/>
      <c r="G220" s="221"/>
      <c r="H220" s="249"/>
      <c r="I220" s="249"/>
      <c r="J220" s="249"/>
      <c r="K220" s="250"/>
      <c r="L220" s="249"/>
      <c r="M220" s="251">
        <v>268.82</v>
      </c>
      <c r="N220" s="244"/>
      <c r="O220" s="252">
        <v>10331.77</v>
      </c>
      <c r="AF220" s="219"/>
      <c r="AG220" s="219"/>
      <c r="AH220" s="219"/>
      <c r="AM220" s="219" t="s">
        <v>70</v>
      </c>
      <c r="AP220" s="288"/>
    </row>
    <row r="221" spans="1:42" customFormat="1" ht="15" x14ac:dyDescent="0.25">
      <c r="A221" s="220" t="s">
        <v>128</v>
      </c>
      <c r="B221" s="221" t="s">
        <v>130</v>
      </c>
      <c r="C221" s="283" t="s">
        <v>426</v>
      </c>
      <c r="D221" s="383" t="s">
        <v>427</v>
      </c>
      <c r="E221" s="383"/>
      <c r="F221" s="383"/>
      <c r="G221" s="221" t="s">
        <v>116</v>
      </c>
      <c r="H221" s="221">
        <v>7.0000000000000007E-2</v>
      </c>
      <c r="I221" s="221" t="s">
        <v>48</v>
      </c>
      <c r="J221" s="394" t="s">
        <v>428</v>
      </c>
      <c r="K221" s="222" t="s">
        <v>429</v>
      </c>
      <c r="L221" s="221"/>
      <c r="M221" s="222" t="s">
        <v>430</v>
      </c>
      <c r="N221" s="221" t="s">
        <v>82</v>
      </c>
      <c r="O221" s="223" t="s">
        <v>431</v>
      </c>
      <c r="AF221" s="219"/>
      <c r="AG221" s="219"/>
      <c r="AH221" s="219" t="s">
        <v>427</v>
      </c>
      <c r="AM221" s="219"/>
      <c r="AP221" s="288"/>
    </row>
    <row r="222" spans="1:42" customFormat="1" ht="15" hidden="1" x14ac:dyDescent="0.25">
      <c r="A222" s="255"/>
      <c r="B222" s="202"/>
      <c r="C222" s="284"/>
      <c r="D222" s="378" t="s">
        <v>432</v>
      </c>
      <c r="E222" s="378"/>
      <c r="F222" s="378"/>
      <c r="G222" s="378"/>
      <c r="H222" s="378"/>
      <c r="I222" s="378"/>
      <c r="J222" s="378"/>
      <c r="K222" s="378"/>
      <c r="L222" s="378"/>
      <c r="M222" s="378"/>
      <c r="N222" s="378"/>
      <c r="O222" s="388"/>
      <c r="AF222" s="219"/>
      <c r="AG222" s="219"/>
      <c r="AH222" s="219"/>
      <c r="AM222" s="219"/>
      <c r="AN222" s="203" t="s">
        <v>432</v>
      </c>
      <c r="AP222" s="288"/>
    </row>
    <row r="223" spans="1:42" customFormat="1" ht="15" hidden="1" x14ac:dyDescent="0.25">
      <c r="A223" s="224"/>
      <c r="B223" s="248"/>
      <c r="C223" s="284"/>
      <c r="D223" s="386" t="s">
        <v>70</v>
      </c>
      <c r="E223" s="386"/>
      <c r="F223" s="386"/>
      <c r="G223" s="221"/>
      <c r="H223" s="249"/>
      <c r="I223" s="249"/>
      <c r="J223" s="249"/>
      <c r="K223" s="250"/>
      <c r="L223" s="249"/>
      <c r="M223" s="256">
        <v>1511.84</v>
      </c>
      <c r="N223" s="244"/>
      <c r="O223" s="252">
        <v>12336.61</v>
      </c>
      <c r="AF223" s="219"/>
      <c r="AG223" s="219"/>
      <c r="AH223" s="219"/>
      <c r="AM223" s="219" t="s">
        <v>70</v>
      </c>
      <c r="AP223" s="288"/>
    </row>
    <row r="224" spans="1:42" customFormat="1" ht="23.25" x14ac:dyDescent="0.25">
      <c r="A224" s="220" t="s">
        <v>129</v>
      </c>
      <c r="B224" s="221" t="s">
        <v>111</v>
      </c>
      <c r="C224" s="283" t="s">
        <v>269</v>
      </c>
      <c r="D224" s="383" t="s">
        <v>270</v>
      </c>
      <c r="E224" s="383"/>
      <c r="F224" s="383"/>
      <c r="G224" s="221" t="s">
        <v>116</v>
      </c>
      <c r="H224" s="221">
        <v>1.0999999999999999E-2</v>
      </c>
      <c r="I224" s="221" t="s">
        <v>48</v>
      </c>
      <c r="J224" s="394" t="s">
        <v>433</v>
      </c>
      <c r="K224" s="222" t="s">
        <v>271</v>
      </c>
      <c r="L224" s="221"/>
      <c r="M224" s="222" t="s">
        <v>434</v>
      </c>
      <c r="N224" s="221" t="s">
        <v>82</v>
      </c>
      <c r="O224" s="223" t="s">
        <v>435</v>
      </c>
      <c r="AF224" s="219"/>
      <c r="AG224" s="219"/>
      <c r="AH224" s="219" t="s">
        <v>270</v>
      </c>
      <c r="AM224" s="219"/>
      <c r="AP224" s="288"/>
    </row>
    <row r="225" spans="1:42" customFormat="1" ht="15" hidden="1" x14ac:dyDescent="0.25">
      <c r="A225" s="255"/>
      <c r="B225" s="202"/>
      <c r="C225" s="284"/>
      <c r="D225" s="378" t="s">
        <v>83</v>
      </c>
      <c r="E225" s="378"/>
      <c r="F225" s="378"/>
      <c r="G225" s="378"/>
      <c r="H225" s="378"/>
      <c r="I225" s="378"/>
      <c r="J225" s="378"/>
      <c r="K225" s="378"/>
      <c r="L225" s="378"/>
      <c r="M225" s="378"/>
      <c r="N225" s="378"/>
      <c r="O225" s="388"/>
      <c r="AF225" s="219"/>
      <c r="AG225" s="219"/>
      <c r="AH225" s="219"/>
      <c r="AM225" s="219"/>
      <c r="AN225" s="203" t="s">
        <v>83</v>
      </c>
      <c r="AP225" s="288"/>
    </row>
    <row r="226" spans="1:42" customFormat="1" ht="15" hidden="1" x14ac:dyDescent="0.25">
      <c r="A226" s="224"/>
      <c r="B226" s="248"/>
      <c r="C226" s="284"/>
      <c r="D226" s="386" t="s">
        <v>70</v>
      </c>
      <c r="E226" s="386"/>
      <c r="F226" s="386"/>
      <c r="G226" s="221"/>
      <c r="H226" s="249"/>
      <c r="I226" s="249"/>
      <c r="J226" s="249"/>
      <c r="K226" s="250"/>
      <c r="L226" s="249"/>
      <c r="M226" s="251">
        <v>130.74</v>
      </c>
      <c r="N226" s="244"/>
      <c r="O226" s="252">
        <v>1066.8399999999999</v>
      </c>
      <c r="AF226" s="219"/>
      <c r="AG226" s="219"/>
      <c r="AH226" s="219"/>
      <c r="AM226" s="219" t="s">
        <v>70</v>
      </c>
      <c r="AP226" s="288"/>
    </row>
    <row r="227" spans="1:42" customFormat="1" ht="34.5" x14ac:dyDescent="0.25">
      <c r="A227" s="220" t="s">
        <v>130</v>
      </c>
      <c r="B227" s="221" t="s">
        <v>112</v>
      </c>
      <c r="C227" s="283" t="s">
        <v>436</v>
      </c>
      <c r="D227" s="383" t="s">
        <v>437</v>
      </c>
      <c r="E227" s="383"/>
      <c r="F227" s="383"/>
      <c r="G227" s="221" t="s">
        <v>71</v>
      </c>
      <c r="H227" s="221">
        <v>5.0000000000000001E-3</v>
      </c>
      <c r="I227" s="221" t="s">
        <v>48</v>
      </c>
      <c r="J227" s="394" t="s">
        <v>438</v>
      </c>
      <c r="K227" s="222"/>
      <c r="L227" s="221"/>
      <c r="M227" s="222"/>
      <c r="N227" s="221"/>
      <c r="O227" s="223"/>
      <c r="AF227" s="219"/>
      <c r="AG227" s="219"/>
      <c r="AH227" s="219" t="s">
        <v>437</v>
      </c>
      <c r="AM227" s="219"/>
      <c r="AP227" s="288"/>
    </row>
    <row r="228" spans="1:42" customFormat="1" ht="57" hidden="1" x14ac:dyDescent="0.25">
      <c r="A228" s="224"/>
      <c r="B228" s="225"/>
      <c r="C228" s="226" t="s">
        <v>52</v>
      </c>
      <c r="D228" s="384" t="s">
        <v>53</v>
      </c>
      <c r="E228" s="384"/>
      <c r="F228" s="384"/>
      <c r="G228" s="384"/>
      <c r="H228" s="384"/>
      <c r="I228" s="384"/>
      <c r="J228" s="384"/>
      <c r="K228" s="384"/>
      <c r="L228" s="384"/>
      <c r="M228" s="384"/>
      <c r="N228" s="384"/>
      <c r="O228" s="385"/>
      <c r="AF228" s="219"/>
      <c r="AG228" s="219"/>
      <c r="AH228" s="219"/>
      <c r="AI228" s="203" t="s">
        <v>53</v>
      </c>
      <c r="AM228" s="219"/>
      <c r="AP228" s="288"/>
    </row>
    <row r="229" spans="1:42" customFormat="1" ht="15" hidden="1" x14ac:dyDescent="0.25">
      <c r="A229" s="224"/>
      <c r="B229" s="227"/>
      <c r="C229" s="226" t="s">
        <v>48</v>
      </c>
      <c r="D229" s="378" t="s">
        <v>54</v>
      </c>
      <c r="E229" s="378"/>
      <c r="F229" s="378"/>
      <c r="G229" s="228"/>
      <c r="H229" s="229"/>
      <c r="I229" s="229"/>
      <c r="J229" s="229"/>
      <c r="K229" s="234">
        <v>11740.6</v>
      </c>
      <c r="L229" s="232">
        <v>1.1499999999999999</v>
      </c>
      <c r="M229" s="230">
        <v>67.510000000000005</v>
      </c>
      <c r="N229" s="232">
        <v>44.77</v>
      </c>
      <c r="O229" s="235">
        <v>3022.42</v>
      </c>
      <c r="AF229" s="219"/>
      <c r="AG229" s="219"/>
      <c r="AH229" s="219"/>
      <c r="AJ229" s="203" t="s">
        <v>54</v>
      </c>
      <c r="AM229" s="219"/>
      <c r="AP229" s="288"/>
    </row>
    <row r="230" spans="1:42" customFormat="1" ht="15" hidden="1" x14ac:dyDescent="0.25">
      <c r="A230" s="224"/>
      <c r="B230" s="227"/>
      <c r="C230" s="226" t="s">
        <v>27</v>
      </c>
      <c r="D230" s="378" t="s">
        <v>55</v>
      </c>
      <c r="E230" s="378"/>
      <c r="F230" s="378"/>
      <c r="G230" s="228"/>
      <c r="H230" s="229"/>
      <c r="I230" s="229"/>
      <c r="J230" s="229"/>
      <c r="K230" s="234">
        <v>13693.92</v>
      </c>
      <c r="L230" s="232">
        <v>1.1499999999999999</v>
      </c>
      <c r="M230" s="230">
        <v>78.739999999999995</v>
      </c>
      <c r="N230" s="232">
        <v>13.24</v>
      </c>
      <c r="O230" s="235">
        <v>1042.52</v>
      </c>
      <c r="AF230" s="219"/>
      <c r="AG230" s="219"/>
      <c r="AH230" s="219"/>
      <c r="AJ230" s="203" t="s">
        <v>55</v>
      </c>
      <c r="AM230" s="219"/>
      <c r="AP230" s="288"/>
    </row>
    <row r="231" spans="1:42" customFormat="1" ht="15" hidden="1" x14ac:dyDescent="0.25">
      <c r="A231" s="224"/>
      <c r="B231" s="227"/>
      <c r="C231" s="226" t="s">
        <v>56</v>
      </c>
      <c r="D231" s="378" t="s">
        <v>57</v>
      </c>
      <c r="E231" s="378"/>
      <c r="F231" s="378"/>
      <c r="G231" s="228"/>
      <c r="H231" s="229"/>
      <c r="I231" s="229"/>
      <c r="J231" s="229"/>
      <c r="K231" s="234">
        <v>1884.46</v>
      </c>
      <c r="L231" s="232">
        <v>1.1499999999999999</v>
      </c>
      <c r="M231" s="230">
        <v>10.84</v>
      </c>
      <c r="N231" s="232">
        <v>44.77</v>
      </c>
      <c r="O231" s="233">
        <v>485.31</v>
      </c>
      <c r="AF231" s="219"/>
      <c r="AG231" s="219"/>
      <c r="AH231" s="219"/>
      <c r="AJ231" s="203" t="s">
        <v>57</v>
      </c>
      <c r="AM231" s="219"/>
      <c r="AP231" s="288"/>
    </row>
    <row r="232" spans="1:42" customFormat="1" ht="15" hidden="1" x14ac:dyDescent="0.25">
      <c r="A232" s="224"/>
      <c r="B232" s="227"/>
      <c r="C232" s="226" t="s">
        <v>58</v>
      </c>
      <c r="D232" s="378" t="s">
        <v>59</v>
      </c>
      <c r="E232" s="378"/>
      <c r="F232" s="378"/>
      <c r="G232" s="228"/>
      <c r="H232" s="229"/>
      <c r="I232" s="229"/>
      <c r="J232" s="229"/>
      <c r="K232" s="234">
        <v>6821.32</v>
      </c>
      <c r="L232" s="229"/>
      <c r="M232" s="230">
        <v>34.11</v>
      </c>
      <c r="N232" s="232">
        <v>8.16</v>
      </c>
      <c r="O232" s="233">
        <v>278.33999999999997</v>
      </c>
      <c r="AF232" s="219"/>
      <c r="AG232" s="219"/>
      <c r="AH232" s="219"/>
      <c r="AJ232" s="203" t="s">
        <v>59</v>
      </c>
      <c r="AM232" s="219"/>
      <c r="AP232" s="288"/>
    </row>
    <row r="233" spans="1:42" customFormat="1" ht="15" hidden="1" x14ac:dyDescent="0.25">
      <c r="A233" s="287"/>
      <c r="B233" s="227"/>
      <c r="C233" s="226"/>
      <c r="D233" s="378" t="s">
        <v>60</v>
      </c>
      <c r="E233" s="378"/>
      <c r="F233" s="378"/>
      <c r="G233" s="228" t="s">
        <v>61</v>
      </c>
      <c r="H233" s="236">
        <v>1249</v>
      </c>
      <c r="I233" s="232">
        <v>1.1499999999999999</v>
      </c>
      <c r="J233" s="241">
        <v>7.1817500000000001</v>
      </c>
      <c r="K233" s="238"/>
      <c r="L233" s="229"/>
      <c r="M233" s="238"/>
      <c r="N233" s="229"/>
      <c r="O233" s="239"/>
      <c r="AF233" s="219"/>
      <c r="AG233" s="219"/>
      <c r="AH233" s="219"/>
      <c r="AK233" s="203" t="s">
        <v>60</v>
      </c>
      <c r="AM233" s="219"/>
      <c r="AP233" s="288"/>
    </row>
    <row r="234" spans="1:42" customFormat="1" ht="15" hidden="1" x14ac:dyDescent="0.25">
      <c r="A234" s="287"/>
      <c r="B234" s="227"/>
      <c r="C234" s="226"/>
      <c r="D234" s="378" t="s">
        <v>62</v>
      </c>
      <c r="E234" s="378"/>
      <c r="F234" s="378"/>
      <c r="G234" s="228" t="s">
        <v>61</v>
      </c>
      <c r="H234" s="232">
        <v>140.18</v>
      </c>
      <c r="I234" s="232">
        <v>1.1499999999999999</v>
      </c>
      <c r="J234" s="237">
        <v>0.80603499999999995</v>
      </c>
      <c r="K234" s="238"/>
      <c r="L234" s="229"/>
      <c r="M234" s="238"/>
      <c r="N234" s="229"/>
      <c r="O234" s="239"/>
      <c r="AF234" s="219"/>
      <c r="AG234" s="219"/>
      <c r="AH234" s="219"/>
      <c r="AK234" s="203" t="s">
        <v>62</v>
      </c>
      <c r="AM234" s="219"/>
      <c r="AP234" s="288"/>
    </row>
    <row r="235" spans="1:42" customFormat="1" ht="15" hidden="1" x14ac:dyDescent="0.25">
      <c r="A235" s="242"/>
      <c r="B235" s="228"/>
      <c r="C235" s="226"/>
      <c r="D235" s="379" t="s">
        <v>63</v>
      </c>
      <c r="E235" s="379"/>
      <c r="F235" s="379"/>
      <c r="G235" s="243"/>
      <c r="H235" s="244"/>
      <c r="I235" s="244"/>
      <c r="J235" s="244"/>
      <c r="K235" s="245">
        <v>32255.84</v>
      </c>
      <c r="L235" s="244"/>
      <c r="M235" s="246">
        <v>180.36</v>
      </c>
      <c r="N235" s="244"/>
      <c r="O235" s="247">
        <v>4343.28</v>
      </c>
      <c r="AF235" s="219"/>
      <c r="AG235" s="219"/>
      <c r="AH235" s="219"/>
      <c r="AL235" s="203" t="s">
        <v>63</v>
      </c>
      <c r="AM235" s="219"/>
      <c r="AP235" s="288"/>
    </row>
    <row r="236" spans="1:42" customFormat="1" ht="15" hidden="1" x14ac:dyDescent="0.25">
      <c r="A236" s="287"/>
      <c r="B236" s="227"/>
      <c r="C236" s="226"/>
      <c r="D236" s="378" t="s">
        <v>64</v>
      </c>
      <c r="E236" s="378"/>
      <c r="F236" s="378"/>
      <c r="G236" s="228"/>
      <c r="H236" s="229"/>
      <c r="I236" s="229"/>
      <c r="J236" s="229"/>
      <c r="K236" s="238"/>
      <c r="L236" s="229"/>
      <c r="M236" s="230">
        <v>78.349999999999994</v>
      </c>
      <c r="N236" s="229"/>
      <c r="O236" s="235">
        <v>3507.73</v>
      </c>
      <c r="AF236" s="219"/>
      <c r="AG236" s="219"/>
      <c r="AH236" s="219"/>
      <c r="AK236" s="203" t="s">
        <v>64</v>
      </c>
      <c r="AM236" s="219"/>
      <c r="AP236" s="288"/>
    </row>
    <row r="237" spans="1:42" customFormat="1" ht="34.5" hidden="1" x14ac:dyDescent="0.25">
      <c r="A237" s="287"/>
      <c r="B237" s="227"/>
      <c r="C237" s="226" t="s">
        <v>262</v>
      </c>
      <c r="D237" s="378" t="s">
        <v>263</v>
      </c>
      <c r="E237" s="378"/>
      <c r="F237" s="378"/>
      <c r="G237" s="228" t="s">
        <v>67</v>
      </c>
      <c r="H237" s="236">
        <v>102</v>
      </c>
      <c r="I237" s="229"/>
      <c r="J237" s="236">
        <v>102</v>
      </c>
      <c r="K237" s="238"/>
      <c r="L237" s="229"/>
      <c r="M237" s="230">
        <v>79.92</v>
      </c>
      <c r="N237" s="229"/>
      <c r="O237" s="235">
        <v>3577.88</v>
      </c>
      <c r="AF237" s="219"/>
      <c r="AG237" s="219"/>
      <c r="AH237" s="219"/>
      <c r="AK237" s="203" t="s">
        <v>263</v>
      </c>
      <c r="AM237" s="219"/>
      <c r="AP237" s="288"/>
    </row>
    <row r="238" spans="1:42" customFormat="1" ht="45" hidden="1" x14ac:dyDescent="0.25">
      <c r="A238" s="287"/>
      <c r="B238" s="227"/>
      <c r="C238" s="226" t="s">
        <v>264</v>
      </c>
      <c r="D238" s="378" t="s">
        <v>265</v>
      </c>
      <c r="E238" s="378"/>
      <c r="F238" s="378"/>
      <c r="G238" s="228" t="s">
        <v>67</v>
      </c>
      <c r="H238" s="236">
        <v>58</v>
      </c>
      <c r="I238" s="232">
        <v>0.85</v>
      </c>
      <c r="J238" s="240">
        <v>49.3</v>
      </c>
      <c r="K238" s="238"/>
      <c r="L238" s="229"/>
      <c r="M238" s="230">
        <v>38.630000000000003</v>
      </c>
      <c r="N238" s="229"/>
      <c r="O238" s="235">
        <v>1729.31</v>
      </c>
      <c r="AF238" s="219"/>
      <c r="AG238" s="219"/>
      <c r="AH238" s="219"/>
      <c r="AK238" s="203" t="s">
        <v>265</v>
      </c>
      <c r="AM238" s="219"/>
      <c r="AP238" s="288"/>
    </row>
    <row r="239" spans="1:42" customFormat="1" ht="15" hidden="1" x14ac:dyDescent="0.25">
      <c r="A239" s="224"/>
      <c r="B239" s="248"/>
      <c r="C239" s="284"/>
      <c r="D239" s="386" t="s">
        <v>70</v>
      </c>
      <c r="E239" s="386"/>
      <c r="F239" s="386"/>
      <c r="G239" s="221"/>
      <c r="H239" s="249"/>
      <c r="I239" s="249"/>
      <c r="J239" s="249"/>
      <c r="K239" s="250"/>
      <c r="L239" s="249"/>
      <c r="M239" s="251">
        <v>298.91000000000003</v>
      </c>
      <c r="N239" s="244"/>
      <c r="O239" s="252">
        <v>9650.4699999999993</v>
      </c>
      <c r="AF239" s="219"/>
      <c r="AG239" s="219"/>
      <c r="AH239" s="219"/>
      <c r="AM239" s="219" t="s">
        <v>70</v>
      </c>
      <c r="AP239" s="288"/>
    </row>
    <row r="240" spans="1:42" customFormat="1" ht="45.75" x14ac:dyDescent="0.25">
      <c r="A240" s="220" t="s">
        <v>111</v>
      </c>
      <c r="B240" s="221" t="s">
        <v>115</v>
      </c>
      <c r="C240" s="283" t="s">
        <v>439</v>
      </c>
      <c r="D240" s="383" t="s">
        <v>440</v>
      </c>
      <c r="E240" s="383"/>
      <c r="F240" s="383"/>
      <c r="G240" s="221" t="s">
        <v>80</v>
      </c>
      <c r="H240" s="221">
        <v>0.50749999999999995</v>
      </c>
      <c r="I240" s="221" t="s">
        <v>48</v>
      </c>
      <c r="J240" s="394" t="s">
        <v>441</v>
      </c>
      <c r="K240" s="222" t="s">
        <v>442</v>
      </c>
      <c r="L240" s="221"/>
      <c r="M240" s="222" t="s">
        <v>443</v>
      </c>
      <c r="N240" s="221" t="s">
        <v>82</v>
      </c>
      <c r="O240" s="223" t="s">
        <v>444</v>
      </c>
      <c r="AF240" s="219"/>
      <c r="AG240" s="219"/>
      <c r="AH240" s="219" t="s">
        <v>440</v>
      </c>
      <c r="AM240" s="219"/>
      <c r="AP240" s="288"/>
    </row>
    <row r="241" spans="1:45" customFormat="1" ht="15" hidden="1" x14ac:dyDescent="0.25">
      <c r="A241" s="255"/>
      <c r="B241" s="202"/>
      <c r="C241" s="284"/>
      <c r="D241" s="378" t="s">
        <v>83</v>
      </c>
      <c r="E241" s="378"/>
      <c r="F241" s="378"/>
      <c r="G241" s="378"/>
      <c r="H241" s="378"/>
      <c r="I241" s="378"/>
      <c r="J241" s="378"/>
      <c r="K241" s="378"/>
      <c r="L241" s="378"/>
      <c r="M241" s="378"/>
      <c r="N241" s="378"/>
      <c r="O241" s="388"/>
      <c r="AF241" s="219"/>
      <c r="AG241" s="219"/>
      <c r="AH241" s="219"/>
      <c r="AM241" s="219"/>
      <c r="AN241" s="203" t="s">
        <v>83</v>
      </c>
      <c r="AP241" s="288"/>
    </row>
    <row r="242" spans="1:45" customFormat="1" ht="15" hidden="1" x14ac:dyDescent="0.25">
      <c r="A242" s="224"/>
      <c r="B242" s="248"/>
      <c r="C242" s="284"/>
      <c r="D242" s="386" t="s">
        <v>70</v>
      </c>
      <c r="E242" s="386"/>
      <c r="F242" s="386"/>
      <c r="G242" s="221"/>
      <c r="H242" s="249"/>
      <c r="I242" s="249"/>
      <c r="J242" s="249"/>
      <c r="K242" s="250"/>
      <c r="L242" s="249"/>
      <c r="M242" s="251">
        <v>431.68</v>
      </c>
      <c r="N242" s="244"/>
      <c r="O242" s="252">
        <v>3522.51</v>
      </c>
      <c r="AF242" s="219"/>
      <c r="AG242" s="219"/>
      <c r="AH242" s="219"/>
      <c r="AM242" s="219" t="s">
        <v>70</v>
      </c>
      <c r="AP242" s="288"/>
    </row>
    <row r="243" spans="1:45" customFormat="1" ht="15" hidden="1" x14ac:dyDescent="0.25">
      <c r="A243" s="259"/>
      <c r="B243" s="204"/>
      <c r="C243" s="222"/>
      <c r="D243" s="386" t="s">
        <v>445</v>
      </c>
      <c r="E243" s="386"/>
      <c r="F243" s="386"/>
      <c r="G243" s="386"/>
      <c r="H243" s="386"/>
      <c r="I243" s="386"/>
      <c r="J243" s="386"/>
      <c r="K243" s="386"/>
      <c r="L243" s="386"/>
      <c r="M243" s="260"/>
      <c r="N243" s="261"/>
      <c r="O243" s="262"/>
      <c r="P243" s="263"/>
      <c r="AF243" s="219"/>
      <c r="AG243" s="219"/>
      <c r="AH243" s="219"/>
      <c r="AM243" s="219"/>
      <c r="AP243" s="288"/>
      <c r="AR243" s="219" t="s">
        <v>445</v>
      </c>
    </row>
    <row r="244" spans="1:45" customFormat="1" ht="15" hidden="1" x14ac:dyDescent="0.25">
      <c r="A244" s="224"/>
      <c r="B244" s="202"/>
      <c r="C244" s="226"/>
      <c r="D244" s="378" t="s">
        <v>94</v>
      </c>
      <c r="E244" s="378"/>
      <c r="F244" s="378"/>
      <c r="G244" s="378"/>
      <c r="H244" s="378"/>
      <c r="I244" s="378"/>
      <c r="J244" s="378"/>
      <c r="K244" s="378"/>
      <c r="L244" s="378"/>
      <c r="M244" s="264">
        <v>26500.32</v>
      </c>
      <c r="N244" s="265"/>
      <c r="O244" s="266"/>
      <c r="P244" s="267"/>
      <c r="AF244" s="219"/>
      <c r="AG244" s="219"/>
      <c r="AH244" s="219"/>
      <c r="AM244" s="219"/>
      <c r="AP244" s="288"/>
      <c r="AR244" s="219"/>
      <c r="AS244" s="203" t="s">
        <v>94</v>
      </c>
    </row>
    <row r="245" spans="1:45" customFormat="1" ht="15" hidden="1" x14ac:dyDescent="0.25">
      <c r="A245" s="224"/>
      <c r="B245" s="202"/>
      <c r="C245" s="226"/>
      <c r="D245" s="378" t="s">
        <v>95</v>
      </c>
      <c r="E245" s="378"/>
      <c r="F245" s="378"/>
      <c r="G245" s="378"/>
      <c r="H245" s="378"/>
      <c r="I245" s="378"/>
      <c r="J245" s="378"/>
      <c r="K245" s="378"/>
      <c r="L245" s="378"/>
      <c r="M245" s="267"/>
      <c r="N245" s="265"/>
      <c r="O245" s="266"/>
      <c r="P245" s="267"/>
      <c r="AF245" s="219"/>
      <c r="AG245" s="219"/>
      <c r="AH245" s="219"/>
      <c r="AM245" s="219"/>
      <c r="AP245" s="288"/>
      <c r="AR245" s="219"/>
      <c r="AS245" s="203" t="s">
        <v>95</v>
      </c>
    </row>
    <row r="246" spans="1:45" customFormat="1" ht="15" hidden="1" x14ac:dyDescent="0.25">
      <c r="A246" s="224"/>
      <c r="B246" s="202"/>
      <c r="C246" s="226"/>
      <c r="D246" s="378" t="s">
        <v>96</v>
      </c>
      <c r="E246" s="378"/>
      <c r="F246" s="378"/>
      <c r="G246" s="378"/>
      <c r="H246" s="378"/>
      <c r="I246" s="378"/>
      <c r="J246" s="378"/>
      <c r="K246" s="378"/>
      <c r="L246" s="378"/>
      <c r="M246" s="264">
        <v>1075.99</v>
      </c>
      <c r="N246" s="265"/>
      <c r="O246" s="266"/>
      <c r="P246" s="267"/>
      <c r="AF246" s="219"/>
      <c r="AG246" s="219"/>
      <c r="AH246" s="219"/>
      <c r="AM246" s="219"/>
      <c r="AP246" s="288"/>
      <c r="AR246" s="219"/>
      <c r="AS246" s="203" t="s">
        <v>96</v>
      </c>
    </row>
    <row r="247" spans="1:45" customFormat="1" ht="15" hidden="1" x14ac:dyDescent="0.25">
      <c r="A247" s="224"/>
      <c r="B247" s="202"/>
      <c r="C247" s="226"/>
      <c r="D247" s="378" t="s">
        <v>97</v>
      </c>
      <c r="E247" s="378"/>
      <c r="F247" s="378"/>
      <c r="G247" s="378"/>
      <c r="H247" s="378"/>
      <c r="I247" s="378"/>
      <c r="J247" s="378"/>
      <c r="K247" s="378"/>
      <c r="L247" s="378"/>
      <c r="M247" s="264">
        <v>2005.72</v>
      </c>
      <c r="N247" s="265"/>
      <c r="O247" s="266"/>
      <c r="P247" s="267"/>
      <c r="AF247" s="219"/>
      <c r="AG247" s="219"/>
      <c r="AH247" s="219"/>
      <c r="AM247" s="219"/>
      <c r="AP247" s="288"/>
      <c r="AR247" s="219"/>
      <c r="AS247" s="203" t="s">
        <v>97</v>
      </c>
    </row>
    <row r="248" spans="1:45" customFormat="1" ht="15" hidden="1" x14ac:dyDescent="0.25">
      <c r="A248" s="224"/>
      <c r="B248" s="202"/>
      <c r="C248" s="226"/>
      <c r="D248" s="378" t="s">
        <v>98</v>
      </c>
      <c r="E248" s="378"/>
      <c r="F248" s="378"/>
      <c r="G248" s="378"/>
      <c r="H248" s="378"/>
      <c r="I248" s="378"/>
      <c r="J248" s="378"/>
      <c r="K248" s="378"/>
      <c r="L248" s="378"/>
      <c r="M248" s="268">
        <v>265.33999999999997</v>
      </c>
      <c r="N248" s="265"/>
      <c r="O248" s="266"/>
      <c r="P248" s="267"/>
      <c r="AF248" s="219"/>
      <c r="AG248" s="219"/>
      <c r="AH248" s="219"/>
      <c r="AM248" s="219"/>
      <c r="AP248" s="288"/>
      <c r="AR248" s="219"/>
      <c r="AS248" s="203" t="s">
        <v>98</v>
      </c>
    </row>
    <row r="249" spans="1:45" customFormat="1" ht="15" hidden="1" x14ac:dyDescent="0.25">
      <c r="A249" s="224"/>
      <c r="B249" s="202"/>
      <c r="C249" s="226"/>
      <c r="D249" s="378" t="s">
        <v>99</v>
      </c>
      <c r="E249" s="378"/>
      <c r="F249" s="378"/>
      <c r="G249" s="378"/>
      <c r="H249" s="378"/>
      <c r="I249" s="378"/>
      <c r="J249" s="378"/>
      <c r="K249" s="378"/>
      <c r="L249" s="378"/>
      <c r="M249" s="264">
        <v>23418.61</v>
      </c>
      <c r="N249" s="265"/>
      <c r="O249" s="266"/>
      <c r="P249" s="267"/>
      <c r="AF249" s="219"/>
      <c r="AG249" s="219"/>
      <c r="AH249" s="219"/>
      <c r="AM249" s="219"/>
      <c r="AP249" s="288"/>
      <c r="AR249" s="219"/>
      <c r="AS249" s="203" t="s">
        <v>99</v>
      </c>
    </row>
    <row r="250" spans="1:45" customFormat="1" ht="15" hidden="1" x14ac:dyDescent="0.25">
      <c r="A250" s="224"/>
      <c r="B250" s="202"/>
      <c r="C250" s="226"/>
      <c r="D250" s="378" t="s">
        <v>100</v>
      </c>
      <c r="E250" s="378"/>
      <c r="F250" s="378"/>
      <c r="G250" s="378"/>
      <c r="H250" s="378"/>
      <c r="I250" s="378"/>
      <c r="J250" s="378"/>
      <c r="K250" s="378"/>
      <c r="L250" s="378"/>
      <c r="M250" s="264">
        <v>28639.87</v>
      </c>
      <c r="N250" s="265"/>
      <c r="O250" s="266"/>
      <c r="P250" s="267"/>
      <c r="AF250" s="219"/>
      <c r="AG250" s="219"/>
      <c r="AH250" s="219"/>
      <c r="AM250" s="219"/>
      <c r="AP250" s="288"/>
      <c r="AR250" s="219"/>
      <c r="AS250" s="203" t="s">
        <v>100</v>
      </c>
    </row>
    <row r="251" spans="1:45" customFormat="1" ht="15" hidden="1" x14ac:dyDescent="0.25">
      <c r="A251" s="224"/>
      <c r="B251" s="202"/>
      <c r="C251" s="226"/>
      <c r="D251" s="378" t="s">
        <v>95</v>
      </c>
      <c r="E251" s="378"/>
      <c r="F251" s="378"/>
      <c r="G251" s="378"/>
      <c r="H251" s="378"/>
      <c r="I251" s="378"/>
      <c r="J251" s="378"/>
      <c r="K251" s="378"/>
      <c r="L251" s="378"/>
      <c r="M251" s="267"/>
      <c r="N251" s="265"/>
      <c r="O251" s="266"/>
      <c r="P251" s="267"/>
      <c r="AF251" s="219"/>
      <c r="AG251" s="219"/>
      <c r="AH251" s="219"/>
      <c r="AM251" s="219"/>
      <c r="AP251" s="288"/>
      <c r="AR251" s="219"/>
      <c r="AS251" s="203" t="s">
        <v>95</v>
      </c>
    </row>
    <row r="252" spans="1:45" customFormat="1" ht="15" hidden="1" x14ac:dyDescent="0.25">
      <c r="A252" s="224"/>
      <c r="B252" s="202"/>
      <c r="C252" s="226"/>
      <c r="D252" s="378" t="s">
        <v>106</v>
      </c>
      <c r="E252" s="378"/>
      <c r="F252" s="378"/>
      <c r="G252" s="378"/>
      <c r="H252" s="378"/>
      <c r="I252" s="378"/>
      <c r="J252" s="378"/>
      <c r="K252" s="378"/>
      <c r="L252" s="378"/>
      <c r="M252" s="264">
        <v>1075.99</v>
      </c>
      <c r="N252" s="265"/>
      <c r="O252" s="266"/>
      <c r="P252" s="267"/>
      <c r="AF252" s="219"/>
      <c r="AG252" s="219"/>
      <c r="AH252" s="219"/>
      <c r="AM252" s="219"/>
      <c r="AP252" s="288"/>
      <c r="AR252" s="219"/>
      <c r="AS252" s="203" t="s">
        <v>106</v>
      </c>
    </row>
    <row r="253" spans="1:45" customFormat="1" ht="15" hidden="1" x14ac:dyDescent="0.25">
      <c r="A253" s="224"/>
      <c r="B253" s="202"/>
      <c r="C253" s="226"/>
      <c r="D253" s="378" t="s">
        <v>107</v>
      </c>
      <c r="E253" s="378"/>
      <c r="F253" s="378"/>
      <c r="G253" s="378"/>
      <c r="H253" s="378"/>
      <c r="I253" s="378"/>
      <c r="J253" s="378"/>
      <c r="K253" s="378"/>
      <c r="L253" s="378"/>
      <c r="M253" s="264">
        <v>2005.72</v>
      </c>
      <c r="N253" s="265"/>
      <c r="O253" s="266"/>
      <c r="P253" s="267"/>
      <c r="AF253" s="219"/>
      <c r="AG253" s="219"/>
      <c r="AH253" s="219"/>
      <c r="AM253" s="219"/>
      <c r="AP253" s="288"/>
      <c r="AR253" s="219"/>
      <c r="AS253" s="203" t="s">
        <v>107</v>
      </c>
    </row>
    <row r="254" spans="1:45" customFormat="1" ht="15" hidden="1" x14ac:dyDescent="0.25">
      <c r="A254" s="224"/>
      <c r="B254" s="202"/>
      <c r="C254" s="226"/>
      <c r="D254" s="378" t="s">
        <v>108</v>
      </c>
      <c r="E254" s="378"/>
      <c r="F254" s="378"/>
      <c r="G254" s="378"/>
      <c r="H254" s="378"/>
      <c r="I254" s="378"/>
      <c r="J254" s="378"/>
      <c r="K254" s="378"/>
      <c r="L254" s="378"/>
      <c r="M254" s="268">
        <v>265.33999999999997</v>
      </c>
      <c r="N254" s="265"/>
      <c r="O254" s="266"/>
      <c r="P254" s="267"/>
      <c r="AF254" s="219"/>
      <c r="AG254" s="219"/>
      <c r="AH254" s="219"/>
      <c r="AM254" s="219"/>
      <c r="AP254" s="288"/>
      <c r="AR254" s="219"/>
      <c r="AS254" s="203" t="s">
        <v>108</v>
      </c>
    </row>
    <row r="255" spans="1:45" customFormat="1" ht="15" hidden="1" x14ac:dyDescent="0.25">
      <c r="A255" s="224"/>
      <c r="B255" s="202"/>
      <c r="C255" s="226"/>
      <c r="D255" s="378" t="s">
        <v>131</v>
      </c>
      <c r="E255" s="378"/>
      <c r="F255" s="378"/>
      <c r="G255" s="378"/>
      <c r="H255" s="378"/>
      <c r="I255" s="378"/>
      <c r="J255" s="378"/>
      <c r="K255" s="378"/>
      <c r="L255" s="378"/>
      <c r="M255" s="264">
        <v>23418.61</v>
      </c>
      <c r="N255" s="265"/>
      <c r="O255" s="266"/>
      <c r="P255" s="267"/>
      <c r="AF255" s="219"/>
      <c r="AG255" s="219"/>
      <c r="AH255" s="219"/>
      <c r="AM255" s="219"/>
      <c r="AP255" s="288"/>
      <c r="AR255" s="219"/>
      <c r="AS255" s="203" t="s">
        <v>131</v>
      </c>
    </row>
    <row r="256" spans="1:45" customFormat="1" ht="15" hidden="1" x14ac:dyDescent="0.25">
      <c r="A256" s="224"/>
      <c r="B256" s="202"/>
      <c r="C256" s="226"/>
      <c r="D256" s="378" t="s">
        <v>109</v>
      </c>
      <c r="E256" s="378"/>
      <c r="F256" s="378"/>
      <c r="G256" s="378"/>
      <c r="H256" s="378"/>
      <c r="I256" s="378"/>
      <c r="J256" s="378"/>
      <c r="K256" s="378"/>
      <c r="L256" s="378"/>
      <c r="M256" s="264">
        <v>1431.7</v>
      </c>
      <c r="N256" s="265"/>
      <c r="O256" s="266"/>
      <c r="P256" s="267"/>
      <c r="AF256" s="219"/>
      <c r="AG256" s="219"/>
      <c r="AH256" s="219"/>
      <c r="AM256" s="219"/>
      <c r="AP256" s="288"/>
      <c r="AR256" s="219"/>
      <c r="AS256" s="203" t="s">
        <v>109</v>
      </c>
    </row>
    <row r="257" spans="1:48" customFormat="1" ht="15" hidden="1" x14ac:dyDescent="0.25">
      <c r="A257" s="224"/>
      <c r="B257" s="202"/>
      <c r="C257" s="226"/>
      <c r="D257" s="378" t="s">
        <v>110</v>
      </c>
      <c r="E257" s="378"/>
      <c r="F257" s="378"/>
      <c r="G257" s="378"/>
      <c r="H257" s="378"/>
      <c r="I257" s="378"/>
      <c r="J257" s="378"/>
      <c r="K257" s="378"/>
      <c r="L257" s="378"/>
      <c r="M257" s="268">
        <v>707.85</v>
      </c>
      <c r="N257" s="265"/>
      <c r="O257" s="266"/>
      <c r="P257" s="267"/>
      <c r="AF257" s="219"/>
      <c r="AG257" s="219"/>
      <c r="AH257" s="219"/>
      <c r="AM257" s="219"/>
      <c r="AP257" s="288"/>
      <c r="AR257" s="219"/>
      <c r="AS257" s="203" t="s">
        <v>110</v>
      </c>
    </row>
    <row r="258" spans="1:48" customFormat="1" ht="15" hidden="1" x14ac:dyDescent="0.25">
      <c r="A258" s="224"/>
      <c r="B258" s="202"/>
      <c r="C258" s="226"/>
      <c r="D258" s="378" t="s">
        <v>101</v>
      </c>
      <c r="E258" s="378"/>
      <c r="F258" s="378"/>
      <c r="G258" s="378"/>
      <c r="H258" s="378"/>
      <c r="I258" s="378"/>
      <c r="J258" s="378"/>
      <c r="K258" s="378"/>
      <c r="L258" s="378"/>
      <c r="M258" s="264">
        <v>1341.33</v>
      </c>
      <c r="N258" s="265"/>
      <c r="O258" s="266"/>
      <c r="P258" s="267"/>
      <c r="AF258" s="219"/>
      <c r="AG258" s="219"/>
      <c r="AH258" s="219"/>
      <c r="AM258" s="219"/>
      <c r="AP258" s="288"/>
      <c r="AR258" s="219"/>
      <c r="AS258" s="203" t="s">
        <v>101</v>
      </c>
    </row>
    <row r="259" spans="1:48" customFormat="1" ht="15" hidden="1" x14ac:dyDescent="0.25">
      <c r="A259" s="224"/>
      <c r="B259" s="202"/>
      <c r="C259" s="226"/>
      <c r="D259" s="378" t="s">
        <v>102</v>
      </c>
      <c r="E259" s="378"/>
      <c r="F259" s="378"/>
      <c r="G259" s="378"/>
      <c r="H259" s="378"/>
      <c r="I259" s="378"/>
      <c r="J259" s="378"/>
      <c r="K259" s="378"/>
      <c r="L259" s="378"/>
      <c r="M259" s="264">
        <v>1431.7</v>
      </c>
      <c r="N259" s="265"/>
      <c r="O259" s="266"/>
      <c r="P259" s="267"/>
      <c r="AF259" s="219"/>
      <c r="AG259" s="219"/>
      <c r="AH259" s="219"/>
      <c r="AM259" s="219"/>
      <c r="AP259" s="288"/>
      <c r="AR259" s="219"/>
      <c r="AS259" s="203" t="s">
        <v>102</v>
      </c>
    </row>
    <row r="260" spans="1:48" customFormat="1" ht="15" hidden="1" x14ac:dyDescent="0.25">
      <c r="A260" s="224"/>
      <c r="B260" s="202"/>
      <c r="C260" s="226"/>
      <c r="D260" s="378" t="s">
        <v>103</v>
      </c>
      <c r="E260" s="378"/>
      <c r="F260" s="378"/>
      <c r="G260" s="378"/>
      <c r="H260" s="378"/>
      <c r="I260" s="378"/>
      <c r="J260" s="378"/>
      <c r="K260" s="378"/>
      <c r="L260" s="378"/>
      <c r="M260" s="268">
        <v>707.85</v>
      </c>
      <c r="N260" s="265"/>
      <c r="O260" s="266"/>
      <c r="P260" s="267"/>
      <c r="AF260" s="219"/>
      <c r="AG260" s="219"/>
      <c r="AH260" s="219"/>
      <c r="AM260" s="219"/>
      <c r="AP260" s="288"/>
      <c r="AR260" s="219"/>
      <c r="AS260" s="203" t="s">
        <v>103</v>
      </c>
    </row>
    <row r="261" spans="1:48" customFormat="1" ht="15" hidden="1" x14ac:dyDescent="0.25">
      <c r="A261" s="224"/>
      <c r="B261" s="202"/>
      <c r="C261" s="269"/>
      <c r="D261" s="389" t="s">
        <v>446</v>
      </c>
      <c r="E261" s="389"/>
      <c r="F261" s="389"/>
      <c r="G261" s="389"/>
      <c r="H261" s="389"/>
      <c r="I261" s="389"/>
      <c r="J261" s="389"/>
      <c r="K261" s="389"/>
      <c r="L261" s="389"/>
      <c r="M261" s="270">
        <v>28639.87</v>
      </c>
      <c r="N261" s="271"/>
      <c r="O261" s="272"/>
      <c r="P261" s="273"/>
      <c r="AF261" s="219"/>
      <c r="AG261" s="219"/>
      <c r="AH261" s="219"/>
      <c r="AM261" s="219"/>
      <c r="AP261" s="288"/>
      <c r="AR261" s="219"/>
      <c r="AT261" s="219" t="s">
        <v>446</v>
      </c>
    </row>
    <row r="262" spans="1:48" customFormat="1" ht="15" hidden="1" x14ac:dyDescent="0.25">
      <c r="A262" s="259"/>
      <c r="B262" s="204"/>
      <c r="C262" s="222"/>
      <c r="D262" s="386" t="s">
        <v>133</v>
      </c>
      <c r="E262" s="386"/>
      <c r="F262" s="386"/>
      <c r="G262" s="386"/>
      <c r="H262" s="386"/>
      <c r="I262" s="386"/>
      <c r="J262" s="386"/>
      <c r="K262" s="386"/>
      <c r="L262" s="386"/>
      <c r="M262" s="260"/>
      <c r="N262" s="261"/>
      <c r="O262" s="262"/>
      <c r="AU262" s="219" t="s">
        <v>133</v>
      </c>
    </row>
    <row r="263" spans="1:48" customFormat="1" ht="15" hidden="1" x14ac:dyDescent="0.25">
      <c r="A263" s="224"/>
      <c r="B263" s="202"/>
      <c r="C263" s="226"/>
      <c r="D263" s="378" t="s">
        <v>94</v>
      </c>
      <c r="E263" s="378"/>
      <c r="F263" s="378"/>
      <c r="G263" s="378"/>
      <c r="H263" s="378"/>
      <c r="I263" s="378"/>
      <c r="J263" s="378"/>
      <c r="K263" s="378"/>
      <c r="L263" s="378"/>
      <c r="M263" s="264">
        <v>26500.32</v>
      </c>
      <c r="N263" s="265"/>
      <c r="O263" s="274">
        <v>265823.65999999997</v>
      </c>
      <c r="AU263" s="219"/>
      <c r="AV263" s="203" t="s">
        <v>94</v>
      </c>
    </row>
    <row r="264" spans="1:48" customFormat="1" ht="15" hidden="1" x14ac:dyDescent="0.25">
      <c r="A264" s="224"/>
      <c r="B264" s="202"/>
      <c r="C264" s="226"/>
      <c r="D264" s="378" t="s">
        <v>95</v>
      </c>
      <c r="E264" s="378"/>
      <c r="F264" s="378"/>
      <c r="G264" s="378"/>
      <c r="H264" s="378"/>
      <c r="I264" s="378"/>
      <c r="J264" s="378"/>
      <c r="K264" s="378"/>
      <c r="L264" s="378"/>
      <c r="M264" s="267"/>
      <c r="N264" s="265"/>
      <c r="O264" s="266"/>
      <c r="AU264" s="219"/>
      <c r="AV264" s="203" t="s">
        <v>95</v>
      </c>
    </row>
    <row r="265" spans="1:48" customFormat="1" ht="15" hidden="1" x14ac:dyDescent="0.25">
      <c r="A265" s="224"/>
      <c r="B265" s="202"/>
      <c r="C265" s="226"/>
      <c r="D265" s="378" t="s">
        <v>96</v>
      </c>
      <c r="E265" s="378"/>
      <c r="F265" s="378"/>
      <c r="G265" s="378"/>
      <c r="H265" s="378"/>
      <c r="I265" s="378"/>
      <c r="J265" s="378"/>
      <c r="K265" s="378"/>
      <c r="L265" s="378"/>
      <c r="M265" s="264">
        <v>1075.99</v>
      </c>
      <c r="N265" s="265"/>
      <c r="O265" s="274">
        <v>48172.05</v>
      </c>
      <c r="AU265" s="219"/>
      <c r="AV265" s="203" t="s">
        <v>96</v>
      </c>
    </row>
    <row r="266" spans="1:48" customFormat="1" ht="15" hidden="1" x14ac:dyDescent="0.25">
      <c r="A266" s="224"/>
      <c r="B266" s="202"/>
      <c r="C266" s="226"/>
      <c r="D266" s="378" t="s">
        <v>97</v>
      </c>
      <c r="E266" s="378"/>
      <c r="F266" s="378"/>
      <c r="G266" s="378"/>
      <c r="H266" s="378"/>
      <c r="I266" s="378"/>
      <c r="J266" s="378"/>
      <c r="K266" s="378"/>
      <c r="L266" s="378"/>
      <c r="M266" s="264">
        <v>2005.72</v>
      </c>
      <c r="N266" s="265"/>
      <c r="O266" s="274">
        <v>26555.74</v>
      </c>
      <c r="AU266" s="219"/>
      <c r="AV266" s="203" t="s">
        <v>97</v>
      </c>
    </row>
    <row r="267" spans="1:48" customFormat="1" ht="15" hidden="1" x14ac:dyDescent="0.25">
      <c r="A267" s="224"/>
      <c r="B267" s="202"/>
      <c r="C267" s="226"/>
      <c r="D267" s="378" t="s">
        <v>98</v>
      </c>
      <c r="E267" s="378"/>
      <c r="F267" s="378"/>
      <c r="G267" s="378"/>
      <c r="H267" s="378"/>
      <c r="I267" s="378"/>
      <c r="J267" s="378"/>
      <c r="K267" s="378"/>
      <c r="L267" s="378"/>
      <c r="M267" s="268">
        <v>265.33999999999997</v>
      </c>
      <c r="N267" s="265"/>
      <c r="O267" s="274">
        <v>11879.28</v>
      </c>
      <c r="AU267" s="219"/>
      <c r="AV267" s="203" t="s">
        <v>98</v>
      </c>
    </row>
    <row r="268" spans="1:48" customFormat="1" ht="15" hidden="1" x14ac:dyDescent="0.25">
      <c r="A268" s="224"/>
      <c r="B268" s="202"/>
      <c r="C268" s="226"/>
      <c r="D268" s="378" t="s">
        <v>99</v>
      </c>
      <c r="E268" s="378"/>
      <c r="F268" s="378"/>
      <c r="G268" s="378"/>
      <c r="H268" s="378"/>
      <c r="I268" s="378"/>
      <c r="J268" s="378"/>
      <c r="K268" s="378"/>
      <c r="L268" s="378"/>
      <c r="M268" s="264">
        <v>23418.61</v>
      </c>
      <c r="N268" s="265"/>
      <c r="O268" s="274">
        <v>191095.87</v>
      </c>
      <c r="AU268" s="219"/>
      <c r="AV268" s="203" t="s">
        <v>99</v>
      </c>
    </row>
    <row r="269" spans="1:48" customFormat="1" ht="15" hidden="1" x14ac:dyDescent="0.25">
      <c r="A269" s="224"/>
      <c r="B269" s="202"/>
      <c r="C269" s="226"/>
      <c r="D269" s="378" t="s">
        <v>100</v>
      </c>
      <c r="E269" s="378"/>
      <c r="F269" s="378"/>
      <c r="G269" s="378"/>
      <c r="H269" s="378"/>
      <c r="I269" s="378"/>
      <c r="J269" s="378"/>
      <c r="K269" s="378"/>
      <c r="L269" s="378"/>
      <c r="M269" s="264">
        <v>28639.87</v>
      </c>
      <c r="N269" s="265"/>
      <c r="O269" s="274">
        <v>361611.41</v>
      </c>
      <c r="AU269" s="219"/>
      <c r="AV269" s="203" t="s">
        <v>100</v>
      </c>
    </row>
    <row r="270" spans="1:48" customFormat="1" ht="15" hidden="1" x14ac:dyDescent="0.25">
      <c r="A270" s="224"/>
      <c r="B270" s="202"/>
      <c r="C270" s="226"/>
      <c r="D270" s="378" t="s">
        <v>95</v>
      </c>
      <c r="E270" s="378"/>
      <c r="F270" s="378"/>
      <c r="G270" s="378"/>
      <c r="H270" s="378"/>
      <c r="I270" s="378"/>
      <c r="J270" s="378"/>
      <c r="K270" s="378"/>
      <c r="L270" s="378"/>
      <c r="M270" s="267"/>
      <c r="N270" s="265"/>
      <c r="O270" s="266"/>
      <c r="AU270" s="219"/>
      <c r="AV270" s="203" t="s">
        <v>95</v>
      </c>
    </row>
    <row r="271" spans="1:48" customFormat="1" ht="15" hidden="1" x14ac:dyDescent="0.25">
      <c r="A271" s="224"/>
      <c r="B271" s="202"/>
      <c r="C271" s="226"/>
      <c r="D271" s="378" t="s">
        <v>106</v>
      </c>
      <c r="E271" s="378"/>
      <c r="F271" s="378"/>
      <c r="G271" s="378"/>
      <c r="H271" s="378"/>
      <c r="I271" s="378"/>
      <c r="J271" s="378"/>
      <c r="K271" s="378"/>
      <c r="L271" s="378"/>
      <c r="M271" s="264">
        <v>1075.99</v>
      </c>
      <c r="N271" s="265"/>
      <c r="O271" s="274">
        <v>48172.05</v>
      </c>
      <c r="AU271" s="219"/>
      <c r="AV271" s="203" t="s">
        <v>106</v>
      </c>
    </row>
    <row r="272" spans="1:48" customFormat="1" ht="15" hidden="1" x14ac:dyDescent="0.25">
      <c r="A272" s="224"/>
      <c r="B272" s="202"/>
      <c r="C272" s="226"/>
      <c r="D272" s="378" t="s">
        <v>107</v>
      </c>
      <c r="E272" s="378"/>
      <c r="F272" s="378"/>
      <c r="G272" s="378"/>
      <c r="H272" s="378"/>
      <c r="I272" s="378"/>
      <c r="J272" s="378"/>
      <c r="K272" s="378"/>
      <c r="L272" s="378"/>
      <c r="M272" s="264">
        <v>2005.72</v>
      </c>
      <c r="N272" s="265"/>
      <c r="O272" s="274">
        <v>26555.74</v>
      </c>
      <c r="AU272" s="219"/>
      <c r="AV272" s="203" t="s">
        <v>107</v>
      </c>
    </row>
    <row r="273" spans="1:52" customFormat="1" ht="15" hidden="1" x14ac:dyDescent="0.25">
      <c r="A273" s="224"/>
      <c r="B273" s="202"/>
      <c r="C273" s="226"/>
      <c r="D273" s="378" t="s">
        <v>108</v>
      </c>
      <c r="E273" s="378"/>
      <c r="F273" s="378"/>
      <c r="G273" s="378"/>
      <c r="H273" s="378"/>
      <c r="I273" s="378"/>
      <c r="J273" s="378"/>
      <c r="K273" s="378"/>
      <c r="L273" s="378"/>
      <c r="M273" s="268">
        <v>265.33999999999997</v>
      </c>
      <c r="N273" s="265"/>
      <c r="O273" s="274">
        <v>11879.28</v>
      </c>
      <c r="AU273" s="219"/>
      <c r="AV273" s="203" t="s">
        <v>108</v>
      </c>
    </row>
    <row r="274" spans="1:52" customFormat="1" ht="15" hidden="1" x14ac:dyDescent="0.25">
      <c r="A274" s="224"/>
      <c r="B274" s="202"/>
      <c r="C274" s="226"/>
      <c r="D274" s="378" t="s">
        <v>131</v>
      </c>
      <c r="E274" s="378"/>
      <c r="F274" s="378"/>
      <c r="G274" s="378"/>
      <c r="H274" s="378"/>
      <c r="I274" s="378"/>
      <c r="J274" s="378"/>
      <c r="K274" s="378"/>
      <c r="L274" s="378"/>
      <c r="M274" s="264">
        <v>23418.61</v>
      </c>
      <c r="N274" s="265"/>
      <c r="O274" s="274">
        <v>191095.87</v>
      </c>
      <c r="AU274" s="219"/>
      <c r="AV274" s="203" t="s">
        <v>131</v>
      </c>
    </row>
    <row r="275" spans="1:52" customFormat="1" ht="15" hidden="1" x14ac:dyDescent="0.25">
      <c r="A275" s="224"/>
      <c r="B275" s="202"/>
      <c r="C275" s="226"/>
      <c r="D275" s="378" t="s">
        <v>109</v>
      </c>
      <c r="E275" s="378"/>
      <c r="F275" s="378"/>
      <c r="G275" s="378"/>
      <c r="H275" s="378"/>
      <c r="I275" s="378"/>
      <c r="J275" s="378"/>
      <c r="K275" s="378"/>
      <c r="L275" s="378"/>
      <c r="M275" s="264">
        <v>1431.7</v>
      </c>
      <c r="N275" s="265"/>
      <c r="O275" s="274">
        <v>64097.22</v>
      </c>
      <c r="AU275" s="219"/>
      <c r="AV275" s="203" t="s">
        <v>109</v>
      </c>
    </row>
    <row r="276" spans="1:52" customFormat="1" ht="15" hidden="1" x14ac:dyDescent="0.25">
      <c r="A276" s="224"/>
      <c r="B276" s="202"/>
      <c r="C276" s="226"/>
      <c r="D276" s="378" t="s">
        <v>110</v>
      </c>
      <c r="E276" s="378"/>
      <c r="F276" s="378"/>
      <c r="G276" s="378"/>
      <c r="H276" s="378"/>
      <c r="I276" s="378"/>
      <c r="J276" s="378"/>
      <c r="K276" s="378"/>
      <c r="L276" s="378"/>
      <c r="M276" s="268">
        <v>707.85</v>
      </c>
      <c r="N276" s="265"/>
      <c r="O276" s="274">
        <v>31690.53</v>
      </c>
      <c r="AU276" s="219"/>
      <c r="AV276" s="203" t="s">
        <v>110</v>
      </c>
    </row>
    <row r="277" spans="1:52" customFormat="1" ht="15" hidden="1" x14ac:dyDescent="0.25">
      <c r="A277" s="224"/>
      <c r="B277" s="202"/>
      <c r="C277" s="226"/>
      <c r="D277" s="378" t="s">
        <v>101</v>
      </c>
      <c r="E277" s="378"/>
      <c r="F277" s="378"/>
      <c r="G277" s="378"/>
      <c r="H277" s="378"/>
      <c r="I277" s="378"/>
      <c r="J277" s="378"/>
      <c r="K277" s="378"/>
      <c r="L277" s="378"/>
      <c r="M277" s="264">
        <v>1341.33</v>
      </c>
      <c r="N277" s="265"/>
      <c r="O277" s="274">
        <v>60051.33</v>
      </c>
      <c r="AU277" s="219"/>
      <c r="AV277" s="203" t="s">
        <v>101</v>
      </c>
    </row>
    <row r="278" spans="1:52" customFormat="1" ht="15" hidden="1" x14ac:dyDescent="0.25">
      <c r="A278" s="224"/>
      <c r="B278" s="202"/>
      <c r="C278" s="226"/>
      <c r="D278" s="378" t="s">
        <v>102</v>
      </c>
      <c r="E278" s="378"/>
      <c r="F278" s="378"/>
      <c r="G278" s="378"/>
      <c r="H278" s="378"/>
      <c r="I278" s="378"/>
      <c r="J278" s="378"/>
      <c r="K278" s="378"/>
      <c r="L278" s="378"/>
      <c r="M278" s="264">
        <v>1431.7</v>
      </c>
      <c r="N278" s="265"/>
      <c r="O278" s="274">
        <v>64097.22</v>
      </c>
      <c r="AU278" s="219"/>
      <c r="AV278" s="203" t="s">
        <v>102</v>
      </c>
    </row>
    <row r="279" spans="1:52" customFormat="1" ht="15" hidden="1" x14ac:dyDescent="0.25">
      <c r="A279" s="224"/>
      <c r="B279" s="202"/>
      <c r="C279" s="226"/>
      <c r="D279" s="378" t="s">
        <v>103</v>
      </c>
      <c r="E279" s="378"/>
      <c r="F279" s="378"/>
      <c r="G279" s="378"/>
      <c r="H279" s="378"/>
      <c r="I279" s="378"/>
      <c r="J279" s="378"/>
      <c r="K279" s="378"/>
      <c r="L279" s="378"/>
      <c r="M279" s="268">
        <v>707.85</v>
      </c>
      <c r="N279" s="265"/>
      <c r="O279" s="274">
        <v>31690.53</v>
      </c>
      <c r="AU279" s="219"/>
      <c r="AV279" s="203" t="s">
        <v>103</v>
      </c>
    </row>
    <row r="280" spans="1:52" customFormat="1" ht="15" hidden="1" x14ac:dyDescent="0.25">
      <c r="A280" s="224"/>
      <c r="B280" s="202"/>
      <c r="C280" s="226"/>
      <c r="D280" s="378" t="s">
        <v>134</v>
      </c>
      <c r="E280" s="378"/>
      <c r="F280" s="378"/>
      <c r="G280" s="378"/>
      <c r="H280" s="378"/>
      <c r="I280" s="378"/>
      <c r="J280" s="378"/>
      <c r="K280" s="378"/>
      <c r="L280" s="378"/>
      <c r="M280" s="264">
        <v>2348.4699999999998</v>
      </c>
      <c r="N280" s="265"/>
      <c r="O280" s="274">
        <v>29652.14</v>
      </c>
      <c r="AU280" s="219"/>
      <c r="AV280" s="203" t="s">
        <v>134</v>
      </c>
    </row>
    <row r="281" spans="1:52" customFormat="1" ht="15" hidden="1" x14ac:dyDescent="0.25">
      <c r="A281" s="224"/>
      <c r="B281" s="202"/>
      <c r="C281" s="269"/>
      <c r="D281" s="389" t="s">
        <v>135</v>
      </c>
      <c r="E281" s="389"/>
      <c r="F281" s="389"/>
      <c r="G281" s="389"/>
      <c r="H281" s="389"/>
      <c r="I281" s="389"/>
      <c r="J281" s="389"/>
      <c r="K281" s="389"/>
      <c r="L281" s="389"/>
      <c r="M281" s="270">
        <v>30988.34</v>
      </c>
      <c r="N281" s="271"/>
      <c r="O281" s="275">
        <v>391263.55</v>
      </c>
      <c r="AU281" s="219"/>
      <c r="AW281" s="219" t="s">
        <v>135</v>
      </c>
    </row>
    <row r="282" spans="1:52" customFormat="1" ht="15" hidden="1" x14ac:dyDescent="0.25">
      <c r="A282" s="224"/>
      <c r="B282" s="202"/>
      <c r="C282" s="226"/>
      <c r="D282" s="378" t="s">
        <v>136</v>
      </c>
      <c r="E282" s="378"/>
      <c r="F282" s="378"/>
      <c r="G282" s="378"/>
      <c r="H282" s="378"/>
      <c r="I282" s="378"/>
      <c r="J282" s="378"/>
      <c r="K282" s="378"/>
      <c r="L282" s="378"/>
      <c r="M282" s="268">
        <v>743.72</v>
      </c>
      <c r="N282" s="265"/>
      <c r="O282" s="274">
        <v>9390.33</v>
      </c>
      <c r="AU282" s="219"/>
      <c r="AV282" s="203" t="s">
        <v>136</v>
      </c>
      <c r="AW282" s="219"/>
    </row>
    <row r="283" spans="1:52" customFormat="1" ht="15" hidden="1" x14ac:dyDescent="0.25">
      <c r="A283" s="224"/>
      <c r="B283" s="202"/>
      <c r="C283" s="269"/>
      <c r="D283" s="389" t="s">
        <v>135</v>
      </c>
      <c r="E283" s="389"/>
      <c r="F283" s="389"/>
      <c r="G283" s="389"/>
      <c r="H283" s="389"/>
      <c r="I283" s="389"/>
      <c r="J283" s="389"/>
      <c r="K283" s="389"/>
      <c r="L283" s="389"/>
      <c r="M283" s="270">
        <v>31732.06</v>
      </c>
      <c r="N283" s="271"/>
      <c r="O283" s="275">
        <v>400653.88</v>
      </c>
      <c r="AU283" s="219"/>
      <c r="AW283" s="219" t="s">
        <v>135</v>
      </c>
    </row>
    <row r="284" spans="1:52" customFormat="1" ht="15" hidden="1" x14ac:dyDescent="0.25">
      <c r="A284" s="224"/>
      <c r="B284" s="202"/>
      <c r="C284" s="226"/>
      <c r="D284" s="378" t="s">
        <v>137</v>
      </c>
      <c r="E284" s="378"/>
      <c r="F284" s="378"/>
      <c r="G284" s="378"/>
      <c r="H284" s="378"/>
      <c r="I284" s="378"/>
      <c r="J284" s="378"/>
      <c r="K284" s="378"/>
      <c r="L284" s="378"/>
      <c r="M284" s="264">
        <v>1631.03</v>
      </c>
      <c r="N284" s="265"/>
      <c r="O284" s="274">
        <v>20593.61</v>
      </c>
      <c r="AU284" s="219"/>
      <c r="AV284" s="203" t="s">
        <v>137</v>
      </c>
      <c r="AW284" s="219"/>
    </row>
    <row r="285" spans="1:52" customFormat="1" ht="15" hidden="1" x14ac:dyDescent="0.25">
      <c r="A285" s="224"/>
      <c r="B285" s="202"/>
      <c r="C285" s="269"/>
      <c r="D285" s="389" t="s">
        <v>138</v>
      </c>
      <c r="E285" s="389"/>
      <c r="F285" s="389"/>
      <c r="G285" s="389"/>
      <c r="H285" s="389"/>
      <c r="I285" s="389"/>
      <c r="J285" s="389"/>
      <c r="K285" s="389"/>
      <c r="L285" s="389"/>
      <c r="M285" s="270">
        <v>33363.089999999997</v>
      </c>
      <c r="N285" s="271"/>
      <c r="O285" s="275">
        <v>421247.49</v>
      </c>
      <c r="AU285" s="219"/>
      <c r="AW285" s="219"/>
      <c r="AX285" s="219" t="s">
        <v>138</v>
      </c>
    </row>
    <row r="286" spans="1:52" customFormat="1" ht="29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52" s="14" customFormat="1" ht="15" x14ac:dyDescent="0.25">
      <c r="A287" s="3"/>
      <c r="B287" s="13" t="s">
        <v>141</v>
      </c>
      <c r="C287" s="391" t="s">
        <v>149</v>
      </c>
      <c r="D287" s="391"/>
      <c r="E287" s="391"/>
      <c r="F287" s="391"/>
      <c r="G287" s="391"/>
      <c r="H287" s="391"/>
      <c r="I287" s="392" t="s">
        <v>150</v>
      </c>
      <c r="J287" s="392"/>
      <c r="K287" s="392"/>
      <c r="L287" s="392"/>
      <c r="M287" s="392"/>
      <c r="N287" s="392"/>
      <c r="O287" s="3"/>
      <c r="P287" s="3"/>
      <c r="Q287" s="3"/>
      <c r="R287" s="3"/>
      <c r="S287" s="3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 t="s">
        <v>5</v>
      </c>
      <c r="AX287" s="12" t="s">
        <v>142</v>
      </c>
      <c r="AY287" s="12"/>
      <c r="AZ287" s="12"/>
    </row>
    <row r="288" spans="1:52" s="15" customFormat="1" ht="27.75" customHeight="1" x14ac:dyDescent="0.25">
      <c r="B288" s="13"/>
      <c r="C288" s="390" t="s">
        <v>143</v>
      </c>
      <c r="D288" s="390"/>
      <c r="E288" s="390"/>
      <c r="F288" s="390"/>
      <c r="G288" s="390"/>
      <c r="H288" s="390"/>
      <c r="I288" s="390"/>
      <c r="J288" s="390"/>
      <c r="K288" s="390"/>
      <c r="L288" s="390"/>
      <c r="M288" s="390"/>
      <c r="N288" s="390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</row>
    <row r="289" spans="1:52" s="14" customFormat="1" ht="15" x14ac:dyDescent="0.25">
      <c r="A289" s="3"/>
      <c r="B289" s="13" t="s">
        <v>144</v>
      </c>
      <c r="C289" s="391" t="s">
        <v>151</v>
      </c>
      <c r="D289" s="391"/>
      <c r="E289" s="391"/>
      <c r="F289" s="391"/>
      <c r="G289" s="391"/>
      <c r="H289" s="391"/>
      <c r="I289" s="392" t="s">
        <v>152</v>
      </c>
      <c r="J289" s="392"/>
      <c r="K289" s="392"/>
      <c r="L289" s="392"/>
      <c r="M289" s="392"/>
      <c r="N289" s="392"/>
      <c r="O289" s="3"/>
      <c r="P289" s="3"/>
      <c r="Q289" s="3"/>
      <c r="R289" s="3"/>
      <c r="S289" s="3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 t="s">
        <v>5</v>
      </c>
      <c r="AZ289" s="12" t="s">
        <v>142</v>
      </c>
    </row>
    <row r="290" spans="1:52" s="15" customFormat="1" ht="18.75" customHeight="1" x14ac:dyDescent="0.25">
      <c r="B290" s="17"/>
      <c r="C290" s="390" t="s">
        <v>143</v>
      </c>
      <c r="D290" s="390"/>
      <c r="E290" s="390"/>
      <c r="F290" s="390"/>
      <c r="G290" s="390"/>
      <c r="H290" s="390"/>
      <c r="I290" s="390"/>
      <c r="J290" s="390"/>
      <c r="K290" s="390"/>
      <c r="L290" s="390"/>
      <c r="M290" s="390"/>
      <c r="N290" s="390"/>
      <c r="O290" s="17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</row>
    <row r="291" spans="1:52" customFormat="1" ht="15" x14ac:dyDescent="0.25">
      <c r="A291" s="202"/>
      <c r="B291" s="202"/>
      <c r="C291" s="202"/>
      <c r="D291" s="202"/>
      <c r="E291" s="202"/>
      <c r="F291" s="202"/>
      <c r="G291" s="202"/>
      <c r="H291" s="202"/>
      <c r="I291" s="202"/>
      <c r="J291" s="202"/>
      <c r="K291" s="202"/>
      <c r="L291" s="202"/>
      <c r="M291" s="202"/>
      <c r="N291" s="202"/>
      <c r="O291" s="202"/>
    </row>
    <row r="292" spans="1:52" customFormat="1" ht="15" x14ac:dyDescent="0.25">
      <c r="A292" s="202"/>
      <c r="B292" s="202"/>
      <c r="C292" s="202"/>
      <c r="D292" s="202"/>
      <c r="E292" s="202"/>
      <c r="F292" s="202"/>
      <c r="G292" s="202"/>
      <c r="H292" s="202"/>
      <c r="I292" s="202"/>
      <c r="J292" s="202"/>
      <c r="K292" s="202"/>
      <c r="L292" s="202"/>
      <c r="M292" s="202"/>
      <c r="N292" s="202"/>
      <c r="O292" s="202"/>
    </row>
    <row r="293" spans="1:52" customFormat="1" ht="15" x14ac:dyDescent="0.25">
      <c r="A293" s="202"/>
      <c r="B293" s="202"/>
    </row>
  </sheetData>
  <autoFilter ref="A29:O285" xr:uid="{37213101-886D-4671-A872-929CC0934EBA}">
    <filterColumn colId="0" showButton="0">
      <customFilters>
        <customFilter operator="notEqual" val=" "/>
      </customFilters>
    </filterColumn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92">
    <mergeCell ref="C290:N290"/>
    <mergeCell ref="C287:H287"/>
    <mergeCell ref="I287:N287"/>
    <mergeCell ref="C288:N288"/>
    <mergeCell ref="C289:H289"/>
    <mergeCell ref="I289:N289"/>
    <mergeCell ref="D285:L285"/>
    <mergeCell ref="D279:L279"/>
    <mergeCell ref="D280:L280"/>
    <mergeCell ref="D281:L281"/>
    <mergeCell ref="D282:L282"/>
    <mergeCell ref="D283:L283"/>
    <mergeCell ref="D284:L284"/>
    <mergeCell ref="D273:L273"/>
    <mergeCell ref="D274:L274"/>
    <mergeCell ref="D275:L275"/>
    <mergeCell ref="D276:L276"/>
    <mergeCell ref="D277:L277"/>
    <mergeCell ref="D278:L278"/>
    <mergeCell ref="D267:L267"/>
    <mergeCell ref="D268:L268"/>
    <mergeCell ref="D269:L269"/>
    <mergeCell ref="D270:L270"/>
    <mergeCell ref="D271:L271"/>
    <mergeCell ref="D272:L272"/>
    <mergeCell ref="D261:L261"/>
    <mergeCell ref="D262:L262"/>
    <mergeCell ref="D263:L263"/>
    <mergeCell ref="D264:L264"/>
    <mergeCell ref="D265:L265"/>
    <mergeCell ref="D266:L266"/>
    <mergeCell ref="D255:L255"/>
    <mergeCell ref="D256:L256"/>
    <mergeCell ref="D257:L257"/>
    <mergeCell ref="D258:L258"/>
    <mergeCell ref="D259:L259"/>
    <mergeCell ref="D260:L260"/>
    <mergeCell ref="D249:L249"/>
    <mergeCell ref="D250:L250"/>
    <mergeCell ref="D251:L251"/>
    <mergeCell ref="D252:L252"/>
    <mergeCell ref="D253:L253"/>
    <mergeCell ref="D254:L254"/>
    <mergeCell ref="D243:L243"/>
    <mergeCell ref="D244:L244"/>
    <mergeCell ref="D245:L245"/>
    <mergeCell ref="D246:L246"/>
    <mergeCell ref="D247:L247"/>
    <mergeCell ref="D248:L248"/>
    <mergeCell ref="D237:F237"/>
    <mergeCell ref="D238:F238"/>
    <mergeCell ref="D239:F239"/>
    <mergeCell ref="D240:F240"/>
    <mergeCell ref="D241:O241"/>
    <mergeCell ref="D242:F242"/>
    <mergeCell ref="D233:F233"/>
    <mergeCell ref="D234:F234"/>
    <mergeCell ref="D235:F235"/>
    <mergeCell ref="D236:F236"/>
    <mergeCell ref="D227:F227"/>
    <mergeCell ref="D228:O228"/>
    <mergeCell ref="D229:F229"/>
    <mergeCell ref="D230:F230"/>
    <mergeCell ref="D231:F231"/>
    <mergeCell ref="D232:F232"/>
    <mergeCell ref="D221:F221"/>
    <mergeCell ref="D222:O222"/>
    <mergeCell ref="D223:F223"/>
    <mergeCell ref="D224:F224"/>
    <mergeCell ref="D225:O225"/>
    <mergeCell ref="D226:F226"/>
    <mergeCell ref="D215:F215"/>
    <mergeCell ref="D216:F216"/>
    <mergeCell ref="D217:F217"/>
    <mergeCell ref="D218:F218"/>
    <mergeCell ref="D219:F219"/>
    <mergeCell ref="D220:F220"/>
    <mergeCell ref="D211:F211"/>
    <mergeCell ref="D212:F212"/>
    <mergeCell ref="D213:F213"/>
    <mergeCell ref="D214:F214"/>
    <mergeCell ref="D205:F205"/>
    <mergeCell ref="D206:O206"/>
    <mergeCell ref="D207:F207"/>
    <mergeCell ref="D208:F208"/>
    <mergeCell ref="D209:O209"/>
    <mergeCell ref="D210:F210"/>
    <mergeCell ref="D199:F199"/>
    <mergeCell ref="D200:O200"/>
    <mergeCell ref="D201:F201"/>
    <mergeCell ref="D202:F202"/>
    <mergeCell ref="D203:O203"/>
    <mergeCell ref="D204:F204"/>
    <mergeCell ref="D193:F193"/>
    <mergeCell ref="D194:O194"/>
    <mergeCell ref="D195:F195"/>
    <mergeCell ref="D196:F196"/>
    <mergeCell ref="D197:O197"/>
    <mergeCell ref="D198:F198"/>
    <mergeCell ref="D187:F187"/>
    <mergeCell ref="D188:O188"/>
    <mergeCell ref="D189:F189"/>
    <mergeCell ref="D190:F190"/>
    <mergeCell ref="D191:O191"/>
    <mergeCell ref="D192:F192"/>
    <mergeCell ref="D181:F181"/>
    <mergeCell ref="D182:F182"/>
    <mergeCell ref="D183:F183"/>
    <mergeCell ref="D184:F184"/>
    <mergeCell ref="D185:F185"/>
    <mergeCell ref="D186:F186"/>
    <mergeCell ref="D179:F179"/>
    <mergeCell ref="D180:F180"/>
    <mergeCell ref="D173:F173"/>
    <mergeCell ref="D174:O174"/>
    <mergeCell ref="D175:O175"/>
    <mergeCell ref="D176:F176"/>
    <mergeCell ref="D177:F177"/>
    <mergeCell ref="D178:F178"/>
    <mergeCell ref="D167:F167"/>
    <mergeCell ref="D168:F168"/>
    <mergeCell ref="D169:F169"/>
    <mergeCell ref="D170:O170"/>
    <mergeCell ref="D171:F171"/>
    <mergeCell ref="A172:O172"/>
    <mergeCell ref="D162:F162"/>
    <mergeCell ref="D163:F163"/>
    <mergeCell ref="D164:F164"/>
    <mergeCell ref="D165:F165"/>
    <mergeCell ref="D166:F166"/>
    <mergeCell ref="D156:F156"/>
    <mergeCell ref="D157:O157"/>
    <mergeCell ref="D158:F158"/>
    <mergeCell ref="D159:F159"/>
    <mergeCell ref="D160:F160"/>
    <mergeCell ref="D161:F161"/>
    <mergeCell ref="D150:F150"/>
    <mergeCell ref="D151:O151"/>
    <mergeCell ref="D152:O152"/>
    <mergeCell ref="D153:O153"/>
    <mergeCell ref="D154:F154"/>
    <mergeCell ref="A155:O155"/>
    <mergeCell ref="D144:F144"/>
    <mergeCell ref="D145:F145"/>
    <mergeCell ref="D146:F146"/>
    <mergeCell ref="D147:F147"/>
    <mergeCell ref="D148:F148"/>
    <mergeCell ref="D149:F149"/>
    <mergeCell ref="D139:O139"/>
    <mergeCell ref="D140:F140"/>
    <mergeCell ref="D141:F141"/>
    <mergeCell ref="D142:F142"/>
    <mergeCell ref="D143:F143"/>
    <mergeCell ref="D133:F133"/>
    <mergeCell ref="D134:O134"/>
    <mergeCell ref="D135:O135"/>
    <mergeCell ref="D136:O136"/>
    <mergeCell ref="D137:F137"/>
    <mergeCell ref="D138:F138"/>
    <mergeCell ref="D127:F127"/>
    <mergeCell ref="D128:F128"/>
    <mergeCell ref="D129:F129"/>
    <mergeCell ref="D130:F130"/>
    <mergeCell ref="D131:F131"/>
    <mergeCell ref="D132:F132"/>
    <mergeCell ref="D122:F122"/>
    <mergeCell ref="D123:F123"/>
    <mergeCell ref="D124:F124"/>
    <mergeCell ref="D125:F125"/>
    <mergeCell ref="D126:F126"/>
    <mergeCell ref="D116:O116"/>
    <mergeCell ref="D117:O117"/>
    <mergeCell ref="D118:F118"/>
    <mergeCell ref="A119:O119"/>
    <mergeCell ref="D120:F120"/>
    <mergeCell ref="D121:O121"/>
    <mergeCell ref="D110:F110"/>
    <mergeCell ref="D111:F111"/>
    <mergeCell ref="D112:F112"/>
    <mergeCell ref="D113:F113"/>
    <mergeCell ref="D114:F114"/>
    <mergeCell ref="D115:O115"/>
    <mergeCell ref="D104:F104"/>
    <mergeCell ref="D105:F105"/>
    <mergeCell ref="D106:O106"/>
    <mergeCell ref="D107:F107"/>
    <mergeCell ref="D108:F108"/>
    <mergeCell ref="D109:F109"/>
    <mergeCell ref="D98:F98"/>
    <mergeCell ref="D99:F99"/>
    <mergeCell ref="D100:F100"/>
    <mergeCell ref="D101:F101"/>
    <mergeCell ref="D102:F102"/>
    <mergeCell ref="D103:F103"/>
    <mergeCell ref="D92:O92"/>
    <mergeCell ref="D93:O93"/>
    <mergeCell ref="D94:F94"/>
    <mergeCell ref="D95:F95"/>
    <mergeCell ref="D96:O96"/>
    <mergeCell ref="D97:F97"/>
    <mergeCell ref="D86:F86"/>
    <mergeCell ref="D87:F87"/>
    <mergeCell ref="D88:F88"/>
    <mergeCell ref="D89:F89"/>
    <mergeCell ref="D90:F90"/>
    <mergeCell ref="D91:F91"/>
    <mergeCell ref="D80:F80"/>
    <mergeCell ref="D81:F81"/>
    <mergeCell ref="D82:O82"/>
    <mergeCell ref="D83:O83"/>
    <mergeCell ref="D84:F84"/>
    <mergeCell ref="D85:F85"/>
    <mergeCell ref="D74:F74"/>
    <mergeCell ref="D75:F75"/>
    <mergeCell ref="D76:F76"/>
    <mergeCell ref="D77:F77"/>
    <mergeCell ref="D78:F78"/>
    <mergeCell ref="D79:F79"/>
    <mergeCell ref="D68:F68"/>
    <mergeCell ref="D69:F69"/>
    <mergeCell ref="D70:F70"/>
    <mergeCell ref="D71:F71"/>
    <mergeCell ref="D72:O72"/>
    <mergeCell ref="D73:O73"/>
    <mergeCell ref="D62:O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F61"/>
    <mergeCell ref="D50:F50"/>
    <mergeCell ref="D51:F51"/>
    <mergeCell ref="D52:F52"/>
    <mergeCell ref="D53:F53"/>
    <mergeCell ref="D54:F54"/>
    <mergeCell ref="D55:F55"/>
    <mergeCell ref="D44:F44"/>
    <mergeCell ref="D45:F45"/>
    <mergeCell ref="D46:F46"/>
    <mergeCell ref="D47:F47"/>
    <mergeCell ref="D48:O48"/>
    <mergeCell ref="D49:O49"/>
    <mergeCell ref="D38:F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F37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C11:K11"/>
    <mergeCell ref="M11:O11"/>
    <mergeCell ref="M12:O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8" max="30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DFA8-8856-4598-BB28-CD5DF94B83CF}">
  <sheetPr filterMode="1">
    <pageSetUpPr fitToPage="1"/>
  </sheetPr>
  <dimension ref="A1:BB310"/>
  <sheetViews>
    <sheetView topLeftCell="A32" zoomScale="80" zoomScaleNormal="80" workbookViewId="0">
      <selection activeCell="K221" sqref="K221"/>
    </sheetView>
  </sheetViews>
  <sheetFormatPr defaultColWidth="9.140625" defaultRowHeight="11.25" customHeight="1" x14ac:dyDescent="0.2"/>
  <cols>
    <col min="1" max="2" width="7.5703125" style="276" customWidth="1"/>
    <col min="3" max="3" width="21" style="276" customWidth="1"/>
    <col min="4" max="4" width="10.42578125" style="276" customWidth="1"/>
    <col min="5" max="5" width="13.28515625" style="276" customWidth="1"/>
    <col min="6" max="6" width="8.5703125" style="276" customWidth="1"/>
    <col min="7" max="7" width="9.42578125" style="276" customWidth="1"/>
    <col min="8" max="8" width="12.7109375" style="276" customWidth="1"/>
    <col min="9" max="9" width="11.7109375" style="276" customWidth="1"/>
    <col min="10" max="10" width="12.7109375" style="276" customWidth="1"/>
    <col min="11" max="11" width="10.5703125" style="276" customWidth="1"/>
    <col min="12" max="12" width="11.7109375" style="276" customWidth="1"/>
    <col min="13" max="13" width="13.28515625" style="276" customWidth="1"/>
    <col min="14" max="14" width="11.7109375" style="276" customWidth="1"/>
    <col min="15" max="15" width="16.42578125" style="276" customWidth="1"/>
    <col min="16" max="19" width="9.140625" style="276"/>
    <col min="20" max="20" width="101" style="203" hidden="1" customWidth="1"/>
    <col min="21" max="21" width="38.5703125" style="203" hidden="1" customWidth="1"/>
    <col min="22" max="22" width="89.42578125" style="203" hidden="1" customWidth="1"/>
    <col min="23" max="23" width="38.5703125" style="203" hidden="1" customWidth="1"/>
    <col min="24" max="24" width="89.42578125" style="203" hidden="1" customWidth="1"/>
    <col min="25" max="25" width="38.5703125" style="203" hidden="1" customWidth="1"/>
    <col min="26" max="27" width="101" style="203" hidden="1" customWidth="1"/>
    <col min="28" max="29" width="38.5703125" style="203" hidden="1" customWidth="1"/>
    <col min="30" max="33" width="166.42578125" style="203" hidden="1" customWidth="1"/>
    <col min="34" max="39" width="32.28515625" style="203" hidden="1" customWidth="1"/>
    <col min="40" max="43" width="139.7109375" style="203" hidden="1" customWidth="1"/>
    <col min="44" max="50" width="101.140625" style="203" hidden="1" customWidth="1"/>
    <col min="51" max="51" width="66" style="203" hidden="1" customWidth="1"/>
    <col min="52" max="52" width="68.85546875" style="203" hidden="1" customWidth="1"/>
    <col min="53" max="53" width="66" style="203" hidden="1" customWidth="1"/>
    <col min="54" max="54" width="68.85546875" style="203" hidden="1" customWidth="1"/>
    <col min="55" max="16384" width="9.140625" style="276"/>
  </cols>
  <sheetData>
    <row r="1" spans="1:29" s="3" customFormat="1" ht="15" x14ac:dyDescent="0.25">
      <c r="A1" s="2"/>
      <c r="B1" s="2"/>
      <c r="C1" s="2"/>
      <c r="D1" s="2"/>
      <c r="E1" s="2"/>
      <c r="F1" s="2"/>
      <c r="G1" s="2"/>
      <c r="H1" s="18"/>
      <c r="I1" s="2"/>
      <c r="J1" s="2"/>
      <c r="K1" s="2"/>
      <c r="L1" s="2"/>
      <c r="M1" s="2"/>
      <c r="N1" s="2"/>
      <c r="O1" s="2"/>
    </row>
    <row r="2" spans="1:29" s="3" customFormat="1" ht="15" x14ac:dyDescent="0.25">
      <c r="A2" s="2"/>
      <c r="B2" s="2"/>
      <c r="C2" s="2"/>
      <c r="D2" s="2"/>
      <c r="E2" s="2"/>
      <c r="F2" s="2"/>
      <c r="G2" s="2"/>
      <c r="H2" s="18"/>
      <c r="I2" s="2"/>
      <c r="J2" s="2"/>
      <c r="K2" s="2"/>
      <c r="L2" s="2"/>
      <c r="M2" s="357" t="s">
        <v>0</v>
      </c>
      <c r="N2" s="358"/>
      <c r="O2" s="359"/>
    </row>
    <row r="3" spans="1:29" s="3" customFormat="1" ht="15" x14ac:dyDescent="0.25">
      <c r="A3" s="2"/>
      <c r="B3" s="2"/>
      <c r="C3" s="2"/>
      <c r="D3" s="2"/>
      <c r="E3" s="2"/>
      <c r="F3" s="2"/>
      <c r="G3" s="2"/>
      <c r="H3" s="18"/>
      <c r="I3" s="2"/>
      <c r="J3" s="2"/>
      <c r="K3" s="2"/>
      <c r="L3" s="4" t="s">
        <v>1</v>
      </c>
      <c r="M3" s="357" t="s">
        <v>2</v>
      </c>
      <c r="N3" s="358"/>
      <c r="O3" s="359"/>
    </row>
    <row r="4" spans="1:29" s="3" customFormat="1" ht="15" x14ac:dyDescent="0.25">
      <c r="A4" s="2"/>
      <c r="B4" s="2"/>
      <c r="C4" s="2"/>
      <c r="D4" s="2"/>
      <c r="E4" s="2"/>
      <c r="F4" s="2"/>
      <c r="G4" s="2"/>
      <c r="H4" s="18"/>
      <c r="I4" s="2"/>
      <c r="J4" s="2"/>
      <c r="K4" s="2"/>
      <c r="L4" s="4"/>
      <c r="M4" s="360"/>
      <c r="N4" s="361"/>
      <c r="O4" s="362"/>
    </row>
    <row r="5" spans="1:29" s="3" customFormat="1" ht="12.6" customHeight="1" x14ac:dyDescent="0.25">
      <c r="A5" s="5" t="s">
        <v>3</v>
      </c>
      <c r="B5" s="2"/>
      <c r="C5" s="363"/>
      <c r="D5" s="363"/>
      <c r="E5" s="363"/>
      <c r="F5" s="363"/>
      <c r="G5" s="363"/>
      <c r="H5" s="363"/>
      <c r="I5" s="363"/>
      <c r="J5" s="363"/>
      <c r="K5" s="363"/>
      <c r="L5" s="4" t="s">
        <v>4</v>
      </c>
      <c r="M5" s="364"/>
      <c r="N5" s="365"/>
      <c r="O5" s="366"/>
      <c r="T5" s="6" t="s">
        <v>5</v>
      </c>
      <c r="U5" s="6" t="s">
        <v>5</v>
      </c>
    </row>
    <row r="6" spans="1:29" s="3" customFormat="1" ht="15" x14ac:dyDescent="0.25">
      <c r="A6" s="2"/>
      <c r="B6" s="2"/>
      <c r="C6" s="7"/>
      <c r="D6" s="7"/>
      <c r="E6" s="7"/>
      <c r="F6" s="8" t="s">
        <v>6</v>
      </c>
      <c r="G6" s="7"/>
      <c r="H6" s="19"/>
      <c r="I6" s="7"/>
      <c r="J6" s="7"/>
      <c r="K6" s="7"/>
      <c r="L6" s="4"/>
      <c r="M6" s="360"/>
      <c r="N6" s="361"/>
      <c r="O6" s="362"/>
    </row>
    <row r="7" spans="1:29" s="3" customFormat="1" ht="14.45" customHeight="1" x14ac:dyDescent="0.25">
      <c r="A7" s="5" t="s">
        <v>7</v>
      </c>
      <c r="B7" s="2"/>
      <c r="C7" s="2"/>
      <c r="D7" s="363" t="s">
        <v>139</v>
      </c>
      <c r="E7" s="363"/>
      <c r="F7" s="363"/>
      <c r="G7" s="363"/>
      <c r="H7" s="363"/>
      <c r="I7" s="363"/>
      <c r="J7" s="363"/>
      <c r="K7" s="363"/>
      <c r="L7" s="4" t="s">
        <v>4</v>
      </c>
      <c r="M7" s="370" t="s">
        <v>145</v>
      </c>
      <c r="N7" s="365"/>
      <c r="O7" s="366"/>
      <c r="V7" s="6" t="s">
        <v>8</v>
      </c>
      <c r="W7" s="6" t="s">
        <v>5</v>
      </c>
    </row>
    <row r="8" spans="1:29" s="3" customFormat="1" ht="15" x14ac:dyDescent="0.25">
      <c r="A8" s="2"/>
      <c r="B8" s="2"/>
      <c r="C8" s="2"/>
      <c r="D8" s="7"/>
      <c r="E8" s="7"/>
      <c r="F8" s="8" t="s">
        <v>6</v>
      </c>
      <c r="G8" s="7"/>
      <c r="H8" s="19"/>
      <c r="I8" s="7"/>
      <c r="J8" s="7"/>
      <c r="K8" s="7"/>
      <c r="L8" s="4"/>
      <c r="M8" s="360"/>
      <c r="N8" s="361"/>
      <c r="O8" s="362"/>
    </row>
    <row r="9" spans="1:29" s="3" customFormat="1" ht="15" x14ac:dyDescent="0.25">
      <c r="A9" s="5" t="s">
        <v>9</v>
      </c>
      <c r="B9" s="2"/>
      <c r="C9" s="2"/>
      <c r="D9" s="363" t="s">
        <v>140</v>
      </c>
      <c r="E9" s="363"/>
      <c r="F9" s="363"/>
      <c r="G9" s="363"/>
      <c r="H9" s="363"/>
      <c r="I9" s="363"/>
      <c r="J9" s="363"/>
      <c r="K9" s="363"/>
      <c r="L9" s="4" t="s">
        <v>4</v>
      </c>
      <c r="M9" s="370" t="s">
        <v>146</v>
      </c>
      <c r="N9" s="365"/>
      <c r="O9" s="366"/>
      <c r="X9" s="6" t="s">
        <v>5</v>
      </c>
      <c r="Y9" s="6" t="s">
        <v>5</v>
      </c>
    </row>
    <row r="10" spans="1:29" s="3" customFormat="1" ht="10.9" customHeight="1" x14ac:dyDescent="0.25">
      <c r="A10" s="2"/>
      <c r="B10" s="2"/>
      <c r="C10" s="2"/>
      <c r="D10" s="7"/>
      <c r="E10" s="7"/>
      <c r="F10" s="8" t="s">
        <v>6</v>
      </c>
      <c r="G10" s="7"/>
      <c r="H10" s="19"/>
      <c r="I10" s="7"/>
      <c r="J10" s="7"/>
      <c r="K10" s="7"/>
      <c r="L10" s="2"/>
      <c r="M10" s="360"/>
      <c r="N10" s="361"/>
      <c r="O10" s="362"/>
    </row>
    <row r="11" spans="1:29" s="3" customFormat="1" ht="27.75" customHeight="1" x14ac:dyDescent="0.25">
      <c r="A11" s="5" t="s">
        <v>10</v>
      </c>
      <c r="B11" s="2"/>
      <c r="C11" s="367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67"/>
      <c r="E11" s="367"/>
      <c r="F11" s="367"/>
      <c r="G11" s="367"/>
      <c r="H11" s="367"/>
      <c r="I11" s="367"/>
      <c r="J11" s="367"/>
      <c r="K11" s="367"/>
      <c r="L11" s="2"/>
      <c r="M11" s="364"/>
      <c r="N11" s="365"/>
      <c r="O11" s="366"/>
      <c r="Z11" s="6" t="s">
        <v>11</v>
      </c>
    </row>
    <row r="12" spans="1:29" s="3" customFormat="1" ht="15" x14ac:dyDescent="0.25">
      <c r="A12" s="2"/>
      <c r="B12" s="2"/>
      <c r="C12" s="7"/>
      <c r="D12" s="7"/>
      <c r="E12" s="7"/>
      <c r="F12" s="8" t="s">
        <v>12</v>
      </c>
      <c r="G12" s="7"/>
      <c r="H12" s="19"/>
      <c r="I12" s="7"/>
      <c r="J12" s="7"/>
      <c r="K12" s="7"/>
      <c r="L12" s="2"/>
      <c r="M12" s="360"/>
      <c r="N12" s="361"/>
      <c r="O12" s="362"/>
    </row>
    <row r="13" spans="1:29" s="3" customFormat="1" ht="15" x14ac:dyDescent="0.25">
      <c r="A13" s="5" t="s">
        <v>13</v>
      </c>
      <c r="B13" s="2"/>
      <c r="C13" s="368" t="s">
        <v>449</v>
      </c>
      <c r="D13" s="369"/>
      <c r="E13" s="369"/>
      <c r="F13" s="369"/>
      <c r="G13" s="369"/>
      <c r="H13" s="369"/>
      <c r="I13" s="369"/>
      <c r="J13" s="369"/>
      <c r="K13" s="369"/>
      <c r="L13" s="2"/>
      <c r="M13" s="364"/>
      <c r="N13" s="365"/>
      <c r="O13" s="366"/>
      <c r="AA13" s="6" t="s">
        <v>14</v>
      </c>
    </row>
    <row r="14" spans="1:29" s="3" customFormat="1" ht="15" x14ac:dyDescent="0.25">
      <c r="A14" s="2"/>
      <c r="B14" s="2"/>
      <c r="C14" s="7"/>
      <c r="D14" s="7"/>
      <c r="E14" s="7"/>
      <c r="F14" s="8" t="s">
        <v>15</v>
      </c>
      <c r="G14" s="7"/>
      <c r="H14" s="19"/>
      <c r="I14" s="7"/>
      <c r="J14" s="7"/>
      <c r="K14" s="7"/>
      <c r="L14" s="4" t="s">
        <v>16</v>
      </c>
      <c r="M14" s="357"/>
      <c r="N14" s="358"/>
      <c r="O14" s="359"/>
    </row>
    <row r="15" spans="1:29" s="3" customFormat="1" ht="15" customHeight="1" x14ac:dyDescent="0.25">
      <c r="A15" s="2"/>
      <c r="B15" s="2"/>
      <c r="C15" s="2"/>
      <c r="D15" s="2"/>
      <c r="E15" s="2"/>
      <c r="F15" s="2"/>
      <c r="G15" s="2"/>
      <c r="H15" s="18"/>
      <c r="I15" s="2"/>
      <c r="J15" s="2"/>
      <c r="K15" s="4" t="s">
        <v>17</v>
      </c>
      <c r="L15" s="9" t="s">
        <v>18</v>
      </c>
      <c r="M15" s="373" t="s">
        <v>147</v>
      </c>
      <c r="N15" s="374"/>
      <c r="O15" s="375"/>
      <c r="AB15" s="6" t="s">
        <v>5</v>
      </c>
    </row>
    <row r="16" spans="1:29" s="3" customFormat="1" ht="15" x14ac:dyDescent="0.25">
      <c r="A16" s="10"/>
      <c r="B16" s="10"/>
      <c r="C16" s="10"/>
      <c r="D16" s="10"/>
      <c r="E16" s="10"/>
      <c r="F16" s="10"/>
      <c r="G16" s="10"/>
      <c r="H16" s="20"/>
      <c r="I16" s="10"/>
      <c r="J16" s="10"/>
      <c r="K16" s="10"/>
      <c r="L16" s="9" t="s">
        <v>19</v>
      </c>
      <c r="M16" s="373" t="s">
        <v>148</v>
      </c>
      <c r="N16" s="374"/>
      <c r="O16" s="375"/>
      <c r="AC16" s="6" t="s">
        <v>5</v>
      </c>
    </row>
    <row r="17" spans="1:15" s="3" customFormat="1" ht="15" x14ac:dyDescent="0.25">
      <c r="A17" s="10"/>
      <c r="B17" s="10"/>
      <c r="C17" s="10"/>
      <c r="D17" s="10"/>
      <c r="E17" s="10"/>
      <c r="F17" s="10"/>
      <c r="G17" s="10"/>
      <c r="H17" s="20"/>
      <c r="I17" s="10"/>
      <c r="J17" s="10"/>
      <c r="K17" s="10"/>
      <c r="L17" s="11" t="s">
        <v>20</v>
      </c>
      <c r="M17" s="357"/>
      <c r="N17" s="358"/>
      <c r="O17" s="359"/>
    </row>
    <row r="18" spans="1:15" s="3" customFormat="1" ht="15" x14ac:dyDescent="0.25">
      <c r="A18" s="10"/>
      <c r="B18" s="10"/>
      <c r="C18" s="10"/>
      <c r="D18" s="10"/>
      <c r="E18" s="10"/>
      <c r="F18" s="10"/>
      <c r="G18" s="10"/>
      <c r="H18" s="20"/>
      <c r="I18" s="10"/>
      <c r="J18" s="10"/>
      <c r="K18" s="11"/>
      <c r="L18" s="285"/>
      <c r="M18" s="285"/>
      <c r="N18" s="285"/>
      <c r="O18" s="2"/>
    </row>
    <row r="19" spans="1:15" s="3" customFormat="1" ht="11.25" customHeight="1" x14ac:dyDescent="0.25">
      <c r="A19" s="10"/>
      <c r="B19" s="10"/>
      <c r="C19" s="10"/>
      <c r="D19" s="10"/>
      <c r="E19" s="10"/>
      <c r="F19" s="10"/>
      <c r="G19" s="10"/>
      <c r="H19" s="20"/>
      <c r="I19" s="10"/>
      <c r="J19" s="10"/>
      <c r="K19" s="11"/>
      <c r="L19" s="376" t="s">
        <v>21</v>
      </c>
      <c r="M19" s="376" t="s">
        <v>22</v>
      </c>
      <c r="N19" s="377" t="s">
        <v>23</v>
      </c>
      <c r="O19" s="377"/>
    </row>
    <row r="20" spans="1:15" s="3" customFormat="1" ht="15" x14ac:dyDescent="0.25">
      <c r="A20" s="10"/>
      <c r="B20" s="10"/>
      <c r="C20" s="10"/>
      <c r="D20" s="10"/>
      <c r="E20" s="10"/>
      <c r="F20" s="10"/>
      <c r="G20" s="10"/>
      <c r="H20" s="20"/>
      <c r="I20" s="10"/>
      <c r="J20" s="10"/>
      <c r="K20" s="11"/>
      <c r="L20" s="376"/>
      <c r="M20" s="376"/>
      <c r="N20" s="286" t="s">
        <v>24</v>
      </c>
      <c r="O20" s="286" t="s">
        <v>25</v>
      </c>
    </row>
    <row r="21" spans="1:15" s="3" customFormat="1" ht="15" x14ac:dyDescent="0.25">
      <c r="A21" s="10"/>
      <c r="B21" s="10"/>
      <c r="C21" s="10"/>
      <c r="D21" s="10"/>
      <c r="E21" s="10"/>
      <c r="F21" s="10"/>
      <c r="G21" s="10"/>
      <c r="H21" s="21" t="s">
        <v>26</v>
      </c>
      <c r="I21" s="10"/>
      <c r="J21" s="10"/>
      <c r="K21" s="11"/>
      <c r="L21" s="22" t="s">
        <v>114</v>
      </c>
      <c r="M21" s="196">
        <f>O21</f>
        <v>45352</v>
      </c>
      <c r="N21" s="195">
        <v>45314</v>
      </c>
      <c r="O21" s="195">
        <v>45352</v>
      </c>
    </row>
    <row r="22" spans="1:15" s="3" customFormat="1" ht="15" x14ac:dyDescent="0.25">
      <c r="A22" s="10"/>
      <c r="B22" s="10"/>
      <c r="C22" s="10"/>
      <c r="D22" s="10"/>
      <c r="E22" s="10"/>
      <c r="F22" s="10"/>
      <c r="G22" s="10"/>
      <c r="H22" s="21" t="s">
        <v>28</v>
      </c>
      <c r="I22" s="10"/>
      <c r="J22" s="10"/>
      <c r="K22" s="11"/>
      <c r="L22" s="285"/>
      <c r="M22" s="285"/>
      <c r="N22" s="285"/>
      <c r="O22" s="2"/>
    </row>
    <row r="23" spans="1:15" s="3" customFormat="1" ht="15" x14ac:dyDescent="0.25">
      <c r="A23" s="10"/>
      <c r="B23" s="10"/>
      <c r="C23" s="10"/>
      <c r="D23" s="10"/>
      <c r="E23" s="10"/>
      <c r="F23" s="10"/>
      <c r="G23" s="10"/>
      <c r="H23" s="279" t="s">
        <v>448</v>
      </c>
      <c r="I23" s="10"/>
      <c r="J23" s="10"/>
      <c r="K23" s="11"/>
      <c r="L23" s="285"/>
      <c r="M23" s="285"/>
      <c r="N23" s="285"/>
      <c r="O23" s="2"/>
    </row>
    <row r="24" spans="1:15" s="3" customFormat="1" ht="15" x14ac:dyDescent="0.25">
      <c r="A24" s="10"/>
      <c r="B24" s="10"/>
      <c r="C24" s="10"/>
      <c r="D24" s="10"/>
      <c r="E24" s="10"/>
      <c r="F24" s="10"/>
      <c r="G24" s="10"/>
      <c r="H24" s="279"/>
      <c r="I24" s="10"/>
      <c r="J24" s="10"/>
      <c r="K24" s="11"/>
      <c r="L24" s="285"/>
      <c r="M24" s="285"/>
      <c r="N24" s="285"/>
      <c r="O24" s="2"/>
    </row>
    <row r="25" spans="1:15" customFormat="1" ht="11.25" customHeight="1" x14ac:dyDescent="0.25">
      <c r="A25" s="205" t="s">
        <v>29</v>
      </c>
      <c r="B25" s="205"/>
      <c r="C25" s="206"/>
      <c r="D25" s="206"/>
      <c r="E25" s="206"/>
      <c r="F25" s="206"/>
      <c r="G25" s="206"/>
      <c r="H25" s="207">
        <v>281.58999999999997</v>
      </c>
      <c r="I25" s="208" t="s">
        <v>450</v>
      </c>
      <c r="J25" s="209" t="s">
        <v>30</v>
      </c>
      <c r="K25" s="210"/>
      <c r="L25" s="211"/>
      <c r="M25" s="211"/>
      <c r="N25" s="211"/>
    </row>
    <row r="26" spans="1:15" customFormat="1" ht="11.25" customHeight="1" x14ac:dyDescent="0.25">
      <c r="A26" s="205" t="s">
        <v>31</v>
      </c>
      <c r="B26" s="205"/>
      <c r="C26" s="206"/>
      <c r="D26" s="212"/>
      <c r="E26" s="212"/>
      <c r="F26" s="212"/>
      <c r="G26" s="212"/>
      <c r="H26" s="207">
        <v>40.6</v>
      </c>
      <c r="I26" s="213" t="s">
        <v>451</v>
      </c>
      <c r="J26" s="209" t="s">
        <v>30</v>
      </c>
      <c r="K26" s="210"/>
      <c r="L26" s="211"/>
      <c r="M26" s="211"/>
      <c r="N26" s="211"/>
    </row>
    <row r="27" spans="1:15" customFormat="1" ht="11.25" customHeight="1" x14ac:dyDescent="0.25">
      <c r="A27" s="205" t="s">
        <v>32</v>
      </c>
      <c r="B27" s="205"/>
      <c r="C27" s="206"/>
      <c r="D27" s="214"/>
      <c r="E27" s="214"/>
      <c r="F27" s="214"/>
      <c r="G27" s="214"/>
      <c r="H27" s="214"/>
      <c r="I27" s="215">
        <v>110.63</v>
      </c>
      <c r="J27" s="216" t="s">
        <v>33</v>
      </c>
      <c r="K27" s="210"/>
      <c r="L27" s="211"/>
      <c r="M27" s="211"/>
      <c r="N27" s="211"/>
    </row>
    <row r="28" spans="1:15" customFormat="1" ht="7.5" customHeight="1" x14ac:dyDescent="0.25">
      <c r="A28" s="217"/>
      <c r="B28" s="202"/>
    </row>
    <row r="29" spans="1:15" customFormat="1" ht="36" customHeight="1" x14ac:dyDescent="0.25">
      <c r="A29" s="371" t="s">
        <v>34</v>
      </c>
      <c r="B29" s="371"/>
      <c r="C29" s="372" t="s">
        <v>35</v>
      </c>
      <c r="D29" s="372" t="s">
        <v>36</v>
      </c>
      <c r="E29" s="372"/>
      <c r="F29" s="372"/>
      <c r="G29" s="372" t="s">
        <v>37</v>
      </c>
      <c r="H29" s="372" t="s">
        <v>38</v>
      </c>
      <c r="I29" s="372"/>
      <c r="J29" s="372"/>
      <c r="K29" s="372" t="s">
        <v>39</v>
      </c>
      <c r="L29" s="372"/>
      <c r="M29" s="372"/>
      <c r="N29" s="372" t="s">
        <v>40</v>
      </c>
      <c r="O29" s="372" t="s">
        <v>41</v>
      </c>
    </row>
    <row r="30" spans="1:15" customFormat="1" ht="20.25" hidden="1" customHeight="1" x14ac:dyDescent="0.25">
      <c r="A30" s="371"/>
      <c r="B30" s="371"/>
      <c r="C30" s="372"/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2"/>
      <c r="O30" s="372"/>
    </row>
    <row r="31" spans="1:15" customFormat="1" ht="49.5" customHeight="1" x14ac:dyDescent="0.25">
      <c r="A31" s="218" t="s">
        <v>42</v>
      </c>
      <c r="B31" s="218" t="s">
        <v>43</v>
      </c>
      <c r="C31" s="372"/>
      <c r="D31" s="372"/>
      <c r="E31" s="372"/>
      <c r="F31" s="372"/>
      <c r="G31" s="372"/>
      <c r="H31" s="282" t="s">
        <v>44</v>
      </c>
      <c r="I31" s="282" t="s">
        <v>45</v>
      </c>
      <c r="J31" s="282" t="s">
        <v>46</v>
      </c>
      <c r="K31" s="282" t="s">
        <v>44</v>
      </c>
      <c r="L31" s="282" t="s">
        <v>45</v>
      </c>
      <c r="M31" s="282" t="s">
        <v>47</v>
      </c>
      <c r="N31" s="372"/>
      <c r="O31" s="372"/>
    </row>
    <row r="32" spans="1:15" customFormat="1" ht="15" x14ac:dyDescent="0.25">
      <c r="A32" s="281">
        <v>1</v>
      </c>
      <c r="B32" s="281">
        <v>2</v>
      </c>
      <c r="C32" s="281">
        <v>3</v>
      </c>
      <c r="D32" s="371">
        <v>4</v>
      </c>
      <c r="E32" s="371"/>
      <c r="F32" s="371"/>
      <c r="G32" s="281">
        <v>5</v>
      </c>
      <c r="H32" s="281">
        <v>6</v>
      </c>
      <c r="I32" s="281">
        <v>7</v>
      </c>
      <c r="J32" s="281">
        <v>8</v>
      </c>
      <c r="K32" s="281">
        <v>9</v>
      </c>
      <c r="L32" s="281">
        <v>10</v>
      </c>
      <c r="M32" s="281">
        <v>11</v>
      </c>
      <c r="N32" s="281">
        <v>12</v>
      </c>
      <c r="O32" s="281">
        <v>13</v>
      </c>
    </row>
    <row r="33" spans="1:41" customFormat="1" ht="15" x14ac:dyDescent="0.25">
      <c r="A33" s="380" t="s">
        <v>452</v>
      </c>
      <c r="B33" s="381"/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  <c r="O33" s="382"/>
      <c r="AF33" s="219" t="s">
        <v>452</v>
      </c>
    </row>
    <row r="34" spans="1:41" customFormat="1" ht="15" x14ac:dyDescent="0.25">
      <c r="A34" s="380" t="s">
        <v>453</v>
      </c>
      <c r="B34" s="381"/>
      <c r="C34" s="381"/>
      <c r="D34" s="381"/>
      <c r="E34" s="381"/>
      <c r="F34" s="381"/>
      <c r="G34" s="381"/>
      <c r="H34" s="381"/>
      <c r="I34" s="381"/>
      <c r="J34" s="381"/>
      <c r="K34" s="381"/>
      <c r="L34" s="381"/>
      <c r="M34" s="381"/>
      <c r="N34" s="381"/>
      <c r="O34" s="382"/>
      <c r="AF34" s="219"/>
      <c r="AG34" s="219" t="s">
        <v>453</v>
      </c>
    </row>
    <row r="35" spans="1:41" customFormat="1" ht="34.5" x14ac:dyDescent="0.25">
      <c r="A35" s="220" t="s">
        <v>48</v>
      </c>
      <c r="B35" s="221" t="s">
        <v>289</v>
      </c>
      <c r="C35" s="283" t="s">
        <v>454</v>
      </c>
      <c r="D35" s="383" t="s">
        <v>455</v>
      </c>
      <c r="E35" s="383"/>
      <c r="F35" s="383"/>
      <c r="G35" s="221" t="s">
        <v>170</v>
      </c>
      <c r="H35" s="221">
        <v>0.31</v>
      </c>
      <c r="I35" s="221" t="s">
        <v>48</v>
      </c>
      <c r="J35" s="394" t="s">
        <v>456</v>
      </c>
      <c r="K35" s="222"/>
      <c r="L35" s="221"/>
      <c r="M35" s="222"/>
      <c r="N35" s="221"/>
      <c r="O35" s="223"/>
      <c r="AF35" s="219"/>
      <c r="AG35" s="219"/>
      <c r="AH35" s="219" t="s">
        <v>455</v>
      </c>
    </row>
    <row r="36" spans="1:41" customFormat="1" ht="15" hidden="1" x14ac:dyDescent="0.25">
      <c r="A36" s="224"/>
      <c r="B36" s="227"/>
      <c r="C36" s="226" t="s">
        <v>48</v>
      </c>
      <c r="D36" s="378" t="s">
        <v>54</v>
      </c>
      <c r="E36" s="378"/>
      <c r="F36" s="378"/>
      <c r="G36" s="228"/>
      <c r="H36" s="229"/>
      <c r="I36" s="229"/>
      <c r="J36" s="229"/>
      <c r="K36" s="234">
        <v>1097.69</v>
      </c>
      <c r="L36" s="229"/>
      <c r="M36" s="230">
        <v>340.28</v>
      </c>
      <c r="N36" s="232">
        <v>44.77</v>
      </c>
      <c r="O36" s="235">
        <v>15234.34</v>
      </c>
      <c r="AF36" s="219"/>
      <c r="AG36" s="219"/>
      <c r="AH36" s="219"/>
      <c r="AI36" s="203" t="s">
        <v>54</v>
      </c>
    </row>
    <row r="37" spans="1:41" customFormat="1" ht="15" hidden="1" x14ac:dyDescent="0.25">
      <c r="A37" s="287"/>
      <c r="B37" s="227"/>
      <c r="C37" s="226"/>
      <c r="D37" s="378" t="s">
        <v>60</v>
      </c>
      <c r="E37" s="378"/>
      <c r="F37" s="378"/>
      <c r="G37" s="228" t="s">
        <v>61</v>
      </c>
      <c r="H37" s="232">
        <v>140.72999999999999</v>
      </c>
      <c r="I37" s="229"/>
      <c r="J37" s="253">
        <v>43.626300000000001</v>
      </c>
      <c r="K37" s="238"/>
      <c r="L37" s="229"/>
      <c r="M37" s="238"/>
      <c r="N37" s="229"/>
      <c r="O37" s="239"/>
      <c r="AF37" s="219"/>
      <c r="AG37" s="219"/>
      <c r="AH37" s="219"/>
      <c r="AJ37" s="288"/>
      <c r="AK37" s="203" t="s">
        <v>60</v>
      </c>
    </row>
    <row r="38" spans="1:41" customFormat="1" ht="15" hidden="1" x14ac:dyDescent="0.25">
      <c r="A38" s="242"/>
      <c r="B38" s="228"/>
      <c r="C38" s="226"/>
      <c r="D38" s="379" t="s">
        <v>63</v>
      </c>
      <c r="E38" s="379"/>
      <c r="F38" s="379"/>
      <c r="G38" s="243"/>
      <c r="H38" s="244"/>
      <c r="I38" s="244"/>
      <c r="J38" s="244"/>
      <c r="K38" s="245">
        <v>1097.69</v>
      </c>
      <c r="L38" s="244"/>
      <c r="M38" s="246">
        <v>340.28</v>
      </c>
      <c r="N38" s="244"/>
      <c r="O38" s="247">
        <v>15234.34</v>
      </c>
      <c r="AF38" s="219"/>
      <c r="AG38" s="219"/>
      <c r="AH38" s="219"/>
      <c r="AJ38" s="288"/>
      <c r="AL38" s="203" t="s">
        <v>63</v>
      </c>
    </row>
    <row r="39" spans="1:41" customFormat="1" ht="15" hidden="1" x14ac:dyDescent="0.25">
      <c r="A39" s="287"/>
      <c r="B39" s="227"/>
      <c r="C39" s="226"/>
      <c r="D39" s="378" t="s">
        <v>64</v>
      </c>
      <c r="E39" s="378"/>
      <c r="F39" s="378"/>
      <c r="G39" s="228"/>
      <c r="H39" s="229"/>
      <c r="I39" s="229"/>
      <c r="J39" s="229"/>
      <c r="K39" s="238"/>
      <c r="L39" s="229"/>
      <c r="M39" s="230">
        <v>340.28</v>
      </c>
      <c r="N39" s="229"/>
      <c r="O39" s="235">
        <v>15234.34</v>
      </c>
      <c r="AF39" s="219"/>
      <c r="AG39" s="219"/>
      <c r="AH39" s="219"/>
      <c r="AJ39" s="288"/>
      <c r="AK39" s="203" t="s">
        <v>64</v>
      </c>
    </row>
    <row r="40" spans="1:41" customFormat="1" ht="34.5" hidden="1" x14ac:dyDescent="0.25">
      <c r="A40" s="287"/>
      <c r="B40" s="227"/>
      <c r="C40" s="226" t="s">
        <v>457</v>
      </c>
      <c r="D40" s="378" t="s">
        <v>458</v>
      </c>
      <c r="E40" s="378"/>
      <c r="F40" s="378"/>
      <c r="G40" s="228" t="s">
        <v>67</v>
      </c>
      <c r="H40" s="236">
        <v>89</v>
      </c>
      <c r="I40" s="229"/>
      <c r="J40" s="236">
        <v>89</v>
      </c>
      <c r="K40" s="238"/>
      <c r="L40" s="229"/>
      <c r="M40" s="230">
        <v>302.85000000000002</v>
      </c>
      <c r="N40" s="229"/>
      <c r="O40" s="235">
        <v>13558.56</v>
      </c>
      <c r="AF40" s="219"/>
      <c r="AG40" s="219"/>
      <c r="AH40" s="219"/>
      <c r="AJ40" s="288"/>
      <c r="AK40" s="203" t="s">
        <v>458</v>
      </c>
    </row>
    <row r="41" spans="1:41" customFormat="1" ht="34.5" hidden="1" x14ac:dyDescent="0.25">
      <c r="A41" s="287"/>
      <c r="B41" s="227"/>
      <c r="C41" s="226" t="s">
        <v>459</v>
      </c>
      <c r="D41" s="378" t="s">
        <v>460</v>
      </c>
      <c r="E41" s="378"/>
      <c r="F41" s="378"/>
      <c r="G41" s="228" t="s">
        <v>67</v>
      </c>
      <c r="H41" s="236">
        <v>44</v>
      </c>
      <c r="I41" s="229"/>
      <c r="J41" s="236">
        <v>44</v>
      </c>
      <c r="K41" s="238"/>
      <c r="L41" s="229"/>
      <c r="M41" s="230">
        <v>149.72</v>
      </c>
      <c r="N41" s="229"/>
      <c r="O41" s="235">
        <v>6703.11</v>
      </c>
      <c r="AF41" s="219"/>
      <c r="AG41" s="219"/>
      <c r="AH41" s="219"/>
      <c r="AJ41" s="288"/>
      <c r="AK41" s="203" t="s">
        <v>460</v>
      </c>
    </row>
    <row r="42" spans="1:41" customFormat="1" ht="15" hidden="1" x14ac:dyDescent="0.25">
      <c r="A42" s="224"/>
      <c r="B42" s="248"/>
      <c r="C42" s="284"/>
      <c r="D42" s="386" t="s">
        <v>70</v>
      </c>
      <c r="E42" s="386"/>
      <c r="F42" s="386"/>
      <c r="G42" s="221"/>
      <c r="H42" s="249"/>
      <c r="I42" s="249"/>
      <c r="J42" s="249"/>
      <c r="K42" s="250"/>
      <c r="L42" s="249"/>
      <c r="M42" s="251">
        <v>792.85</v>
      </c>
      <c r="N42" s="244"/>
      <c r="O42" s="252">
        <v>35496.01</v>
      </c>
      <c r="AF42" s="219"/>
      <c r="AG42" s="219"/>
      <c r="AH42" s="219"/>
      <c r="AJ42" s="288"/>
      <c r="AM42" s="219" t="s">
        <v>70</v>
      </c>
    </row>
    <row r="43" spans="1:41" customFormat="1" ht="34.5" x14ac:dyDescent="0.25">
      <c r="A43" s="220" t="s">
        <v>27</v>
      </c>
      <c r="B43" s="221" t="s">
        <v>284</v>
      </c>
      <c r="C43" s="283" t="s">
        <v>461</v>
      </c>
      <c r="D43" s="383" t="s">
        <v>462</v>
      </c>
      <c r="E43" s="383"/>
      <c r="F43" s="383"/>
      <c r="G43" s="221" t="s">
        <v>463</v>
      </c>
      <c r="H43" s="221">
        <v>0.496</v>
      </c>
      <c r="I43" s="221" t="s">
        <v>48</v>
      </c>
      <c r="J43" s="394" t="s">
        <v>464</v>
      </c>
      <c r="K43" s="222" t="s">
        <v>465</v>
      </c>
      <c r="L43" s="221"/>
      <c r="M43" s="222" t="s">
        <v>466</v>
      </c>
      <c r="N43" s="221" t="s">
        <v>467</v>
      </c>
      <c r="O43" s="223" t="s">
        <v>468</v>
      </c>
      <c r="AF43" s="219"/>
      <c r="AG43" s="219"/>
      <c r="AH43" s="219" t="s">
        <v>462</v>
      </c>
      <c r="AJ43" s="288"/>
      <c r="AM43" s="219"/>
    </row>
    <row r="44" spans="1:41" customFormat="1" ht="15" hidden="1" x14ac:dyDescent="0.25">
      <c r="A44" s="224"/>
      <c r="B44" s="248"/>
      <c r="C44" s="284"/>
      <c r="D44" s="386" t="s">
        <v>70</v>
      </c>
      <c r="E44" s="386"/>
      <c r="F44" s="386"/>
      <c r="G44" s="221"/>
      <c r="H44" s="249"/>
      <c r="I44" s="249"/>
      <c r="J44" s="249"/>
      <c r="K44" s="250"/>
      <c r="L44" s="249"/>
      <c r="M44" s="251">
        <v>21.32</v>
      </c>
      <c r="N44" s="244"/>
      <c r="O44" s="258">
        <v>282.27999999999997</v>
      </c>
      <c r="AF44" s="219"/>
      <c r="AG44" s="219"/>
      <c r="AH44" s="219"/>
      <c r="AJ44" s="288"/>
      <c r="AM44" s="219" t="s">
        <v>70</v>
      </c>
    </row>
    <row r="45" spans="1:41" customFormat="1" ht="23.25" x14ac:dyDescent="0.25">
      <c r="A45" s="220" t="s">
        <v>56</v>
      </c>
      <c r="B45" s="221" t="s">
        <v>285</v>
      </c>
      <c r="C45" s="283" t="s">
        <v>608</v>
      </c>
      <c r="D45" s="383" t="s">
        <v>79</v>
      </c>
      <c r="E45" s="383"/>
      <c r="F45" s="383"/>
      <c r="G45" s="221" t="s">
        <v>80</v>
      </c>
      <c r="H45" s="221">
        <v>0.28999999999999998</v>
      </c>
      <c r="I45" s="221" t="s">
        <v>48</v>
      </c>
      <c r="J45" s="394" t="s">
        <v>383</v>
      </c>
      <c r="K45" s="395" t="s">
        <v>81</v>
      </c>
      <c r="L45" s="221"/>
      <c r="M45" s="222" t="s">
        <v>469</v>
      </c>
      <c r="N45" s="221" t="s">
        <v>82</v>
      </c>
      <c r="O45" s="223" t="s">
        <v>470</v>
      </c>
      <c r="P45" s="316"/>
      <c r="AF45" s="219"/>
      <c r="AG45" s="219"/>
      <c r="AH45" s="219" t="s">
        <v>79</v>
      </c>
      <c r="AJ45" s="288"/>
      <c r="AM45" s="219"/>
    </row>
    <row r="46" spans="1:41" customFormat="1" ht="15" hidden="1" x14ac:dyDescent="0.25">
      <c r="A46" s="255"/>
      <c r="B46" s="202"/>
      <c r="C46" s="284"/>
      <c r="D46" s="378" t="s">
        <v>471</v>
      </c>
      <c r="E46" s="378"/>
      <c r="F46" s="378"/>
      <c r="G46" s="378"/>
      <c r="H46" s="378"/>
      <c r="I46" s="378"/>
      <c r="J46" s="378"/>
      <c r="K46" s="378"/>
      <c r="L46" s="378"/>
      <c r="M46" s="378"/>
      <c r="N46" s="378"/>
      <c r="O46" s="388"/>
      <c r="AF46" s="219"/>
      <c r="AG46" s="219"/>
      <c r="AH46" s="219"/>
      <c r="AJ46" s="288"/>
      <c r="AM46" s="219"/>
      <c r="AN46" s="203" t="s">
        <v>471</v>
      </c>
    </row>
    <row r="47" spans="1:41" customFormat="1" ht="15" hidden="1" x14ac:dyDescent="0.25">
      <c r="A47" s="255"/>
      <c r="B47" s="248"/>
      <c r="C47" s="284"/>
      <c r="D47" s="378" t="s">
        <v>84</v>
      </c>
      <c r="E47" s="378"/>
      <c r="F47" s="378"/>
      <c r="G47" s="378"/>
      <c r="H47" s="378"/>
      <c r="I47" s="378"/>
      <c r="J47" s="378"/>
      <c r="K47" s="378"/>
      <c r="L47" s="378"/>
      <c r="M47" s="378"/>
      <c r="N47" s="378"/>
      <c r="O47" s="388"/>
      <c r="AF47" s="219"/>
      <c r="AG47" s="219"/>
      <c r="AH47" s="219"/>
      <c r="AJ47" s="288"/>
      <c r="AM47" s="219"/>
      <c r="AO47" s="203" t="s">
        <v>84</v>
      </c>
    </row>
    <row r="48" spans="1:41" customFormat="1" ht="15" hidden="1" x14ac:dyDescent="0.25">
      <c r="A48" s="224"/>
      <c r="B48" s="248"/>
      <c r="C48" s="284"/>
      <c r="D48" s="386" t="s">
        <v>70</v>
      </c>
      <c r="E48" s="386"/>
      <c r="F48" s="386"/>
      <c r="G48" s="221"/>
      <c r="H48" s="249"/>
      <c r="I48" s="249"/>
      <c r="J48" s="249"/>
      <c r="K48" s="250"/>
      <c r="L48" s="249"/>
      <c r="M48" s="251">
        <v>47.09</v>
      </c>
      <c r="N48" s="244"/>
      <c r="O48" s="258">
        <v>384.25</v>
      </c>
      <c r="AF48" s="219"/>
      <c r="AG48" s="219"/>
      <c r="AH48" s="219"/>
      <c r="AJ48" s="288"/>
      <c r="AM48" s="219" t="s">
        <v>70</v>
      </c>
    </row>
    <row r="49" spans="1:42" customFormat="1" ht="15" x14ac:dyDescent="0.25">
      <c r="A49" s="380" t="s">
        <v>132</v>
      </c>
      <c r="B49" s="381"/>
      <c r="C49" s="381"/>
      <c r="D49" s="381"/>
      <c r="E49" s="381"/>
      <c r="F49" s="381"/>
      <c r="G49" s="381"/>
      <c r="H49" s="381"/>
      <c r="I49" s="381"/>
      <c r="J49" s="381"/>
      <c r="K49" s="381"/>
      <c r="L49" s="381"/>
      <c r="M49" s="381"/>
      <c r="N49" s="381"/>
      <c r="O49" s="382"/>
      <c r="AF49" s="219"/>
      <c r="AG49" s="219" t="s">
        <v>132</v>
      </c>
      <c r="AH49" s="219"/>
      <c r="AJ49" s="288"/>
      <c r="AM49" s="219"/>
    </row>
    <row r="50" spans="1:42" customFormat="1" ht="45.75" x14ac:dyDescent="0.25">
      <c r="A50" s="220" t="s">
        <v>58</v>
      </c>
      <c r="B50" s="221" t="s">
        <v>286</v>
      </c>
      <c r="C50" s="283" t="s">
        <v>472</v>
      </c>
      <c r="D50" s="383" t="s">
        <v>473</v>
      </c>
      <c r="E50" s="383"/>
      <c r="F50" s="383"/>
      <c r="G50" s="221" t="s">
        <v>49</v>
      </c>
      <c r="H50" s="221">
        <v>7.3999999999999996E-2</v>
      </c>
      <c r="I50" s="221" t="s">
        <v>48</v>
      </c>
      <c r="J50" s="394" t="s">
        <v>474</v>
      </c>
      <c r="K50" s="222"/>
      <c r="L50" s="221"/>
      <c r="M50" s="222"/>
      <c r="N50" s="221"/>
      <c r="O50" s="223"/>
      <c r="AF50" s="219"/>
      <c r="AG50" s="219"/>
      <c r="AH50" s="219" t="s">
        <v>473</v>
      </c>
      <c r="AJ50" s="288"/>
      <c r="AM50" s="219"/>
    </row>
    <row r="51" spans="1:42" customFormat="1" ht="23.25" hidden="1" x14ac:dyDescent="0.25">
      <c r="A51" s="224"/>
      <c r="B51" s="225"/>
      <c r="C51" s="226" t="s">
        <v>272</v>
      </c>
      <c r="D51" s="384" t="s">
        <v>273</v>
      </c>
      <c r="E51" s="384"/>
      <c r="F51" s="384"/>
      <c r="G51" s="384"/>
      <c r="H51" s="384"/>
      <c r="I51" s="384"/>
      <c r="J51" s="384"/>
      <c r="K51" s="384"/>
      <c r="L51" s="384"/>
      <c r="M51" s="384"/>
      <c r="N51" s="384"/>
      <c r="O51" s="385"/>
      <c r="AF51" s="219"/>
      <c r="AG51" s="219"/>
      <c r="AH51" s="219"/>
      <c r="AJ51" s="288"/>
      <c r="AM51" s="219"/>
      <c r="AP51" s="203" t="s">
        <v>273</v>
      </c>
    </row>
    <row r="52" spans="1:42" customFormat="1" ht="23.25" hidden="1" x14ac:dyDescent="0.25">
      <c r="A52" s="224"/>
      <c r="B52" s="225"/>
      <c r="C52" s="226" t="s">
        <v>50</v>
      </c>
      <c r="D52" s="384" t="s">
        <v>51</v>
      </c>
      <c r="E52" s="384"/>
      <c r="F52" s="384"/>
      <c r="G52" s="384"/>
      <c r="H52" s="384"/>
      <c r="I52" s="384"/>
      <c r="J52" s="384"/>
      <c r="K52" s="384"/>
      <c r="L52" s="384"/>
      <c r="M52" s="384"/>
      <c r="N52" s="384"/>
      <c r="O52" s="385"/>
      <c r="AF52" s="219"/>
      <c r="AG52" s="219"/>
      <c r="AH52" s="219"/>
      <c r="AJ52" s="288"/>
      <c r="AM52" s="219"/>
      <c r="AP52" s="203" t="s">
        <v>51</v>
      </c>
    </row>
    <row r="53" spans="1:42" customFormat="1" ht="57" hidden="1" x14ac:dyDescent="0.25">
      <c r="A53" s="224"/>
      <c r="B53" s="225"/>
      <c r="C53" s="226" t="s">
        <v>52</v>
      </c>
      <c r="D53" s="384" t="s">
        <v>53</v>
      </c>
      <c r="E53" s="384"/>
      <c r="F53" s="384"/>
      <c r="G53" s="384"/>
      <c r="H53" s="384"/>
      <c r="I53" s="384"/>
      <c r="J53" s="384"/>
      <c r="K53" s="384"/>
      <c r="L53" s="384"/>
      <c r="M53" s="384"/>
      <c r="N53" s="384"/>
      <c r="O53" s="385"/>
      <c r="AF53" s="219"/>
      <c r="AG53" s="219"/>
      <c r="AH53" s="219"/>
      <c r="AJ53" s="288"/>
      <c r="AM53" s="219"/>
      <c r="AP53" s="203" t="s">
        <v>53</v>
      </c>
    </row>
    <row r="54" spans="1:42" customFormat="1" ht="15" hidden="1" x14ac:dyDescent="0.25">
      <c r="A54" s="224"/>
      <c r="B54" s="227"/>
      <c r="C54" s="226" t="s">
        <v>27</v>
      </c>
      <c r="D54" s="378" t="s">
        <v>55</v>
      </c>
      <c r="E54" s="378"/>
      <c r="F54" s="378"/>
      <c r="G54" s="228"/>
      <c r="H54" s="229"/>
      <c r="I54" s="229"/>
      <c r="J54" s="229"/>
      <c r="K54" s="234">
        <v>2550</v>
      </c>
      <c r="L54" s="231">
        <v>1.7250000000000001</v>
      </c>
      <c r="M54" s="230">
        <v>325.51</v>
      </c>
      <c r="N54" s="232">
        <v>13.24</v>
      </c>
      <c r="O54" s="235">
        <v>4309.75</v>
      </c>
      <c r="AF54" s="219"/>
      <c r="AG54" s="219"/>
      <c r="AH54" s="219"/>
      <c r="AI54" s="203" t="s">
        <v>55</v>
      </c>
      <c r="AJ54" s="288"/>
      <c r="AM54" s="219"/>
    </row>
    <row r="55" spans="1:42" customFormat="1" ht="15" hidden="1" x14ac:dyDescent="0.25">
      <c r="A55" s="224"/>
      <c r="B55" s="227"/>
      <c r="C55" s="226" t="s">
        <v>56</v>
      </c>
      <c r="D55" s="378" t="s">
        <v>57</v>
      </c>
      <c r="E55" s="378"/>
      <c r="F55" s="378"/>
      <c r="G55" s="228"/>
      <c r="H55" s="229"/>
      <c r="I55" s="229"/>
      <c r="J55" s="229"/>
      <c r="K55" s="230">
        <v>344.25</v>
      </c>
      <c r="L55" s="231">
        <v>1.7250000000000001</v>
      </c>
      <c r="M55" s="230">
        <v>43.94</v>
      </c>
      <c r="N55" s="232">
        <v>44.77</v>
      </c>
      <c r="O55" s="235">
        <v>1967.19</v>
      </c>
      <c r="AF55" s="219"/>
      <c r="AG55" s="219"/>
      <c r="AH55" s="219"/>
      <c r="AI55" s="203" t="s">
        <v>57</v>
      </c>
      <c r="AJ55" s="288"/>
      <c r="AM55" s="219"/>
    </row>
    <row r="56" spans="1:42" customFormat="1" ht="15" hidden="1" x14ac:dyDescent="0.25">
      <c r="A56" s="287"/>
      <c r="B56" s="227"/>
      <c r="C56" s="226"/>
      <c r="D56" s="378" t="s">
        <v>62</v>
      </c>
      <c r="E56" s="378"/>
      <c r="F56" s="378"/>
      <c r="G56" s="228" t="s">
        <v>61</v>
      </c>
      <c r="H56" s="240">
        <v>25.5</v>
      </c>
      <c r="I56" s="231">
        <v>1.7250000000000001</v>
      </c>
      <c r="J56" s="237">
        <v>3.2550750000000002</v>
      </c>
      <c r="K56" s="238"/>
      <c r="L56" s="229"/>
      <c r="M56" s="238"/>
      <c r="N56" s="229"/>
      <c r="O56" s="239"/>
      <c r="AF56" s="219"/>
      <c r="AG56" s="219"/>
      <c r="AH56" s="219"/>
      <c r="AJ56" s="288"/>
      <c r="AK56" s="203" t="s">
        <v>62</v>
      </c>
      <c r="AM56" s="219"/>
    </row>
    <row r="57" spans="1:42" customFormat="1" ht="15" hidden="1" x14ac:dyDescent="0.25">
      <c r="A57" s="242"/>
      <c r="B57" s="228"/>
      <c r="C57" s="226"/>
      <c r="D57" s="379" t="s">
        <v>63</v>
      </c>
      <c r="E57" s="379"/>
      <c r="F57" s="379"/>
      <c r="G57" s="243"/>
      <c r="H57" s="244"/>
      <c r="I57" s="244"/>
      <c r="J57" s="244"/>
      <c r="K57" s="245">
        <v>2550</v>
      </c>
      <c r="L57" s="244"/>
      <c r="M57" s="246">
        <v>325.51</v>
      </c>
      <c r="N57" s="244"/>
      <c r="O57" s="247">
        <v>4309.75</v>
      </c>
      <c r="AF57" s="219"/>
      <c r="AG57" s="219"/>
      <c r="AH57" s="219"/>
      <c r="AJ57" s="288"/>
      <c r="AL57" s="203" t="s">
        <v>63</v>
      </c>
      <c r="AM57" s="219"/>
    </row>
    <row r="58" spans="1:42" customFormat="1" ht="15" hidden="1" x14ac:dyDescent="0.25">
      <c r="A58" s="287"/>
      <c r="B58" s="227"/>
      <c r="C58" s="226"/>
      <c r="D58" s="378" t="s">
        <v>64</v>
      </c>
      <c r="E58" s="378"/>
      <c r="F58" s="378"/>
      <c r="G58" s="228"/>
      <c r="H58" s="229"/>
      <c r="I58" s="229"/>
      <c r="J58" s="229"/>
      <c r="K58" s="238"/>
      <c r="L58" s="229"/>
      <c r="M58" s="230">
        <v>43.94</v>
      </c>
      <c r="N58" s="229"/>
      <c r="O58" s="235">
        <v>1967.19</v>
      </c>
      <c r="AF58" s="219"/>
      <c r="AG58" s="219"/>
      <c r="AH58" s="219"/>
      <c r="AJ58" s="288"/>
      <c r="AK58" s="203" t="s">
        <v>64</v>
      </c>
      <c r="AM58" s="219"/>
    </row>
    <row r="59" spans="1:42" customFormat="1" ht="23.25" hidden="1" x14ac:dyDescent="0.25">
      <c r="A59" s="287"/>
      <c r="B59" s="227"/>
      <c r="C59" s="226" t="s">
        <v>65</v>
      </c>
      <c r="D59" s="378" t="s">
        <v>66</v>
      </c>
      <c r="E59" s="378"/>
      <c r="F59" s="378"/>
      <c r="G59" s="228" t="s">
        <v>67</v>
      </c>
      <c r="H59" s="236">
        <v>92</v>
      </c>
      <c r="I59" s="229"/>
      <c r="J59" s="236">
        <v>92</v>
      </c>
      <c r="K59" s="238"/>
      <c r="L59" s="229"/>
      <c r="M59" s="230">
        <v>40.42</v>
      </c>
      <c r="N59" s="229"/>
      <c r="O59" s="235">
        <v>1809.81</v>
      </c>
      <c r="AF59" s="219"/>
      <c r="AG59" s="219"/>
      <c r="AH59" s="219"/>
      <c r="AJ59" s="288"/>
      <c r="AK59" s="203" t="s">
        <v>66</v>
      </c>
      <c r="AM59" s="219"/>
    </row>
    <row r="60" spans="1:42" customFormat="1" ht="45" hidden="1" x14ac:dyDescent="0.25">
      <c r="A60" s="287"/>
      <c r="B60" s="227"/>
      <c r="C60" s="226" t="s">
        <v>68</v>
      </c>
      <c r="D60" s="378" t="s">
        <v>69</v>
      </c>
      <c r="E60" s="378"/>
      <c r="F60" s="378"/>
      <c r="G60" s="228" t="s">
        <v>67</v>
      </c>
      <c r="H60" s="236">
        <v>46</v>
      </c>
      <c r="I60" s="232">
        <v>0.85</v>
      </c>
      <c r="J60" s="240">
        <v>39.1</v>
      </c>
      <c r="K60" s="238"/>
      <c r="L60" s="229"/>
      <c r="M60" s="230">
        <v>17.18</v>
      </c>
      <c r="N60" s="229"/>
      <c r="O60" s="233">
        <v>769.17</v>
      </c>
      <c r="AF60" s="219"/>
      <c r="AG60" s="219"/>
      <c r="AH60" s="219"/>
      <c r="AJ60" s="288"/>
      <c r="AK60" s="203" t="s">
        <v>69</v>
      </c>
      <c r="AM60" s="219"/>
    </row>
    <row r="61" spans="1:42" customFormat="1" ht="15" hidden="1" x14ac:dyDescent="0.25">
      <c r="A61" s="224"/>
      <c r="B61" s="248"/>
      <c r="C61" s="284"/>
      <c r="D61" s="386" t="s">
        <v>70</v>
      </c>
      <c r="E61" s="386"/>
      <c r="F61" s="386"/>
      <c r="G61" s="221"/>
      <c r="H61" s="249"/>
      <c r="I61" s="249"/>
      <c r="J61" s="249"/>
      <c r="K61" s="250"/>
      <c r="L61" s="249"/>
      <c r="M61" s="251">
        <v>383.11</v>
      </c>
      <c r="N61" s="244"/>
      <c r="O61" s="252">
        <v>6888.73</v>
      </c>
      <c r="AF61" s="219"/>
      <c r="AG61" s="219"/>
      <c r="AH61" s="219"/>
      <c r="AJ61" s="288"/>
      <c r="AM61" s="219" t="s">
        <v>70</v>
      </c>
    </row>
    <row r="62" spans="1:42" customFormat="1" ht="57" x14ac:dyDescent="0.25">
      <c r="A62" s="220" t="s">
        <v>78</v>
      </c>
      <c r="B62" s="221" t="s">
        <v>291</v>
      </c>
      <c r="C62" s="283" t="s">
        <v>475</v>
      </c>
      <c r="D62" s="383" t="s">
        <v>476</v>
      </c>
      <c r="E62" s="383"/>
      <c r="F62" s="383"/>
      <c r="G62" s="221" t="s">
        <v>49</v>
      </c>
      <c r="H62" s="221">
        <v>2.5999999999999999E-2</v>
      </c>
      <c r="I62" s="221" t="s">
        <v>48</v>
      </c>
      <c r="J62" s="394" t="s">
        <v>417</v>
      </c>
      <c r="K62" s="222"/>
      <c r="L62" s="221"/>
      <c r="M62" s="222"/>
      <c r="N62" s="221"/>
      <c r="O62" s="223"/>
      <c r="AF62" s="219"/>
      <c r="AG62" s="219"/>
      <c r="AH62" s="219" t="s">
        <v>476</v>
      </c>
      <c r="AJ62" s="288"/>
      <c r="AM62" s="219"/>
    </row>
    <row r="63" spans="1:42" customFormat="1" ht="23.25" hidden="1" x14ac:dyDescent="0.25">
      <c r="A63" s="224"/>
      <c r="B63" s="225"/>
      <c r="C63" s="226" t="s">
        <v>272</v>
      </c>
      <c r="D63" s="384" t="s">
        <v>273</v>
      </c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5"/>
      <c r="AF63" s="219"/>
      <c r="AG63" s="219"/>
      <c r="AH63" s="219"/>
      <c r="AJ63" s="288"/>
      <c r="AM63" s="219"/>
      <c r="AP63" s="203" t="s">
        <v>273</v>
      </c>
    </row>
    <row r="64" spans="1:42" customFormat="1" ht="23.25" hidden="1" x14ac:dyDescent="0.25">
      <c r="A64" s="224"/>
      <c r="B64" s="225"/>
      <c r="C64" s="226" t="s">
        <v>50</v>
      </c>
      <c r="D64" s="384" t="s">
        <v>51</v>
      </c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5"/>
      <c r="AF64" s="219"/>
      <c r="AG64" s="219"/>
      <c r="AH64" s="219"/>
      <c r="AJ64" s="288"/>
      <c r="AM64" s="219"/>
      <c r="AP64" s="203" t="s">
        <v>51</v>
      </c>
    </row>
    <row r="65" spans="1:42" customFormat="1" ht="57" hidden="1" x14ac:dyDescent="0.25">
      <c r="A65" s="224"/>
      <c r="B65" s="225"/>
      <c r="C65" s="226" t="s">
        <v>52</v>
      </c>
      <c r="D65" s="384" t="s">
        <v>53</v>
      </c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5"/>
      <c r="AF65" s="219"/>
      <c r="AG65" s="219"/>
      <c r="AH65" s="219"/>
      <c r="AJ65" s="288"/>
      <c r="AM65" s="219"/>
      <c r="AP65" s="203" t="s">
        <v>53</v>
      </c>
    </row>
    <row r="66" spans="1:42" customFormat="1" ht="15" hidden="1" x14ac:dyDescent="0.25">
      <c r="A66" s="224"/>
      <c r="B66" s="227"/>
      <c r="C66" s="226" t="s">
        <v>48</v>
      </c>
      <c r="D66" s="378" t="s">
        <v>54</v>
      </c>
      <c r="E66" s="378"/>
      <c r="F66" s="378"/>
      <c r="G66" s="228"/>
      <c r="H66" s="229"/>
      <c r="I66" s="229"/>
      <c r="J66" s="229"/>
      <c r="K66" s="230">
        <v>101.4</v>
      </c>
      <c r="L66" s="231">
        <v>1.587</v>
      </c>
      <c r="M66" s="230">
        <v>4.18</v>
      </c>
      <c r="N66" s="232">
        <v>44.77</v>
      </c>
      <c r="O66" s="233">
        <v>187.14</v>
      </c>
      <c r="AF66" s="219"/>
      <c r="AG66" s="219"/>
      <c r="AH66" s="219"/>
      <c r="AI66" s="203" t="s">
        <v>54</v>
      </c>
      <c r="AJ66" s="288"/>
      <c r="AM66" s="219"/>
    </row>
    <row r="67" spans="1:42" customFormat="1" ht="15" hidden="1" x14ac:dyDescent="0.25">
      <c r="A67" s="224"/>
      <c r="B67" s="227"/>
      <c r="C67" s="226" t="s">
        <v>27</v>
      </c>
      <c r="D67" s="378" t="s">
        <v>55</v>
      </c>
      <c r="E67" s="378"/>
      <c r="F67" s="378"/>
      <c r="G67" s="228"/>
      <c r="H67" s="229"/>
      <c r="I67" s="229"/>
      <c r="J67" s="229"/>
      <c r="K67" s="234">
        <v>3563.26</v>
      </c>
      <c r="L67" s="231">
        <v>1.7250000000000001</v>
      </c>
      <c r="M67" s="230">
        <v>159.81</v>
      </c>
      <c r="N67" s="232">
        <v>13.24</v>
      </c>
      <c r="O67" s="235">
        <v>2115.88</v>
      </c>
      <c r="AF67" s="219"/>
      <c r="AG67" s="219"/>
      <c r="AH67" s="219"/>
      <c r="AI67" s="203" t="s">
        <v>55</v>
      </c>
      <c r="AJ67" s="288"/>
      <c r="AM67" s="219"/>
    </row>
    <row r="68" spans="1:42" customFormat="1" ht="15" hidden="1" x14ac:dyDescent="0.25">
      <c r="A68" s="224"/>
      <c r="B68" s="227"/>
      <c r="C68" s="226" t="s">
        <v>56</v>
      </c>
      <c r="D68" s="378" t="s">
        <v>57</v>
      </c>
      <c r="E68" s="378"/>
      <c r="F68" s="378"/>
      <c r="G68" s="228"/>
      <c r="H68" s="229"/>
      <c r="I68" s="229"/>
      <c r="J68" s="229"/>
      <c r="K68" s="230">
        <v>507.6</v>
      </c>
      <c r="L68" s="231">
        <v>1.7250000000000001</v>
      </c>
      <c r="M68" s="230">
        <v>22.77</v>
      </c>
      <c r="N68" s="232">
        <v>44.77</v>
      </c>
      <c r="O68" s="235">
        <v>1019.41</v>
      </c>
      <c r="AF68" s="219"/>
      <c r="AG68" s="219"/>
      <c r="AH68" s="219"/>
      <c r="AI68" s="203" t="s">
        <v>57</v>
      </c>
      <c r="AJ68" s="288"/>
      <c r="AM68" s="219"/>
    </row>
    <row r="69" spans="1:42" customFormat="1" ht="15" hidden="1" x14ac:dyDescent="0.25">
      <c r="A69" s="224"/>
      <c r="B69" s="227"/>
      <c r="C69" s="226" t="s">
        <v>58</v>
      </c>
      <c r="D69" s="378" t="s">
        <v>59</v>
      </c>
      <c r="E69" s="378"/>
      <c r="F69" s="378"/>
      <c r="G69" s="228"/>
      <c r="H69" s="229"/>
      <c r="I69" s="229"/>
      <c r="J69" s="229"/>
      <c r="K69" s="230">
        <v>4.34</v>
      </c>
      <c r="L69" s="229"/>
      <c r="M69" s="230">
        <v>0.11</v>
      </c>
      <c r="N69" s="232">
        <v>8.16</v>
      </c>
      <c r="O69" s="233">
        <v>0.9</v>
      </c>
      <c r="AF69" s="219"/>
      <c r="AG69" s="219"/>
      <c r="AH69" s="219"/>
      <c r="AI69" s="203" t="s">
        <v>59</v>
      </c>
      <c r="AJ69" s="288"/>
      <c r="AM69" s="219"/>
    </row>
    <row r="70" spans="1:42" customFormat="1" ht="15" hidden="1" x14ac:dyDescent="0.25">
      <c r="A70" s="287"/>
      <c r="B70" s="227"/>
      <c r="C70" s="226"/>
      <c r="D70" s="378" t="s">
        <v>60</v>
      </c>
      <c r="E70" s="378"/>
      <c r="F70" s="378"/>
      <c r="G70" s="228" t="s">
        <v>61</v>
      </c>
      <c r="H70" s="236">
        <v>13</v>
      </c>
      <c r="I70" s="231">
        <v>1.587</v>
      </c>
      <c r="J70" s="237">
        <v>0.53640600000000005</v>
      </c>
      <c r="K70" s="238"/>
      <c r="L70" s="229"/>
      <c r="M70" s="238"/>
      <c r="N70" s="229"/>
      <c r="O70" s="239"/>
      <c r="AF70" s="219"/>
      <c r="AG70" s="219"/>
      <c r="AH70" s="219"/>
      <c r="AJ70" s="288"/>
      <c r="AK70" s="203" t="s">
        <v>60</v>
      </c>
      <c r="AM70" s="219"/>
    </row>
    <row r="71" spans="1:42" customFormat="1" ht="15" hidden="1" x14ac:dyDescent="0.25">
      <c r="A71" s="287"/>
      <c r="B71" s="227"/>
      <c r="C71" s="226"/>
      <c r="D71" s="378" t="s">
        <v>62</v>
      </c>
      <c r="E71" s="378"/>
      <c r="F71" s="378"/>
      <c r="G71" s="228" t="s">
        <v>61</v>
      </c>
      <c r="H71" s="240">
        <v>37.6</v>
      </c>
      <c r="I71" s="231">
        <v>1.7250000000000001</v>
      </c>
      <c r="J71" s="241">
        <v>1.6863600000000001</v>
      </c>
      <c r="K71" s="238"/>
      <c r="L71" s="229"/>
      <c r="M71" s="238"/>
      <c r="N71" s="229"/>
      <c r="O71" s="239"/>
      <c r="AF71" s="219"/>
      <c r="AG71" s="219"/>
      <c r="AH71" s="219"/>
      <c r="AJ71" s="288"/>
      <c r="AK71" s="203" t="s">
        <v>62</v>
      </c>
      <c r="AM71" s="219"/>
    </row>
    <row r="72" spans="1:42" customFormat="1" ht="15" hidden="1" x14ac:dyDescent="0.25">
      <c r="A72" s="242"/>
      <c r="B72" s="228"/>
      <c r="C72" s="226"/>
      <c r="D72" s="379" t="s">
        <v>63</v>
      </c>
      <c r="E72" s="379"/>
      <c r="F72" s="379"/>
      <c r="G72" s="243"/>
      <c r="H72" s="244"/>
      <c r="I72" s="244"/>
      <c r="J72" s="244"/>
      <c r="K72" s="245">
        <v>3669</v>
      </c>
      <c r="L72" s="244"/>
      <c r="M72" s="246">
        <v>164.1</v>
      </c>
      <c r="N72" s="244"/>
      <c r="O72" s="247">
        <v>2303.92</v>
      </c>
      <c r="AF72" s="219"/>
      <c r="AG72" s="219"/>
      <c r="AH72" s="219"/>
      <c r="AJ72" s="288"/>
      <c r="AL72" s="203" t="s">
        <v>63</v>
      </c>
      <c r="AM72" s="219"/>
    </row>
    <row r="73" spans="1:42" customFormat="1" ht="15" hidden="1" x14ac:dyDescent="0.25">
      <c r="A73" s="287"/>
      <c r="B73" s="227"/>
      <c r="C73" s="226"/>
      <c r="D73" s="378" t="s">
        <v>64</v>
      </c>
      <c r="E73" s="378"/>
      <c r="F73" s="378"/>
      <c r="G73" s="228"/>
      <c r="H73" s="229"/>
      <c r="I73" s="229"/>
      <c r="J73" s="229"/>
      <c r="K73" s="238"/>
      <c r="L73" s="229"/>
      <c r="M73" s="230">
        <v>26.95</v>
      </c>
      <c r="N73" s="229"/>
      <c r="O73" s="235">
        <v>1206.55</v>
      </c>
      <c r="AF73" s="219"/>
      <c r="AG73" s="219"/>
      <c r="AH73" s="219"/>
      <c r="AJ73" s="288"/>
      <c r="AK73" s="203" t="s">
        <v>64</v>
      </c>
      <c r="AM73" s="219"/>
    </row>
    <row r="74" spans="1:42" customFormat="1" ht="23.25" hidden="1" x14ac:dyDescent="0.25">
      <c r="A74" s="287"/>
      <c r="B74" s="227"/>
      <c r="C74" s="226" t="s">
        <v>65</v>
      </c>
      <c r="D74" s="378" t="s">
        <v>66</v>
      </c>
      <c r="E74" s="378"/>
      <c r="F74" s="378"/>
      <c r="G74" s="228" t="s">
        <v>67</v>
      </c>
      <c r="H74" s="236">
        <v>92</v>
      </c>
      <c r="I74" s="229"/>
      <c r="J74" s="236">
        <v>92</v>
      </c>
      <c r="K74" s="238"/>
      <c r="L74" s="229"/>
      <c r="M74" s="230">
        <v>24.79</v>
      </c>
      <c r="N74" s="229"/>
      <c r="O74" s="235">
        <v>1110.03</v>
      </c>
      <c r="AF74" s="219"/>
      <c r="AG74" s="219"/>
      <c r="AH74" s="219"/>
      <c r="AJ74" s="288"/>
      <c r="AK74" s="203" t="s">
        <v>66</v>
      </c>
      <c r="AM74" s="219"/>
    </row>
    <row r="75" spans="1:42" customFormat="1" ht="45" hidden="1" x14ac:dyDescent="0.25">
      <c r="A75" s="287"/>
      <c r="B75" s="227"/>
      <c r="C75" s="226" t="s">
        <v>68</v>
      </c>
      <c r="D75" s="378" t="s">
        <v>69</v>
      </c>
      <c r="E75" s="378"/>
      <c r="F75" s="378"/>
      <c r="G75" s="228" t="s">
        <v>67</v>
      </c>
      <c r="H75" s="236">
        <v>46</v>
      </c>
      <c r="I75" s="232">
        <v>0.85</v>
      </c>
      <c r="J75" s="240">
        <v>39.1</v>
      </c>
      <c r="K75" s="238"/>
      <c r="L75" s="229"/>
      <c r="M75" s="230">
        <v>10.54</v>
      </c>
      <c r="N75" s="229"/>
      <c r="O75" s="233">
        <v>471.76</v>
      </c>
      <c r="AF75" s="219"/>
      <c r="AG75" s="219"/>
      <c r="AH75" s="219"/>
      <c r="AJ75" s="288"/>
      <c r="AK75" s="203" t="s">
        <v>69</v>
      </c>
      <c r="AM75" s="219"/>
    </row>
    <row r="76" spans="1:42" customFormat="1" ht="15" hidden="1" x14ac:dyDescent="0.25">
      <c r="A76" s="224"/>
      <c r="B76" s="248"/>
      <c r="C76" s="284"/>
      <c r="D76" s="386" t="s">
        <v>70</v>
      </c>
      <c r="E76" s="386"/>
      <c r="F76" s="386"/>
      <c r="G76" s="221"/>
      <c r="H76" s="249"/>
      <c r="I76" s="249"/>
      <c r="J76" s="249"/>
      <c r="K76" s="250"/>
      <c r="L76" s="249"/>
      <c r="M76" s="251">
        <v>199.43</v>
      </c>
      <c r="N76" s="244"/>
      <c r="O76" s="252">
        <v>3885.71</v>
      </c>
      <c r="AF76" s="219"/>
      <c r="AG76" s="219"/>
      <c r="AH76" s="219"/>
      <c r="AJ76" s="288"/>
      <c r="AM76" s="219" t="s">
        <v>70</v>
      </c>
    </row>
    <row r="77" spans="1:42" customFormat="1" ht="45.75" x14ac:dyDescent="0.25">
      <c r="A77" s="220" t="s">
        <v>85</v>
      </c>
      <c r="B77" s="221" t="s">
        <v>292</v>
      </c>
      <c r="C77" s="283" t="s">
        <v>340</v>
      </c>
      <c r="D77" s="383" t="s">
        <v>477</v>
      </c>
      <c r="E77" s="383"/>
      <c r="F77" s="383"/>
      <c r="G77" s="221" t="s">
        <v>71</v>
      </c>
      <c r="H77" s="221">
        <v>3.1E-2</v>
      </c>
      <c r="I77" s="221" t="s">
        <v>48</v>
      </c>
      <c r="J77" s="394" t="s">
        <v>478</v>
      </c>
      <c r="K77" s="222"/>
      <c r="L77" s="221"/>
      <c r="M77" s="222"/>
      <c r="N77" s="221"/>
      <c r="O77" s="223"/>
      <c r="AF77" s="219"/>
      <c r="AG77" s="219"/>
      <c r="AH77" s="219" t="s">
        <v>477</v>
      </c>
      <c r="AJ77" s="288"/>
      <c r="AM77" s="219"/>
    </row>
    <row r="78" spans="1:42" customFormat="1" ht="15" hidden="1" x14ac:dyDescent="0.25">
      <c r="A78" s="224"/>
      <c r="B78" s="225"/>
      <c r="C78" s="226" t="s">
        <v>72</v>
      </c>
      <c r="D78" s="384" t="s">
        <v>73</v>
      </c>
      <c r="E78" s="384"/>
      <c r="F78" s="384"/>
      <c r="G78" s="384"/>
      <c r="H78" s="384"/>
      <c r="I78" s="384"/>
      <c r="J78" s="384"/>
      <c r="K78" s="384"/>
      <c r="L78" s="384"/>
      <c r="M78" s="384"/>
      <c r="N78" s="384"/>
      <c r="O78" s="385"/>
      <c r="AF78" s="219"/>
      <c r="AG78" s="219"/>
      <c r="AH78" s="219"/>
      <c r="AJ78" s="288"/>
      <c r="AM78" s="219"/>
      <c r="AP78" s="203" t="s">
        <v>73</v>
      </c>
    </row>
    <row r="79" spans="1:42" customFormat="1" ht="23.25" hidden="1" x14ac:dyDescent="0.25">
      <c r="A79" s="224"/>
      <c r="B79" s="225"/>
      <c r="C79" s="226" t="s">
        <v>50</v>
      </c>
      <c r="D79" s="384" t="s">
        <v>51</v>
      </c>
      <c r="E79" s="384"/>
      <c r="F79" s="384"/>
      <c r="G79" s="384"/>
      <c r="H79" s="384"/>
      <c r="I79" s="384"/>
      <c r="J79" s="384"/>
      <c r="K79" s="384"/>
      <c r="L79" s="384"/>
      <c r="M79" s="384"/>
      <c r="N79" s="384"/>
      <c r="O79" s="385"/>
      <c r="AF79" s="219"/>
      <c r="AG79" s="219"/>
      <c r="AH79" s="219"/>
      <c r="AJ79" s="288"/>
      <c r="AM79" s="219"/>
      <c r="AP79" s="203" t="s">
        <v>51</v>
      </c>
    </row>
    <row r="80" spans="1:42" customFormat="1" ht="57" hidden="1" x14ac:dyDescent="0.25">
      <c r="A80" s="224"/>
      <c r="B80" s="225"/>
      <c r="C80" s="226" t="s">
        <v>52</v>
      </c>
      <c r="D80" s="384" t="s">
        <v>53</v>
      </c>
      <c r="E80" s="384"/>
      <c r="F80" s="384"/>
      <c r="G80" s="384"/>
      <c r="H80" s="384"/>
      <c r="I80" s="384"/>
      <c r="J80" s="384"/>
      <c r="K80" s="384"/>
      <c r="L80" s="384"/>
      <c r="M80" s="384"/>
      <c r="N80" s="384"/>
      <c r="O80" s="385"/>
      <c r="AF80" s="219"/>
      <c r="AG80" s="219"/>
      <c r="AH80" s="219"/>
      <c r="AJ80" s="288"/>
      <c r="AM80" s="219"/>
      <c r="AP80" s="203" t="s">
        <v>53</v>
      </c>
    </row>
    <row r="81" spans="1:42" customFormat="1" ht="15" hidden="1" x14ac:dyDescent="0.25">
      <c r="A81" s="224"/>
      <c r="B81" s="227"/>
      <c r="C81" s="226" t="s">
        <v>48</v>
      </c>
      <c r="D81" s="378" t="s">
        <v>54</v>
      </c>
      <c r="E81" s="378"/>
      <c r="F81" s="378"/>
      <c r="G81" s="228"/>
      <c r="H81" s="229"/>
      <c r="I81" s="229"/>
      <c r="J81" s="229"/>
      <c r="K81" s="234">
        <v>1201.2</v>
      </c>
      <c r="L81" s="231">
        <v>1.587</v>
      </c>
      <c r="M81" s="230">
        <v>59.1</v>
      </c>
      <c r="N81" s="232">
        <v>44.77</v>
      </c>
      <c r="O81" s="235">
        <v>2645.91</v>
      </c>
      <c r="AF81" s="219"/>
      <c r="AG81" s="219"/>
      <c r="AH81" s="219"/>
      <c r="AI81" s="203" t="s">
        <v>54</v>
      </c>
      <c r="AJ81" s="288"/>
      <c r="AM81" s="219"/>
    </row>
    <row r="82" spans="1:42" customFormat="1" ht="15" hidden="1" x14ac:dyDescent="0.25">
      <c r="A82" s="287"/>
      <c r="B82" s="227"/>
      <c r="C82" s="226"/>
      <c r="D82" s="378" t="s">
        <v>60</v>
      </c>
      <c r="E82" s="378"/>
      <c r="F82" s="378"/>
      <c r="G82" s="228" t="s">
        <v>61</v>
      </c>
      <c r="H82" s="236">
        <v>154</v>
      </c>
      <c r="I82" s="231">
        <v>1.587</v>
      </c>
      <c r="J82" s="237">
        <v>7.5763379999999998</v>
      </c>
      <c r="K82" s="238"/>
      <c r="L82" s="229"/>
      <c r="M82" s="238"/>
      <c r="N82" s="229"/>
      <c r="O82" s="239"/>
      <c r="AF82" s="219"/>
      <c r="AG82" s="219"/>
      <c r="AH82" s="219"/>
      <c r="AJ82" s="288"/>
      <c r="AK82" s="203" t="s">
        <v>60</v>
      </c>
      <c r="AM82" s="219"/>
    </row>
    <row r="83" spans="1:42" customFormat="1" ht="15" hidden="1" x14ac:dyDescent="0.25">
      <c r="A83" s="242"/>
      <c r="B83" s="228"/>
      <c r="C83" s="226"/>
      <c r="D83" s="379" t="s">
        <v>63</v>
      </c>
      <c r="E83" s="379"/>
      <c r="F83" s="379"/>
      <c r="G83" s="243"/>
      <c r="H83" s="244"/>
      <c r="I83" s="244"/>
      <c r="J83" s="244"/>
      <c r="K83" s="245">
        <v>1201.2</v>
      </c>
      <c r="L83" s="244"/>
      <c r="M83" s="246">
        <v>59.1</v>
      </c>
      <c r="N83" s="244"/>
      <c r="O83" s="247">
        <v>2645.91</v>
      </c>
      <c r="AF83" s="219"/>
      <c r="AG83" s="219"/>
      <c r="AH83" s="219"/>
      <c r="AJ83" s="288"/>
      <c r="AL83" s="203" t="s">
        <v>63</v>
      </c>
      <c r="AM83" s="219"/>
    </row>
    <row r="84" spans="1:42" customFormat="1" ht="15" hidden="1" x14ac:dyDescent="0.25">
      <c r="A84" s="287"/>
      <c r="B84" s="227"/>
      <c r="C84" s="226"/>
      <c r="D84" s="378" t="s">
        <v>64</v>
      </c>
      <c r="E84" s="378"/>
      <c r="F84" s="378"/>
      <c r="G84" s="228"/>
      <c r="H84" s="229"/>
      <c r="I84" s="229"/>
      <c r="J84" s="229"/>
      <c r="K84" s="238"/>
      <c r="L84" s="229"/>
      <c r="M84" s="230">
        <v>59.1</v>
      </c>
      <c r="N84" s="229"/>
      <c r="O84" s="235">
        <v>2645.91</v>
      </c>
      <c r="AF84" s="219"/>
      <c r="AG84" s="219"/>
      <c r="AH84" s="219"/>
      <c r="AJ84" s="288"/>
      <c r="AK84" s="203" t="s">
        <v>64</v>
      </c>
      <c r="AM84" s="219"/>
    </row>
    <row r="85" spans="1:42" customFormat="1" ht="23.25" hidden="1" x14ac:dyDescent="0.25">
      <c r="A85" s="287"/>
      <c r="B85" s="227"/>
      <c r="C85" s="226" t="s">
        <v>74</v>
      </c>
      <c r="D85" s="378" t="s">
        <v>75</v>
      </c>
      <c r="E85" s="378"/>
      <c r="F85" s="378"/>
      <c r="G85" s="228" t="s">
        <v>67</v>
      </c>
      <c r="H85" s="236">
        <v>89</v>
      </c>
      <c r="I85" s="229"/>
      <c r="J85" s="236">
        <v>89</v>
      </c>
      <c r="K85" s="238"/>
      <c r="L85" s="229"/>
      <c r="M85" s="230">
        <v>52.6</v>
      </c>
      <c r="N85" s="229"/>
      <c r="O85" s="235">
        <v>2354.86</v>
      </c>
      <c r="AF85" s="219"/>
      <c r="AG85" s="219"/>
      <c r="AH85" s="219"/>
      <c r="AJ85" s="288"/>
      <c r="AK85" s="203" t="s">
        <v>75</v>
      </c>
      <c r="AM85" s="219"/>
    </row>
    <row r="86" spans="1:42" customFormat="1" ht="45" hidden="1" x14ac:dyDescent="0.25">
      <c r="A86" s="287"/>
      <c r="B86" s="227"/>
      <c r="C86" s="226" t="s">
        <v>76</v>
      </c>
      <c r="D86" s="378" t="s">
        <v>77</v>
      </c>
      <c r="E86" s="378"/>
      <c r="F86" s="378"/>
      <c r="G86" s="228" t="s">
        <v>67</v>
      </c>
      <c r="H86" s="236">
        <v>40</v>
      </c>
      <c r="I86" s="232">
        <v>0.85</v>
      </c>
      <c r="J86" s="236">
        <v>34</v>
      </c>
      <c r="K86" s="238"/>
      <c r="L86" s="229"/>
      <c r="M86" s="230">
        <v>20.09</v>
      </c>
      <c r="N86" s="229"/>
      <c r="O86" s="233">
        <v>899.61</v>
      </c>
      <c r="AF86" s="219"/>
      <c r="AG86" s="219"/>
      <c r="AH86" s="219"/>
      <c r="AJ86" s="288"/>
      <c r="AK86" s="203" t="s">
        <v>77</v>
      </c>
      <c r="AM86" s="219"/>
    </row>
    <row r="87" spans="1:42" customFormat="1" ht="15" hidden="1" x14ac:dyDescent="0.25">
      <c r="A87" s="224"/>
      <c r="B87" s="248"/>
      <c r="C87" s="284"/>
      <c r="D87" s="386" t="s">
        <v>70</v>
      </c>
      <c r="E87" s="386"/>
      <c r="F87" s="386"/>
      <c r="G87" s="221"/>
      <c r="H87" s="249"/>
      <c r="I87" s="249"/>
      <c r="J87" s="249"/>
      <c r="K87" s="250"/>
      <c r="L87" s="249"/>
      <c r="M87" s="251">
        <v>131.79</v>
      </c>
      <c r="N87" s="244"/>
      <c r="O87" s="252">
        <v>5900.38</v>
      </c>
      <c r="AF87" s="219"/>
      <c r="AG87" s="219"/>
      <c r="AH87" s="219"/>
      <c r="AJ87" s="288"/>
      <c r="AM87" s="219" t="s">
        <v>70</v>
      </c>
    </row>
    <row r="88" spans="1:42" customFormat="1" ht="45.75" x14ac:dyDescent="0.25">
      <c r="A88" s="220" t="s">
        <v>86</v>
      </c>
      <c r="B88" s="221" t="s">
        <v>293</v>
      </c>
      <c r="C88" s="283" t="s">
        <v>350</v>
      </c>
      <c r="D88" s="383" t="s">
        <v>351</v>
      </c>
      <c r="E88" s="383"/>
      <c r="F88" s="383"/>
      <c r="G88" s="221" t="s">
        <v>49</v>
      </c>
      <c r="H88" s="221">
        <v>7.3999999999999996E-2</v>
      </c>
      <c r="I88" s="221" t="s">
        <v>48</v>
      </c>
      <c r="J88" s="394" t="s">
        <v>474</v>
      </c>
      <c r="K88" s="222"/>
      <c r="L88" s="221"/>
      <c r="M88" s="222"/>
      <c r="N88" s="221"/>
      <c r="O88" s="223"/>
      <c r="AF88" s="219"/>
      <c r="AG88" s="219"/>
      <c r="AH88" s="219" t="s">
        <v>351</v>
      </c>
      <c r="AJ88" s="288"/>
      <c r="AM88" s="219"/>
    </row>
    <row r="89" spans="1:42" customFormat="1" ht="23.25" hidden="1" x14ac:dyDescent="0.25">
      <c r="A89" s="224"/>
      <c r="B89" s="225"/>
      <c r="C89" s="226" t="s">
        <v>50</v>
      </c>
      <c r="D89" s="384" t="s">
        <v>51</v>
      </c>
      <c r="E89" s="384"/>
      <c r="F89" s="384"/>
      <c r="G89" s="384"/>
      <c r="H89" s="384"/>
      <c r="I89" s="384"/>
      <c r="J89" s="384"/>
      <c r="K89" s="384"/>
      <c r="L89" s="384"/>
      <c r="M89" s="384"/>
      <c r="N89" s="384"/>
      <c r="O89" s="385"/>
      <c r="AF89" s="219"/>
      <c r="AG89" s="219"/>
      <c r="AH89" s="219"/>
      <c r="AJ89" s="288"/>
      <c r="AM89" s="219"/>
      <c r="AP89" s="203" t="s">
        <v>51</v>
      </c>
    </row>
    <row r="90" spans="1:42" customFormat="1" ht="57" hidden="1" x14ac:dyDescent="0.25">
      <c r="A90" s="224"/>
      <c r="B90" s="225"/>
      <c r="C90" s="226" t="s">
        <v>52</v>
      </c>
      <c r="D90" s="384" t="s">
        <v>53</v>
      </c>
      <c r="E90" s="384"/>
      <c r="F90" s="384"/>
      <c r="G90" s="384"/>
      <c r="H90" s="384"/>
      <c r="I90" s="384"/>
      <c r="J90" s="384"/>
      <c r="K90" s="384"/>
      <c r="L90" s="384"/>
      <c r="M90" s="384"/>
      <c r="N90" s="384"/>
      <c r="O90" s="385"/>
      <c r="AF90" s="219"/>
      <c r="AG90" s="219"/>
      <c r="AH90" s="219"/>
      <c r="AJ90" s="288"/>
      <c r="AM90" s="219"/>
      <c r="AP90" s="203" t="s">
        <v>53</v>
      </c>
    </row>
    <row r="91" spans="1:42" customFormat="1" ht="15" hidden="1" x14ac:dyDescent="0.25">
      <c r="A91" s="224"/>
      <c r="B91" s="227"/>
      <c r="C91" s="226" t="s">
        <v>27</v>
      </c>
      <c r="D91" s="378" t="s">
        <v>55</v>
      </c>
      <c r="E91" s="378"/>
      <c r="F91" s="378"/>
      <c r="G91" s="228"/>
      <c r="H91" s="229"/>
      <c r="I91" s="229"/>
      <c r="J91" s="229"/>
      <c r="K91" s="230">
        <v>479.33</v>
      </c>
      <c r="L91" s="253">
        <v>1.4375</v>
      </c>
      <c r="M91" s="230">
        <v>50.99</v>
      </c>
      <c r="N91" s="232">
        <v>13.24</v>
      </c>
      <c r="O91" s="233">
        <v>675.11</v>
      </c>
      <c r="AF91" s="219"/>
      <c r="AG91" s="219"/>
      <c r="AH91" s="219"/>
      <c r="AI91" s="203" t="s">
        <v>55</v>
      </c>
      <c r="AJ91" s="288"/>
      <c r="AM91" s="219"/>
    </row>
    <row r="92" spans="1:42" customFormat="1" ht="15" hidden="1" x14ac:dyDescent="0.25">
      <c r="A92" s="224"/>
      <c r="B92" s="227"/>
      <c r="C92" s="226" t="s">
        <v>56</v>
      </c>
      <c r="D92" s="378" t="s">
        <v>57</v>
      </c>
      <c r="E92" s="378"/>
      <c r="F92" s="378"/>
      <c r="G92" s="228"/>
      <c r="H92" s="229"/>
      <c r="I92" s="229"/>
      <c r="J92" s="229"/>
      <c r="K92" s="230">
        <v>93.5</v>
      </c>
      <c r="L92" s="253">
        <v>1.4375</v>
      </c>
      <c r="M92" s="230">
        <v>9.9499999999999993</v>
      </c>
      <c r="N92" s="232">
        <v>44.77</v>
      </c>
      <c r="O92" s="233">
        <v>445.46</v>
      </c>
      <c r="AF92" s="219"/>
      <c r="AG92" s="219"/>
      <c r="AH92" s="219"/>
      <c r="AI92" s="203" t="s">
        <v>57</v>
      </c>
      <c r="AJ92" s="288"/>
      <c r="AM92" s="219"/>
    </row>
    <row r="93" spans="1:42" customFormat="1" ht="15" hidden="1" x14ac:dyDescent="0.25">
      <c r="A93" s="287"/>
      <c r="B93" s="227"/>
      <c r="C93" s="226"/>
      <c r="D93" s="378" t="s">
        <v>62</v>
      </c>
      <c r="E93" s="378"/>
      <c r="F93" s="378"/>
      <c r="G93" s="228" t="s">
        <v>61</v>
      </c>
      <c r="H93" s="232">
        <v>8.06</v>
      </c>
      <c r="I93" s="253">
        <v>1.4375</v>
      </c>
      <c r="J93" s="257">
        <v>0.85738250000000005</v>
      </c>
      <c r="K93" s="238"/>
      <c r="L93" s="229"/>
      <c r="M93" s="238"/>
      <c r="N93" s="229"/>
      <c r="O93" s="239"/>
      <c r="AF93" s="219"/>
      <c r="AG93" s="219"/>
      <c r="AH93" s="219"/>
      <c r="AJ93" s="288"/>
      <c r="AK93" s="203" t="s">
        <v>62</v>
      </c>
      <c r="AM93" s="219"/>
    </row>
    <row r="94" spans="1:42" customFormat="1" ht="15" hidden="1" x14ac:dyDescent="0.25">
      <c r="A94" s="242"/>
      <c r="B94" s="228"/>
      <c r="C94" s="226"/>
      <c r="D94" s="379" t="s">
        <v>63</v>
      </c>
      <c r="E94" s="379"/>
      <c r="F94" s="379"/>
      <c r="G94" s="243"/>
      <c r="H94" s="244"/>
      <c r="I94" s="244"/>
      <c r="J94" s="244"/>
      <c r="K94" s="246">
        <v>479.33</v>
      </c>
      <c r="L94" s="244"/>
      <c r="M94" s="246">
        <v>50.99</v>
      </c>
      <c r="N94" s="244"/>
      <c r="O94" s="254">
        <v>675.11</v>
      </c>
      <c r="AF94" s="219"/>
      <c r="AG94" s="219"/>
      <c r="AH94" s="219"/>
      <c r="AJ94" s="288"/>
      <c r="AL94" s="203" t="s">
        <v>63</v>
      </c>
      <c r="AM94" s="219"/>
    </row>
    <row r="95" spans="1:42" customFormat="1" ht="15" hidden="1" x14ac:dyDescent="0.25">
      <c r="A95" s="287"/>
      <c r="B95" s="227"/>
      <c r="C95" s="226"/>
      <c r="D95" s="378" t="s">
        <v>64</v>
      </c>
      <c r="E95" s="378"/>
      <c r="F95" s="378"/>
      <c r="G95" s="228"/>
      <c r="H95" s="229"/>
      <c r="I95" s="229"/>
      <c r="J95" s="229"/>
      <c r="K95" s="238"/>
      <c r="L95" s="229"/>
      <c r="M95" s="230">
        <v>9.9499999999999993</v>
      </c>
      <c r="N95" s="229"/>
      <c r="O95" s="233">
        <v>445.46</v>
      </c>
      <c r="AF95" s="219"/>
      <c r="AG95" s="219"/>
      <c r="AH95" s="219"/>
      <c r="AJ95" s="288"/>
      <c r="AK95" s="203" t="s">
        <v>64</v>
      </c>
      <c r="AM95" s="219"/>
    </row>
    <row r="96" spans="1:42" customFormat="1" ht="23.25" hidden="1" x14ac:dyDescent="0.25">
      <c r="A96" s="287"/>
      <c r="B96" s="227"/>
      <c r="C96" s="226" t="s">
        <v>65</v>
      </c>
      <c r="D96" s="378" t="s">
        <v>66</v>
      </c>
      <c r="E96" s="378"/>
      <c r="F96" s="378"/>
      <c r="G96" s="228" t="s">
        <v>67</v>
      </c>
      <c r="H96" s="236">
        <v>92</v>
      </c>
      <c r="I96" s="229"/>
      <c r="J96" s="236">
        <v>92</v>
      </c>
      <c r="K96" s="238"/>
      <c r="L96" s="229"/>
      <c r="M96" s="230">
        <v>9.15</v>
      </c>
      <c r="N96" s="229"/>
      <c r="O96" s="233">
        <v>409.82</v>
      </c>
      <c r="AF96" s="219"/>
      <c r="AG96" s="219"/>
      <c r="AH96" s="219"/>
      <c r="AJ96" s="288"/>
      <c r="AK96" s="203" t="s">
        <v>66</v>
      </c>
      <c r="AM96" s="219"/>
    </row>
    <row r="97" spans="1:43" customFormat="1" ht="45" hidden="1" x14ac:dyDescent="0.25">
      <c r="A97" s="287"/>
      <c r="B97" s="227"/>
      <c r="C97" s="226" t="s">
        <v>68</v>
      </c>
      <c r="D97" s="378" t="s">
        <v>69</v>
      </c>
      <c r="E97" s="378"/>
      <c r="F97" s="378"/>
      <c r="G97" s="228" t="s">
        <v>67</v>
      </c>
      <c r="H97" s="236">
        <v>46</v>
      </c>
      <c r="I97" s="232">
        <v>0.85</v>
      </c>
      <c r="J97" s="240">
        <v>39.1</v>
      </c>
      <c r="K97" s="238"/>
      <c r="L97" s="229"/>
      <c r="M97" s="230">
        <v>3.89</v>
      </c>
      <c r="N97" s="229"/>
      <c r="O97" s="233">
        <v>174.17</v>
      </c>
      <c r="AF97" s="219"/>
      <c r="AG97" s="219"/>
      <c r="AH97" s="219"/>
      <c r="AJ97" s="288"/>
      <c r="AK97" s="203" t="s">
        <v>69</v>
      </c>
      <c r="AM97" s="219"/>
    </row>
    <row r="98" spans="1:43" customFormat="1" ht="15" hidden="1" x14ac:dyDescent="0.25">
      <c r="A98" s="224"/>
      <c r="B98" s="248"/>
      <c r="C98" s="284"/>
      <c r="D98" s="386" t="s">
        <v>70</v>
      </c>
      <c r="E98" s="386"/>
      <c r="F98" s="386"/>
      <c r="G98" s="221"/>
      <c r="H98" s="249"/>
      <c r="I98" s="249"/>
      <c r="J98" s="249"/>
      <c r="K98" s="250"/>
      <c r="L98" s="249"/>
      <c r="M98" s="251">
        <v>64.03</v>
      </c>
      <c r="N98" s="244"/>
      <c r="O98" s="252">
        <v>1259.0999999999999</v>
      </c>
      <c r="AF98" s="219"/>
      <c r="AG98" s="219"/>
      <c r="AH98" s="219"/>
      <c r="AJ98" s="288"/>
      <c r="AM98" s="219" t="s">
        <v>70</v>
      </c>
    </row>
    <row r="99" spans="1:43" customFormat="1" ht="23.25" x14ac:dyDescent="0.25">
      <c r="A99" s="220" t="s">
        <v>87</v>
      </c>
      <c r="B99" s="221" t="s">
        <v>298</v>
      </c>
      <c r="C99" s="283" t="s">
        <v>303</v>
      </c>
      <c r="D99" s="383" t="s">
        <v>304</v>
      </c>
      <c r="E99" s="383"/>
      <c r="F99" s="383"/>
      <c r="G99" s="221" t="s">
        <v>71</v>
      </c>
      <c r="H99" s="221">
        <v>0.20300000000000001</v>
      </c>
      <c r="I99" s="221" t="s">
        <v>48</v>
      </c>
      <c r="J99" s="394" t="s">
        <v>479</v>
      </c>
      <c r="K99" s="222"/>
      <c r="L99" s="221"/>
      <c r="M99" s="222"/>
      <c r="N99" s="221"/>
      <c r="O99" s="223"/>
      <c r="AF99" s="219"/>
      <c r="AG99" s="219"/>
      <c r="AH99" s="219" t="s">
        <v>304</v>
      </c>
      <c r="AJ99" s="288"/>
      <c r="AM99" s="219"/>
    </row>
    <row r="100" spans="1:43" customFormat="1" ht="23.25" hidden="1" x14ac:dyDescent="0.25">
      <c r="A100" s="224"/>
      <c r="B100" s="225"/>
      <c r="C100" s="226" t="s">
        <v>50</v>
      </c>
      <c r="D100" s="384" t="s">
        <v>51</v>
      </c>
      <c r="E100" s="384"/>
      <c r="F100" s="384"/>
      <c r="G100" s="384"/>
      <c r="H100" s="384"/>
      <c r="I100" s="384"/>
      <c r="J100" s="384"/>
      <c r="K100" s="384"/>
      <c r="L100" s="384"/>
      <c r="M100" s="384"/>
      <c r="N100" s="384"/>
      <c r="O100" s="385"/>
      <c r="AF100" s="219"/>
      <c r="AG100" s="219"/>
      <c r="AH100" s="219"/>
      <c r="AJ100" s="288"/>
      <c r="AM100" s="219"/>
      <c r="AP100" s="203" t="s">
        <v>51</v>
      </c>
    </row>
    <row r="101" spans="1:43" customFormat="1" ht="57" hidden="1" x14ac:dyDescent="0.25">
      <c r="A101" s="224"/>
      <c r="B101" s="225"/>
      <c r="C101" s="226" t="s">
        <v>52</v>
      </c>
      <c r="D101" s="384" t="s">
        <v>53</v>
      </c>
      <c r="E101" s="384"/>
      <c r="F101" s="384"/>
      <c r="G101" s="384"/>
      <c r="H101" s="384"/>
      <c r="I101" s="384"/>
      <c r="J101" s="384"/>
      <c r="K101" s="384"/>
      <c r="L101" s="384"/>
      <c r="M101" s="384"/>
      <c r="N101" s="384"/>
      <c r="O101" s="385"/>
      <c r="AF101" s="219"/>
      <c r="AG101" s="219"/>
      <c r="AH101" s="219"/>
      <c r="AJ101" s="288"/>
      <c r="AM101" s="219"/>
      <c r="AP101" s="203" t="s">
        <v>53</v>
      </c>
    </row>
    <row r="102" spans="1:43" customFormat="1" ht="15" hidden="1" x14ac:dyDescent="0.25">
      <c r="A102" s="224"/>
      <c r="B102" s="227"/>
      <c r="C102" s="226" t="s">
        <v>48</v>
      </c>
      <c r="D102" s="378" t="s">
        <v>54</v>
      </c>
      <c r="E102" s="378"/>
      <c r="F102" s="378"/>
      <c r="G102" s="228"/>
      <c r="H102" s="229"/>
      <c r="I102" s="229"/>
      <c r="J102" s="229"/>
      <c r="K102" s="230">
        <v>663.75</v>
      </c>
      <c r="L102" s="253">
        <v>1.3225</v>
      </c>
      <c r="M102" s="230">
        <v>178.2</v>
      </c>
      <c r="N102" s="232">
        <v>44.77</v>
      </c>
      <c r="O102" s="235">
        <v>7978.01</v>
      </c>
      <c r="AF102" s="219"/>
      <c r="AG102" s="219"/>
      <c r="AH102" s="219"/>
      <c r="AI102" s="203" t="s">
        <v>54</v>
      </c>
      <c r="AJ102" s="288"/>
      <c r="AM102" s="219"/>
    </row>
    <row r="103" spans="1:43" customFormat="1" ht="15" hidden="1" x14ac:dyDescent="0.25">
      <c r="A103" s="287"/>
      <c r="B103" s="227"/>
      <c r="C103" s="226"/>
      <c r="D103" s="378" t="s">
        <v>60</v>
      </c>
      <c r="E103" s="378"/>
      <c r="F103" s="378"/>
      <c r="G103" s="228" t="s">
        <v>61</v>
      </c>
      <c r="H103" s="240">
        <v>88.5</v>
      </c>
      <c r="I103" s="253">
        <v>1.3225</v>
      </c>
      <c r="J103" s="257">
        <v>23.759373799999999</v>
      </c>
      <c r="K103" s="238"/>
      <c r="L103" s="229"/>
      <c r="M103" s="238"/>
      <c r="N103" s="229"/>
      <c r="O103" s="239"/>
      <c r="AF103" s="219"/>
      <c r="AG103" s="219"/>
      <c r="AH103" s="219"/>
      <c r="AJ103" s="288"/>
      <c r="AK103" s="203" t="s">
        <v>60</v>
      </c>
      <c r="AM103" s="219"/>
    </row>
    <row r="104" spans="1:43" customFormat="1" ht="15" hidden="1" x14ac:dyDescent="0.25">
      <c r="A104" s="242"/>
      <c r="B104" s="228"/>
      <c r="C104" s="226"/>
      <c r="D104" s="379" t="s">
        <v>63</v>
      </c>
      <c r="E104" s="379"/>
      <c r="F104" s="379"/>
      <c r="G104" s="243"/>
      <c r="H104" s="244"/>
      <c r="I104" s="244"/>
      <c r="J104" s="244"/>
      <c r="K104" s="246">
        <v>663.75</v>
      </c>
      <c r="L104" s="244"/>
      <c r="M104" s="246">
        <v>178.2</v>
      </c>
      <c r="N104" s="244"/>
      <c r="O104" s="247">
        <v>7978.01</v>
      </c>
      <c r="AF104" s="219"/>
      <c r="AG104" s="219"/>
      <c r="AH104" s="219"/>
      <c r="AJ104" s="288"/>
      <c r="AL104" s="203" t="s">
        <v>63</v>
      </c>
      <c r="AM104" s="219"/>
    </row>
    <row r="105" spans="1:43" customFormat="1" ht="15" hidden="1" x14ac:dyDescent="0.25">
      <c r="A105" s="287"/>
      <c r="B105" s="227"/>
      <c r="C105" s="226"/>
      <c r="D105" s="378" t="s">
        <v>64</v>
      </c>
      <c r="E105" s="378"/>
      <c r="F105" s="378"/>
      <c r="G105" s="228"/>
      <c r="H105" s="229"/>
      <c r="I105" s="229"/>
      <c r="J105" s="229"/>
      <c r="K105" s="238"/>
      <c r="L105" s="229"/>
      <c r="M105" s="230">
        <v>178.2</v>
      </c>
      <c r="N105" s="229"/>
      <c r="O105" s="235">
        <v>7978.01</v>
      </c>
      <c r="AF105" s="219"/>
      <c r="AG105" s="219"/>
      <c r="AH105" s="219"/>
      <c r="AJ105" s="288"/>
      <c r="AK105" s="203" t="s">
        <v>64</v>
      </c>
      <c r="AM105" s="219"/>
    </row>
    <row r="106" spans="1:43" customFormat="1" ht="23.25" hidden="1" x14ac:dyDescent="0.25">
      <c r="A106" s="287"/>
      <c r="B106" s="227"/>
      <c r="C106" s="226" t="s">
        <v>74</v>
      </c>
      <c r="D106" s="378" t="s">
        <v>75</v>
      </c>
      <c r="E106" s="378"/>
      <c r="F106" s="378"/>
      <c r="G106" s="228" t="s">
        <v>67</v>
      </c>
      <c r="H106" s="236">
        <v>89</v>
      </c>
      <c r="I106" s="229"/>
      <c r="J106" s="236">
        <v>89</v>
      </c>
      <c r="K106" s="238"/>
      <c r="L106" s="229"/>
      <c r="M106" s="230">
        <v>158.6</v>
      </c>
      <c r="N106" s="229"/>
      <c r="O106" s="235">
        <v>7100.43</v>
      </c>
      <c r="AF106" s="219"/>
      <c r="AG106" s="219"/>
      <c r="AH106" s="219"/>
      <c r="AJ106" s="288"/>
      <c r="AK106" s="203" t="s">
        <v>75</v>
      </c>
      <c r="AM106" s="219"/>
    </row>
    <row r="107" spans="1:43" customFormat="1" ht="45" hidden="1" x14ac:dyDescent="0.25">
      <c r="A107" s="287"/>
      <c r="B107" s="227"/>
      <c r="C107" s="226" t="s">
        <v>76</v>
      </c>
      <c r="D107" s="378" t="s">
        <v>77</v>
      </c>
      <c r="E107" s="378"/>
      <c r="F107" s="378"/>
      <c r="G107" s="228" t="s">
        <v>67</v>
      </c>
      <c r="H107" s="236">
        <v>40</v>
      </c>
      <c r="I107" s="232">
        <v>0.85</v>
      </c>
      <c r="J107" s="236">
        <v>34</v>
      </c>
      <c r="K107" s="238"/>
      <c r="L107" s="229"/>
      <c r="M107" s="230">
        <v>60.59</v>
      </c>
      <c r="N107" s="229"/>
      <c r="O107" s="235">
        <v>2712.52</v>
      </c>
      <c r="AF107" s="219"/>
      <c r="AG107" s="219"/>
      <c r="AH107" s="219"/>
      <c r="AJ107" s="288"/>
      <c r="AK107" s="203" t="s">
        <v>77</v>
      </c>
      <c r="AM107" s="219"/>
    </row>
    <row r="108" spans="1:43" customFormat="1" ht="15" hidden="1" x14ac:dyDescent="0.25">
      <c r="A108" s="224"/>
      <c r="B108" s="248"/>
      <c r="C108" s="284"/>
      <c r="D108" s="386" t="s">
        <v>70</v>
      </c>
      <c r="E108" s="386"/>
      <c r="F108" s="386"/>
      <c r="G108" s="221"/>
      <c r="H108" s="249"/>
      <c r="I108" s="249"/>
      <c r="J108" s="249"/>
      <c r="K108" s="250"/>
      <c r="L108" s="249"/>
      <c r="M108" s="251">
        <v>397.39</v>
      </c>
      <c r="N108" s="244"/>
      <c r="O108" s="252">
        <v>17790.96</v>
      </c>
      <c r="AF108" s="219"/>
      <c r="AG108" s="219"/>
      <c r="AH108" s="219"/>
      <c r="AJ108" s="288"/>
      <c r="AM108" s="219" t="s">
        <v>70</v>
      </c>
    </row>
    <row r="109" spans="1:43" customFormat="1" ht="22.5" x14ac:dyDescent="0.25">
      <c r="A109" s="220" t="s">
        <v>88</v>
      </c>
      <c r="B109" s="221" t="s">
        <v>299</v>
      </c>
      <c r="C109" s="283" t="s">
        <v>607</v>
      </c>
      <c r="D109" s="383" t="s">
        <v>356</v>
      </c>
      <c r="E109" s="383"/>
      <c r="F109" s="383"/>
      <c r="G109" s="221" t="s">
        <v>80</v>
      </c>
      <c r="H109" s="221">
        <v>22.33</v>
      </c>
      <c r="I109" s="221" t="s">
        <v>48</v>
      </c>
      <c r="J109" s="394" t="s">
        <v>480</v>
      </c>
      <c r="K109" s="395" t="s">
        <v>357</v>
      </c>
      <c r="L109" s="221" t="s">
        <v>93</v>
      </c>
      <c r="M109" s="222" t="s">
        <v>481</v>
      </c>
      <c r="N109" s="221" t="s">
        <v>82</v>
      </c>
      <c r="O109" s="223" t="s">
        <v>482</v>
      </c>
      <c r="P109" s="316"/>
      <c r="AF109" s="219"/>
      <c r="AG109" s="219"/>
      <c r="AH109" s="219" t="s">
        <v>356</v>
      </c>
      <c r="AJ109" s="288"/>
      <c r="AM109" s="219"/>
    </row>
    <row r="110" spans="1:43" customFormat="1" ht="15" hidden="1" x14ac:dyDescent="0.25">
      <c r="A110" s="255"/>
      <c r="B110" s="202"/>
      <c r="C110" s="284"/>
      <c r="D110" s="378" t="s">
        <v>83</v>
      </c>
      <c r="E110" s="378"/>
      <c r="F110" s="378"/>
      <c r="G110" s="378"/>
      <c r="H110" s="378"/>
      <c r="I110" s="378"/>
      <c r="J110" s="378"/>
      <c r="K110" s="378"/>
      <c r="L110" s="378"/>
      <c r="M110" s="378"/>
      <c r="N110" s="378"/>
      <c r="O110" s="388"/>
      <c r="AF110" s="219"/>
      <c r="AG110" s="219"/>
      <c r="AH110" s="219"/>
      <c r="AJ110" s="288"/>
      <c r="AM110" s="219"/>
      <c r="AN110" s="203" t="s">
        <v>83</v>
      </c>
    </row>
    <row r="111" spans="1:43" customFormat="1" ht="15" hidden="1" x14ac:dyDescent="0.25">
      <c r="A111" s="255"/>
      <c r="B111" s="248"/>
      <c r="C111" s="284"/>
      <c r="D111" s="378" t="s">
        <v>483</v>
      </c>
      <c r="E111" s="378"/>
      <c r="F111" s="378"/>
      <c r="G111" s="378"/>
      <c r="H111" s="378"/>
      <c r="I111" s="378"/>
      <c r="J111" s="378"/>
      <c r="K111" s="378"/>
      <c r="L111" s="378"/>
      <c r="M111" s="378"/>
      <c r="N111" s="378"/>
      <c r="O111" s="388"/>
      <c r="AF111" s="219"/>
      <c r="AG111" s="219"/>
      <c r="AH111" s="219"/>
      <c r="AJ111" s="288"/>
      <c r="AM111" s="219"/>
      <c r="AQ111" s="203" t="s">
        <v>483</v>
      </c>
    </row>
    <row r="112" spans="1:43" customFormat="1" ht="15" hidden="1" x14ac:dyDescent="0.25">
      <c r="A112" s="255"/>
      <c r="B112" s="248"/>
      <c r="C112" s="284"/>
      <c r="D112" s="378" t="s">
        <v>360</v>
      </c>
      <c r="E112" s="378"/>
      <c r="F112" s="378"/>
      <c r="G112" s="378"/>
      <c r="H112" s="378"/>
      <c r="I112" s="378"/>
      <c r="J112" s="378"/>
      <c r="K112" s="378"/>
      <c r="L112" s="378"/>
      <c r="M112" s="378"/>
      <c r="N112" s="378"/>
      <c r="O112" s="388"/>
      <c r="AF112" s="219"/>
      <c r="AG112" s="219"/>
      <c r="AH112" s="219"/>
      <c r="AJ112" s="288"/>
      <c r="AM112" s="219"/>
      <c r="AO112" s="203" t="s">
        <v>360</v>
      </c>
    </row>
    <row r="113" spans="1:42" customFormat="1" ht="15" hidden="1" x14ac:dyDescent="0.25">
      <c r="A113" s="224"/>
      <c r="B113" s="225"/>
      <c r="C113" s="226"/>
      <c r="D113" s="384" t="s">
        <v>484</v>
      </c>
      <c r="E113" s="384"/>
      <c r="F113" s="384"/>
      <c r="G113" s="384"/>
      <c r="H113" s="384"/>
      <c r="I113" s="384"/>
      <c r="J113" s="384"/>
      <c r="K113" s="384"/>
      <c r="L113" s="384"/>
      <c r="M113" s="384"/>
      <c r="N113" s="384"/>
      <c r="O113" s="385"/>
      <c r="AF113" s="219"/>
      <c r="AG113" s="219"/>
      <c r="AH113" s="219"/>
      <c r="AJ113" s="288"/>
      <c r="AM113" s="219"/>
      <c r="AP113" s="203" t="s">
        <v>484</v>
      </c>
    </row>
    <row r="114" spans="1:42" customFormat="1" ht="15" hidden="1" x14ac:dyDescent="0.25">
      <c r="A114" s="224"/>
      <c r="B114" s="248"/>
      <c r="C114" s="284"/>
      <c r="D114" s="386" t="s">
        <v>70</v>
      </c>
      <c r="E114" s="386"/>
      <c r="F114" s="386"/>
      <c r="G114" s="221"/>
      <c r="H114" s="249"/>
      <c r="I114" s="249"/>
      <c r="J114" s="249"/>
      <c r="K114" s="250"/>
      <c r="L114" s="249"/>
      <c r="M114" s="256">
        <v>2259.34</v>
      </c>
      <c r="N114" s="244"/>
      <c r="O114" s="252">
        <v>18436.21</v>
      </c>
      <c r="AF114" s="219"/>
      <c r="AG114" s="219"/>
      <c r="AH114" s="219"/>
      <c r="AJ114" s="288"/>
      <c r="AM114" s="219" t="s">
        <v>70</v>
      </c>
    </row>
    <row r="115" spans="1:42" customFormat="1" ht="23.25" x14ac:dyDescent="0.25">
      <c r="A115" s="220" t="s">
        <v>89</v>
      </c>
      <c r="B115" s="221" t="s">
        <v>300</v>
      </c>
      <c r="C115" s="283" t="s">
        <v>608</v>
      </c>
      <c r="D115" s="383" t="s">
        <v>79</v>
      </c>
      <c r="E115" s="383"/>
      <c r="F115" s="383"/>
      <c r="G115" s="221" t="s">
        <v>80</v>
      </c>
      <c r="H115" s="221">
        <v>29.24</v>
      </c>
      <c r="I115" s="221" t="s">
        <v>48</v>
      </c>
      <c r="J115" s="394" t="s">
        <v>485</v>
      </c>
      <c r="K115" s="395" t="s">
        <v>81</v>
      </c>
      <c r="L115" s="221"/>
      <c r="M115" s="222" t="s">
        <v>486</v>
      </c>
      <c r="N115" s="221" t="s">
        <v>82</v>
      </c>
      <c r="O115" s="223" t="s">
        <v>487</v>
      </c>
      <c r="P115" s="316"/>
      <c r="AF115" s="219"/>
      <c r="AG115" s="219"/>
      <c r="AH115" s="219" t="s">
        <v>79</v>
      </c>
      <c r="AJ115" s="288"/>
      <c r="AM115" s="219"/>
    </row>
    <row r="116" spans="1:42" customFormat="1" ht="15" hidden="1" x14ac:dyDescent="0.25">
      <c r="A116" s="255"/>
      <c r="B116" s="202"/>
      <c r="C116" s="284"/>
      <c r="D116" s="378" t="s">
        <v>83</v>
      </c>
      <c r="E116" s="378"/>
      <c r="F116" s="378"/>
      <c r="G116" s="378"/>
      <c r="H116" s="378"/>
      <c r="I116" s="378"/>
      <c r="J116" s="378"/>
      <c r="K116" s="378"/>
      <c r="L116" s="378"/>
      <c r="M116" s="378"/>
      <c r="N116" s="378"/>
      <c r="O116" s="388"/>
      <c r="AF116" s="219"/>
      <c r="AG116" s="219"/>
      <c r="AH116" s="219"/>
      <c r="AJ116" s="288"/>
      <c r="AM116" s="219"/>
      <c r="AN116" s="203" t="s">
        <v>83</v>
      </c>
    </row>
    <row r="117" spans="1:42" customFormat="1" ht="15" hidden="1" x14ac:dyDescent="0.25">
      <c r="A117" s="255"/>
      <c r="B117" s="248"/>
      <c r="C117" s="284"/>
      <c r="D117" s="378" t="s">
        <v>84</v>
      </c>
      <c r="E117" s="378"/>
      <c r="F117" s="378"/>
      <c r="G117" s="378"/>
      <c r="H117" s="378"/>
      <c r="I117" s="378"/>
      <c r="J117" s="378"/>
      <c r="K117" s="378"/>
      <c r="L117" s="378"/>
      <c r="M117" s="378"/>
      <c r="N117" s="378"/>
      <c r="O117" s="388"/>
      <c r="AF117" s="219"/>
      <c r="AG117" s="219"/>
      <c r="AH117" s="219"/>
      <c r="AJ117" s="288"/>
      <c r="AM117" s="219"/>
      <c r="AO117" s="203" t="s">
        <v>84</v>
      </c>
    </row>
    <row r="118" spans="1:42" customFormat="1" ht="15" hidden="1" x14ac:dyDescent="0.25">
      <c r="A118" s="224"/>
      <c r="B118" s="248"/>
      <c r="C118" s="284"/>
      <c r="D118" s="386" t="s">
        <v>70</v>
      </c>
      <c r="E118" s="386"/>
      <c r="F118" s="386"/>
      <c r="G118" s="221"/>
      <c r="H118" s="249"/>
      <c r="I118" s="249"/>
      <c r="J118" s="249"/>
      <c r="K118" s="250"/>
      <c r="L118" s="249"/>
      <c r="M118" s="256">
        <v>4747.99</v>
      </c>
      <c r="N118" s="244"/>
      <c r="O118" s="252">
        <v>38743.599999999999</v>
      </c>
      <c r="AF118" s="219"/>
      <c r="AG118" s="219"/>
      <c r="AH118" s="219"/>
      <c r="AJ118" s="288"/>
      <c r="AM118" s="219" t="s">
        <v>70</v>
      </c>
    </row>
    <row r="119" spans="1:42" customFormat="1" ht="15" x14ac:dyDescent="0.25">
      <c r="A119" s="380" t="s">
        <v>488</v>
      </c>
      <c r="B119" s="381"/>
      <c r="C119" s="381"/>
      <c r="D119" s="381"/>
      <c r="E119" s="381"/>
      <c r="F119" s="381"/>
      <c r="G119" s="381"/>
      <c r="H119" s="381"/>
      <c r="I119" s="381"/>
      <c r="J119" s="381"/>
      <c r="K119" s="381"/>
      <c r="L119" s="381"/>
      <c r="M119" s="381"/>
      <c r="N119" s="381"/>
      <c r="O119" s="382"/>
      <c r="AF119" s="219"/>
      <c r="AG119" s="219" t="s">
        <v>488</v>
      </c>
      <c r="AH119" s="219"/>
      <c r="AJ119" s="288"/>
      <c r="AM119" s="219"/>
    </row>
    <row r="120" spans="1:42" customFormat="1" ht="34.5" x14ac:dyDescent="0.25">
      <c r="A120" s="220" t="s">
        <v>91</v>
      </c>
      <c r="B120" s="221" t="s">
        <v>294</v>
      </c>
      <c r="C120" s="283" t="s">
        <v>489</v>
      </c>
      <c r="D120" s="383" t="s">
        <v>490</v>
      </c>
      <c r="E120" s="383"/>
      <c r="F120" s="383"/>
      <c r="G120" s="221" t="s">
        <v>170</v>
      </c>
      <c r="H120" s="221">
        <v>8.3000000000000004E-2</v>
      </c>
      <c r="I120" s="221" t="s">
        <v>48</v>
      </c>
      <c r="J120" s="394" t="s">
        <v>491</v>
      </c>
      <c r="K120" s="222"/>
      <c r="L120" s="221"/>
      <c r="M120" s="222"/>
      <c r="N120" s="221"/>
      <c r="O120" s="223"/>
      <c r="AF120" s="219"/>
      <c r="AG120" s="219"/>
      <c r="AH120" s="219" t="s">
        <v>490</v>
      </c>
      <c r="AJ120" s="288"/>
      <c r="AM120" s="219"/>
    </row>
    <row r="121" spans="1:42" customFormat="1" ht="23.25" hidden="1" x14ac:dyDescent="0.25">
      <c r="A121" s="224"/>
      <c r="B121" s="225"/>
      <c r="C121" s="226" t="s">
        <v>50</v>
      </c>
      <c r="D121" s="384" t="s">
        <v>51</v>
      </c>
      <c r="E121" s="384"/>
      <c r="F121" s="384"/>
      <c r="G121" s="384"/>
      <c r="H121" s="384"/>
      <c r="I121" s="384"/>
      <c r="J121" s="384"/>
      <c r="K121" s="384"/>
      <c r="L121" s="384"/>
      <c r="M121" s="384"/>
      <c r="N121" s="384"/>
      <c r="O121" s="385"/>
      <c r="AF121" s="219"/>
      <c r="AG121" s="219"/>
      <c r="AH121" s="219"/>
      <c r="AJ121" s="288"/>
      <c r="AM121" s="219"/>
      <c r="AP121" s="203" t="s">
        <v>51</v>
      </c>
    </row>
    <row r="122" spans="1:42" customFormat="1" ht="57" hidden="1" x14ac:dyDescent="0.25">
      <c r="A122" s="224"/>
      <c r="B122" s="225"/>
      <c r="C122" s="226" t="s">
        <v>52</v>
      </c>
      <c r="D122" s="384" t="s">
        <v>53</v>
      </c>
      <c r="E122" s="384"/>
      <c r="F122" s="384"/>
      <c r="G122" s="384"/>
      <c r="H122" s="384"/>
      <c r="I122" s="384"/>
      <c r="J122" s="384"/>
      <c r="K122" s="384"/>
      <c r="L122" s="384"/>
      <c r="M122" s="384"/>
      <c r="N122" s="384"/>
      <c r="O122" s="385"/>
      <c r="AF122" s="219"/>
      <c r="AG122" s="219"/>
      <c r="AH122" s="219"/>
      <c r="AJ122" s="288"/>
      <c r="AM122" s="219"/>
      <c r="AP122" s="203" t="s">
        <v>53</v>
      </c>
    </row>
    <row r="123" spans="1:42" customFormat="1" ht="15" hidden="1" x14ac:dyDescent="0.25">
      <c r="A123" s="224"/>
      <c r="B123" s="227"/>
      <c r="C123" s="226" t="s">
        <v>48</v>
      </c>
      <c r="D123" s="378" t="s">
        <v>54</v>
      </c>
      <c r="E123" s="378"/>
      <c r="F123" s="378"/>
      <c r="G123" s="228"/>
      <c r="H123" s="229"/>
      <c r="I123" s="229"/>
      <c r="J123" s="229"/>
      <c r="K123" s="230">
        <v>457.05</v>
      </c>
      <c r="L123" s="253">
        <v>1.3225</v>
      </c>
      <c r="M123" s="230">
        <v>50.17</v>
      </c>
      <c r="N123" s="232">
        <v>44.77</v>
      </c>
      <c r="O123" s="235">
        <v>2246.11</v>
      </c>
      <c r="AF123" s="219"/>
      <c r="AG123" s="219"/>
      <c r="AH123" s="219"/>
      <c r="AI123" s="203" t="s">
        <v>54</v>
      </c>
      <c r="AJ123" s="288"/>
      <c r="AM123" s="219"/>
    </row>
    <row r="124" spans="1:42" customFormat="1" ht="15" hidden="1" x14ac:dyDescent="0.25">
      <c r="A124" s="224"/>
      <c r="B124" s="227"/>
      <c r="C124" s="226" t="s">
        <v>27</v>
      </c>
      <c r="D124" s="378" t="s">
        <v>55</v>
      </c>
      <c r="E124" s="378"/>
      <c r="F124" s="378"/>
      <c r="G124" s="228"/>
      <c r="H124" s="229"/>
      <c r="I124" s="229"/>
      <c r="J124" s="229"/>
      <c r="K124" s="234">
        <v>1664.41</v>
      </c>
      <c r="L124" s="253">
        <v>1.4375</v>
      </c>
      <c r="M124" s="230">
        <v>198.58</v>
      </c>
      <c r="N124" s="232">
        <v>13.24</v>
      </c>
      <c r="O124" s="235">
        <v>2629.2</v>
      </c>
      <c r="AF124" s="219"/>
      <c r="AG124" s="219"/>
      <c r="AH124" s="219"/>
      <c r="AI124" s="203" t="s">
        <v>55</v>
      </c>
      <c r="AJ124" s="288"/>
      <c r="AM124" s="219"/>
    </row>
    <row r="125" spans="1:42" customFormat="1" ht="15" hidden="1" x14ac:dyDescent="0.25">
      <c r="A125" s="224"/>
      <c r="B125" s="227"/>
      <c r="C125" s="226" t="s">
        <v>56</v>
      </c>
      <c r="D125" s="378" t="s">
        <v>57</v>
      </c>
      <c r="E125" s="378"/>
      <c r="F125" s="378"/>
      <c r="G125" s="228"/>
      <c r="H125" s="229"/>
      <c r="I125" s="229"/>
      <c r="J125" s="229"/>
      <c r="K125" s="230">
        <v>140.94999999999999</v>
      </c>
      <c r="L125" s="253">
        <v>1.4375</v>
      </c>
      <c r="M125" s="230">
        <v>16.82</v>
      </c>
      <c r="N125" s="232">
        <v>44.77</v>
      </c>
      <c r="O125" s="233">
        <v>753.03</v>
      </c>
      <c r="AF125" s="219"/>
      <c r="AG125" s="219"/>
      <c r="AH125" s="219"/>
      <c r="AI125" s="203" t="s">
        <v>57</v>
      </c>
      <c r="AJ125" s="288"/>
      <c r="AM125" s="219"/>
    </row>
    <row r="126" spans="1:42" customFormat="1" ht="15" hidden="1" x14ac:dyDescent="0.25">
      <c r="A126" s="224"/>
      <c r="B126" s="227"/>
      <c r="C126" s="226" t="s">
        <v>58</v>
      </c>
      <c r="D126" s="378" t="s">
        <v>59</v>
      </c>
      <c r="E126" s="378"/>
      <c r="F126" s="378"/>
      <c r="G126" s="228"/>
      <c r="H126" s="229"/>
      <c r="I126" s="229"/>
      <c r="J126" s="229"/>
      <c r="K126" s="230">
        <v>113.36</v>
      </c>
      <c r="L126" s="229"/>
      <c r="M126" s="230">
        <v>9.41</v>
      </c>
      <c r="N126" s="232">
        <v>8.16</v>
      </c>
      <c r="O126" s="233">
        <v>76.790000000000006</v>
      </c>
      <c r="AF126" s="219"/>
      <c r="AG126" s="219"/>
      <c r="AH126" s="219"/>
      <c r="AI126" s="203" t="s">
        <v>59</v>
      </c>
      <c r="AJ126" s="288"/>
      <c r="AM126" s="219"/>
    </row>
    <row r="127" spans="1:42" customFormat="1" ht="15" hidden="1" x14ac:dyDescent="0.25">
      <c r="A127" s="287"/>
      <c r="B127" s="227"/>
      <c r="C127" s="226"/>
      <c r="D127" s="378" t="s">
        <v>60</v>
      </c>
      <c r="E127" s="378"/>
      <c r="F127" s="378"/>
      <c r="G127" s="228" t="s">
        <v>61</v>
      </c>
      <c r="H127" s="232">
        <v>47.51</v>
      </c>
      <c r="I127" s="253">
        <v>1.3225</v>
      </c>
      <c r="J127" s="257">
        <v>5.2150539</v>
      </c>
      <c r="K127" s="238"/>
      <c r="L127" s="229"/>
      <c r="M127" s="238"/>
      <c r="N127" s="229"/>
      <c r="O127" s="239"/>
      <c r="AF127" s="219"/>
      <c r="AG127" s="219"/>
      <c r="AH127" s="219"/>
      <c r="AJ127" s="288"/>
      <c r="AK127" s="203" t="s">
        <v>60</v>
      </c>
      <c r="AM127" s="219"/>
    </row>
    <row r="128" spans="1:42" customFormat="1" ht="15" hidden="1" x14ac:dyDescent="0.25">
      <c r="A128" s="287"/>
      <c r="B128" s="227"/>
      <c r="C128" s="226"/>
      <c r="D128" s="378" t="s">
        <v>62</v>
      </c>
      <c r="E128" s="378"/>
      <c r="F128" s="378"/>
      <c r="G128" s="228" t="s">
        <v>61</v>
      </c>
      <c r="H128" s="232">
        <v>9.7899999999999991</v>
      </c>
      <c r="I128" s="253">
        <v>1.4375</v>
      </c>
      <c r="J128" s="257">
        <v>1.1680694</v>
      </c>
      <c r="K128" s="238"/>
      <c r="L128" s="229"/>
      <c r="M128" s="238"/>
      <c r="N128" s="229"/>
      <c r="O128" s="239"/>
      <c r="AF128" s="219"/>
      <c r="AG128" s="219"/>
      <c r="AH128" s="219"/>
      <c r="AJ128" s="288"/>
      <c r="AK128" s="203" t="s">
        <v>62</v>
      </c>
      <c r="AM128" s="219"/>
    </row>
    <row r="129" spans="1:42" customFormat="1" ht="15" hidden="1" x14ac:dyDescent="0.25">
      <c r="A129" s="242"/>
      <c r="B129" s="228"/>
      <c r="C129" s="226"/>
      <c r="D129" s="379" t="s">
        <v>63</v>
      </c>
      <c r="E129" s="379"/>
      <c r="F129" s="379"/>
      <c r="G129" s="243"/>
      <c r="H129" s="244"/>
      <c r="I129" s="244"/>
      <c r="J129" s="244"/>
      <c r="K129" s="245">
        <v>2234.8200000000002</v>
      </c>
      <c r="L129" s="244"/>
      <c r="M129" s="246">
        <v>258.16000000000003</v>
      </c>
      <c r="N129" s="244"/>
      <c r="O129" s="247">
        <v>4952.1000000000004</v>
      </c>
      <c r="AF129" s="219"/>
      <c r="AG129" s="219"/>
      <c r="AH129" s="219"/>
      <c r="AJ129" s="288"/>
      <c r="AL129" s="203" t="s">
        <v>63</v>
      </c>
      <c r="AM129" s="219"/>
    </row>
    <row r="130" spans="1:42" customFormat="1" ht="15" hidden="1" x14ac:dyDescent="0.25">
      <c r="A130" s="287"/>
      <c r="B130" s="227"/>
      <c r="C130" s="226"/>
      <c r="D130" s="378" t="s">
        <v>64</v>
      </c>
      <c r="E130" s="378"/>
      <c r="F130" s="378"/>
      <c r="G130" s="228"/>
      <c r="H130" s="229"/>
      <c r="I130" s="229"/>
      <c r="J130" s="229"/>
      <c r="K130" s="238"/>
      <c r="L130" s="229"/>
      <c r="M130" s="230">
        <v>66.989999999999995</v>
      </c>
      <c r="N130" s="229"/>
      <c r="O130" s="235">
        <v>2999.14</v>
      </c>
      <c r="AF130" s="219"/>
      <c r="AG130" s="219"/>
      <c r="AH130" s="219"/>
      <c r="AJ130" s="288"/>
      <c r="AK130" s="203" t="s">
        <v>64</v>
      </c>
      <c r="AM130" s="219"/>
    </row>
    <row r="131" spans="1:42" customFormat="1" ht="34.5" hidden="1" x14ac:dyDescent="0.25">
      <c r="A131" s="287"/>
      <c r="B131" s="227"/>
      <c r="C131" s="226" t="s">
        <v>373</v>
      </c>
      <c r="D131" s="378" t="s">
        <v>374</v>
      </c>
      <c r="E131" s="378"/>
      <c r="F131" s="378"/>
      <c r="G131" s="228" t="s">
        <v>67</v>
      </c>
      <c r="H131" s="236">
        <v>117</v>
      </c>
      <c r="I131" s="229"/>
      <c r="J131" s="236">
        <v>117</v>
      </c>
      <c r="K131" s="238"/>
      <c r="L131" s="229"/>
      <c r="M131" s="230">
        <v>78.38</v>
      </c>
      <c r="N131" s="229"/>
      <c r="O131" s="235">
        <v>3508.99</v>
      </c>
      <c r="AF131" s="219"/>
      <c r="AG131" s="219"/>
      <c r="AH131" s="219"/>
      <c r="AJ131" s="288"/>
      <c r="AK131" s="203" t="s">
        <v>374</v>
      </c>
      <c r="AM131" s="219"/>
    </row>
    <row r="132" spans="1:42" customFormat="1" ht="45" hidden="1" x14ac:dyDescent="0.25">
      <c r="A132" s="287"/>
      <c r="B132" s="227"/>
      <c r="C132" s="226" t="s">
        <v>375</v>
      </c>
      <c r="D132" s="378" t="s">
        <v>376</v>
      </c>
      <c r="E132" s="378"/>
      <c r="F132" s="378"/>
      <c r="G132" s="228" t="s">
        <v>67</v>
      </c>
      <c r="H132" s="236">
        <v>74</v>
      </c>
      <c r="I132" s="232">
        <v>0.85</v>
      </c>
      <c r="J132" s="240">
        <v>62.9</v>
      </c>
      <c r="K132" s="238"/>
      <c r="L132" s="229"/>
      <c r="M132" s="230">
        <v>42.14</v>
      </c>
      <c r="N132" s="229"/>
      <c r="O132" s="235">
        <v>1886.46</v>
      </c>
      <c r="AF132" s="219"/>
      <c r="AG132" s="219"/>
      <c r="AH132" s="219"/>
      <c r="AJ132" s="288"/>
      <c r="AK132" s="203" t="s">
        <v>376</v>
      </c>
      <c r="AM132" s="219"/>
    </row>
    <row r="133" spans="1:42" customFormat="1" ht="15" hidden="1" x14ac:dyDescent="0.25">
      <c r="A133" s="224"/>
      <c r="B133" s="248"/>
      <c r="C133" s="284"/>
      <c r="D133" s="386" t="s">
        <v>70</v>
      </c>
      <c r="E133" s="386"/>
      <c r="F133" s="386"/>
      <c r="G133" s="221"/>
      <c r="H133" s="249"/>
      <c r="I133" s="249"/>
      <c r="J133" s="249"/>
      <c r="K133" s="250"/>
      <c r="L133" s="249"/>
      <c r="M133" s="251">
        <v>378.68</v>
      </c>
      <c r="N133" s="244"/>
      <c r="O133" s="252">
        <v>10347.549999999999</v>
      </c>
      <c r="AF133" s="219"/>
      <c r="AG133" s="219"/>
      <c r="AH133" s="219"/>
      <c r="AJ133" s="288"/>
      <c r="AM133" s="219" t="s">
        <v>70</v>
      </c>
    </row>
    <row r="134" spans="1:42" customFormat="1" ht="57" x14ac:dyDescent="0.25">
      <c r="A134" s="220" t="s">
        <v>90</v>
      </c>
      <c r="B134" s="221" t="s">
        <v>295</v>
      </c>
      <c r="C134" s="283" t="s">
        <v>492</v>
      </c>
      <c r="D134" s="383" t="s">
        <v>493</v>
      </c>
      <c r="E134" s="383"/>
      <c r="F134" s="383"/>
      <c r="G134" s="221" t="s">
        <v>113</v>
      </c>
      <c r="H134" s="221">
        <v>8.3829999999999991</v>
      </c>
      <c r="I134" s="221" t="s">
        <v>48</v>
      </c>
      <c r="J134" s="394" t="s">
        <v>494</v>
      </c>
      <c r="K134" s="222" t="s">
        <v>495</v>
      </c>
      <c r="L134" s="221"/>
      <c r="M134" s="222" t="s">
        <v>496</v>
      </c>
      <c r="N134" s="221" t="s">
        <v>82</v>
      </c>
      <c r="O134" s="223" t="s">
        <v>497</v>
      </c>
      <c r="AF134" s="219"/>
      <c r="AG134" s="219"/>
      <c r="AH134" s="219" t="s">
        <v>493</v>
      </c>
      <c r="AJ134" s="288"/>
      <c r="AM134" s="219"/>
    </row>
    <row r="135" spans="1:42" customFormat="1" ht="15" hidden="1" x14ac:dyDescent="0.25">
      <c r="A135" s="255"/>
      <c r="B135" s="202"/>
      <c r="C135" s="284"/>
      <c r="D135" s="378" t="s">
        <v>83</v>
      </c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88"/>
      <c r="AF135" s="219"/>
      <c r="AG135" s="219"/>
      <c r="AH135" s="219"/>
      <c r="AJ135" s="288"/>
      <c r="AM135" s="219"/>
      <c r="AN135" s="203" t="s">
        <v>83</v>
      </c>
    </row>
    <row r="136" spans="1:42" customFormat="1" ht="15" hidden="1" x14ac:dyDescent="0.25">
      <c r="A136" s="224"/>
      <c r="B136" s="248"/>
      <c r="C136" s="284"/>
      <c r="D136" s="386" t="s">
        <v>70</v>
      </c>
      <c r="E136" s="386"/>
      <c r="F136" s="386"/>
      <c r="G136" s="221"/>
      <c r="H136" s="249"/>
      <c r="I136" s="249"/>
      <c r="J136" s="249"/>
      <c r="K136" s="250"/>
      <c r="L136" s="249"/>
      <c r="M136" s="256">
        <v>4203.91</v>
      </c>
      <c r="N136" s="244"/>
      <c r="O136" s="252">
        <v>34303.910000000003</v>
      </c>
      <c r="AF136" s="219"/>
      <c r="AG136" s="219"/>
      <c r="AH136" s="219"/>
      <c r="AJ136" s="288"/>
      <c r="AM136" s="219" t="s">
        <v>70</v>
      </c>
    </row>
    <row r="137" spans="1:42" customFormat="1" ht="68.25" x14ac:dyDescent="0.25">
      <c r="A137" s="220" t="s">
        <v>92</v>
      </c>
      <c r="B137" s="221" t="s">
        <v>288</v>
      </c>
      <c r="C137" s="283" t="s">
        <v>498</v>
      </c>
      <c r="D137" s="383" t="s">
        <v>499</v>
      </c>
      <c r="E137" s="383"/>
      <c r="F137" s="383"/>
      <c r="G137" s="221" t="s">
        <v>500</v>
      </c>
      <c r="H137" s="221">
        <v>8.0000000000000002E-3</v>
      </c>
      <c r="I137" s="221" t="s">
        <v>48</v>
      </c>
      <c r="J137" s="394" t="s">
        <v>501</v>
      </c>
      <c r="K137" s="222"/>
      <c r="L137" s="221"/>
      <c r="M137" s="222"/>
      <c r="N137" s="221"/>
      <c r="O137" s="223"/>
      <c r="AF137" s="219"/>
      <c r="AG137" s="219"/>
      <c r="AH137" s="219" t="s">
        <v>499</v>
      </c>
      <c r="AJ137" s="288"/>
      <c r="AM137" s="219"/>
    </row>
    <row r="138" spans="1:42" customFormat="1" ht="23.25" hidden="1" x14ac:dyDescent="0.25">
      <c r="A138" s="224"/>
      <c r="B138" s="225"/>
      <c r="C138" s="226" t="s">
        <v>50</v>
      </c>
      <c r="D138" s="384" t="s">
        <v>51</v>
      </c>
      <c r="E138" s="384"/>
      <c r="F138" s="384"/>
      <c r="G138" s="384"/>
      <c r="H138" s="384"/>
      <c r="I138" s="384"/>
      <c r="J138" s="384"/>
      <c r="K138" s="384"/>
      <c r="L138" s="384"/>
      <c r="M138" s="384"/>
      <c r="N138" s="384"/>
      <c r="O138" s="385"/>
      <c r="AF138" s="219"/>
      <c r="AG138" s="219"/>
      <c r="AH138" s="219"/>
      <c r="AJ138" s="288"/>
      <c r="AM138" s="219"/>
      <c r="AP138" s="203" t="s">
        <v>51</v>
      </c>
    </row>
    <row r="139" spans="1:42" customFormat="1" ht="57" hidden="1" x14ac:dyDescent="0.25">
      <c r="A139" s="224"/>
      <c r="B139" s="225"/>
      <c r="C139" s="226" t="s">
        <v>52</v>
      </c>
      <c r="D139" s="384" t="s">
        <v>53</v>
      </c>
      <c r="E139" s="384"/>
      <c r="F139" s="384"/>
      <c r="G139" s="384"/>
      <c r="H139" s="384"/>
      <c r="I139" s="384"/>
      <c r="J139" s="384"/>
      <c r="K139" s="384"/>
      <c r="L139" s="384"/>
      <c r="M139" s="384"/>
      <c r="N139" s="384"/>
      <c r="O139" s="385"/>
      <c r="AF139" s="219"/>
      <c r="AG139" s="219"/>
      <c r="AH139" s="219"/>
      <c r="AJ139" s="288"/>
      <c r="AM139" s="219"/>
      <c r="AP139" s="203" t="s">
        <v>53</v>
      </c>
    </row>
    <row r="140" spans="1:42" customFormat="1" ht="15" hidden="1" x14ac:dyDescent="0.25">
      <c r="A140" s="224"/>
      <c r="B140" s="227"/>
      <c r="C140" s="226" t="s">
        <v>48</v>
      </c>
      <c r="D140" s="378" t="s">
        <v>54</v>
      </c>
      <c r="E140" s="378"/>
      <c r="F140" s="378"/>
      <c r="G140" s="228"/>
      <c r="H140" s="229"/>
      <c r="I140" s="229"/>
      <c r="J140" s="229"/>
      <c r="K140" s="234">
        <v>1047.55</v>
      </c>
      <c r="L140" s="253">
        <v>1.3225</v>
      </c>
      <c r="M140" s="230">
        <v>11.08</v>
      </c>
      <c r="N140" s="232">
        <v>44.77</v>
      </c>
      <c r="O140" s="233">
        <v>496.05</v>
      </c>
      <c r="AF140" s="219"/>
      <c r="AG140" s="219"/>
      <c r="AH140" s="219"/>
      <c r="AI140" s="203" t="s">
        <v>54</v>
      </c>
      <c r="AJ140" s="288"/>
      <c r="AM140" s="219"/>
    </row>
    <row r="141" spans="1:42" customFormat="1" ht="15" hidden="1" x14ac:dyDescent="0.25">
      <c r="A141" s="224"/>
      <c r="B141" s="227"/>
      <c r="C141" s="226" t="s">
        <v>27</v>
      </c>
      <c r="D141" s="378" t="s">
        <v>55</v>
      </c>
      <c r="E141" s="378"/>
      <c r="F141" s="378"/>
      <c r="G141" s="228"/>
      <c r="H141" s="229"/>
      <c r="I141" s="229"/>
      <c r="J141" s="229"/>
      <c r="K141" s="234">
        <v>1723.03</v>
      </c>
      <c r="L141" s="253">
        <v>1.4375</v>
      </c>
      <c r="M141" s="230">
        <v>19.809999999999999</v>
      </c>
      <c r="N141" s="232">
        <v>13.24</v>
      </c>
      <c r="O141" s="233">
        <v>262.27999999999997</v>
      </c>
      <c r="AF141" s="219"/>
      <c r="AG141" s="219"/>
      <c r="AH141" s="219"/>
      <c r="AI141" s="203" t="s">
        <v>55</v>
      </c>
      <c r="AJ141" s="288"/>
      <c r="AM141" s="219"/>
    </row>
    <row r="142" spans="1:42" customFormat="1" ht="15" hidden="1" x14ac:dyDescent="0.25">
      <c r="A142" s="224"/>
      <c r="B142" s="227"/>
      <c r="C142" s="226" t="s">
        <v>56</v>
      </c>
      <c r="D142" s="378" t="s">
        <v>57</v>
      </c>
      <c r="E142" s="378"/>
      <c r="F142" s="378"/>
      <c r="G142" s="228"/>
      <c r="H142" s="229"/>
      <c r="I142" s="229"/>
      <c r="J142" s="229"/>
      <c r="K142" s="230">
        <v>211.68</v>
      </c>
      <c r="L142" s="253">
        <v>1.4375</v>
      </c>
      <c r="M142" s="230">
        <v>2.4300000000000002</v>
      </c>
      <c r="N142" s="232">
        <v>44.77</v>
      </c>
      <c r="O142" s="233">
        <v>108.79</v>
      </c>
      <c r="AF142" s="219"/>
      <c r="AG142" s="219"/>
      <c r="AH142" s="219"/>
      <c r="AI142" s="203" t="s">
        <v>57</v>
      </c>
      <c r="AJ142" s="288"/>
      <c r="AM142" s="219"/>
    </row>
    <row r="143" spans="1:42" customFormat="1" ht="15" hidden="1" x14ac:dyDescent="0.25">
      <c r="A143" s="224"/>
      <c r="B143" s="227"/>
      <c r="C143" s="226" t="s">
        <v>58</v>
      </c>
      <c r="D143" s="378" t="s">
        <v>59</v>
      </c>
      <c r="E143" s="378"/>
      <c r="F143" s="378"/>
      <c r="G143" s="228"/>
      <c r="H143" s="229"/>
      <c r="I143" s="229"/>
      <c r="J143" s="229"/>
      <c r="K143" s="234">
        <v>1239.72</v>
      </c>
      <c r="L143" s="229"/>
      <c r="M143" s="230">
        <v>9.92</v>
      </c>
      <c r="N143" s="232">
        <v>8.16</v>
      </c>
      <c r="O143" s="233">
        <v>80.95</v>
      </c>
      <c r="AF143" s="219"/>
      <c r="AG143" s="219"/>
      <c r="AH143" s="219"/>
      <c r="AI143" s="203" t="s">
        <v>59</v>
      </c>
      <c r="AJ143" s="288"/>
      <c r="AM143" s="219"/>
    </row>
    <row r="144" spans="1:42" customFormat="1" ht="15" hidden="1" x14ac:dyDescent="0.25">
      <c r="A144" s="287"/>
      <c r="B144" s="227"/>
      <c r="C144" s="226"/>
      <c r="D144" s="378" t="s">
        <v>60</v>
      </c>
      <c r="E144" s="378"/>
      <c r="F144" s="378"/>
      <c r="G144" s="228" t="s">
        <v>61</v>
      </c>
      <c r="H144" s="240">
        <v>105.6</v>
      </c>
      <c r="I144" s="253">
        <v>1.3225</v>
      </c>
      <c r="J144" s="237">
        <v>1.117248</v>
      </c>
      <c r="K144" s="238"/>
      <c r="L144" s="229"/>
      <c r="M144" s="238"/>
      <c r="N144" s="229"/>
      <c r="O144" s="239"/>
      <c r="AF144" s="219"/>
      <c r="AG144" s="219"/>
      <c r="AH144" s="219"/>
      <c r="AJ144" s="288"/>
      <c r="AK144" s="203" t="s">
        <v>60</v>
      </c>
      <c r="AM144" s="219"/>
    </row>
    <row r="145" spans="1:42" customFormat="1" ht="15" hidden="1" x14ac:dyDescent="0.25">
      <c r="A145" s="287"/>
      <c r="B145" s="227"/>
      <c r="C145" s="226"/>
      <c r="D145" s="378" t="s">
        <v>62</v>
      </c>
      <c r="E145" s="378"/>
      <c r="F145" s="378"/>
      <c r="G145" s="228" t="s">
        <v>61</v>
      </c>
      <c r="H145" s="232">
        <v>16.510000000000002</v>
      </c>
      <c r="I145" s="253">
        <v>1.4375</v>
      </c>
      <c r="J145" s="237">
        <v>0.18986500000000001</v>
      </c>
      <c r="K145" s="238"/>
      <c r="L145" s="229"/>
      <c r="M145" s="238"/>
      <c r="N145" s="229"/>
      <c r="O145" s="239"/>
      <c r="AF145" s="219"/>
      <c r="AG145" s="219"/>
      <c r="AH145" s="219"/>
      <c r="AJ145" s="288"/>
      <c r="AK145" s="203" t="s">
        <v>62</v>
      </c>
      <c r="AM145" s="219"/>
    </row>
    <row r="146" spans="1:42" customFormat="1" ht="15" hidden="1" x14ac:dyDescent="0.25">
      <c r="A146" s="242"/>
      <c r="B146" s="228"/>
      <c r="C146" s="226"/>
      <c r="D146" s="379" t="s">
        <v>63</v>
      </c>
      <c r="E146" s="379"/>
      <c r="F146" s="379"/>
      <c r="G146" s="243"/>
      <c r="H146" s="244"/>
      <c r="I146" s="244"/>
      <c r="J146" s="244"/>
      <c r="K146" s="245">
        <v>4010.3</v>
      </c>
      <c r="L146" s="244"/>
      <c r="M146" s="246">
        <v>40.81</v>
      </c>
      <c r="N146" s="244"/>
      <c r="O146" s="254">
        <v>839.28</v>
      </c>
      <c r="AF146" s="219"/>
      <c r="AG146" s="219"/>
      <c r="AH146" s="219"/>
      <c r="AJ146" s="288"/>
      <c r="AL146" s="203" t="s">
        <v>63</v>
      </c>
      <c r="AM146" s="219"/>
    </row>
    <row r="147" spans="1:42" customFormat="1" ht="15" hidden="1" x14ac:dyDescent="0.25">
      <c r="A147" s="287"/>
      <c r="B147" s="227"/>
      <c r="C147" s="226"/>
      <c r="D147" s="378" t="s">
        <v>64</v>
      </c>
      <c r="E147" s="378"/>
      <c r="F147" s="378"/>
      <c r="G147" s="228"/>
      <c r="H147" s="229"/>
      <c r="I147" s="229"/>
      <c r="J147" s="229"/>
      <c r="K147" s="238"/>
      <c r="L147" s="229"/>
      <c r="M147" s="230">
        <v>13.51</v>
      </c>
      <c r="N147" s="229"/>
      <c r="O147" s="233">
        <v>604.84</v>
      </c>
      <c r="AF147" s="219"/>
      <c r="AG147" s="219"/>
      <c r="AH147" s="219"/>
      <c r="AJ147" s="288"/>
      <c r="AK147" s="203" t="s">
        <v>64</v>
      </c>
      <c r="AM147" s="219"/>
    </row>
    <row r="148" spans="1:42" customFormat="1" ht="34.5" hidden="1" x14ac:dyDescent="0.25">
      <c r="A148" s="287"/>
      <c r="B148" s="227"/>
      <c r="C148" s="226" t="s">
        <v>373</v>
      </c>
      <c r="D148" s="378" t="s">
        <v>374</v>
      </c>
      <c r="E148" s="378"/>
      <c r="F148" s="378"/>
      <c r="G148" s="228" t="s">
        <v>67</v>
      </c>
      <c r="H148" s="236">
        <v>117</v>
      </c>
      <c r="I148" s="229"/>
      <c r="J148" s="236">
        <v>117</v>
      </c>
      <c r="K148" s="238"/>
      <c r="L148" s="229"/>
      <c r="M148" s="230">
        <v>15.81</v>
      </c>
      <c r="N148" s="229"/>
      <c r="O148" s="233">
        <v>707.66</v>
      </c>
      <c r="AF148" s="219"/>
      <c r="AG148" s="219"/>
      <c r="AH148" s="219"/>
      <c r="AJ148" s="288"/>
      <c r="AK148" s="203" t="s">
        <v>374</v>
      </c>
      <c r="AM148" s="219"/>
    </row>
    <row r="149" spans="1:42" customFormat="1" ht="45" hidden="1" x14ac:dyDescent="0.25">
      <c r="A149" s="287"/>
      <c r="B149" s="227"/>
      <c r="C149" s="226" t="s">
        <v>375</v>
      </c>
      <c r="D149" s="378" t="s">
        <v>376</v>
      </c>
      <c r="E149" s="378"/>
      <c r="F149" s="378"/>
      <c r="G149" s="228" t="s">
        <v>67</v>
      </c>
      <c r="H149" s="236">
        <v>74</v>
      </c>
      <c r="I149" s="232">
        <v>0.85</v>
      </c>
      <c r="J149" s="240">
        <v>62.9</v>
      </c>
      <c r="K149" s="238"/>
      <c r="L149" s="229"/>
      <c r="M149" s="230">
        <v>8.5</v>
      </c>
      <c r="N149" s="229"/>
      <c r="O149" s="233">
        <v>380.44</v>
      </c>
      <c r="AF149" s="219"/>
      <c r="AG149" s="219"/>
      <c r="AH149" s="219"/>
      <c r="AJ149" s="288"/>
      <c r="AK149" s="203" t="s">
        <v>376</v>
      </c>
      <c r="AM149" s="219"/>
    </row>
    <row r="150" spans="1:42" customFormat="1" ht="15" hidden="1" x14ac:dyDescent="0.25">
      <c r="A150" s="224"/>
      <c r="B150" s="248"/>
      <c r="C150" s="284"/>
      <c r="D150" s="386" t="s">
        <v>70</v>
      </c>
      <c r="E150" s="386"/>
      <c r="F150" s="386"/>
      <c r="G150" s="221"/>
      <c r="H150" s="249"/>
      <c r="I150" s="249"/>
      <c r="J150" s="249"/>
      <c r="K150" s="250"/>
      <c r="L150" s="249"/>
      <c r="M150" s="251">
        <v>65.12</v>
      </c>
      <c r="N150" s="244"/>
      <c r="O150" s="252">
        <v>1927.38</v>
      </c>
      <c r="AF150" s="219"/>
      <c r="AG150" s="219"/>
      <c r="AH150" s="219"/>
      <c r="AJ150" s="288"/>
      <c r="AM150" s="219" t="s">
        <v>70</v>
      </c>
    </row>
    <row r="151" spans="1:42" customFormat="1" ht="68.25" x14ac:dyDescent="0.25">
      <c r="A151" s="220" t="s">
        <v>104</v>
      </c>
      <c r="B151" s="221" t="s">
        <v>296</v>
      </c>
      <c r="C151" s="283" t="s">
        <v>502</v>
      </c>
      <c r="D151" s="383" t="s">
        <v>503</v>
      </c>
      <c r="E151" s="383"/>
      <c r="F151" s="383"/>
      <c r="G151" s="221" t="s">
        <v>500</v>
      </c>
      <c r="H151" s="221">
        <v>8.0000000000000002E-3</v>
      </c>
      <c r="I151" s="221" t="s">
        <v>48</v>
      </c>
      <c r="J151" s="394" t="s">
        <v>501</v>
      </c>
      <c r="K151" s="222"/>
      <c r="L151" s="221"/>
      <c r="M151" s="222"/>
      <c r="N151" s="221"/>
      <c r="O151" s="223"/>
      <c r="AF151" s="219"/>
      <c r="AG151" s="219"/>
      <c r="AH151" s="219" t="s">
        <v>503</v>
      </c>
      <c r="AJ151" s="288"/>
      <c r="AM151" s="219"/>
    </row>
    <row r="152" spans="1:42" customFormat="1" ht="23.25" hidden="1" x14ac:dyDescent="0.25">
      <c r="A152" s="224"/>
      <c r="B152" s="225"/>
      <c r="C152" s="226" t="s">
        <v>50</v>
      </c>
      <c r="D152" s="384" t="s">
        <v>51</v>
      </c>
      <c r="E152" s="384"/>
      <c r="F152" s="384"/>
      <c r="G152" s="384"/>
      <c r="H152" s="384"/>
      <c r="I152" s="384"/>
      <c r="J152" s="384"/>
      <c r="K152" s="384"/>
      <c r="L152" s="384"/>
      <c r="M152" s="384"/>
      <c r="N152" s="384"/>
      <c r="O152" s="385"/>
      <c r="AF152" s="219"/>
      <c r="AG152" s="219"/>
      <c r="AH152" s="219"/>
      <c r="AJ152" s="288"/>
      <c r="AM152" s="219"/>
      <c r="AP152" s="203" t="s">
        <v>51</v>
      </c>
    </row>
    <row r="153" spans="1:42" customFormat="1" ht="57" hidden="1" x14ac:dyDescent="0.25">
      <c r="A153" s="224"/>
      <c r="B153" s="225"/>
      <c r="C153" s="226" t="s">
        <v>52</v>
      </c>
      <c r="D153" s="384" t="s">
        <v>53</v>
      </c>
      <c r="E153" s="384"/>
      <c r="F153" s="384"/>
      <c r="G153" s="384"/>
      <c r="H153" s="384"/>
      <c r="I153" s="384"/>
      <c r="J153" s="384"/>
      <c r="K153" s="384"/>
      <c r="L153" s="384"/>
      <c r="M153" s="384"/>
      <c r="N153" s="384"/>
      <c r="O153" s="385"/>
      <c r="AF153" s="219"/>
      <c r="AG153" s="219"/>
      <c r="AH153" s="219"/>
      <c r="AJ153" s="288"/>
      <c r="AM153" s="219"/>
      <c r="AP153" s="203" t="s">
        <v>53</v>
      </c>
    </row>
    <row r="154" spans="1:42" customFormat="1" ht="15" hidden="1" x14ac:dyDescent="0.25">
      <c r="A154" s="224"/>
      <c r="B154" s="227"/>
      <c r="C154" s="226" t="s">
        <v>48</v>
      </c>
      <c r="D154" s="378" t="s">
        <v>54</v>
      </c>
      <c r="E154" s="378"/>
      <c r="F154" s="378"/>
      <c r="G154" s="228"/>
      <c r="H154" s="229"/>
      <c r="I154" s="229"/>
      <c r="J154" s="229"/>
      <c r="K154" s="230">
        <v>894.78</v>
      </c>
      <c r="L154" s="253">
        <v>1.3225</v>
      </c>
      <c r="M154" s="230">
        <v>9.4700000000000006</v>
      </c>
      <c r="N154" s="232">
        <v>44.77</v>
      </c>
      <c r="O154" s="233">
        <v>423.97</v>
      </c>
      <c r="AF154" s="219"/>
      <c r="AG154" s="219"/>
      <c r="AH154" s="219"/>
      <c r="AI154" s="203" t="s">
        <v>54</v>
      </c>
      <c r="AJ154" s="288"/>
      <c r="AM154" s="219"/>
    </row>
    <row r="155" spans="1:42" customFormat="1" ht="15" hidden="1" x14ac:dyDescent="0.25">
      <c r="A155" s="224"/>
      <c r="B155" s="227"/>
      <c r="C155" s="226" t="s">
        <v>27</v>
      </c>
      <c r="D155" s="378" t="s">
        <v>55</v>
      </c>
      <c r="E155" s="378"/>
      <c r="F155" s="378"/>
      <c r="G155" s="228"/>
      <c r="H155" s="229"/>
      <c r="I155" s="229"/>
      <c r="J155" s="229"/>
      <c r="K155" s="234">
        <v>1476.94</v>
      </c>
      <c r="L155" s="253">
        <v>1.4375</v>
      </c>
      <c r="M155" s="230">
        <v>16.98</v>
      </c>
      <c r="N155" s="232">
        <v>13.24</v>
      </c>
      <c r="O155" s="233">
        <v>224.82</v>
      </c>
      <c r="AF155" s="219"/>
      <c r="AG155" s="219"/>
      <c r="AH155" s="219"/>
      <c r="AI155" s="203" t="s">
        <v>55</v>
      </c>
      <c r="AJ155" s="288"/>
      <c r="AM155" s="219"/>
    </row>
    <row r="156" spans="1:42" customFormat="1" ht="15" hidden="1" x14ac:dyDescent="0.25">
      <c r="A156" s="224"/>
      <c r="B156" s="227"/>
      <c r="C156" s="226" t="s">
        <v>56</v>
      </c>
      <c r="D156" s="378" t="s">
        <v>57</v>
      </c>
      <c r="E156" s="378"/>
      <c r="F156" s="378"/>
      <c r="G156" s="228"/>
      <c r="H156" s="229"/>
      <c r="I156" s="229"/>
      <c r="J156" s="229"/>
      <c r="K156" s="230">
        <v>185.91</v>
      </c>
      <c r="L156" s="253">
        <v>1.4375</v>
      </c>
      <c r="M156" s="230">
        <v>2.14</v>
      </c>
      <c r="N156" s="232">
        <v>44.77</v>
      </c>
      <c r="O156" s="233">
        <v>95.81</v>
      </c>
      <c r="AF156" s="219"/>
      <c r="AG156" s="219"/>
      <c r="AH156" s="219"/>
      <c r="AI156" s="203" t="s">
        <v>57</v>
      </c>
      <c r="AJ156" s="288"/>
      <c r="AM156" s="219"/>
    </row>
    <row r="157" spans="1:42" customFormat="1" ht="15" hidden="1" x14ac:dyDescent="0.25">
      <c r="A157" s="224"/>
      <c r="B157" s="227"/>
      <c r="C157" s="226" t="s">
        <v>58</v>
      </c>
      <c r="D157" s="378" t="s">
        <v>59</v>
      </c>
      <c r="E157" s="378"/>
      <c r="F157" s="378"/>
      <c r="G157" s="228"/>
      <c r="H157" s="229"/>
      <c r="I157" s="229"/>
      <c r="J157" s="229"/>
      <c r="K157" s="230">
        <v>934.26</v>
      </c>
      <c r="L157" s="229"/>
      <c r="M157" s="230">
        <v>7.47</v>
      </c>
      <c r="N157" s="232">
        <v>8.16</v>
      </c>
      <c r="O157" s="233">
        <v>60.96</v>
      </c>
      <c r="AF157" s="219"/>
      <c r="AG157" s="219"/>
      <c r="AH157" s="219"/>
      <c r="AI157" s="203" t="s">
        <v>59</v>
      </c>
      <c r="AJ157" s="288"/>
      <c r="AM157" s="219"/>
    </row>
    <row r="158" spans="1:42" customFormat="1" ht="15" hidden="1" x14ac:dyDescent="0.25">
      <c r="A158" s="287"/>
      <c r="B158" s="227"/>
      <c r="C158" s="226"/>
      <c r="D158" s="378" t="s">
        <v>60</v>
      </c>
      <c r="E158" s="378"/>
      <c r="F158" s="378"/>
      <c r="G158" s="228" t="s">
        <v>61</v>
      </c>
      <c r="H158" s="240">
        <v>90.2</v>
      </c>
      <c r="I158" s="253">
        <v>1.3225</v>
      </c>
      <c r="J158" s="237">
        <v>0.95431600000000005</v>
      </c>
      <c r="K158" s="238"/>
      <c r="L158" s="229"/>
      <c r="M158" s="238"/>
      <c r="N158" s="229"/>
      <c r="O158" s="239"/>
      <c r="AF158" s="219"/>
      <c r="AG158" s="219"/>
      <c r="AH158" s="219"/>
      <c r="AJ158" s="288"/>
      <c r="AK158" s="203" t="s">
        <v>60</v>
      </c>
      <c r="AM158" s="219"/>
    </row>
    <row r="159" spans="1:42" customFormat="1" ht="15" hidden="1" x14ac:dyDescent="0.25">
      <c r="A159" s="287"/>
      <c r="B159" s="227"/>
      <c r="C159" s="226"/>
      <c r="D159" s="378" t="s">
        <v>62</v>
      </c>
      <c r="E159" s="378"/>
      <c r="F159" s="378"/>
      <c r="G159" s="228" t="s">
        <v>61</v>
      </c>
      <c r="H159" s="232">
        <v>14.54</v>
      </c>
      <c r="I159" s="253">
        <v>1.4375</v>
      </c>
      <c r="J159" s="241">
        <v>0.16721</v>
      </c>
      <c r="K159" s="238"/>
      <c r="L159" s="229"/>
      <c r="M159" s="238"/>
      <c r="N159" s="229"/>
      <c r="O159" s="239"/>
      <c r="AF159" s="219"/>
      <c r="AG159" s="219"/>
      <c r="AH159" s="219"/>
      <c r="AJ159" s="288"/>
      <c r="AK159" s="203" t="s">
        <v>62</v>
      </c>
      <c r="AM159" s="219"/>
    </row>
    <row r="160" spans="1:42" customFormat="1" ht="15" hidden="1" x14ac:dyDescent="0.25">
      <c r="A160" s="242"/>
      <c r="B160" s="228"/>
      <c r="C160" s="226"/>
      <c r="D160" s="379" t="s">
        <v>63</v>
      </c>
      <c r="E160" s="379"/>
      <c r="F160" s="379"/>
      <c r="G160" s="243"/>
      <c r="H160" s="244"/>
      <c r="I160" s="244"/>
      <c r="J160" s="244"/>
      <c r="K160" s="245">
        <v>3305.98</v>
      </c>
      <c r="L160" s="244"/>
      <c r="M160" s="246">
        <v>33.92</v>
      </c>
      <c r="N160" s="244"/>
      <c r="O160" s="254">
        <v>709.75</v>
      </c>
      <c r="AF160" s="219"/>
      <c r="AG160" s="219"/>
      <c r="AH160" s="219"/>
      <c r="AJ160" s="288"/>
      <c r="AL160" s="203" t="s">
        <v>63</v>
      </c>
      <c r="AM160" s="219"/>
    </row>
    <row r="161" spans="1:43" customFormat="1" ht="15" hidden="1" x14ac:dyDescent="0.25">
      <c r="A161" s="287"/>
      <c r="B161" s="227"/>
      <c r="C161" s="226"/>
      <c r="D161" s="378" t="s">
        <v>64</v>
      </c>
      <c r="E161" s="378"/>
      <c r="F161" s="378"/>
      <c r="G161" s="228"/>
      <c r="H161" s="229"/>
      <c r="I161" s="229"/>
      <c r="J161" s="229"/>
      <c r="K161" s="238"/>
      <c r="L161" s="229"/>
      <c r="M161" s="230">
        <v>11.61</v>
      </c>
      <c r="N161" s="229"/>
      <c r="O161" s="233">
        <v>519.78</v>
      </c>
      <c r="AF161" s="219"/>
      <c r="AG161" s="219"/>
      <c r="AH161" s="219"/>
      <c r="AJ161" s="288"/>
      <c r="AK161" s="203" t="s">
        <v>64</v>
      </c>
      <c r="AM161" s="219"/>
    </row>
    <row r="162" spans="1:43" customFormat="1" ht="34.5" hidden="1" x14ac:dyDescent="0.25">
      <c r="A162" s="287"/>
      <c r="B162" s="227"/>
      <c r="C162" s="226" t="s">
        <v>373</v>
      </c>
      <c r="D162" s="378" t="s">
        <v>374</v>
      </c>
      <c r="E162" s="378"/>
      <c r="F162" s="378"/>
      <c r="G162" s="228" t="s">
        <v>67</v>
      </c>
      <c r="H162" s="236">
        <v>117</v>
      </c>
      <c r="I162" s="229"/>
      <c r="J162" s="236">
        <v>117</v>
      </c>
      <c r="K162" s="238"/>
      <c r="L162" s="229"/>
      <c r="M162" s="230">
        <v>13.58</v>
      </c>
      <c r="N162" s="229"/>
      <c r="O162" s="233">
        <v>608.14</v>
      </c>
      <c r="AF162" s="219"/>
      <c r="AG162" s="219"/>
      <c r="AH162" s="219"/>
      <c r="AJ162" s="288"/>
      <c r="AK162" s="203" t="s">
        <v>374</v>
      </c>
      <c r="AM162" s="219"/>
    </row>
    <row r="163" spans="1:43" customFormat="1" ht="45" hidden="1" x14ac:dyDescent="0.25">
      <c r="A163" s="287"/>
      <c r="B163" s="227"/>
      <c r="C163" s="226" t="s">
        <v>375</v>
      </c>
      <c r="D163" s="378" t="s">
        <v>376</v>
      </c>
      <c r="E163" s="378"/>
      <c r="F163" s="378"/>
      <c r="G163" s="228" t="s">
        <v>67</v>
      </c>
      <c r="H163" s="236">
        <v>74</v>
      </c>
      <c r="I163" s="232">
        <v>0.85</v>
      </c>
      <c r="J163" s="240">
        <v>62.9</v>
      </c>
      <c r="K163" s="238"/>
      <c r="L163" s="229"/>
      <c r="M163" s="230">
        <v>7.3</v>
      </c>
      <c r="N163" s="229"/>
      <c r="O163" s="233">
        <v>326.94</v>
      </c>
      <c r="AF163" s="219"/>
      <c r="AG163" s="219"/>
      <c r="AH163" s="219"/>
      <c r="AJ163" s="288"/>
      <c r="AK163" s="203" t="s">
        <v>376</v>
      </c>
      <c r="AM163" s="219"/>
    </row>
    <row r="164" spans="1:43" customFormat="1" ht="15" hidden="1" x14ac:dyDescent="0.25">
      <c r="A164" s="224"/>
      <c r="B164" s="248"/>
      <c r="C164" s="284"/>
      <c r="D164" s="386" t="s">
        <v>70</v>
      </c>
      <c r="E164" s="386"/>
      <c r="F164" s="386"/>
      <c r="G164" s="221"/>
      <c r="H164" s="249"/>
      <c r="I164" s="249"/>
      <c r="J164" s="249"/>
      <c r="K164" s="250"/>
      <c r="L164" s="249"/>
      <c r="M164" s="251">
        <v>54.8</v>
      </c>
      <c r="N164" s="244"/>
      <c r="O164" s="252">
        <v>1644.83</v>
      </c>
      <c r="AF164" s="219"/>
      <c r="AG164" s="219"/>
      <c r="AH164" s="219"/>
      <c r="AJ164" s="288"/>
      <c r="AM164" s="219" t="s">
        <v>70</v>
      </c>
    </row>
    <row r="165" spans="1:43" customFormat="1" ht="27.75" customHeight="1" x14ac:dyDescent="0.25">
      <c r="A165" s="220" t="s">
        <v>114</v>
      </c>
      <c r="B165" s="221" t="s">
        <v>297</v>
      </c>
      <c r="C165" s="283" t="s">
        <v>504</v>
      </c>
      <c r="D165" s="383" t="s">
        <v>505</v>
      </c>
      <c r="E165" s="383"/>
      <c r="F165" s="383"/>
      <c r="G165" s="221" t="s">
        <v>116</v>
      </c>
      <c r="H165" s="221">
        <v>9.7999999999999997E-3</v>
      </c>
      <c r="I165" s="221" t="s">
        <v>48</v>
      </c>
      <c r="J165" s="394" t="s">
        <v>506</v>
      </c>
      <c r="K165" s="222" t="s">
        <v>507</v>
      </c>
      <c r="L165" s="221"/>
      <c r="M165" s="222" t="s">
        <v>508</v>
      </c>
      <c r="N165" s="221" t="s">
        <v>82</v>
      </c>
      <c r="O165" s="223" t="s">
        <v>509</v>
      </c>
      <c r="AF165" s="219"/>
      <c r="AG165" s="219"/>
      <c r="AH165" s="219" t="s">
        <v>505</v>
      </c>
      <c r="AJ165" s="288"/>
      <c r="AM165" s="219"/>
    </row>
    <row r="166" spans="1:43" customFormat="1" ht="15" hidden="1" x14ac:dyDescent="0.25">
      <c r="A166" s="255"/>
      <c r="B166" s="202"/>
      <c r="C166" s="284"/>
      <c r="D166" s="378" t="s">
        <v>510</v>
      </c>
      <c r="E166" s="378"/>
      <c r="F166" s="378"/>
      <c r="G166" s="378"/>
      <c r="H166" s="378"/>
      <c r="I166" s="378"/>
      <c r="J166" s="378"/>
      <c r="K166" s="378"/>
      <c r="L166" s="378"/>
      <c r="M166" s="378"/>
      <c r="N166" s="378"/>
      <c r="O166" s="388"/>
      <c r="AF166" s="219"/>
      <c r="AG166" s="219"/>
      <c r="AH166" s="219"/>
      <c r="AJ166" s="288"/>
      <c r="AM166" s="219"/>
      <c r="AN166" s="203" t="s">
        <v>510</v>
      </c>
    </row>
    <row r="167" spans="1:43" customFormat="1" ht="15" hidden="1" x14ac:dyDescent="0.25">
      <c r="A167" s="255"/>
      <c r="B167" s="248"/>
      <c r="C167" s="284"/>
      <c r="D167" s="378" t="s">
        <v>511</v>
      </c>
      <c r="E167" s="378"/>
      <c r="F167" s="378"/>
      <c r="G167" s="378"/>
      <c r="H167" s="378"/>
      <c r="I167" s="378"/>
      <c r="J167" s="378"/>
      <c r="K167" s="378"/>
      <c r="L167" s="378"/>
      <c r="M167" s="378"/>
      <c r="N167" s="378"/>
      <c r="O167" s="388"/>
      <c r="AF167" s="219"/>
      <c r="AG167" s="219"/>
      <c r="AH167" s="219"/>
      <c r="AJ167" s="288"/>
      <c r="AM167" s="219"/>
      <c r="AQ167" s="203" t="s">
        <v>511</v>
      </c>
    </row>
    <row r="168" spans="1:43" customFormat="1" ht="15" hidden="1" x14ac:dyDescent="0.25">
      <c r="A168" s="224"/>
      <c r="B168" s="248"/>
      <c r="C168" s="284"/>
      <c r="D168" s="386" t="s">
        <v>70</v>
      </c>
      <c r="E168" s="386"/>
      <c r="F168" s="386"/>
      <c r="G168" s="221"/>
      <c r="H168" s="249"/>
      <c r="I168" s="249"/>
      <c r="J168" s="249"/>
      <c r="K168" s="250"/>
      <c r="L168" s="249"/>
      <c r="M168" s="251">
        <v>431.03</v>
      </c>
      <c r="N168" s="244"/>
      <c r="O168" s="252">
        <v>3517.2</v>
      </c>
      <c r="AF168" s="219"/>
      <c r="AG168" s="219"/>
      <c r="AH168" s="219"/>
      <c r="AJ168" s="288"/>
      <c r="AM168" s="219" t="s">
        <v>70</v>
      </c>
    </row>
    <row r="169" spans="1:43" customFormat="1" ht="34.5" x14ac:dyDescent="0.25">
      <c r="A169" s="220" t="s">
        <v>118</v>
      </c>
      <c r="B169" s="221" t="s">
        <v>315</v>
      </c>
      <c r="C169" s="283" t="s">
        <v>512</v>
      </c>
      <c r="D169" s="383" t="s">
        <v>513</v>
      </c>
      <c r="E169" s="383"/>
      <c r="F169" s="383"/>
      <c r="G169" s="221" t="s">
        <v>323</v>
      </c>
      <c r="H169" s="221">
        <v>0.78400000000000003</v>
      </c>
      <c r="I169" s="221" t="s">
        <v>48</v>
      </c>
      <c r="J169" s="394" t="s">
        <v>514</v>
      </c>
      <c r="K169" s="222" t="s">
        <v>324</v>
      </c>
      <c r="L169" s="221"/>
      <c r="M169" s="222" t="s">
        <v>515</v>
      </c>
      <c r="N169" s="221" t="s">
        <v>82</v>
      </c>
      <c r="O169" s="223" t="s">
        <v>516</v>
      </c>
      <c r="AF169" s="219"/>
      <c r="AG169" s="219"/>
      <c r="AH169" s="219" t="s">
        <v>513</v>
      </c>
      <c r="AJ169" s="288"/>
      <c r="AM169" s="219"/>
    </row>
    <row r="170" spans="1:43" customFormat="1" ht="15" hidden="1" x14ac:dyDescent="0.25">
      <c r="A170" s="255"/>
      <c r="B170" s="202"/>
      <c r="C170" s="284"/>
      <c r="D170" s="378" t="s">
        <v>510</v>
      </c>
      <c r="E170" s="378"/>
      <c r="F170" s="378"/>
      <c r="G170" s="378"/>
      <c r="H170" s="378"/>
      <c r="I170" s="378"/>
      <c r="J170" s="378"/>
      <c r="K170" s="378"/>
      <c r="L170" s="378"/>
      <c r="M170" s="378"/>
      <c r="N170" s="378"/>
      <c r="O170" s="388"/>
      <c r="AF170" s="219"/>
      <c r="AG170" s="219"/>
      <c r="AH170" s="219"/>
      <c r="AJ170" s="288"/>
      <c r="AM170" s="219"/>
      <c r="AN170" s="203" t="s">
        <v>510</v>
      </c>
    </row>
    <row r="171" spans="1:43" customFormat="1" ht="15" hidden="1" x14ac:dyDescent="0.25">
      <c r="A171" s="224"/>
      <c r="B171" s="248"/>
      <c r="C171" s="284"/>
      <c r="D171" s="386" t="s">
        <v>70</v>
      </c>
      <c r="E171" s="386"/>
      <c r="F171" s="386"/>
      <c r="G171" s="221"/>
      <c r="H171" s="249"/>
      <c r="I171" s="249"/>
      <c r="J171" s="249"/>
      <c r="K171" s="250"/>
      <c r="L171" s="249"/>
      <c r="M171" s="251">
        <v>9.6999999999999993</v>
      </c>
      <c r="N171" s="244"/>
      <c r="O171" s="258">
        <v>79.150000000000006</v>
      </c>
      <c r="AF171" s="219"/>
      <c r="AG171" s="219"/>
      <c r="AH171" s="219"/>
      <c r="AJ171" s="288"/>
      <c r="AM171" s="219" t="s">
        <v>70</v>
      </c>
    </row>
    <row r="172" spans="1:43" customFormat="1" ht="56.25" x14ac:dyDescent="0.25">
      <c r="A172" s="220" t="s">
        <v>120</v>
      </c>
      <c r="B172" s="221" t="s">
        <v>316</v>
      </c>
      <c r="C172" s="283" t="s">
        <v>517</v>
      </c>
      <c r="D172" s="383" t="s">
        <v>518</v>
      </c>
      <c r="E172" s="383"/>
      <c r="F172" s="383"/>
      <c r="G172" s="221" t="s">
        <v>519</v>
      </c>
      <c r="H172" s="221">
        <v>8.3000000000000004E-2</v>
      </c>
      <c r="I172" s="221" t="s">
        <v>48</v>
      </c>
      <c r="J172" s="394" t="s">
        <v>491</v>
      </c>
      <c r="K172" s="222"/>
      <c r="L172" s="221"/>
      <c r="M172" s="222"/>
      <c r="N172" s="221"/>
      <c r="O172" s="223"/>
      <c r="AF172" s="219"/>
      <c r="AG172" s="219"/>
      <c r="AH172" s="219" t="s">
        <v>518</v>
      </c>
      <c r="AJ172" s="288"/>
      <c r="AM172" s="219"/>
    </row>
    <row r="173" spans="1:43" customFormat="1" ht="23.25" hidden="1" x14ac:dyDescent="0.25">
      <c r="A173" s="224"/>
      <c r="B173" s="225"/>
      <c r="C173" s="226" t="s">
        <v>50</v>
      </c>
      <c r="D173" s="384" t="s">
        <v>51</v>
      </c>
      <c r="E173" s="384"/>
      <c r="F173" s="384"/>
      <c r="G173" s="384"/>
      <c r="H173" s="384"/>
      <c r="I173" s="384"/>
      <c r="J173" s="384"/>
      <c r="K173" s="384"/>
      <c r="L173" s="384"/>
      <c r="M173" s="384"/>
      <c r="N173" s="384"/>
      <c r="O173" s="385"/>
      <c r="AF173" s="219"/>
      <c r="AG173" s="219"/>
      <c r="AH173" s="219"/>
      <c r="AJ173" s="288"/>
      <c r="AM173" s="219"/>
      <c r="AP173" s="203" t="s">
        <v>51</v>
      </c>
    </row>
    <row r="174" spans="1:43" customFormat="1" ht="57" hidden="1" x14ac:dyDescent="0.25">
      <c r="A174" s="224"/>
      <c r="B174" s="225"/>
      <c r="C174" s="226" t="s">
        <v>52</v>
      </c>
      <c r="D174" s="384" t="s">
        <v>53</v>
      </c>
      <c r="E174" s="384"/>
      <c r="F174" s="384"/>
      <c r="G174" s="384"/>
      <c r="H174" s="384"/>
      <c r="I174" s="384"/>
      <c r="J174" s="384"/>
      <c r="K174" s="384"/>
      <c r="L174" s="384"/>
      <c r="M174" s="384"/>
      <c r="N174" s="384"/>
      <c r="O174" s="385"/>
      <c r="AF174" s="219"/>
      <c r="AG174" s="219"/>
      <c r="AH174" s="219"/>
      <c r="AJ174" s="288"/>
      <c r="AM174" s="219"/>
      <c r="AP174" s="203" t="s">
        <v>53</v>
      </c>
    </row>
    <row r="175" spans="1:43" customFormat="1" ht="15" hidden="1" x14ac:dyDescent="0.25">
      <c r="A175" s="224"/>
      <c r="B175" s="227"/>
      <c r="C175" s="226" t="s">
        <v>48</v>
      </c>
      <c r="D175" s="378" t="s">
        <v>54</v>
      </c>
      <c r="E175" s="378"/>
      <c r="F175" s="378"/>
      <c r="G175" s="228"/>
      <c r="H175" s="229"/>
      <c r="I175" s="229"/>
      <c r="J175" s="229"/>
      <c r="K175" s="230">
        <v>731.31</v>
      </c>
      <c r="L175" s="253">
        <v>1.3225</v>
      </c>
      <c r="M175" s="230">
        <v>80.27</v>
      </c>
      <c r="N175" s="232">
        <v>44.77</v>
      </c>
      <c r="O175" s="235">
        <v>3593.69</v>
      </c>
      <c r="AF175" s="219"/>
      <c r="AG175" s="219"/>
      <c r="AH175" s="219"/>
      <c r="AI175" s="203" t="s">
        <v>54</v>
      </c>
      <c r="AJ175" s="288"/>
      <c r="AM175" s="219"/>
    </row>
    <row r="176" spans="1:43" customFormat="1" ht="15" hidden="1" x14ac:dyDescent="0.25">
      <c r="A176" s="224"/>
      <c r="B176" s="227"/>
      <c r="C176" s="226" t="s">
        <v>27</v>
      </c>
      <c r="D176" s="378" t="s">
        <v>55</v>
      </c>
      <c r="E176" s="378"/>
      <c r="F176" s="378"/>
      <c r="G176" s="228"/>
      <c r="H176" s="229"/>
      <c r="I176" s="229"/>
      <c r="J176" s="229"/>
      <c r="K176" s="230">
        <v>78.42</v>
      </c>
      <c r="L176" s="253">
        <v>1.4375</v>
      </c>
      <c r="M176" s="230">
        <v>9.36</v>
      </c>
      <c r="N176" s="232">
        <v>13.24</v>
      </c>
      <c r="O176" s="233">
        <v>123.93</v>
      </c>
      <c r="AF176" s="219"/>
      <c r="AG176" s="219"/>
      <c r="AH176" s="219"/>
      <c r="AI176" s="203" t="s">
        <v>55</v>
      </c>
      <c r="AJ176" s="288"/>
      <c r="AM176" s="219"/>
    </row>
    <row r="177" spans="1:40" customFormat="1" ht="15" hidden="1" x14ac:dyDescent="0.25">
      <c r="A177" s="224"/>
      <c r="B177" s="227"/>
      <c r="C177" s="226" t="s">
        <v>56</v>
      </c>
      <c r="D177" s="378" t="s">
        <v>57</v>
      </c>
      <c r="E177" s="378"/>
      <c r="F177" s="378"/>
      <c r="G177" s="228"/>
      <c r="H177" s="229"/>
      <c r="I177" s="229"/>
      <c r="J177" s="229"/>
      <c r="K177" s="230">
        <v>0.54</v>
      </c>
      <c r="L177" s="253">
        <v>1.4375</v>
      </c>
      <c r="M177" s="230">
        <v>0.06</v>
      </c>
      <c r="N177" s="232">
        <v>44.77</v>
      </c>
      <c r="O177" s="233">
        <v>2.69</v>
      </c>
      <c r="AF177" s="219"/>
      <c r="AG177" s="219"/>
      <c r="AH177" s="219"/>
      <c r="AI177" s="203" t="s">
        <v>57</v>
      </c>
      <c r="AJ177" s="288"/>
      <c r="AM177" s="219"/>
    </row>
    <row r="178" spans="1:40" customFormat="1" ht="15" hidden="1" x14ac:dyDescent="0.25">
      <c r="A178" s="224"/>
      <c r="B178" s="227"/>
      <c r="C178" s="226" t="s">
        <v>58</v>
      </c>
      <c r="D178" s="378" t="s">
        <v>59</v>
      </c>
      <c r="E178" s="378"/>
      <c r="F178" s="378"/>
      <c r="G178" s="228"/>
      <c r="H178" s="229"/>
      <c r="I178" s="229"/>
      <c r="J178" s="229"/>
      <c r="K178" s="230">
        <v>606.88</v>
      </c>
      <c r="L178" s="229"/>
      <c r="M178" s="230">
        <v>50.37</v>
      </c>
      <c r="N178" s="232">
        <v>8.16</v>
      </c>
      <c r="O178" s="233">
        <v>411.02</v>
      </c>
      <c r="AF178" s="219"/>
      <c r="AG178" s="219"/>
      <c r="AH178" s="219"/>
      <c r="AI178" s="203" t="s">
        <v>59</v>
      </c>
      <c r="AJ178" s="288"/>
      <c r="AM178" s="219"/>
    </row>
    <row r="179" spans="1:40" customFormat="1" ht="15" hidden="1" x14ac:dyDescent="0.25">
      <c r="A179" s="287"/>
      <c r="B179" s="227"/>
      <c r="C179" s="226"/>
      <c r="D179" s="378" t="s">
        <v>60</v>
      </c>
      <c r="E179" s="378"/>
      <c r="F179" s="378"/>
      <c r="G179" s="228" t="s">
        <v>61</v>
      </c>
      <c r="H179" s="232">
        <v>76.02</v>
      </c>
      <c r="I179" s="253">
        <v>1.3225</v>
      </c>
      <c r="J179" s="257">
        <v>8.3445254000000002</v>
      </c>
      <c r="K179" s="238"/>
      <c r="L179" s="229"/>
      <c r="M179" s="238"/>
      <c r="N179" s="229"/>
      <c r="O179" s="239"/>
      <c r="AF179" s="219"/>
      <c r="AG179" s="219"/>
      <c r="AH179" s="219"/>
      <c r="AJ179" s="288"/>
      <c r="AK179" s="203" t="s">
        <v>60</v>
      </c>
      <c r="AM179" s="219"/>
    </row>
    <row r="180" spans="1:40" customFormat="1" ht="15" hidden="1" x14ac:dyDescent="0.25">
      <c r="A180" s="287"/>
      <c r="B180" s="227"/>
      <c r="C180" s="226"/>
      <c r="D180" s="378" t="s">
        <v>62</v>
      </c>
      <c r="E180" s="378"/>
      <c r="F180" s="378"/>
      <c r="G180" s="228" t="s">
        <v>61</v>
      </c>
      <c r="H180" s="232">
        <v>0.04</v>
      </c>
      <c r="I180" s="253">
        <v>1.4375</v>
      </c>
      <c r="J180" s="257">
        <v>4.7724999999999998E-3</v>
      </c>
      <c r="K180" s="238"/>
      <c r="L180" s="229"/>
      <c r="M180" s="238"/>
      <c r="N180" s="229"/>
      <c r="O180" s="239"/>
      <c r="AF180" s="219"/>
      <c r="AG180" s="219"/>
      <c r="AH180" s="219"/>
      <c r="AJ180" s="288"/>
      <c r="AK180" s="203" t="s">
        <v>62</v>
      </c>
      <c r="AM180" s="219"/>
    </row>
    <row r="181" spans="1:40" customFormat="1" ht="15" hidden="1" x14ac:dyDescent="0.25">
      <c r="A181" s="242"/>
      <c r="B181" s="228"/>
      <c r="C181" s="226"/>
      <c r="D181" s="379" t="s">
        <v>63</v>
      </c>
      <c r="E181" s="379"/>
      <c r="F181" s="379"/>
      <c r="G181" s="243"/>
      <c r="H181" s="244"/>
      <c r="I181" s="244"/>
      <c r="J181" s="244"/>
      <c r="K181" s="245">
        <v>1416.61</v>
      </c>
      <c r="L181" s="244"/>
      <c r="M181" s="246">
        <v>140</v>
      </c>
      <c r="N181" s="244"/>
      <c r="O181" s="247">
        <v>4128.6400000000003</v>
      </c>
      <c r="AF181" s="219"/>
      <c r="AG181" s="219"/>
      <c r="AH181" s="219"/>
      <c r="AJ181" s="288"/>
      <c r="AL181" s="203" t="s">
        <v>63</v>
      </c>
      <c r="AM181" s="219"/>
    </row>
    <row r="182" spans="1:40" customFormat="1" ht="15" hidden="1" x14ac:dyDescent="0.25">
      <c r="A182" s="287"/>
      <c r="B182" s="227"/>
      <c r="C182" s="226"/>
      <c r="D182" s="378" t="s">
        <v>64</v>
      </c>
      <c r="E182" s="378"/>
      <c r="F182" s="378"/>
      <c r="G182" s="228"/>
      <c r="H182" s="229"/>
      <c r="I182" s="229"/>
      <c r="J182" s="229"/>
      <c r="K182" s="238"/>
      <c r="L182" s="229"/>
      <c r="M182" s="230">
        <v>80.33</v>
      </c>
      <c r="N182" s="229"/>
      <c r="O182" s="235">
        <v>3596.38</v>
      </c>
      <c r="AF182" s="219"/>
      <c r="AG182" s="219"/>
      <c r="AH182" s="219"/>
      <c r="AJ182" s="288"/>
      <c r="AK182" s="203" t="s">
        <v>64</v>
      </c>
      <c r="AM182" s="219"/>
    </row>
    <row r="183" spans="1:40" customFormat="1" ht="34.5" hidden="1" x14ac:dyDescent="0.25">
      <c r="A183" s="287"/>
      <c r="B183" s="227"/>
      <c r="C183" s="226" t="s">
        <v>373</v>
      </c>
      <c r="D183" s="378" t="s">
        <v>374</v>
      </c>
      <c r="E183" s="378"/>
      <c r="F183" s="378"/>
      <c r="G183" s="228" t="s">
        <v>67</v>
      </c>
      <c r="H183" s="236">
        <v>117</v>
      </c>
      <c r="I183" s="229"/>
      <c r="J183" s="236">
        <v>117</v>
      </c>
      <c r="K183" s="238"/>
      <c r="L183" s="229"/>
      <c r="M183" s="230">
        <v>93.99</v>
      </c>
      <c r="N183" s="229"/>
      <c r="O183" s="235">
        <v>4207.76</v>
      </c>
      <c r="AF183" s="219"/>
      <c r="AG183" s="219"/>
      <c r="AH183" s="219"/>
      <c r="AJ183" s="288"/>
      <c r="AK183" s="203" t="s">
        <v>374</v>
      </c>
      <c r="AM183" s="219"/>
    </row>
    <row r="184" spans="1:40" customFormat="1" ht="45" hidden="1" x14ac:dyDescent="0.25">
      <c r="A184" s="287"/>
      <c r="B184" s="227"/>
      <c r="C184" s="226" t="s">
        <v>375</v>
      </c>
      <c r="D184" s="378" t="s">
        <v>376</v>
      </c>
      <c r="E184" s="378"/>
      <c r="F184" s="378"/>
      <c r="G184" s="228" t="s">
        <v>67</v>
      </c>
      <c r="H184" s="236">
        <v>74</v>
      </c>
      <c r="I184" s="232">
        <v>0.85</v>
      </c>
      <c r="J184" s="240">
        <v>62.9</v>
      </c>
      <c r="K184" s="238"/>
      <c r="L184" s="229"/>
      <c r="M184" s="230">
        <v>50.53</v>
      </c>
      <c r="N184" s="229"/>
      <c r="O184" s="235">
        <v>2262.12</v>
      </c>
      <c r="AF184" s="219"/>
      <c r="AG184" s="219"/>
      <c r="AH184" s="219"/>
      <c r="AJ184" s="288"/>
      <c r="AK184" s="203" t="s">
        <v>376</v>
      </c>
      <c r="AM184" s="219"/>
    </row>
    <row r="185" spans="1:40" customFormat="1" ht="15" hidden="1" x14ac:dyDescent="0.25">
      <c r="A185" s="224"/>
      <c r="B185" s="248"/>
      <c r="C185" s="284"/>
      <c r="D185" s="386" t="s">
        <v>70</v>
      </c>
      <c r="E185" s="386"/>
      <c r="F185" s="386"/>
      <c r="G185" s="221"/>
      <c r="H185" s="249"/>
      <c r="I185" s="249"/>
      <c r="J185" s="249"/>
      <c r="K185" s="250"/>
      <c r="L185" s="249"/>
      <c r="M185" s="251">
        <v>284.52</v>
      </c>
      <c r="N185" s="244"/>
      <c r="O185" s="252">
        <v>10598.52</v>
      </c>
      <c r="AF185" s="219"/>
      <c r="AG185" s="219"/>
      <c r="AH185" s="219"/>
      <c r="AJ185" s="288"/>
      <c r="AM185" s="219" t="s">
        <v>70</v>
      </c>
    </row>
    <row r="186" spans="1:40" customFormat="1" ht="23.25" x14ac:dyDescent="0.25">
      <c r="A186" s="220" t="s">
        <v>121</v>
      </c>
      <c r="B186" s="221" t="s">
        <v>317</v>
      </c>
      <c r="C186" s="283" t="s">
        <v>520</v>
      </c>
      <c r="D186" s="383" t="s">
        <v>521</v>
      </c>
      <c r="E186" s="383"/>
      <c r="F186" s="383"/>
      <c r="G186" s="221" t="s">
        <v>105</v>
      </c>
      <c r="H186" s="221">
        <v>3</v>
      </c>
      <c r="I186" s="221" t="s">
        <v>48</v>
      </c>
      <c r="J186" s="394" t="s">
        <v>56</v>
      </c>
      <c r="K186" s="222" t="s">
        <v>522</v>
      </c>
      <c r="L186" s="221"/>
      <c r="M186" s="222" t="s">
        <v>523</v>
      </c>
      <c r="N186" s="221" t="s">
        <v>82</v>
      </c>
      <c r="O186" s="223" t="s">
        <v>524</v>
      </c>
      <c r="AF186" s="219"/>
      <c r="AG186" s="219"/>
      <c r="AH186" s="219" t="s">
        <v>521</v>
      </c>
      <c r="AJ186" s="288"/>
      <c r="AM186" s="219"/>
    </row>
    <row r="187" spans="1:40" customFormat="1" ht="15" hidden="1" x14ac:dyDescent="0.25">
      <c r="A187" s="255"/>
      <c r="B187" s="202"/>
      <c r="C187" s="284"/>
      <c r="D187" s="378" t="s">
        <v>83</v>
      </c>
      <c r="E187" s="378"/>
      <c r="F187" s="378"/>
      <c r="G187" s="378"/>
      <c r="H187" s="378"/>
      <c r="I187" s="378"/>
      <c r="J187" s="378"/>
      <c r="K187" s="378"/>
      <c r="L187" s="378"/>
      <c r="M187" s="378"/>
      <c r="N187" s="378"/>
      <c r="O187" s="388"/>
      <c r="AF187" s="219"/>
      <c r="AG187" s="219"/>
      <c r="AH187" s="219"/>
      <c r="AJ187" s="288"/>
      <c r="AM187" s="219"/>
      <c r="AN187" s="203" t="s">
        <v>83</v>
      </c>
    </row>
    <row r="188" spans="1:40" customFormat="1" ht="15" hidden="1" x14ac:dyDescent="0.25">
      <c r="A188" s="224"/>
      <c r="B188" s="248"/>
      <c r="C188" s="284"/>
      <c r="D188" s="386" t="s">
        <v>70</v>
      </c>
      <c r="E188" s="386"/>
      <c r="F188" s="386"/>
      <c r="G188" s="221"/>
      <c r="H188" s="249"/>
      <c r="I188" s="249"/>
      <c r="J188" s="249"/>
      <c r="K188" s="250"/>
      <c r="L188" s="249"/>
      <c r="M188" s="251">
        <v>13.86</v>
      </c>
      <c r="N188" s="244"/>
      <c r="O188" s="258">
        <v>113.1</v>
      </c>
      <c r="AF188" s="219"/>
      <c r="AG188" s="219"/>
      <c r="AH188" s="219"/>
      <c r="AJ188" s="288"/>
      <c r="AM188" s="219" t="s">
        <v>70</v>
      </c>
    </row>
    <row r="189" spans="1:40" customFormat="1" ht="45.75" x14ac:dyDescent="0.25">
      <c r="A189" s="220" t="s">
        <v>122</v>
      </c>
      <c r="B189" s="221" t="s">
        <v>318</v>
      </c>
      <c r="C189" s="283" t="s">
        <v>525</v>
      </c>
      <c r="D189" s="383" t="s">
        <v>526</v>
      </c>
      <c r="E189" s="383"/>
      <c r="F189" s="383"/>
      <c r="G189" s="221" t="s">
        <v>80</v>
      </c>
      <c r="H189" s="221">
        <v>0.72</v>
      </c>
      <c r="I189" s="221" t="s">
        <v>48</v>
      </c>
      <c r="J189" s="394" t="s">
        <v>527</v>
      </c>
      <c r="K189" s="222"/>
      <c r="L189" s="221"/>
      <c r="M189" s="222"/>
      <c r="N189" s="221"/>
      <c r="O189" s="223"/>
      <c r="AF189" s="219"/>
      <c r="AG189" s="219"/>
      <c r="AH189" s="219" t="s">
        <v>526</v>
      </c>
      <c r="AJ189" s="288"/>
      <c r="AM189" s="219"/>
    </row>
    <row r="190" spans="1:40" customFormat="1" ht="15" hidden="1" x14ac:dyDescent="0.25">
      <c r="A190" s="224"/>
      <c r="B190" s="227"/>
      <c r="C190" s="226" t="s">
        <v>48</v>
      </c>
      <c r="D190" s="378" t="s">
        <v>54</v>
      </c>
      <c r="E190" s="378"/>
      <c r="F190" s="378"/>
      <c r="G190" s="228"/>
      <c r="H190" s="229"/>
      <c r="I190" s="229"/>
      <c r="J190" s="229"/>
      <c r="K190" s="230">
        <v>20.64</v>
      </c>
      <c r="L190" s="229"/>
      <c r="M190" s="230">
        <v>14.86</v>
      </c>
      <c r="N190" s="232">
        <v>44.77</v>
      </c>
      <c r="O190" s="233">
        <v>665.28</v>
      </c>
      <c r="AF190" s="219"/>
      <c r="AG190" s="219"/>
      <c r="AH190" s="219"/>
      <c r="AI190" s="203" t="s">
        <v>54</v>
      </c>
      <c r="AJ190" s="288"/>
      <c r="AM190" s="219"/>
    </row>
    <row r="191" spans="1:40" customFormat="1" ht="15" hidden="1" x14ac:dyDescent="0.25">
      <c r="A191" s="224"/>
      <c r="B191" s="227"/>
      <c r="C191" s="226" t="s">
        <v>27</v>
      </c>
      <c r="D191" s="378" t="s">
        <v>55</v>
      </c>
      <c r="E191" s="378"/>
      <c r="F191" s="378"/>
      <c r="G191" s="228"/>
      <c r="H191" s="229"/>
      <c r="I191" s="229"/>
      <c r="J191" s="229"/>
      <c r="K191" s="230">
        <v>75.010000000000005</v>
      </c>
      <c r="L191" s="229"/>
      <c r="M191" s="230">
        <v>54.01</v>
      </c>
      <c r="N191" s="232">
        <v>13.24</v>
      </c>
      <c r="O191" s="233">
        <v>715.09</v>
      </c>
      <c r="AF191" s="219"/>
      <c r="AG191" s="219"/>
      <c r="AH191" s="219"/>
      <c r="AI191" s="203" t="s">
        <v>55</v>
      </c>
      <c r="AJ191" s="288"/>
      <c r="AM191" s="219"/>
    </row>
    <row r="192" spans="1:40" customFormat="1" ht="15" hidden="1" x14ac:dyDescent="0.25">
      <c r="A192" s="224"/>
      <c r="B192" s="227"/>
      <c r="C192" s="226" t="s">
        <v>56</v>
      </c>
      <c r="D192" s="378" t="s">
        <v>57</v>
      </c>
      <c r="E192" s="378"/>
      <c r="F192" s="378"/>
      <c r="G192" s="228"/>
      <c r="H192" s="229"/>
      <c r="I192" s="229"/>
      <c r="J192" s="229"/>
      <c r="K192" s="230">
        <v>10.86</v>
      </c>
      <c r="L192" s="229"/>
      <c r="M192" s="230">
        <v>7.82</v>
      </c>
      <c r="N192" s="232">
        <v>44.77</v>
      </c>
      <c r="O192" s="233">
        <v>350.1</v>
      </c>
      <c r="AF192" s="219"/>
      <c r="AG192" s="219"/>
      <c r="AH192" s="219"/>
      <c r="AI192" s="203" t="s">
        <v>57</v>
      </c>
      <c r="AJ192" s="288"/>
      <c r="AM192" s="219"/>
    </row>
    <row r="193" spans="1:40" customFormat="1" ht="15" hidden="1" x14ac:dyDescent="0.25">
      <c r="A193" s="224"/>
      <c r="B193" s="227"/>
      <c r="C193" s="226" t="s">
        <v>58</v>
      </c>
      <c r="D193" s="378" t="s">
        <v>59</v>
      </c>
      <c r="E193" s="378"/>
      <c r="F193" s="378"/>
      <c r="G193" s="228"/>
      <c r="H193" s="229"/>
      <c r="I193" s="229"/>
      <c r="J193" s="229"/>
      <c r="K193" s="230">
        <v>507.7</v>
      </c>
      <c r="L193" s="229"/>
      <c r="M193" s="230">
        <v>365.54</v>
      </c>
      <c r="N193" s="232">
        <v>8.16</v>
      </c>
      <c r="O193" s="235">
        <v>2982.81</v>
      </c>
      <c r="AF193" s="219"/>
      <c r="AG193" s="219"/>
      <c r="AH193" s="219"/>
      <c r="AI193" s="203" t="s">
        <v>59</v>
      </c>
      <c r="AJ193" s="288"/>
      <c r="AM193" s="219"/>
    </row>
    <row r="194" spans="1:40" customFormat="1" ht="15" hidden="1" x14ac:dyDescent="0.25">
      <c r="A194" s="287"/>
      <c r="B194" s="227"/>
      <c r="C194" s="226"/>
      <c r="D194" s="378" t="s">
        <v>60</v>
      </c>
      <c r="E194" s="378"/>
      <c r="F194" s="378"/>
      <c r="G194" s="228" t="s">
        <v>61</v>
      </c>
      <c r="H194" s="232">
        <v>2.33</v>
      </c>
      <c r="I194" s="229"/>
      <c r="J194" s="253">
        <v>1.6776</v>
      </c>
      <c r="K194" s="238"/>
      <c r="L194" s="229"/>
      <c r="M194" s="238"/>
      <c r="N194" s="229"/>
      <c r="O194" s="239"/>
      <c r="AF194" s="219"/>
      <c r="AG194" s="219"/>
      <c r="AH194" s="219"/>
      <c r="AJ194" s="288"/>
      <c r="AK194" s="203" t="s">
        <v>60</v>
      </c>
      <c r="AM194" s="219"/>
    </row>
    <row r="195" spans="1:40" customFormat="1" ht="15" hidden="1" x14ac:dyDescent="0.25">
      <c r="A195" s="287"/>
      <c r="B195" s="227"/>
      <c r="C195" s="226"/>
      <c r="D195" s="378" t="s">
        <v>62</v>
      </c>
      <c r="E195" s="378"/>
      <c r="F195" s="378"/>
      <c r="G195" s="228" t="s">
        <v>61</v>
      </c>
      <c r="H195" s="232">
        <v>0.69</v>
      </c>
      <c r="I195" s="229"/>
      <c r="J195" s="253">
        <v>0.49680000000000002</v>
      </c>
      <c r="K195" s="238"/>
      <c r="L195" s="229"/>
      <c r="M195" s="238"/>
      <c r="N195" s="229"/>
      <c r="O195" s="239"/>
      <c r="AF195" s="219"/>
      <c r="AG195" s="219"/>
      <c r="AH195" s="219"/>
      <c r="AJ195" s="288"/>
      <c r="AK195" s="203" t="s">
        <v>62</v>
      </c>
      <c r="AM195" s="219"/>
    </row>
    <row r="196" spans="1:40" customFormat="1" ht="15" hidden="1" x14ac:dyDescent="0.25">
      <c r="A196" s="242"/>
      <c r="B196" s="228"/>
      <c r="C196" s="226"/>
      <c r="D196" s="379" t="s">
        <v>63</v>
      </c>
      <c r="E196" s="379"/>
      <c r="F196" s="379"/>
      <c r="G196" s="243"/>
      <c r="H196" s="244"/>
      <c r="I196" s="244"/>
      <c r="J196" s="244"/>
      <c r="K196" s="246">
        <v>603.35</v>
      </c>
      <c r="L196" s="244"/>
      <c r="M196" s="246">
        <v>434.41</v>
      </c>
      <c r="N196" s="244"/>
      <c r="O196" s="247">
        <v>4363.18</v>
      </c>
      <c r="AF196" s="219"/>
      <c r="AG196" s="219"/>
      <c r="AH196" s="219"/>
      <c r="AJ196" s="288"/>
      <c r="AL196" s="203" t="s">
        <v>63</v>
      </c>
      <c r="AM196" s="219"/>
    </row>
    <row r="197" spans="1:40" customFormat="1" ht="15" hidden="1" x14ac:dyDescent="0.25">
      <c r="A197" s="287"/>
      <c r="B197" s="227"/>
      <c r="C197" s="226"/>
      <c r="D197" s="378" t="s">
        <v>64</v>
      </c>
      <c r="E197" s="378"/>
      <c r="F197" s="378"/>
      <c r="G197" s="228"/>
      <c r="H197" s="229"/>
      <c r="I197" s="229"/>
      <c r="J197" s="229"/>
      <c r="K197" s="238"/>
      <c r="L197" s="229"/>
      <c r="M197" s="230">
        <v>22.68</v>
      </c>
      <c r="N197" s="229"/>
      <c r="O197" s="235">
        <v>1015.38</v>
      </c>
      <c r="AF197" s="219"/>
      <c r="AG197" s="219"/>
      <c r="AH197" s="219"/>
      <c r="AJ197" s="288"/>
      <c r="AK197" s="203" t="s">
        <v>64</v>
      </c>
      <c r="AM197" s="219"/>
    </row>
    <row r="198" spans="1:40" customFormat="1" ht="45.75" hidden="1" x14ac:dyDescent="0.25">
      <c r="A198" s="287"/>
      <c r="B198" s="227"/>
      <c r="C198" s="226" t="s">
        <v>528</v>
      </c>
      <c r="D198" s="378" t="s">
        <v>529</v>
      </c>
      <c r="E198" s="378"/>
      <c r="F198" s="378"/>
      <c r="G198" s="228" t="s">
        <v>67</v>
      </c>
      <c r="H198" s="236">
        <v>104</v>
      </c>
      <c r="I198" s="229"/>
      <c r="J198" s="236">
        <v>104</v>
      </c>
      <c r="K198" s="238"/>
      <c r="L198" s="229"/>
      <c r="M198" s="230">
        <v>23.59</v>
      </c>
      <c r="N198" s="229"/>
      <c r="O198" s="235">
        <v>1056</v>
      </c>
      <c r="AF198" s="219"/>
      <c r="AG198" s="219"/>
      <c r="AH198" s="219"/>
      <c r="AJ198" s="288"/>
      <c r="AK198" s="203" t="s">
        <v>529</v>
      </c>
      <c r="AM198" s="219"/>
    </row>
    <row r="199" spans="1:40" customFormat="1" ht="45.75" hidden="1" x14ac:dyDescent="0.25">
      <c r="A199" s="287"/>
      <c r="B199" s="227"/>
      <c r="C199" s="226" t="s">
        <v>530</v>
      </c>
      <c r="D199" s="378" t="s">
        <v>531</v>
      </c>
      <c r="E199" s="378"/>
      <c r="F199" s="378"/>
      <c r="G199" s="228" t="s">
        <v>67</v>
      </c>
      <c r="H199" s="236">
        <v>60</v>
      </c>
      <c r="I199" s="229"/>
      <c r="J199" s="236">
        <v>60</v>
      </c>
      <c r="K199" s="238"/>
      <c r="L199" s="229"/>
      <c r="M199" s="230">
        <v>13.61</v>
      </c>
      <c r="N199" s="229"/>
      <c r="O199" s="233">
        <v>609.23</v>
      </c>
      <c r="AF199" s="219"/>
      <c r="AG199" s="219"/>
      <c r="AH199" s="219"/>
      <c r="AJ199" s="288"/>
      <c r="AK199" s="203" t="s">
        <v>531</v>
      </c>
      <c r="AM199" s="219"/>
    </row>
    <row r="200" spans="1:40" customFormat="1" ht="15" hidden="1" x14ac:dyDescent="0.25">
      <c r="A200" s="224"/>
      <c r="B200" s="248"/>
      <c r="C200" s="284"/>
      <c r="D200" s="386" t="s">
        <v>70</v>
      </c>
      <c r="E200" s="386"/>
      <c r="F200" s="386"/>
      <c r="G200" s="221"/>
      <c r="H200" s="249"/>
      <c r="I200" s="249"/>
      <c r="J200" s="249"/>
      <c r="K200" s="250"/>
      <c r="L200" s="249"/>
      <c r="M200" s="251">
        <v>471.61</v>
      </c>
      <c r="N200" s="244"/>
      <c r="O200" s="252">
        <v>6028.41</v>
      </c>
      <c r="AF200" s="219"/>
      <c r="AG200" s="219"/>
      <c r="AH200" s="219"/>
      <c r="AJ200" s="288"/>
      <c r="AM200" s="219" t="s">
        <v>70</v>
      </c>
    </row>
    <row r="201" spans="1:40" customFormat="1" ht="23.25" x14ac:dyDescent="0.25">
      <c r="A201" s="220" t="s">
        <v>123</v>
      </c>
      <c r="B201" s="221" t="s">
        <v>319</v>
      </c>
      <c r="C201" s="283" t="s">
        <v>532</v>
      </c>
      <c r="D201" s="383" t="s">
        <v>533</v>
      </c>
      <c r="E201" s="383"/>
      <c r="F201" s="383"/>
      <c r="G201" s="221" t="s">
        <v>80</v>
      </c>
      <c r="H201" s="221">
        <v>-0.73099999999999998</v>
      </c>
      <c r="I201" s="221" t="s">
        <v>48</v>
      </c>
      <c r="J201" s="394" t="s">
        <v>534</v>
      </c>
      <c r="K201" s="222" t="s">
        <v>535</v>
      </c>
      <c r="L201" s="221"/>
      <c r="M201" s="222" t="s">
        <v>536</v>
      </c>
      <c r="N201" s="221" t="s">
        <v>82</v>
      </c>
      <c r="O201" s="223" t="s">
        <v>537</v>
      </c>
      <c r="AF201" s="219"/>
      <c r="AG201" s="219"/>
      <c r="AH201" s="219" t="s">
        <v>533</v>
      </c>
      <c r="AJ201" s="288"/>
      <c r="AM201" s="219"/>
    </row>
    <row r="202" spans="1:40" customFormat="1" ht="15" hidden="1" x14ac:dyDescent="0.25">
      <c r="A202" s="255"/>
      <c r="B202" s="202"/>
      <c r="C202" s="284"/>
      <c r="D202" s="378" t="s">
        <v>538</v>
      </c>
      <c r="E202" s="378"/>
      <c r="F202" s="378"/>
      <c r="G202" s="378"/>
      <c r="H202" s="378"/>
      <c r="I202" s="378"/>
      <c r="J202" s="378"/>
      <c r="K202" s="378"/>
      <c r="L202" s="378"/>
      <c r="M202" s="378"/>
      <c r="N202" s="378"/>
      <c r="O202" s="388"/>
      <c r="AF202" s="219"/>
      <c r="AG202" s="219"/>
      <c r="AH202" s="219"/>
      <c r="AJ202" s="288"/>
      <c r="AM202" s="219"/>
      <c r="AN202" s="203" t="s">
        <v>538</v>
      </c>
    </row>
    <row r="203" spans="1:40" customFormat="1" ht="15" hidden="1" x14ac:dyDescent="0.25">
      <c r="A203" s="224"/>
      <c r="B203" s="248"/>
      <c r="C203" s="284"/>
      <c r="D203" s="386" t="s">
        <v>70</v>
      </c>
      <c r="E203" s="386"/>
      <c r="F203" s="386"/>
      <c r="G203" s="221"/>
      <c r="H203" s="249"/>
      <c r="I203" s="249"/>
      <c r="J203" s="249"/>
      <c r="K203" s="250"/>
      <c r="L203" s="249"/>
      <c r="M203" s="251">
        <v>-338.67</v>
      </c>
      <c r="N203" s="244"/>
      <c r="O203" s="252">
        <v>-2763.55</v>
      </c>
      <c r="AF203" s="219"/>
      <c r="AG203" s="219"/>
      <c r="AH203" s="219"/>
      <c r="AJ203" s="288"/>
      <c r="AM203" s="219" t="s">
        <v>70</v>
      </c>
    </row>
    <row r="204" spans="1:40" customFormat="1" ht="23.25" x14ac:dyDescent="0.25">
      <c r="A204" s="220" t="s">
        <v>124</v>
      </c>
      <c r="B204" s="221" t="s">
        <v>320</v>
      </c>
      <c r="C204" s="283" t="s">
        <v>305</v>
      </c>
      <c r="D204" s="383" t="s">
        <v>306</v>
      </c>
      <c r="E204" s="383"/>
      <c r="F204" s="383"/>
      <c r="G204" s="221" t="s">
        <v>80</v>
      </c>
      <c r="H204" s="221">
        <v>0.73099999999999998</v>
      </c>
      <c r="I204" s="221" t="s">
        <v>48</v>
      </c>
      <c r="J204" s="394" t="s">
        <v>539</v>
      </c>
      <c r="K204" s="222" t="s">
        <v>307</v>
      </c>
      <c r="L204" s="221"/>
      <c r="M204" s="222" t="s">
        <v>540</v>
      </c>
      <c r="N204" s="221" t="s">
        <v>82</v>
      </c>
      <c r="O204" s="223" t="s">
        <v>541</v>
      </c>
      <c r="AF204" s="219"/>
      <c r="AG204" s="219"/>
      <c r="AH204" s="219" t="s">
        <v>306</v>
      </c>
      <c r="AJ204" s="288"/>
      <c r="AM204" s="219"/>
    </row>
    <row r="205" spans="1:40" customFormat="1" ht="15" hidden="1" x14ac:dyDescent="0.25">
      <c r="A205" s="255"/>
      <c r="B205" s="202"/>
      <c r="C205" s="284"/>
      <c r="D205" s="378" t="s">
        <v>83</v>
      </c>
      <c r="E205" s="378"/>
      <c r="F205" s="378"/>
      <c r="G205" s="378"/>
      <c r="H205" s="378"/>
      <c r="I205" s="378"/>
      <c r="J205" s="378"/>
      <c r="K205" s="378"/>
      <c r="L205" s="378"/>
      <c r="M205" s="378"/>
      <c r="N205" s="378"/>
      <c r="O205" s="388"/>
      <c r="AF205" s="219"/>
      <c r="AG205" s="219"/>
      <c r="AH205" s="219"/>
      <c r="AJ205" s="288"/>
      <c r="AM205" s="219"/>
      <c r="AN205" s="203" t="s">
        <v>83</v>
      </c>
    </row>
    <row r="206" spans="1:40" customFormat="1" ht="15" hidden="1" x14ac:dyDescent="0.25">
      <c r="A206" s="224"/>
      <c r="B206" s="248"/>
      <c r="C206" s="284"/>
      <c r="D206" s="386" t="s">
        <v>70</v>
      </c>
      <c r="E206" s="386"/>
      <c r="F206" s="386"/>
      <c r="G206" s="221"/>
      <c r="H206" s="249"/>
      <c r="I206" s="249"/>
      <c r="J206" s="249"/>
      <c r="K206" s="250"/>
      <c r="L206" s="249"/>
      <c r="M206" s="251">
        <v>379.97</v>
      </c>
      <c r="N206" s="244"/>
      <c r="O206" s="252">
        <v>3100.56</v>
      </c>
      <c r="AF206" s="219"/>
      <c r="AG206" s="219"/>
      <c r="AH206" s="219"/>
      <c r="AJ206" s="288"/>
      <c r="AM206" s="219" t="s">
        <v>70</v>
      </c>
    </row>
    <row r="207" spans="1:40" customFormat="1" ht="15" x14ac:dyDescent="0.25">
      <c r="A207" s="380" t="s">
        <v>542</v>
      </c>
      <c r="B207" s="381"/>
      <c r="C207" s="381"/>
      <c r="D207" s="381"/>
      <c r="E207" s="381"/>
      <c r="F207" s="381"/>
      <c r="G207" s="381"/>
      <c r="H207" s="381"/>
      <c r="I207" s="381"/>
      <c r="J207" s="381"/>
      <c r="K207" s="381"/>
      <c r="L207" s="381"/>
      <c r="M207" s="381"/>
      <c r="N207" s="381"/>
      <c r="O207" s="382"/>
      <c r="AF207" s="219"/>
      <c r="AG207" s="219" t="s">
        <v>542</v>
      </c>
      <c r="AH207" s="219"/>
      <c r="AJ207" s="288"/>
      <c r="AM207" s="219"/>
    </row>
    <row r="208" spans="1:40" customFormat="1" ht="23.25" x14ac:dyDescent="0.25">
      <c r="A208" s="220" t="s">
        <v>125</v>
      </c>
      <c r="B208" s="221" t="s">
        <v>321</v>
      </c>
      <c r="C208" s="283" t="s">
        <v>369</v>
      </c>
      <c r="D208" s="383" t="s">
        <v>370</v>
      </c>
      <c r="E208" s="383"/>
      <c r="F208" s="383"/>
      <c r="G208" s="221" t="s">
        <v>371</v>
      </c>
      <c r="H208" s="221">
        <v>0.28000000000000003</v>
      </c>
      <c r="I208" s="221" t="s">
        <v>48</v>
      </c>
      <c r="J208" s="394" t="s">
        <v>355</v>
      </c>
      <c r="K208" s="222"/>
      <c r="L208" s="221"/>
      <c r="M208" s="222"/>
      <c r="N208" s="221"/>
      <c r="O208" s="223"/>
      <c r="AF208" s="219"/>
      <c r="AG208" s="219"/>
      <c r="AH208" s="219" t="s">
        <v>370</v>
      </c>
      <c r="AJ208" s="288"/>
      <c r="AM208" s="219"/>
    </row>
    <row r="209" spans="1:42" customFormat="1" ht="23.25" hidden="1" x14ac:dyDescent="0.25">
      <c r="A209" s="224"/>
      <c r="B209" s="225"/>
      <c r="C209" s="226" t="s">
        <v>50</v>
      </c>
      <c r="D209" s="384" t="s">
        <v>51</v>
      </c>
      <c r="E209" s="384"/>
      <c r="F209" s="384"/>
      <c r="G209" s="384"/>
      <c r="H209" s="384"/>
      <c r="I209" s="384"/>
      <c r="J209" s="384"/>
      <c r="K209" s="384"/>
      <c r="L209" s="384"/>
      <c r="M209" s="384"/>
      <c r="N209" s="384"/>
      <c r="O209" s="385"/>
      <c r="AF209" s="219"/>
      <c r="AG209" s="219"/>
      <c r="AH209" s="219"/>
      <c r="AJ209" s="288"/>
      <c r="AM209" s="219"/>
      <c r="AP209" s="203" t="s">
        <v>51</v>
      </c>
    </row>
    <row r="210" spans="1:42" customFormat="1" ht="57" hidden="1" x14ac:dyDescent="0.25">
      <c r="A210" s="224"/>
      <c r="B210" s="225"/>
      <c r="C210" s="226" t="s">
        <v>52</v>
      </c>
      <c r="D210" s="384" t="s">
        <v>53</v>
      </c>
      <c r="E210" s="384"/>
      <c r="F210" s="384"/>
      <c r="G210" s="384"/>
      <c r="H210" s="384"/>
      <c r="I210" s="384"/>
      <c r="J210" s="384"/>
      <c r="K210" s="384"/>
      <c r="L210" s="384"/>
      <c r="M210" s="384"/>
      <c r="N210" s="384"/>
      <c r="O210" s="385"/>
      <c r="AF210" s="219"/>
      <c r="AG210" s="219"/>
      <c r="AH210" s="219"/>
      <c r="AJ210" s="288"/>
      <c r="AM210" s="219"/>
      <c r="AP210" s="203" t="s">
        <v>53</v>
      </c>
    </row>
    <row r="211" spans="1:42" customFormat="1" ht="15" hidden="1" x14ac:dyDescent="0.25">
      <c r="A211" s="224"/>
      <c r="B211" s="227"/>
      <c r="C211" s="226" t="s">
        <v>48</v>
      </c>
      <c r="D211" s="378" t="s">
        <v>54</v>
      </c>
      <c r="E211" s="378"/>
      <c r="F211" s="378"/>
      <c r="G211" s="228"/>
      <c r="H211" s="229"/>
      <c r="I211" s="229"/>
      <c r="J211" s="229"/>
      <c r="K211" s="230">
        <v>83.33</v>
      </c>
      <c r="L211" s="253">
        <v>1.3225</v>
      </c>
      <c r="M211" s="230">
        <v>30.86</v>
      </c>
      <c r="N211" s="232">
        <v>44.77</v>
      </c>
      <c r="O211" s="235">
        <v>1381.6</v>
      </c>
      <c r="AF211" s="219"/>
      <c r="AG211" s="219"/>
      <c r="AH211" s="219"/>
      <c r="AI211" s="203" t="s">
        <v>54</v>
      </c>
      <c r="AJ211" s="288"/>
      <c r="AM211" s="219"/>
    </row>
    <row r="212" spans="1:42" customFormat="1" ht="15" hidden="1" x14ac:dyDescent="0.25">
      <c r="A212" s="224"/>
      <c r="B212" s="227"/>
      <c r="C212" s="226" t="s">
        <v>27</v>
      </c>
      <c r="D212" s="378" t="s">
        <v>55</v>
      </c>
      <c r="E212" s="378"/>
      <c r="F212" s="378"/>
      <c r="G212" s="228"/>
      <c r="H212" s="229"/>
      <c r="I212" s="229"/>
      <c r="J212" s="229"/>
      <c r="K212" s="230">
        <v>28.8</v>
      </c>
      <c r="L212" s="253">
        <v>1.4375</v>
      </c>
      <c r="M212" s="230">
        <v>11.59</v>
      </c>
      <c r="N212" s="232">
        <v>13.24</v>
      </c>
      <c r="O212" s="233">
        <v>153.44999999999999</v>
      </c>
      <c r="AF212" s="219"/>
      <c r="AG212" s="219"/>
      <c r="AH212" s="219"/>
      <c r="AI212" s="203" t="s">
        <v>55</v>
      </c>
      <c r="AJ212" s="288"/>
      <c r="AM212" s="219"/>
    </row>
    <row r="213" spans="1:42" customFormat="1" ht="15" hidden="1" x14ac:dyDescent="0.25">
      <c r="A213" s="224"/>
      <c r="B213" s="227"/>
      <c r="C213" s="226" t="s">
        <v>56</v>
      </c>
      <c r="D213" s="378" t="s">
        <v>57</v>
      </c>
      <c r="E213" s="378"/>
      <c r="F213" s="378"/>
      <c r="G213" s="228"/>
      <c r="H213" s="229"/>
      <c r="I213" s="229"/>
      <c r="J213" s="229"/>
      <c r="K213" s="230">
        <v>3.22</v>
      </c>
      <c r="L213" s="253">
        <v>1.4375</v>
      </c>
      <c r="M213" s="230">
        <v>1.3</v>
      </c>
      <c r="N213" s="232">
        <v>44.77</v>
      </c>
      <c r="O213" s="233">
        <v>58.2</v>
      </c>
      <c r="AF213" s="219"/>
      <c r="AG213" s="219"/>
      <c r="AH213" s="219"/>
      <c r="AI213" s="203" t="s">
        <v>57</v>
      </c>
      <c r="AJ213" s="288"/>
      <c r="AM213" s="219"/>
    </row>
    <row r="214" spans="1:42" customFormat="1" ht="15" hidden="1" x14ac:dyDescent="0.25">
      <c r="A214" s="287"/>
      <c r="B214" s="227"/>
      <c r="C214" s="226"/>
      <c r="D214" s="378" t="s">
        <v>60</v>
      </c>
      <c r="E214" s="378"/>
      <c r="F214" s="378"/>
      <c r="G214" s="228" t="s">
        <v>61</v>
      </c>
      <c r="H214" s="240">
        <v>10.199999999999999</v>
      </c>
      <c r="I214" s="253">
        <v>1.3225</v>
      </c>
      <c r="J214" s="241">
        <v>3.7770600000000001</v>
      </c>
      <c r="K214" s="238"/>
      <c r="L214" s="229"/>
      <c r="M214" s="238"/>
      <c r="N214" s="229"/>
      <c r="O214" s="239"/>
      <c r="AF214" s="219"/>
      <c r="AG214" s="219"/>
      <c r="AH214" s="219"/>
      <c r="AJ214" s="288"/>
      <c r="AK214" s="203" t="s">
        <v>60</v>
      </c>
      <c r="AM214" s="219"/>
    </row>
    <row r="215" spans="1:42" customFormat="1" ht="15" hidden="1" x14ac:dyDescent="0.25">
      <c r="A215" s="287"/>
      <c r="B215" s="227"/>
      <c r="C215" s="226"/>
      <c r="D215" s="378" t="s">
        <v>62</v>
      </c>
      <c r="E215" s="378"/>
      <c r="F215" s="378"/>
      <c r="G215" s="228" t="s">
        <v>61</v>
      </c>
      <c r="H215" s="232">
        <v>0.32</v>
      </c>
      <c r="I215" s="253">
        <v>1.4375</v>
      </c>
      <c r="J215" s="253">
        <v>0.1288</v>
      </c>
      <c r="K215" s="238"/>
      <c r="L215" s="229"/>
      <c r="M215" s="238"/>
      <c r="N215" s="229"/>
      <c r="O215" s="239"/>
      <c r="AF215" s="219"/>
      <c r="AG215" s="219"/>
      <c r="AH215" s="219"/>
      <c r="AJ215" s="288"/>
      <c r="AK215" s="203" t="s">
        <v>62</v>
      </c>
      <c r="AM215" s="219"/>
    </row>
    <row r="216" spans="1:42" customFormat="1" ht="15" hidden="1" x14ac:dyDescent="0.25">
      <c r="A216" s="242"/>
      <c r="B216" s="228"/>
      <c r="C216" s="226"/>
      <c r="D216" s="379" t="s">
        <v>63</v>
      </c>
      <c r="E216" s="379"/>
      <c r="F216" s="379"/>
      <c r="G216" s="243"/>
      <c r="H216" s="244"/>
      <c r="I216" s="244"/>
      <c r="J216" s="244"/>
      <c r="K216" s="246">
        <v>112.13</v>
      </c>
      <c r="L216" s="244"/>
      <c r="M216" s="246">
        <v>42.45</v>
      </c>
      <c r="N216" s="244"/>
      <c r="O216" s="247">
        <v>1535.05</v>
      </c>
      <c r="AF216" s="219"/>
      <c r="AG216" s="219"/>
      <c r="AH216" s="219"/>
      <c r="AJ216" s="288"/>
      <c r="AL216" s="203" t="s">
        <v>63</v>
      </c>
      <c r="AM216" s="219"/>
    </row>
    <row r="217" spans="1:42" customFormat="1" ht="15" hidden="1" x14ac:dyDescent="0.25">
      <c r="A217" s="287"/>
      <c r="B217" s="227"/>
      <c r="C217" s="226"/>
      <c r="D217" s="378" t="s">
        <v>64</v>
      </c>
      <c r="E217" s="378"/>
      <c r="F217" s="378"/>
      <c r="G217" s="228"/>
      <c r="H217" s="229"/>
      <c r="I217" s="229"/>
      <c r="J217" s="229"/>
      <c r="K217" s="238"/>
      <c r="L217" s="229"/>
      <c r="M217" s="230">
        <v>32.159999999999997</v>
      </c>
      <c r="N217" s="229"/>
      <c r="O217" s="235">
        <v>1439.8</v>
      </c>
      <c r="AF217" s="219"/>
      <c r="AG217" s="219"/>
      <c r="AH217" s="219"/>
      <c r="AJ217" s="288"/>
      <c r="AK217" s="203" t="s">
        <v>64</v>
      </c>
      <c r="AM217" s="219"/>
    </row>
    <row r="218" spans="1:42" customFormat="1" ht="34.5" hidden="1" x14ac:dyDescent="0.25">
      <c r="A218" s="287"/>
      <c r="B218" s="227"/>
      <c r="C218" s="226" t="s">
        <v>373</v>
      </c>
      <c r="D218" s="378" t="s">
        <v>374</v>
      </c>
      <c r="E218" s="378"/>
      <c r="F218" s="378"/>
      <c r="G218" s="228" t="s">
        <v>67</v>
      </c>
      <c r="H218" s="236">
        <v>117</v>
      </c>
      <c r="I218" s="229"/>
      <c r="J218" s="236">
        <v>117</v>
      </c>
      <c r="K218" s="238"/>
      <c r="L218" s="229"/>
      <c r="M218" s="230">
        <v>37.630000000000003</v>
      </c>
      <c r="N218" s="229"/>
      <c r="O218" s="235">
        <v>1684.57</v>
      </c>
      <c r="AF218" s="219"/>
      <c r="AG218" s="219"/>
      <c r="AH218" s="219"/>
      <c r="AJ218" s="288"/>
      <c r="AK218" s="203" t="s">
        <v>374</v>
      </c>
      <c r="AM218" s="219"/>
    </row>
    <row r="219" spans="1:42" customFormat="1" ht="45" hidden="1" x14ac:dyDescent="0.25">
      <c r="A219" s="287"/>
      <c r="B219" s="227"/>
      <c r="C219" s="226" t="s">
        <v>375</v>
      </c>
      <c r="D219" s="378" t="s">
        <v>376</v>
      </c>
      <c r="E219" s="378"/>
      <c r="F219" s="378"/>
      <c r="G219" s="228" t="s">
        <v>67</v>
      </c>
      <c r="H219" s="236">
        <v>74</v>
      </c>
      <c r="I219" s="232">
        <v>0.85</v>
      </c>
      <c r="J219" s="240">
        <v>62.9</v>
      </c>
      <c r="K219" s="238"/>
      <c r="L219" s="229"/>
      <c r="M219" s="230">
        <v>20.23</v>
      </c>
      <c r="N219" s="229"/>
      <c r="O219" s="233">
        <v>905.63</v>
      </c>
      <c r="AF219" s="219"/>
      <c r="AG219" s="219"/>
      <c r="AH219" s="219"/>
      <c r="AJ219" s="288"/>
      <c r="AK219" s="203" t="s">
        <v>376</v>
      </c>
      <c r="AM219" s="219"/>
    </row>
    <row r="220" spans="1:42" customFormat="1" ht="15" hidden="1" x14ac:dyDescent="0.25">
      <c r="A220" s="224"/>
      <c r="B220" s="248"/>
      <c r="C220" s="284"/>
      <c r="D220" s="386" t="s">
        <v>70</v>
      </c>
      <c r="E220" s="386"/>
      <c r="F220" s="386"/>
      <c r="G220" s="221"/>
      <c r="H220" s="249"/>
      <c r="I220" s="249"/>
      <c r="J220" s="249"/>
      <c r="K220" s="250"/>
      <c r="L220" s="249"/>
      <c r="M220" s="251">
        <v>100.31</v>
      </c>
      <c r="N220" s="244"/>
      <c r="O220" s="252">
        <v>4125.25</v>
      </c>
      <c r="AF220" s="219"/>
      <c r="AG220" s="219"/>
      <c r="AH220" s="219"/>
      <c r="AJ220" s="288"/>
      <c r="AM220" s="219" t="s">
        <v>70</v>
      </c>
    </row>
    <row r="221" spans="1:42" customFormat="1" ht="22.5" x14ac:dyDescent="0.25">
      <c r="A221" s="220" t="s">
        <v>126</v>
      </c>
      <c r="B221" s="221" t="s">
        <v>322</v>
      </c>
      <c r="C221" s="283" t="s">
        <v>607</v>
      </c>
      <c r="D221" s="383" t="s">
        <v>356</v>
      </c>
      <c r="E221" s="383"/>
      <c r="F221" s="383"/>
      <c r="G221" s="221" t="s">
        <v>80</v>
      </c>
      <c r="H221" s="221">
        <v>3.08</v>
      </c>
      <c r="I221" s="221" t="s">
        <v>48</v>
      </c>
      <c r="J221" s="394" t="s">
        <v>543</v>
      </c>
      <c r="K221" s="395" t="s">
        <v>357</v>
      </c>
      <c r="L221" s="221" t="s">
        <v>93</v>
      </c>
      <c r="M221" s="222" t="s">
        <v>544</v>
      </c>
      <c r="N221" s="221" t="s">
        <v>82</v>
      </c>
      <c r="O221" s="223" t="s">
        <v>545</v>
      </c>
      <c r="P221" s="316"/>
      <c r="AF221" s="219"/>
      <c r="AG221" s="219"/>
      <c r="AH221" s="219" t="s">
        <v>356</v>
      </c>
      <c r="AJ221" s="288"/>
      <c r="AM221" s="219"/>
    </row>
    <row r="222" spans="1:42" customFormat="1" ht="15" hidden="1" x14ac:dyDescent="0.25">
      <c r="A222" s="255"/>
      <c r="B222" s="202"/>
      <c r="C222" s="284"/>
      <c r="D222" s="378" t="s">
        <v>83</v>
      </c>
      <c r="E222" s="378"/>
      <c r="F222" s="378"/>
      <c r="G222" s="378"/>
      <c r="H222" s="378"/>
      <c r="I222" s="378"/>
      <c r="J222" s="378"/>
      <c r="K222" s="378"/>
      <c r="L222" s="378"/>
      <c r="M222" s="378"/>
      <c r="N222" s="378"/>
      <c r="O222" s="388"/>
      <c r="AF222" s="219"/>
      <c r="AG222" s="219"/>
      <c r="AH222" s="219"/>
      <c r="AJ222" s="288"/>
      <c r="AM222" s="219"/>
      <c r="AN222" s="203" t="s">
        <v>83</v>
      </c>
    </row>
    <row r="223" spans="1:42" customFormat="1" ht="15" hidden="1" x14ac:dyDescent="0.25">
      <c r="A223" s="255"/>
      <c r="B223" s="248"/>
      <c r="C223" s="284"/>
      <c r="D223" s="378" t="s">
        <v>360</v>
      </c>
      <c r="E223" s="378"/>
      <c r="F223" s="378"/>
      <c r="G223" s="378"/>
      <c r="H223" s="378"/>
      <c r="I223" s="378"/>
      <c r="J223" s="378"/>
      <c r="K223" s="378"/>
      <c r="L223" s="378"/>
      <c r="M223" s="378"/>
      <c r="N223" s="378"/>
      <c r="O223" s="388"/>
      <c r="AF223" s="219"/>
      <c r="AG223" s="219"/>
      <c r="AH223" s="219"/>
      <c r="AJ223" s="288"/>
      <c r="AM223" s="219"/>
      <c r="AO223" s="203" t="s">
        <v>360</v>
      </c>
    </row>
    <row r="224" spans="1:42" customFormat="1" ht="15" hidden="1" x14ac:dyDescent="0.25">
      <c r="A224" s="224"/>
      <c r="B224" s="225"/>
      <c r="C224" s="226"/>
      <c r="D224" s="384" t="s">
        <v>484</v>
      </c>
      <c r="E224" s="384"/>
      <c r="F224" s="384"/>
      <c r="G224" s="384"/>
      <c r="H224" s="384"/>
      <c r="I224" s="384"/>
      <c r="J224" s="384"/>
      <c r="K224" s="384"/>
      <c r="L224" s="384"/>
      <c r="M224" s="384"/>
      <c r="N224" s="384"/>
      <c r="O224" s="385"/>
      <c r="AF224" s="219"/>
      <c r="AG224" s="219"/>
      <c r="AH224" s="219"/>
      <c r="AJ224" s="288"/>
      <c r="AM224" s="219"/>
      <c r="AP224" s="203" t="s">
        <v>484</v>
      </c>
    </row>
    <row r="225" spans="1:42" customFormat="1" ht="15" hidden="1" x14ac:dyDescent="0.25">
      <c r="A225" s="224"/>
      <c r="B225" s="248"/>
      <c r="C225" s="284"/>
      <c r="D225" s="386" t="s">
        <v>70</v>
      </c>
      <c r="E225" s="386"/>
      <c r="F225" s="386"/>
      <c r="G225" s="221"/>
      <c r="H225" s="249"/>
      <c r="I225" s="249"/>
      <c r="J225" s="249"/>
      <c r="K225" s="250"/>
      <c r="L225" s="249"/>
      <c r="M225" s="251">
        <v>311.63</v>
      </c>
      <c r="N225" s="244"/>
      <c r="O225" s="252">
        <v>2542.9</v>
      </c>
      <c r="AF225" s="219"/>
      <c r="AG225" s="219"/>
      <c r="AH225" s="219"/>
      <c r="AJ225" s="288"/>
      <c r="AM225" s="219" t="s">
        <v>70</v>
      </c>
    </row>
    <row r="226" spans="1:42" customFormat="1" ht="45.75" x14ac:dyDescent="0.25">
      <c r="A226" s="220" t="s">
        <v>127</v>
      </c>
      <c r="B226" s="221" t="s">
        <v>308</v>
      </c>
      <c r="C226" s="283" t="s">
        <v>546</v>
      </c>
      <c r="D226" s="383" t="s">
        <v>547</v>
      </c>
      <c r="E226" s="383"/>
      <c r="F226" s="383"/>
      <c r="G226" s="221" t="s">
        <v>170</v>
      </c>
      <c r="H226" s="221">
        <v>0.31</v>
      </c>
      <c r="I226" s="221" t="s">
        <v>48</v>
      </c>
      <c r="J226" s="394" t="s">
        <v>456</v>
      </c>
      <c r="K226" s="222"/>
      <c r="L226" s="221"/>
      <c r="M226" s="222"/>
      <c r="N226" s="221"/>
      <c r="O226" s="223"/>
      <c r="AF226" s="219"/>
      <c r="AG226" s="219"/>
      <c r="AH226" s="219" t="s">
        <v>547</v>
      </c>
      <c r="AJ226" s="288"/>
      <c r="AM226" s="219"/>
    </row>
    <row r="227" spans="1:42" customFormat="1" ht="23.25" hidden="1" x14ac:dyDescent="0.25">
      <c r="A227" s="224"/>
      <c r="B227" s="225"/>
      <c r="C227" s="226" t="s">
        <v>50</v>
      </c>
      <c r="D227" s="384" t="s">
        <v>51</v>
      </c>
      <c r="E227" s="384"/>
      <c r="F227" s="384"/>
      <c r="G227" s="384"/>
      <c r="H227" s="384"/>
      <c r="I227" s="384"/>
      <c r="J227" s="384"/>
      <c r="K227" s="384"/>
      <c r="L227" s="384"/>
      <c r="M227" s="384"/>
      <c r="N227" s="384"/>
      <c r="O227" s="385"/>
      <c r="AF227" s="219"/>
      <c r="AG227" s="219"/>
      <c r="AH227" s="219"/>
      <c r="AJ227" s="288"/>
      <c r="AM227" s="219"/>
      <c r="AP227" s="203" t="s">
        <v>51</v>
      </c>
    </row>
    <row r="228" spans="1:42" customFormat="1" ht="57" hidden="1" x14ac:dyDescent="0.25">
      <c r="A228" s="224"/>
      <c r="B228" s="225"/>
      <c r="C228" s="226" t="s">
        <v>52</v>
      </c>
      <c r="D228" s="384" t="s">
        <v>53</v>
      </c>
      <c r="E228" s="384"/>
      <c r="F228" s="384"/>
      <c r="G228" s="384"/>
      <c r="H228" s="384"/>
      <c r="I228" s="384"/>
      <c r="J228" s="384"/>
      <c r="K228" s="384"/>
      <c r="L228" s="384"/>
      <c r="M228" s="384"/>
      <c r="N228" s="384"/>
      <c r="O228" s="385"/>
      <c r="AF228" s="219"/>
      <c r="AG228" s="219"/>
      <c r="AH228" s="219"/>
      <c r="AJ228" s="288"/>
      <c r="AM228" s="219"/>
      <c r="AP228" s="203" t="s">
        <v>53</v>
      </c>
    </row>
    <row r="229" spans="1:42" customFormat="1" ht="15" hidden="1" x14ac:dyDescent="0.25">
      <c r="A229" s="224"/>
      <c r="B229" s="227"/>
      <c r="C229" s="226" t="s">
        <v>48</v>
      </c>
      <c r="D229" s="378" t="s">
        <v>54</v>
      </c>
      <c r="E229" s="378"/>
      <c r="F229" s="378"/>
      <c r="G229" s="228"/>
      <c r="H229" s="229"/>
      <c r="I229" s="229"/>
      <c r="J229" s="229"/>
      <c r="K229" s="230">
        <v>208.75</v>
      </c>
      <c r="L229" s="253">
        <v>1.3225</v>
      </c>
      <c r="M229" s="230">
        <v>85.58</v>
      </c>
      <c r="N229" s="232">
        <v>44.77</v>
      </c>
      <c r="O229" s="235">
        <v>3831.42</v>
      </c>
      <c r="AF229" s="219"/>
      <c r="AG229" s="219"/>
      <c r="AH229" s="219"/>
      <c r="AI229" s="203" t="s">
        <v>54</v>
      </c>
      <c r="AJ229" s="288"/>
      <c r="AM229" s="219"/>
    </row>
    <row r="230" spans="1:42" customFormat="1" ht="15" hidden="1" x14ac:dyDescent="0.25">
      <c r="A230" s="224"/>
      <c r="B230" s="227"/>
      <c r="C230" s="226" t="s">
        <v>27</v>
      </c>
      <c r="D230" s="378" t="s">
        <v>55</v>
      </c>
      <c r="E230" s="378"/>
      <c r="F230" s="378"/>
      <c r="G230" s="228"/>
      <c r="H230" s="229"/>
      <c r="I230" s="229"/>
      <c r="J230" s="229"/>
      <c r="K230" s="230">
        <v>7.91</v>
      </c>
      <c r="L230" s="253">
        <v>1.4375</v>
      </c>
      <c r="M230" s="230">
        <v>3.52</v>
      </c>
      <c r="N230" s="232">
        <v>13.24</v>
      </c>
      <c r="O230" s="233">
        <v>46.6</v>
      </c>
      <c r="AF230" s="219"/>
      <c r="AG230" s="219"/>
      <c r="AH230" s="219"/>
      <c r="AI230" s="203" t="s">
        <v>55</v>
      </c>
      <c r="AJ230" s="288"/>
      <c r="AM230" s="219"/>
    </row>
    <row r="231" spans="1:42" customFormat="1" ht="15" hidden="1" x14ac:dyDescent="0.25">
      <c r="A231" s="224"/>
      <c r="B231" s="227"/>
      <c r="C231" s="226" t="s">
        <v>56</v>
      </c>
      <c r="D231" s="378" t="s">
        <v>57</v>
      </c>
      <c r="E231" s="378"/>
      <c r="F231" s="378"/>
      <c r="G231" s="228"/>
      <c r="H231" s="229"/>
      <c r="I231" s="229"/>
      <c r="J231" s="229"/>
      <c r="K231" s="230">
        <v>1.1200000000000001</v>
      </c>
      <c r="L231" s="253">
        <v>1.4375</v>
      </c>
      <c r="M231" s="230">
        <v>0.5</v>
      </c>
      <c r="N231" s="232">
        <v>44.77</v>
      </c>
      <c r="O231" s="233">
        <v>22.39</v>
      </c>
      <c r="AF231" s="219"/>
      <c r="AG231" s="219"/>
      <c r="AH231" s="219"/>
      <c r="AI231" s="203" t="s">
        <v>57</v>
      </c>
      <c r="AJ231" s="288"/>
      <c r="AM231" s="219"/>
    </row>
    <row r="232" spans="1:42" customFormat="1" ht="15" hidden="1" x14ac:dyDescent="0.25">
      <c r="A232" s="224"/>
      <c r="B232" s="227"/>
      <c r="C232" s="226" t="s">
        <v>58</v>
      </c>
      <c r="D232" s="378" t="s">
        <v>59</v>
      </c>
      <c r="E232" s="378"/>
      <c r="F232" s="378"/>
      <c r="G232" s="228"/>
      <c r="H232" s="229"/>
      <c r="I232" s="229"/>
      <c r="J232" s="229"/>
      <c r="K232" s="230">
        <v>5</v>
      </c>
      <c r="L232" s="229"/>
      <c r="M232" s="230">
        <v>1.55</v>
      </c>
      <c r="N232" s="232">
        <v>8.16</v>
      </c>
      <c r="O232" s="233">
        <v>12.65</v>
      </c>
      <c r="AF232" s="219"/>
      <c r="AG232" s="219"/>
      <c r="AH232" s="219"/>
      <c r="AI232" s="203" t="s">
        <v>59</v>
      </c>
      <c r="AJ232" s="288"/>
      <c r="AM232" s="219"/>
    </row>
    <row r="233" spans="1:42" customFormat="1" ht="15" hidden="1" x14ac:dyDescent="0.25">
      <c r="A233" s="287"/>
      <c r="B233" s="227"/>
      <c r="C233" s="226"/>
      <c r="D233" s="378" t="s">
        <v>60</v>
      </c>
      <c r="E233" s="378"/>
      <c r="F233" s="378"/>
      <c r="G233" s="228" t="s">
        <v>61</v>
      </c>
      <c r="H233" s="232">
        <v>22.74</v>
      </c>
      <c r="I233" s="253">
        <v>1.3225</v>
      </c>
      <c r="J233" s="257">
        <v>9.3228314999999995</v>
      </c>
      <c r="K233" s="238"/>
      <c r="L233" s="229"/>
      <c r="M233" s="238"/>
      <c r="N233" s="229"/>
      <c r="O233" s="239"/>
      <c r="AF233" s="219"/>
      <c r="AG233" s="219"/>
      <c r="AH233" s="219"/>
      <c r="AJ233" s="288"/>
      <c r="AK233" s="203" t="s">
        <v>60</v>
      </c>
      <c r="AM233" s="219"/>
    </row>
    <row r="234" spans="1:42" customFormat="1" ht="15" hidden="1" x14ac:dyDescent="0.25">
      <c r="A234" s="287"/>
      <c r="B234" s="227"/>
      <c r="C234" s="226"/>
      <c r="D234" s="378" t="s">
        <v>62</v>
      </c>
      <c r="E234" s="378"/>
      <c r="F234" s="378"/>
      <c r="G234" s="228" t="s">
        <v>61</v>
      </c>
      <c r="H234" s="232">
        <v>0.09</v>
      </c>
      <c r="I234" s="253">
        <v>1.4375</v>
      </c>
      <c r="J234" s="257">
        <v>4.0106299999999998E-2</v>
      </c>
      <c r="K234" s="238"/>
      <c r="L234" s="229"/>
      <c r="M234" s="238"/>
      <c r="N234" s="229"/>
      <c r="O234" s="239"/>
      <c r="AF234" s="219"/>
      <c r="AG234" s="219"/>
      <c r="AH234" s="219"/>
      <c r="AJ234" s="288"/>
      <c r="AK234" s="203" t="s">
        <v>62</v>
      </c>
      <c r="AM234" s="219"/>
    </row>
    <row r="235" spans="1:42" customFormat="1" ht="15" hidden="1" x14ac:dyDescent="0.25">
      <c r="A235" s="242"/>
      <c r="B235" s="228"/>
      <c r="C235" s="226"/>
      <c r="D235" s="379" t="s">
        <v>63</v>
      </c>
      <c r="E235" s="379"/>
      <c r="F235" s="379"/>
      <c r="G235" s="243"/>
      <c r="H235" s="244"/>
      <c r="I235" s="244"/>
      <c r="J235" s="244"/>
      <c r="K235" s="246">
        <v>221.66</v>
      </c>
      <c r="L235" s="244"/>
      <c r="M235" s="246">
        <v>90.65</v>
      </c>
      <c r="N235" s="244"/>
      <c r="O235" s="247">
        <v>3890.67</v>
      </c>
      <c r="AF235" s="219"/>
      <c r="AG235" s="219"/>
      <c r="AH235" s="219"/>
      <c r="AJ235" s="288"/>
      <c r="AL235" s="203" t="s">
        <v>63</v>
      </c>
      <c r="AM235" s="219"/>
    </row>
    <row r="236" spans="1:42" customFormat="1" ht="15" hidden="1" x14ac:dyDescent="0.25">
      <c r="A236" s="287"/>
      <c r="B236" s="227"/>
      <c r="C236" s="226"/>
      <c r="D236" s="378" t="s">
        <v>64</v>
      </c>
      <c r="E236" s="378"/>
      <c r="F236" s="378"/>
      <c r="G236" s="228"/>
      <c r="H236" s="229"/>
      <c r="I236" s="229"/>
      <c r="J236" s="229"/>
      <c r="K236" s="238"/>
      <c r="L236" s="229"/>
      <c r="M236" s="230">
        <v>86.08</v>
      </c>
      <c r="N236" s="229"/>
      <c r="O236" s="235">
        <v>3853.81</v>
      </c>
      <c r="AF236" s="219"/>
      <c r="AG236" s="219"/>
      <c r="AH236" s="219"/>
      <c r="AJ236" s="288"/>
      <c r="AK236" s="203" t="s">
        <v>64</v>
      </c>
      <c r="AM236" s="219"/>
    </row>
    <row r="237" spans="1:42" customFormat="1" ht="34.5" hidden="1" x14ac:dyDescent="0.25">
      <c r="A237" s="287"/>
      <c r="B237" s="227"/>
      <c r="C237" s="226" t="s">
        <v>373</v>
      </c>
      <c r="D237" s="378" t="s">
        <v>374</v>
      </c>
      <c r="E237" s="378"/>
      <c r="F237" s="378"/>
      <c r="G237" s="228" t="s">
        <v>67</v>
      </c>
      <c r="H237" s="236">
        <v>117</v>
      </c>
      <c r="I237" s="229"/>
      <c r="J237" s="236">
        <v>117</v>
      </c>
      <c r="K237" s="238"/>
      <c r="L237" s="229"/>
      <c r="M237" s="230">
        <v>100.71</v>
      </c>
      <c r="N237" s="229"/>
      <c r="O237" s="235">
        <v>4508.96</v>
      </c>
      <c r="AF237" s="219"/>
      <c r="AG237" s="219"/>
      <c r="AH237" s="219"/>
      <c r="AJ237" s="288"/>
      <c r="AK237" s="203" t="s">
        <v>374</v>
      </c>
      <c r="AM237" s="219"/>
    </row>
    <row r="238" spans="1:42" customFormat="1" ht="45" hidden="1" x14ac:dyDescent="0.25">
      <c r="A238" s="287"/>
      <c r="B238" s="227"/>
      <c r="C238" s="226" t="s">
        <v>375</v>
      </c>
      <c r="D238" s="378" t="s">
        <v>376</v>
      </c>
      <c r="E238" s="378"/>
      <c r="F238" s="378"/>
      <c r="G238" s="228" t="s">
        <v>67</v>
      </c>
      <c r="H238" s="236">
        <v>74</v>
      </c>
      <c r="I238" s="232">
        <v>0.85</v>
      </c>
      <c r="J238" s="240">
        <v>62.9</v>
      </c>
      <c r="K238" s="238"/>
      <c r="L238" s="229"/>
      <c r="M238" s="230">
        <v>54.14</v>
      </c>
      <c r="N238" s="229"/>
      <c r="O238" s="235">
        <v>2424.0500000000002</v>
      </c>
      <c r="AF238" s="219"/>
      <c r="AG238" s="219"/>
      <c r="AH238" s="219"/>
      <c r="AJ238" s="288"/>
      <c r="AK238" s="203" t="s">
        <v>376</v>
      </c>
      <c r="AM238" s="219"/>
    </row>
    <row r="239" spans="1:42" customFormat="1" ht="15" hidden="1" x14ac:dyDescent="0.25">
      <c r="A239" s="224"/>
      <c r="B239" s="248"/>
      <c r="C239" s="284"/>
      <c r="D239" s="386" t="s">
        <v>70</v>
      </c>
      <c r="E239" s="386"/>
      <c r="F239" s="386"/>
      <c r="G239" s="221"/>
      <c r="H239" s="249"/>
      <c r="I239" s="249"/>
      <c r="J239" s="249"/>
      <c r="K239" s="250"/>
      <c r="L239" s="249"/>
      <c r="M239" s="251">
        <v>245.5</v>
      </c>
      <c r="N239" s="244"/>
      <c r="O239" s="252">
        <v>10823.68</v>
      </c>
      <c r="AF239" s="219"/>
      <c r="AG239" s="219"/>
      <c r="AH239" s="219"/>
      <c r="AJ239" s="288"/>
      <c r="AM239" s="219" t="s">
        <v>70</v>
      </c>
    </row>
    <row r="240" spans="1:42" customFormat="1" ht="57" x14ac:dyDescent="0.25">
      <c r="A240" s="220" t="s">
        <v>128</v>
      </c>
      <c r="B240" s="221" t="s">
        <v>309</v>
      </c>
      <c r="C240" s="283" t="s">
        <v>548</v>
      </c>
      <c r="D240" s="383" t="s">
        <v>549</v>
      </c>
      <c r="E240" s="383"/>
      <c r="F240" s="383"/>
      <c r="G240" s="221" t="s">
        <v>113</v>
      </c>
      <c r="H240" s="221">
        <v>31</v>
      </c>
      <c r="I240" s="221" t="s">
        <v>48</v>
      </c>
      <c r="J240" s="394" t="s">
        <v>119</v>
      </c>
      <c r="K240" s="222" t="s">
        <v>550</v>
      </c>
      <c r="L240" s="221"/>
      <c r="M240" s="222" t="s">
        <v>551</v>
      </c>
      <c r="N240" s="221" t="s">
        <v>82</v>
      </c>
      <c r="O240" s="223" t="s">
        <v>552</v>
      </c>
      <c r="AF240" s="219"/>
      <c r="AG240" s="219"/>
      <c r="AH240" s="219" t="s">
        <v>549</v>
      </c>
      <c r="AJ240" s="288"/>
      <c r="AM240" s="219"/>
    </row>
    <row r="241" spans="1:45" customFormat="1" ht="15" hidden="1" x14ac:dyDescent="0.25">
      <c r="A241" s="255"/>
      <c r="B241" s="202"/>
      <c r="C241" s="284"/>
      <c r="D241" s="378" t="s">
        <v>83</v>
      </c>
      <c r="E241" s="378"/>
      <c r="F241" s="378"/>
      <c r="G241" s="378"/>
      <c r="H241" s="378"/>
      <c r="I241" s="378"/>
      <c r="J241" s="378"/>
      <c r="K241" s="378"/>
      <c r="L241" s="378"/>
      <c r="M241" s="378"/>
      <c r="N241" s="378"/>
      <c r="O241" s="388"/>
      <c r="AF241" s="219"/>
      <c r="AG241" s="219"/>
      <c r="AH241" s="219"/>
      <c r="AJ241" s="288"/>
      <c r="AM241" s="219"/>
      <c r="AN241" s="203" t="s">
        <v>83</v>
      </c>
    </row>
    <row r="242" spans="1:45" customFormat="1" ht="15" hidden="1" x14ac:dyDescent="0.25">
      <c r="A242" s="224"/>
      <c r="B242" s="248"/>
      <c r="C242" s="284"/>
      <c r="D242" s="386" t="s">
        <v>70</v>
      </c>
      <c r="E242" s="386"/>
      <c r="F242" s="386"/>
      <c r="G242" s="221"/>
      <c r="H242" s="249"/>
      <c r="I242" s="249"/>
      <c r="J242" s="249"/>
      <c r="K242" s="250"/>
      <c r="L242" s="249"/>
      <c r="M242" s="256">
        <v>2202.86</v>
      </c>
      <c r="N242" s="244"/>
      <c r="O242" s="252">
        <v>17975.34</v>
      </c>
      <c r="AF242" s="219"/>
      <c r="AG242" s="219"/>
      <c r="AH242" s="219"/>
      <c r="AJ242" s="288"/>
      <c r="AM242" s="219" t="s">
        <v>70</v>
      </c>
    </row>
    <row r="243" spans="1:45" customFormat="1" ht="34.5" x14ac:dyDescent="0.25">
      <c r="A243" s="220" t="s">
        <v>129</v>
      </c>
      <c r="B243" s="221" t="s">
        <v>313</v>
      </c>
      <c r="C243" s="283" t="s">
        <v>553</v>
      </c>
      <c r="D243" s="383" t="s">
        <v>554</v>
      </c>
      <c r="E243" s="383"/>
      <c r="F243" s="383"/>
      <c r="G243" s="221" t="s">
        <v>105</v>
      </c>
      <c r="H243" s="221">
        <v>2</v>
      </c>
      <c r="I243" s="221" t="s">
        <v>48</v>
      </c>
      <c r="J243" s="394" t="s">
        <v>27</v>
      </c>
      <c r="K243" s="222"/>
      <c r="L243" s="221"/>
      <c r="M243" s="222"/>
      <c r="N243" s="221"/>
      <c r="O243" s="223"/>
      <c r="AF243" s="219"/>
      <c r="AG243" s="219"/>
      <c r="AH243" s="219" t="s">
        <v>554</v>
      </c>
      <c r="AJ243" s="288"/>
      <c r="AM243" s="219"/>
    </row>
    <row r="244" spans="1:45" customFormat="1" ht="15" hidden="1" x14ac:dyDescent="0.25">
      <c r="A244" s="224"/>
      <c r="B244" s="227"/>
      <c r="C244" s="226" t="s">
        <v>48</v>
      </c>
      <c r="D244" s="378" t="s">
        <v>54</v>
      </c>
      <c r="E244" s="378"/>
      <c r="F244" s="378"/>
      <c r="G244" s="228"/>
      <c r="H244" s="229"/>
      <c r="I244" s="229"/>
      <c r="J244" s="229"/>
      <c r="K244" s="230">
        <v>21.41</v>
      </c>
      <c r="L244" s="229"/>
      <c r="M244" s="230">
        <v>42.82</v>
      </c>
      <c r="N244" s="232">
        <v>44.77</v>
      </c>
      <c r="O244" s="235">
        <v>1917.05</v>
      </c>
      <c r="AF244" s="219"/>
      <c r="AG244" s="219"/>
      <c r="AH244" s="219"/>
      <c r="AI244" s="203" t="s">
        <v>54</v>
      </c>
      <c r="AJ244" s="288"/>
      <c r="AM244" s="219"/>
    </row>
    <row r="245" spans="1:45" customFormat="1" ht="15" hidden="1" x14ac:dyDescent="0.25">
      <c r="A245" s="224"/>
      <c r="B245" s="227"/>
      <c r="C245" s="226" t="s">
        <v>58</v>
      </c>
      <c r="D245" s="378" t="s">
        <v>59</v>
      </c>
      <c r="E245" s="378"/>
      <c r="F245" s="378"/>
      <c r="G245" s="228"/>
      <c r="H245" s="229"/>
      <c r="I245" s="229"/>
      <c r="J245" s="229"/>
      <c r="K245" s="230">
        <v>66.77</v>
      </c>
      <c r="L245" s="229"/>
      <c r="M245" s="230">
        <v>10.6</v>
      </c>
      <c r="N245" s="232">
        <v>8.16</v>
      </c>
      <c r="O245" s="233">
        <v>86.5</v>
      </c>
      <c r="AF245" s="219"/>
      <c r="AG245" s="219"/>
      <c r="AH245" s="219"/>
      <c r="AI245" s="203" t="s">
        <v>59</v>
      </c>
      <c r="AJ245" s="288"/>
      <c r="AM245" s="219"/>
    </row>
    <row r="246" spans="1:45" customFormat="1" ht="15" hidden="1" x14ac:dyDescent="0.25">
      <c r="A246" s="287"/>
      <c r="B246" s="227"/>
      <c r="C246" s="226"/>
      <c r="D246" s="378" t="s">
        <v>60</v>
      </c>
      <c r="E246" s="378"/>
      <c r="F246" s="378"/>
      <c r="G246" s="228" t="s">
        <v>61</v>
      </c>
      <c r="H246" s="232">
        <v>2.36</v>
      </c>
      <c r="I246" s="229"/>
      <c r="J246" s="232">
        <v>4.72</v>
      </c>
      <c r="K246" s="238"/>
      <c r="L246" s="229"/>
      <c r="M246" s="238"/>
      <c r="N246" s="229"/>
      <c r="O246" s="239"/>
      <c r="AF246" s="219"/>
      <c r="AG246" s="219"/>
      <c r="AH246" s="219"/>
      <c r="AJ246" s="288"/>
      <c r="AK246" s="203" t="s">
        <v>60</v>
      </c>
      <c r="AM246" s="219"/>
    </row>
    <row r="247" spans="1:45" customFormat="1" ht="15" hidden="1" x14ac:dyDescent="0.25">
      <c r="A247" s="242"/>
      <c r="B247" s="228"/>
      <c r="C247" s="226"/>
      <c r="D247" s="379" t="s">
        <v>63</v>
      </c>
      <c r="E247" s="379"/>
      <c r="F247" s="379"/>
      <c r="G247" s="243"/>
      <c r="H247" s="244"/>
      <c r="I247" s="244"/>
      <c r="J247" s="244"/>
      <c r="K247" s="246">
        <v>26.71</v>
      </c>
      <c r="L247" s="244"/>
      <c r="M247" s="246">
        <v>53.42</v>
      </c>
      <c r="N247" s="244"/>
      <c r="O247" s="247">
        <v>2003.55</v>
      </c>
      <c r="AF247" s="219"/>
      <c r="AG247" s="219"/>
      <c r="AH247" s="219"/>
      <c r="AJ247" s="288"/>
      <c r="AL247" s="203" t="s">
        <v>63</v>
      </c>
      <c r="AM247" s="219"/>
    </row>
    <row r="248" spans="1:45" customFormat="1" ht="15" hidden="1" x14ac:dyDescent="0.25">
      <c r="A248" s="287"/>
      <c r="B248" s="227"/>
      <c r="C248" s="226"/>
      <c r="D248" s="378" t="s">
        <v>64</v>
      </c>
      <c r="E248" s="378"/>
      <c r="F248" s="378"/>
      <c r="G248" s="228"/>
      <c r="H248" s="229"/>
      <c r="I248" s="229"/>
      <c r="J248" s="229"/>
      <c r="K248" s="238"/>
      <c r="L248" s="229"/>
      <c r="M248" s="230">
        <v>42.82</v>
      </c>
      <c r="N248" s="229"/>
      <c r="O248" s="235">
        <v>1917.05</v>
      </c>
      <c r="AF248" s="219"/>
      <c r="AG248" s="219"/>
      <c r="AH248" s="219"/>
      <c r="AJ248" s="288"/>
      <c r="AK248" s="203" t="s">
        <v>64</v>
      </c>
      <c r="AM248" s="219"/>
    </row>
    <row r="249" spans="1:45" customFormat="1" ht="57" hidden="1" x14ac:dyDescent="0.25">
      <c r="A249" s="287"/>
      <c r="B249" s="227"/>
      <c r="C249" s="226" t="s">
        <v>555</v>
      </c>
      <c r="D249" s="378" t="s">
        <v>556</v>
      </c>
      <c r="E249" s="378"/>
      <c r="F249" s="378"/>
      <c r="G249" s="228" t="s">
        <v>67</v>
      </c>
      <c r="H249" s="236">
        <v>121</v>
      </c>
      <c r="I249" s="229"/>
      <c r="J249" s="236">
        <v>121</v>
      </c>
      <c r="K249" s="238"/>
      <c r="L249" s="229"/>
      <c r="M249" s="230">
        <v>51.81</v>
      </c>
      <c r="N249" s="229"/>
      <c r="O249" s="235">
        <v>2319.63</v>
      </c>
      <c r="AF249" s="219"/>
      <c r="AG249" s="219"/>
      <c r="AH249" s="219"/>
      <c r="AJ249" s="288"/>
      <c r="AK249" s="203" t="s">
        <v>556</v>
      </c>
      <c r="AM249" s="219"/>
    </row>
    <row r="250" spans="1:45" customFormat="1" ht="57" hidden="1" x14ac:dyDescent="0.25">
      <c r="A250" s="287"/>
      <c r="B250" s="227"/>
      <c r="C250" s="226" t="s">
        <v>557</v>
      </c>
      <c r="D250" s="378" t="s">
        <v>558</v>
      </c>
      <c r="E250" s="378"/>
      <c r="F250" s="378"/>
      <c r="G250" s="228" t="s">
        <v>67</v>
      </c>
      <c r="H250" s="236">
        <v>72</v>
      </c>
      <c r="I250" s="232">
        <v>0.85</v>
      </c>
      <c r="J250" s="240">
        <v>61.2</v>
      </c>
      <c r="K250" s="238"/>
      <c r="L250" s="229"/>
      <c r="M250" s="230">
        <v>26.21</v>
      </c>
      <c r="N250" s="229"/>
      <c r="O250" s="235">
        <v>1173.23</v>
      </c>
      <c r="AF250" s="219"/>
      <c r="AG250" s="219"/>
      <c r="AH250" s="219"/>
      <c r="AJ250" s="288"/>
      <c r="AK250" s="203" t="s">
        <v>558</v>
      </c>
      <c r="AM250" s="219"/>
    </row>
    <row r="251" spans="1:45" customFormat="1" ht="15" hidden="1" x14ac:dyDescent="0.25">
      <c r="A251" s="224"/>
      <c r="B251" s="248"/>
      <c r="C251" s="284"/>
      <c r="D251" s="386" t="s">
        <v>70</v>
      </c>
      <c r="E251" s="386"/>
      <c r="F251" s="386"/>
      <c r="G251" s="221"/>
      <c r="H251" s="249"/>
      <c r="I251" s="249"/>
      <c r="J251" s="249"/>
      <c r="K251" s="250"/>
      <c r="L251" s="249"/>
      <c r="M251" s="251">
        <v>131.44</v>
      </c>
      <c r="N251" s="244"/>
      <c r="O251" s="252">
        <v>5496.41</v>
      </c>
      <c r="AF251" s="219"/>
      <c r="AG251" s="219"/>
      <c r="AH251" s="219"/>
      <c r="AJ251" s="288"/>
      <c r="AM251" s="219" t="s">
        <v>70</v>
      </c>
    </row>
    <row r="252" spans="1:45" customFormat="1" ht="45.75" x14ac:dyDescent="0.25">
      <c r="A252" s="220" t="s">
        <v>130</v>
      </c>
      <c r="B252" s="221" t="s">
        <v>314</v>
      </c>
      <c r="C252" s="283" t="s">
        <v>559</v>
      </c>
      <c r="D252" s="383" t="s">
        <v>560</v>
      </c>
      <c r="E252" s="383"/>
      <c r="F252" s="383"/>
      <c r="G252" s="221" t="s">
        <v>105</v>
      </c>
      <c r="H252" s="221">
        <v>2</v>
      </c>
      <c r="I252" s="221" t="s">
        <v>48</v>
      </c>
      <c r="J252" s="394" t="s">
        <v>27</v>
      </c>
      <c r="K252" s="222" t="s">
        <v>561</v>
      </c>
      <c r="L252" s="221"/>
      <c r="M252" s="222" t="s">
        <v>562</v>
      </c>
      <c r="N252" s="221" t="s">
        <v>82</v>
      </c>
      <c r="O252" s="223" t="s">
        <v>563</v>
      </c>
      <c r="AF252" s="219"/>
      <c r="AG252" s="219"/>
      <c r="AH252" s="219" t="s">
        <v>560</v>
      </c>
      <c r="AJ252" s="288"/>
      <c r="AM252" s="219"/>
    </row>
    <row r="253" spans="1:45" customFormat="1" ht="15" hidden="1" x14ac:dyDescent="0.25">
      <c r="A253" s="255"/>
      <c r="B253" s="202"/>
      <c r="C253" s="284"/>
      <c r="D253" s="378" t="s">
        <v>83</v>
      </c>
      <c r="E253" s="378"/>
      <c r="F253" s="378"/>
      <c r="G253" s="378"/>
      <c r="H253" s="378"/>
      <c r="I253" s="378"/>
      <c r="J253" s="378"/>
      <c r="K253" s="378"/>
      <c r="L253" s="378"/>
      <c r="M253" s="378"/>
      <c r="N253" s="378"/>
      <c r="O253" s="388"/>
      <c r="AF253" s="219"/>
      <c r="AG253" s="219"/>
      <c r="AH253" s="219"/>
      <c r="AJ253" s="288"/>
      <c r="AM253" s="219"/>
      <c r="AN253" s="203" t="s">
        <v>83</v>
      </c>
    </row>
    <row r="254" spans="1:45" customFormat="1" ht="15" hidden="1" x14ac:dyDescent="0.25">
      <c r="A254" s="224"/>
      <c r="B254" s="248"/>
      <c r="C254" s="284"/>
      <c r="D254" s="386" t="s">
        <v>70</v>
      </c>
      <c r="E254" s="386"/>
      <c r="F254" s="386"/>
      <c r="G254" s="221"/>
      <c r="H254" s="249"/>
      <c r="I254" s="249"/>
      <c r="J254" s="249"/>
      <c r="K254" s="250"/>
      <c r="L254" s="249"/>
      <c r="M254" s="251">
        <v>342.98</v>
      </c>
      <c r="N254" s="244"/>
      <c r="O254" s="252">
        <v>2798.72</v>
      </c>
      <c r="AF254" s="219"/>
      <c r="AG254" s="219"/>
      <c r="AH254" s="219"/>
      <c r="AJ254" s="288"/>
      <c r="AM254" s="219" t="s">
        <v>70</v>
      </c>
    </row>
    <row r="255" spans="1:45" customFormat="1" ht="15" hidden="1" x14ac:dyDescent="0.25">
      <c r="A255" s="259"/>
      <c r="B255" s="204"/>
      <c r="C255" s="222"/>
      <c r="D255" s="386" t="s">
        <v>564</v>
      </c>
      <c r="E255" s="386"/>
      <c r="F255" s="386"/>
      <c r="G255" s="386"/>
      <c r="H255" s="386"/>
      <c r="I255" s="386"/>
      <c r="J255" s="386"/>
      <c r="K255" s="386"/>
      <c r="L255" s="386"/>
      <c r="M255" s="260"/>
      <c r="N255" s="261"/>
      <c r="O255" s="262"/>
      <c r="P255" s="263"/>
      <c r="AF255" s="219"/>
      <c r="AG255" s="219"/>
      <c r="AH255" s="219"/>
      <c r="AJ255" s="288"/>
      <c r="AM255" s="219"/>
      <c r="AR255" s="219" t="s">
        <v>564</v>
      </c>
    </row>
    <row r="256" spans="1:45" customFormat="1" ht="15" hidden="1" x14ac:dyDescent="0.25">
      <c r="A256" s="224"/>
      <c r="B256" s="202"/>
      <c r="C256" s="226"/>
      <c r="D256" s="378" t="s">
        <v>94</v>
      </c>
      <c r="E256" s="378"/>
      <c r="F256" s="378"/>
      <c r="G256" s="378"/>
      <c r="H256" s="378"/>
      <c r="I256" s="378"/>
      <c r="J256" s="378"/>
      <c r="K256" s="378"/>
      <c r="L256" s="378"/>
      <c r="M256" s="264">
        <v>16845.009999999998</v>
      </c>
      <c r="N256" s="265"/>
      <c r="O256" s="266"/>
      <c r="P256" s="267"/>
      <c r="AF256" s="219"/>
      <c r="AG256" s="219"/>
      <c r="AH256" s="219"/>
      <c r="AJ256" s="288"/>
      <c r="AM256" s="219"/>
      <c r="AR256" s="219"/>
      <c r="AS256" s="203" t="s">
        <v>94</v>
      </c>
    </row>
    <row r="257" spans="1:45" customFormat="1" ht="15" hidden="1" x14ac:dyDescent="0.25">
      <c r="A257" s="224"/>
      <c r="B257" s="202"/>
      <c r="C257" s="226"/>
      <c r="D257" s="378" t="s">
        <v>95</v>
      </c>
      <c r="E257" s="378"/>
      <c r="F257" s="378"/>
      <c r="G257" s="378"/>
      <c r="H257" s="378"/>
      <c r="I257" s="378"/>
      <c r="J257" s="378"/>
      <c r="K257" s="378"/>
      <c r="L257" s="378"/>
      <c r="M257" s="267"/>
      <c r="N257" s="265"/>
      <c r="O257" s="266"/>
      <c r="P257" s="267"/>
      <c r="AF257" s="219"/>
      <c r="AG257" s="219"/>
      <c r="AH257" s="219"/>
      <c r="AJ257" s="288"/>
      <c r="AM257" s="219"/>
      <c r="AR257" s="219"/>
      <c r="AS257" s="203" t="s">
        <v>95</v>
      </c>
    </row>
    <row r="258" spans="1:45" customFormat="1" ht="15" hidden="1" x14ac:dyDescent="0.25">
      <c r="A258" s="224"/>
      <c r="B258" s="202"/>
      <c r="C258" s="226"/>
      <c r="D258" s="378" t="s">
        <v>96</v>
      </c>
      <c r="E258" s="378"/>
      <c r="F258" s="378"/>
      <c r="G258" s="378"/>
      <c r="H258" s="378"/>
      <c r="I258" s="378"/>
      <c r="J258" s="378"/>
      <c r="K258" s="378"/>
      <c r="L258" s="378"/>
      <c r="M258" s="268">
        <v>906.87</v>
      </c>
      <c r="N258" s="265"/>
      <c r="O258" s="266"/>
      <c r="P258" s="267"/>
      <c r="AF258" s="219"/>
      <c r="AG258" s="219"/>
      <c r="AH258" s="219"/>
      <c r="AJ258" s="288"/>
      <c r="AM258" s="219"/>
      <c r="AR258" s="219"/>
      <c r="AS258" s="203" t="s">
        <v>96</v>
      </c>
    </row>
    <row r="259" spans="1:45" customFormat="1" ht="15" hidden="1" x14ac:dyDescent="0.25">
      <c r="A259" s="224"/>
      <c r="B259" s="202"/>
      <c r="C259" s="226"/>
      <c r="D259" s="378" t="s">
        <v>97</v>
      </c>
      <c r="E259" s="378"/>
      <c r="F259" s="378"/>
      <c r="G259" s="378"/>
      <c r="H259" s="378"/>
      <c r="I259" s="378"/>
      <c r="J259" s="378"/>
      <c r="K259" s="378"/>
      <c r="L259" s="378"/>
      <c r="M259" s="268">
        <v>871.48</v>
      </c>
      <c r="N259" s="265"/>
      <c r="O259" s="266"/>
      <c r="P259" s="267"/>
      <c r="AF259" s="219"/>
      <c r="AG259" s="219"/>
      <c r="AH259" s="219"/>
      <c r="AJ259" s="288"/>
      <c r="AM259" s="219"/>
      <c r="AR259" s="219"/>
      <c r="AS259" s="203" t="s">
        <v>97</v>
      </c>
    </row>
    <row r="260" spans="1:45" customFormat="1" ht="15" hidden="1" x14ac:dyDescent="0.25">
      <c r="A260" s="224"/>
      <c r="B260" s="202"/>
      <c r="C260" s="226"/>
      <c r="D260" s="378" t="s">
        <v>98</v>
      </c>
      <c r="E260" s="378"/>
      <c r="F260" s="378"/>
      <c r="G260" s="378"/>
      <c r="H260" s="378"/>
      <c r="I260" s="378"/>
      <c r="J260" s="378"/>
      <c r="K260" s="378"/>
      <c r="L260" s="378"/>
      <c r="M260" s="268">
        <v>107.73</v>
      </c>
      <c r="N260" s="265"/>
      <c r="O260" s="266"/>
      <c r="P260" s="267"/>
      <c r="AF260" s="219"/>
      <c r="AG260" s="219"/>
      <c r="AH260" s="219"/>
      <c r="AJ260" s="288"/>
      <c r="AM260" s="219"/>
      <c r="AR260" s="219"/>
      <c r="AS260" s="203" t="s">
        <v>98</v>
      </c>
    </row>
    <row r="261" spans="1:45" customFormat="1" ht="15" hidden="1" x14ac:dyDescent="0.25">
      <c r="A261" s="224"/>
      <c r="B261" s="202"/>
      <c r="C261" s="226"/>
      <c r="D261" s="378" t="s">
        <v>99</v>
      </c>
      <c r="E261" s="378"/>
      <c r="F261" s="378"/>
      <c r="G261" s="378"/>
      <c r="H261" s="378"/>
      <c r="I261" s="378"/>
      <c r="J261" s="378"/>
      <c r="K261" s="378"/>
      <c r="L261" s="378"/>
      <c r="M261" s="264">
        <v>15066.66</v>
      </c>
      <c r="N261" s="265"/>
      <c r="O261" s="266"/>
      <c r="P261" s="267"/>
      <c r="AF261" s="219"/>
      <c r="AG261" s="219"/>
      <c r="AH261" s="219"/>
      <c r="AJ261" s="288"/>
      <c r="AM261" s="219"/>
      <c r="AR261" s="219"/>
      <c r="AS261" s="203" t="s">
        <v>99</v>
      </c>
    </row>
    <row r="262" spans="1:45" customFormat="1" ht="15" hidden="1" x14ac:dyDescent="0.25">
      <c r="A262" s="224"/>
      <c r="B262" s="202"/>
      <c r="C262" s="226"/>
      <c r="D262" s="378" t="s">
        <v>100</v>
      </c>
      <c r="E262" s="378"/>
      <c r="F262" s="378"/>
      <c r="G262" s="378"/>
      <c r="H262" s="378"/>
      <c r="I262" s="378"/>
      <c r="J262" s="378"/>
      <c r="K262" s="378"/>
      <c r="L262" s="378"/>
      <c r="M262" s="264">
        <v>18333.59</v>
      </c>
      <c r="N262" s="265"/>
      <c r="O262" s="266"/>
      <c r="P262" s="267"/>
      <c r="AF262" s="219"/>
      <c r="AG262" s="219"/>
      <c r="AH262" s="219"/>
      <c r="AJ262" s="288"/>
      <c r="AM262" s="219"/>
      <c r="AR262" s="219"/>
      <c r="AS262" s="203" t="s">
        <v>100</v>
      </c>
    </row>
    <row r="263" spans="1:45" customFormat="1" ht="15" hidden="1" x14ac:dyDescent="0.25">
      <c r="A263" s="224"/>
      <c r="B263" s="202"/>
      <c r="C263" s="226"/>
      <c r="D263" s="378" t="s">
        <v>276</v>
      </c>
      <c r="E263" s="378"/>
      <c r="F263" s="378"/>
      <c r="G263" s="378"/>
      <c r="H263" s="378"/>
      <c r="I263" s="378"/>
      <c r="J263" s="378"/>
      <c r="K263" s="378"/>
      <c r="L263" s="378"/>
      <c r="M263" s="264">
        <v>18286.5</v>
      </c>
      <c r="N263" s="265"/>
      <c r="O263" s="266"/>
      <c r="P263" s="267"/>
      <c r="AF263" s="219"/>
      <c r="AG263" s="219"/>
      <c r="AH263" s="219"/>
      <c r="AJ263" s="288"/>
      <c r="AM263" s="219"/>
      <c r="AR263" s="219"/>
      <c r="AS263" s="203" t="s">
        <v>276</v>
      </c>
    </row>
    <row r="264" spans="1:45" customFormat="1" ht="15" hidden="1" x14ac:dyDescent="0.25">
      <c r="A264" s="224"/>
      <c r="B264" s="202"/>
      <c r="C264" s="226"/>
      <c r="D264" s="378" t="s">
        <v>277</v>
      </c>
      <c r="E264" s="378"/>
      <c r="F264" s="378"/>
      <c r="G264" s="378"/>
      <c r="H264" s="378"/>
      <c r="I264" s="378"/>
      <c r="J264" s="378"/>
      <c r="K264" s="378"/>
      <c r="L264" s="378"/>
      <c r="M264" s="267"/>
      <c r="N264" s="265"/>
      <c r="O264" s="266"/>
      <c r="P264" s="267"/>
      <c r="AF264" s="219"/>
      <c r="AG264" s="219"/>
      <c r="AH264" s="219"/>
      <c r="AJ264" s="288"/>
      <c r="AM264" s="219"/>
      <c r="AR264" s="219"/>
      <c r="AS264" s="203" t="s">
        <v>277</v>
      </c>
    </row>
    <row r="265" spans="1:45" customFormat="1" ht="15" hidden="1" x14ac:dyDescent="0.25">
      <c r="A265" s="224"/>
      <c r="B265" s="202"/>
      <c r="C265" s="226"/>
      <c r="D265" s="378" t="s">
        <v>278</v>
      </c>
      <c r="E265" s="378"/>
      <c r="F265" s="378"/>
      <c r="G265" s="378"/>
      <c r="H265" s="378"/>
      <c r="I265" s="378"/>
      <c r="J265" s="378"/>
      <c r="K265" s="378"/>
      <c r="L265" s="378"/>
      <c r="M265" s="268">
        <v>906.87</v>
      </c>
      <c r="N265" s="265"/>
      <c r="O265" s="266"/>
      <c r="P265" s="267"/>
      <c r="AF265" s="219"/>
      <c r="AG265" s="219"/>
      <c r="AH265" s="219"/>
      <c r="AJ265" s="288"/>
      <c r="AM265" s="219"/>
      <c r="AR265" s="219"/>
      <c r="AS265" s="203" t="s">
        <v>278</v>
      </c>
    </row>
    <row r="266" spans="1:45" customFormat="1" ht="15" hidden="1" x14ac:dyDescent="0.25">
      <c r="A266" s="224"/>
      <c r="B266" s="202"/>
      <c r="C266" s="226"/>
      <c r="D266" s="378" t="s">
        <v>279</v>
      </c>
      <c r="E266" s="378"/>
      <c r="F266" s="378"/>
      <c r="G266" s="378"/>
      <c r="H266" s="378"/>
      <c r="I266" s="378"/>
      <c r="J266" s="378"/>
      <c r="K266" s="378"/>
      <c r="L266" s="378"/>
      <c r="M266" s="268">
        <v>871.48</v>
      </c>
      <c r="N266" s="265"/>
      <c r="O266" s="266"/>
      <c r="P266" s="267"/>
      <c r="AF266" s="219"/>
      <c r="AG266" s="219"/>
      <c r="AH266" s="219"/>
      <c r="AJ266" s="288"/>
      <c r="AM266" s="219"/>
      <c r="AR266" s="219"/>
      <c r="AS266" s="203" t="s">
        <v>279</v>
      </c>
    </row>
    <row r="267" spans="1:45" customFormat="1" ht="15" hidden="1" x14ac:dyDescent="0.25">
      <c r="A267" s="224"/>
      <c r="B267" s="202"/>
      <c r="C267" s="226"/>
      <c r="D267" s="378" t="s">
        <v>280</v>
      </c>
      <c r="E267" s="378"/>
      <c r="F267" s="378"/>
      <c r="G267" s="378"/>
      <c r="H267" s="378"/>
      <c r="I267" s="378"/>
      <c r="J267" s="378"/>
      <c r="K267" s="378"/>
      <c r="L267" s="378"/>
      <c r="M267" s="268">
        <v>107.73</v>
      </c>
      <c r="N267" s="265"/>
      <c r="O267" s="266"/>
      <c r="P267" s="267"/>
      <c r="AF267" s="219"/>
      <c r="AG267" s="219"/>
      <c r="AH267" s="219"/>
      <c r="AJ267" s="288"/>
      <c r="AM267" s="219"/>
      <c r="AR267" s="219"/>
      <c r="AS267" s="203" t="s">
        <v>280</v>
      </c>
    </row>
    <row r="268" spans="1:45" customFormat="1" ht="15" hidden="1" x14ac:dyDescent="0.25">
      <c r="A268" s="224"/>
      <c r="B268" s="202"/>
      <c r="C268" s="226"/>
      <c r="D268" s="378" t="s">
        <v>281</v>
      </c>
      <c r="E268" s="378"/>
      <c r="F268" s="378"/>
      <c r="G268" s="378"/>
      <c r="H268" s="378"/>
      <c r="I268" s="378"/>
      <c r="J268" s="378"/>
      <c r="K268" s="378"/>
      <c r="L268" s="378"/>
      <c r="M268" s="264">
        <v>15019.57</v>
      </c>
      <c r="N268" s="265"/>
      <c r="O268" s="266"/>
      <c r="P268" s="267"/>
      <c r="AF268" s="219"/>
      <c r="AG268" s="219"/>
      <c r="AH268" s="219"/>
      <c r="AJ268" s="288"/>
      <c r="AM268" s="219"/>
      <c r="AR268" s="219"/>
      <c r="AS268" s="203" t="s">
        <v>281</v>
      </c>
    </row>
    <row r="269" spans="1:45" customFormat="1" ht="15" hidden="1" x14ac:dyDescent="0.25">
      <c r="A269" s="224"/>
      <c r="B269" s="202"/>
      <c r="C269" s="226"/>
      <c r="D269" s="378" t="s">
        <v>282</v>
      </c>
      <c r="E269" s="378"/>
      <c r="F269" s="378"/>
      <c r="G269" s="378"/>
      <c r="H269" s="378"/>
      <c r="I269" s="378"/>
      <c r="J269" s="378"/>
      <c r="K269" s="378"/>
      <c r="L269" s="378"/>
      <c r="M269" s="264">
        <v>1003.91</v>
      </c>
      <c r="N269" s="265"/>
      <c r="O269" s="266"/>
      <c r="P269" s="267"/>
      <c r="AF269" s="219"/>
      <c r="AG269" s="219"/>
      <c r="AH269" s="219"/>
      <c r="AJ269" s="288"/>
      <c r="AM269" s="219"/>
      <c r="AR269" s="219"/>
      <c r="AS269" s="203" t="s">
        <v>282</v>
      </c>
    </row>
    <row r="270" spans="1:45" customFormat="1" ht="15" hidden="1" x14ac:dyDescent="0.25">
      <c r="A270" s="224"/>
      <c r="B270" s="202"/>
      <c r="C270" s="226"/>
      <c r="D270" s="378" t="s">
        <v>283</v>
      </c>
      <c r="E270" s="378"/>
      <c r="F270" s="378"/>
      <c r="G270" s="378"/>
      <c r="H270" s="378"/>
      <c r="I270" s="378"/>
      <c r="J270" s="378"/>
      <c r="K270" s="378"/>
      <c r="L270" s="378"/>
      <c r="M270" s="268">
        <v>484.67</v>
      </c>
      <c r="N270" s="265"/>
      <c r="O270" s="266"/>
      <c r="P270" s="267"/>
      <c r="AF270" s="219"/>
      <c r="AG270" s="219"/>
      <c r="AH270" s="219"/>
      <c r="AJ270" s="288"/>
      <c r="AM270" s="219"/>
      <c r="AR270" s="219"/>
      <c r="AS270" s="203" t="s">
        <v>283</v>
      </c>
    </row>
    <row r="271" spans="1:45" customFormat="1" ht="15" hidden="1" x14ac:dyDescent="0.25">
      <c r="A271" s="224"/>
      <c r="B271" s="202"/>
      <c r="C271" s="226"/>
      <c r="D271" s="378" t="s">
        <v>565</v>
      </c>
      <c r="E271" s="378"/>
      <c r="F271" s="378"/>
      <c r="G271" s="378"/>
      <c r="H271" s="378"/>
      <c r="I271" s="378"/>
      <c r="J271" s="378"/>
      <c r="K271" s="378"/>
      <c r="L271" s="378"/>
      <c r="M271" s="268">
        <v>47.09</v>
      </c>
      <c r="N271" s="265"/>
      <c r="O271" s="266"/>
      <c r="P271" s="267"/>
      <c r="AF271" s="219"/>
      <c r="AG271" s="219"/>
      <c r="AH271" s="219"/>
      <c r="AJ271" s="288"/>
      <c r="AM271" s="219"/>
      <c r="AR271" s="219"/>
      <c r="AS271" s="203" t="s">
        <v>565</v>
      </c>
    </row>
    <row r="272" spans="1:45" customFormat="1" ht="15" hidden="1" x14ac:dyDescent="0.25">
      <c r="A272" s="224"/>
      <c r="B272" s="202"/>
      <c r="C272" s="226"/>
      <c r="D272" s="378" t="s">
        <v>101</v>
      </c>
      <c r="E272" s="378"/>
      <c r="F272" s="378"/>
      <c r="G272" s="378"/>
      <c r="H272" s="378"/>
      <c r="I272" s="378"/>
      <c r="J272" s="378"/>
      <c r="K272" s="378"/>
      <c r="L272" s="378"/>
      <c r="M272" s="264">
        <v>1014.6</v>
      </c>
      <c r="N272" s="265"/>
      <c r="O272" s="266"/>
      <c r="P272" s="267"/>
      <c r="AF272" s="219"/>
      <c r="AG272" s="219"/>
      <c r="AH272" s="219"/>
      <c r="AJ272" s="288"/>
      <c r="AM272" s="219"/>
      <c r="AR272" s="219"/>
      <c r="AS272" s="203" t="s">
        <v>101</v>
      </c>
    </row>
    <row r="273" spans="1:48" customFormat="1" ht="15" hidden="1" x14ac:dyDescent="0.25">
      <c r="A273" s="224"/>
      <c r="B273" s="202"/>
      <c r="C273" s="226"/>
      <c r="D273" s="378" t="s">
        <v>102</v>
      </c>
      <c r="E273" s="378"/>
      <c r="F273" s="378"/>
      <c r="G273" s="378"/>
      <c r="H273" s="378"/>
      <c r="I273" s="378"/>
      <c r="J273" s="378"/>
      <c r="K273" s="378"/>
      <c r="L273" s="378"/>
      <c r="M273" s="264">
        <v>1003.91</v>
      </c>
      <c r="N273" s="265"/>
      <c r="O273" s="266"/>
      <c r="P273" s="267"/>
      <c r="AF273" s="219"/>
      <c r="AG273" s="219"/>
      <c r="AH273" s="219"/>
      <c r="AJ273" s="288"/>
      <c r="AM273" s="219"/>
      <c r="AR273" s="219"/>
      <c r="AS273" s="203" t="s">
        <v>102</v>
      </c>
    </row>
    <row r="274" spans="1:48" customFormat="1" ht="15" hidden="1" x14ac:dyDescent="0.25">
      <c r="A274" s="224"/>
      <c r="B274" s="202"/>
      <c r="C274" s="226"/>
      <c r="D274" s="378" t="s">
        <v>103</v>
      </c>
      <c r="E274" s="378"/>
      <c r="F274" s="378"/>
      <c r="G274" s="378"/>
      <c r="H274" s="378"/>
      <c r="I274" s="378"/>
      <c r="J274" s="378"/>
      <c r="K274" s="378"/>
      <c r="L274" s="378"/>
      <c r="M274" s="268">
        <v>484.67</v>
      </c>
      <c r="N274" s="265"/>
      <c r="O274" s="266"/>
      <c r="P274" s="267"/>
      <c r="AF274" s="219"/>
      <c r="AG274" s="219"/>
      <c r="AH274" s="219"/>
      <c r="AJ274" s="288"/>
      <c r="AM274" s="219"/>
      <c r="AR274" s="219"/>
      <c r="AS274" s="203" t="s">
        <v>103</v>
      </c>
    </row>
    <row r="275" spans="1:48" customFormat="1" ht="15" hidden="1" x14ac:dyDescent="0.25">
      <c r="A275" s="224"/>
      <c r="B275" s="202"/>
      <c r="C275" s="269"/>
      <c r="D275" s="389" t="s">
        <v>566</v>
      </c>
      <c r="E275" s="389"/>
      <c r="F275" s="389"/>
      <c r="G275" s="389"/>
      <c r="H275" s="389"/>
      <c r="I275" s="389"/>
      <c r="J275" s="389"/>
      <c r="K275" s="389"/>
      <c r="L275" s="389"/>
      <c r="M275" s="270">
        <v>18333.59</v>
      </c>
      <c r="N275" s="271"/>
      <c r="O275" s="272"/>
      <c r="P275" s="273"/>
      <c r="AF275" s="219"/>
      <c r="AG275" s="219"/>
      <c r="AH275" s="219"/>
      <c r="AJ275" s="288"/>
      <c r="AM275" s="219"/>
      <c r="AR275" s="219"/>
      <c r="AT275" s="219" t="s">
        <v>566</v>
      </c>
    </row>
    <row r="276" spans="1:48" customFormat="1" ht="15" hidden="1" x14ac:dyDescent="0.25">
      <c r="A276" s="259"/>
      <c r="B276" s="204"/>
      <c r="C276" s="222"/>
      <c r="D276" s="386" t="s">
        <v>133</v>
      </c>
      <c r="E276" s="386"/>
      <c r="F276" s="386"/>
      <c r="G276" s="386"/>
      <c r="H276" s="386"/>
      <c r="I276" s="386"/>
      <c r="J276" s="386"/>
      <c r="K276" s="386"/>
      <c r="L276" s="386"/>
      <c r="M276" s="260"/>
      <c r="N276" s="261"/>
      <c r="O276" s="262"/>
      <c r="AU276" s="219" t="s">
        <v>133</v>
      </c>
    </row>
    <row r="277" spans="1:48" customFormat="1" ht="15" hidden="1" x14ac:dyDescent="0.25">
      <c r="A277" s="224"/>
      <c r="B277" s="202"/>
      <c r="C277" s="226"/>
      <c r="D277" s="378" t="s">
        <v>94</v>
      </c>
      <c r="E277" s="378"/>
      <c r="F277" s="378"/>
      <c r="G277" s="378"/>
      <c r="H277" s="378"/>
      <c r="I277" s="378"/>
      <c r="J277" s="378"/>
      <c r="K277" s="378"/>
      <c r="L277" s="378"/>
      <c r="M277" s="264">
        <v>16845.009999999998</v>
      </c>
      <c r="N277" s="265"/>
      <c r="O277" s="274">
        <v>175082.93</v>
      </c>
      <c r="AU277" s="219"/>
      <c r="AV277" s="203" t="s">
        <v>94</v>
      </c>
    </row>
    <row r="278" spans="1:48" customFormat="1" ht="15" hidden="1" x14ac:dyDescent="0.25">
      <c r="A278" s="224"/>
      <c r="B278" s="202"/>
      <c r="C278" s="226"/>
      <c r="D278" s="378" t="s">
        <v>95</v>
      </c>
      <c r="E278" s="378"/>
      <c r="F278" s="378"/>
      <c r="G278" s="378"/>
      <c r="H278" s="378"/>
      <c r="I278" s="378"/>
      <c r="J278" s="378"/>
      <c r="K278" s="378"/>
      <c r="L278" s="378"/>
      <c r="M278" s="267"/>
      <c r="N278" s="265"/>
      <c r="O278" s="266"/>
      <c r="AU278" s="219"/>
      <c r="AV278" s="203" t="s">
        <v>95</v>
      </c>
    </row>
    <row r="279" spans="1:48" customFormat="1" ht="15" hidden="1" x14ac:dyDescent="0.25">
      <c r="A279" s="224"/>
      <c r="B279" s="202"/>
      <c r="C279" s="226"/>
      <c r="D279" s="378" t="s">
        <v>96</v>
      </c>
      <c r="E279" s="378"/>
      <c r="F279" s="378"/>
      <c r="G279" s="378"/>
      <c r="H279" s="378"/>
      <c r="I279" s="378"/>
      <c r="J279" s="378"/>
      <c r="K279" s="378"/>
      <c r="L279" s="378"/>
      <c r="M279" s="268">
        <v>906.87</v>
      </c>
      <c r="N279" s="265"/>
      <c r="O279" s="274">
        <v>40600.57</v>
      </c>
      <c r="AU279" s="219"/>
      <c r="AV279" s="203" t="s">
        <v>96</v>
      </c>
    </row>
    <row r="280" spans="1:48" customFormat="1" ht="15" hidden="1" x14ac:dyDescent="0.25">
      <c r="A280" s="224"/>
      <c r="B280" s="202"/>
      <c r="C280" s="226"/>
      <c r="D280" s="378" t="s">
        <v>97</v>
      </c>
      <c r="E280" s="378"/>
      <c r="F280" s="378"/>
      <c r="G280" s="378"/>
      <c r="H280" s="378"/>
      <c r="I280" s="378"/>
      <c r="J280" s="378"/>
      <c r="K280" s="378"/>
      <c r="L280" s="378"/>
      <c r="M280" s="268">
        <v>871.48</v>
      </c>
      <c r="N280" s="265"/>
      <c r="O280" s="274">
        <v>11538.39</v>
      </c>
      <c r="AU280" s="219"/>
      <c r="AV280" s="203" t="s">
        <v>97</v>
      </c>
    </row>
    <row r="281" spans="1:48" customFormat="1" ht="15" hidden="1" x14ac:dyDescent="0.25">
      <c r="A281" s="224"/>
      <c r="B281" s="202"/>
      <c r="C281" s="226"/>
      <c r="D281" s="378" t="s">
        <v>98</v>
      </c>
      <c r="E281" s="378"/>
      <c r="F281" s="378"/>
      <c r="G281" s="378"/>
      <c r="H281" s="378"/>
      <c r="I281" s="378"/>
      <c r="J281" s="378"/>
      <c r="K281" s="378"/>
      <c r="L281" s="378"/>
      <c r="M281" s="268">
        <v>107.73</v>
      </c>
      <c r="N281" s="265"/>
      <c r="O281" s="274">
        <v>4823.07</v>
      </c>
      <c r="AU281" s="219"/>
      <c r="AV281" s="203" t="s">
        <v>98</v>
      </c>
    </row>
    <row r="282" spans="1:48" customFormat="1" ht="15" hidden="1" x14ac:dyDescent="0.25">
      <c r="A282" s="224"/>
      <c r="B282" s="202"/>
      <c r="C282" s="226"/>
      <c r="D282" s="378" t="s">
        <v>99</v>
      </c>
      <c r="E282" s="378"/>
      <c r="F282" s="378"/>
      <c r="G282" s="378"/>
      <c r="H282" s="378"/>
      <c r="I282" s="378"/>
      <c r="J282" s="378"/>
      <c r="K282" s="378"/>
      <c r="L282" s="378"/>
      <c r="M282" s="264">
        <v>15066.66</v>
      </c>
      <c r="N282" s="265"/>
      <c r="O282" s="274">
        <v>122943.97</v>
      </c>
      <c r="AU282" s="219"/>
      <c r="AV282" s="203" t="s">
        <v>99</v>
      </c>
    </row>
    <row r="283" spans="1:48" customFormat="1" ht="15" hidden="1" x14ac:dyDescent="0.25">
      <c r="A283" s="224"/>
      <c r="B283" s="202"/>
      <c r="C283" s="226"/>
      <c r="D283" s="378" t="s">
        <v>100</v>
      </c>
      <c r="E283" s="378"/>
      <c r="F283" s="378"/>
      <c r="G283" s="378"/>
      <c r="H283" s="378"/>
      <c r="I283" s="378"/>
      <c r="J283" s="378"/>
      <c r="K283" s="378"/>
      <c r="L283" s="378"/>
      <c r="M283" s="264">
        <v>18333.59</v>
      </c>
      <c r="N283" s="265"/>
      <c r="O283" s="274">
        <v>241726.59</v>
      </c>
      <c r="AU283" s="219"/>
      <c r="AV283" s="203" t="s">
        <v>100</v>
      </c>
    </row>
    <row r="284" spans="1:48" customFormat="1" ht="15" hidden="1" x14ac:dyDescent="0.25">
      <c r="A284" s="224"/>
      <c r="B284" s="202"/>
      <c r="C284" s="226"/>
      <c r="D284" s="378" t="s">
        <v>276</v>
      </c>
      <c r="E284" s="378"/>
      <c r="F284" s="378"/>
      <c r="G284" s="378"/>
      <c r="H284" s="378"/>
      <c r="I284" s="378"/>
      <c r="J284" s="378"/>
      <c r="K284" s="378"/>
      <c r="L284" s="378"/>
      <c r="M284" s="264">
        <v>18286.5</v>
      </c>
      <c r="N284" s="265"/>
      <c r="O284" s="274">
        <v>241342.34</v>
      </c>
      <c r="AU284" s="219"/>
      <c r="AV284" s="203" t="s">
        <v>276</v>
      </c>
    </row>
    <row r="285" spans="1:48" customFormat="1" ht="15" hidden="1" x14ac:dyDescent="0.25">
      <c r="A285" s="224"/>
      <c r="B285" s="202"/>
      <c r="C285" s="226"/>
      <c r="D285" s="378" t="s">
        <v>277</v>
      </c>
      <c r="E285" s="378"/>
      <c r="F285" s="378"/>
      <c r="G285" s="378"/>
      <c r="H285" s="378"/>
      <c r="I285" s="378"/>
      <c r="J285" s="378"/>
      <c r="K285" s="378"/>
      <c r="L285" s="378"/>
      <c r="M285" s="267"/>
      <c r="N285" s="265"/>
      <c r="O285" s="266"/>
      <c r="AU285" s="219"/>
      <c r="AV285" s="203" t="s">
        <v>277</v>
      </c>
    </row>
    <row r="286" spans="1:48" customFormat="1" ht="15" hidden="1" x14ac:dyDescent="0.25">
      <c r="A286" s="224"/>
      <c r="B286" s="202"/>
      <c r="C286" s="226"/>
      <c r="D286" s="378" t="s">
        <v>278</v>
      </c>
      <c r="E286" s="378"/>
      <c r="F286" s="378"/>
      <c r="G286" s="378"/>
      <c r="H286" s="378"/>
      <c r="I286" s="378"/>
      <c r="J286" s="378"/>
      <c r="K286" s="378"/>
      <c r="L286" s="378"/>
      <c r="M286" s="268">
        <v>906.87</v>
      </c>
      <c r="N286" s="265"/>
      <c r="O286" s="274">
        <v>40600.57</v>
      </c>
      <c r="AU286" s="219"/>
      <c r="AV286" s="203" t="s">
        <v>278</v>
      </c>
    </row>
    <row r="287" spans="1:48" customFormat="1" ht="15" hidden="1" x14ac:dyDescent="0.25">
      <c r="A287" s="224"/>
      <c r="B287" s="202"/>
      <c r="C287" s="226"/>
      <c r="D287" s="378" t="s">
        <v>279</v>
      </c>
      <c r="E287" s="378"/>
      <c r="F287" s="378"/>
      <c r="G287" s="378"/>
      <c r="H287" s="378"/>
      <c r="I287" s="378"/>
      <c r="J287" s="378"/>
      <c r="K287" s="378"/>
      <c r="L287" s="378"/>
      <c r="M287" s="268">
        <v>871.48</v>
      </c>
      <c r="N287" s="265"/>
      <c r="O287" s="274">
        <v>11538.39</v>
      </c>
      <c r="AU287" s="219"/>
      <c r="AV287" s="203" t="s">
        <v>279</v>
      </c>
    </row>
    <row r="288" spans="1:48" customFormat="1" ht="15" hidden="1" x14ac:dyDescent="0.25">
      <c r="A288" s="224"/>
      <c r="B288" s="202"/>
      <c r="C288" s="226"/>
      <c r="D288" s="378" t="s">
        <v>280</v>
      </c>
      <c r="E288" s="378"/>
      <c r="F288" s="378"/>
      <c r="G288" s="378"/>
      <c r="H288" s="378"/>
      <c r="I288" s="378"/>
      <c r="J288" s="378"/>
      <c r="K288" s="378"/>
      <c r="L288" s="378"/>
      <c r="M288" s="268">
        <v>107.73</v>
      </c>
      <c r="N288" s="265"/>
      <c r="O288" s="274">
        <v>4823.07</v>
      </c>
      <c r="AU288" s="219"/>
      <c r="AV288" s="203" t="s">
        <v>280</v>
      </c>
    </row>
    <row r="289" spans="1:52" customFormat="1" ht="15" hidden="1" x14ac:dyDescent="0.25">
      <c r="A289" s="224"/>
      <c r="B289" s="202"/>
      <c r="C289" s="226"/>
      <c r="D289" s="378" t="s">
        <v>281</v>
      </c>
      <c r="E289" s="378"/>
      <c r="F289" s="378"/>
      <c r="G289" s="378"/>
      <c r="H289" s="378"/>
      <c r="I289" s="378"/>
      <c r="J289" s="378"/>
      <c r="K289" s="378"/>
      <c r="L289" s="378"/>
      <c r="M289" s="264">
        <v>15019.57</v>
      </c>
      <c r="N289" s="265"/>
      <c r="O289" s="274">
        <v>122559.72</v>
      </c>
      <c r="AU289" s="219"/>
      <c r="AV289" s="203" t="s">
        <v>281</v>
      </c>
    </row>
    <row r="290" spans="1:52" customFormat="1" ht="15" hidden="1" x14ac:dyDescent="0.25">
      <c r="A290" s="224"/>
      <c r="B290" s="202"/>
      <c r="C290" s="226"/>
      <c r="D290" s="378" t="s">
        <v>282</v>
      </c>
      <c r="E290" s="378"/>
      <c r="F290" s="378"/>
      <c r="G290" s="378"/>
      <c r="H290" s="378"/>
      <c r="I290" s="378"/>
      <c r="J290" s="378"/>
      <c r="K290" s="378"/>
      <c r="L290" s="378"/>
      <c r="M290" s="264">
        <v>1003.91</v>
      </c>
      <c r="N290" s="265"/>
      <c r="O290" s="274">
        <v>44945.22</v>
      </c>
      <c r="AU290" s="219"/>
      <c r="AV290" s="203" t="s">
        <v>282</v>
      </c>
    </row>
    <row r="291" spans="1:52" customFormat="1" ht="15" hidden="1" x14ac:dyDescent="0.25">
      <c r="A291" s="224"/>
      <c r="B291" s="202"/>
      <c r="C291" s="226"/>
      <c r="D291" s="378" t="s">
        <v>283</v>
      </c>
      <c r="E291" s="378"/>
      <c r="F291" s="378"/>
      <c r="G291" s="378"/>
      <c r="H291" s="378"/>
      <c r="I291" s="378"/>
      <c r="J291" s="378"/>
      <c r="K291" s="378"/>
      <c r="L291" s="378"/>
      <c r="M291" s="268">
        <v>484.67</v>
      </c>
      <c r="N291" s="265"/>
      <c r="O291" s="274">
        <v>21698.44</v>
      </c>
      <c r="AU291" s="219"/>
      <c r="AV291" s="203" t="s">
        <v>283</v>
      </c>
    </row>
    <row r="292" spans="1:52" customFormat="1" ht="15" hidden="1" x14ac:dyDescent="0.25">
      <c r="A292" s="224"/>
      <c r="B292" s="202"/>
      <c r="C292" s="226"/>
      <c r="D292" s="378" t="s">
        <v>565</v>
      </c>
      <c r="E292" s="378"/>
      <c r="F292" s="378"/>
      <c r="G292" s="378"/>
      <c r="H292" s="378"/>
      <c r="I292" s="378"/>
      <c r="J292" s="378"/>
      <c r="K292" s="378"/>
      <c r="L292" s="378"/>
      <c r="M292" s="268">
        <v>47.09</v>
      </c>
      <c r="N292" s="265"/>
      <c r="O292" s="278">
        <v>384.25</v>
      </c>
      <c r="AU292" s="219"/>
      <c r="AV292" s="203" t="s">
        <v>565</v>
      </c>
    </row>
    <row r="293" spans="1:52" customFormat="1" ht="15" hidden="1" x14ac:dyDescent="0.25">
      <c r="A293" s="224"/>
      <c r="B293" s="202"/>
      <c r="C293" s="226"/>
      <c r="D293" s="378" t="s">
        <v>101</v>
      </c>
      <c r="E293" s="378"/>
      <c r="F293" s="378"/>
      <c r="G293" s="378"/>
      <c r="H293" s="378"/>
      <c r="I293" s="378"/>
      <c r="J293" s="378"/>
      <c r="K293" s="378"/>
      <c r="L293" s="378"/>
      <c r="M293" s="264">
        <v>1014.6</v>
      </c>
      <c r="N293" s="265"/>
      <c r="O293" s="274">
        <v>45423.64</v>
      </c>
      <c r="AU293" s="219"/>
      <c r="AV293" s="203" t="s">
        <v>101</v>
      </c>
    </row>
    <row r="294" spans="1:52" customFormat="1" ht="15" hidden="1" x14ac:dyDescent="0.25">
      <c r="A294" s="224"/>
      <c r="B294" s="202"/>
      <c r="C294" s="226"/>
      <c r="D294" s="378" t="s">
        <v>102</v>
      </c>
      <c r="E294" s="378"/>
      <c r="F294" s="378"/>
      <c r="G294" s="378"/>
      <c r="H294" s="378"/>
      <c r="I294" s="378"/>
      <c r="J294" s="378"/>
      <c r="K294" s="378"/>
      <c r="L294" s="378"/>
      <c r="M294" s="264">
        <v>1003.91</v>
      </c>
      <c r="N294" s="265"/>
      <c r="O294" s="274">
        <v>44945.22</v>
      </c>
      <c r="AU294" s="219"/>
      <c r="AV294" s="203" t="s">
        <v>102</v>
      </c>
    </row>
    <row r="295" spans="1:52" customFormat="1" ht="15" hidden="1" x14ac:dyDescent="0.25">
      <c r="A295" s="224"/>
      <c r="B295" s="202"/>
      <c r="C295" s="226"/>
      <c r="D295" s="378" t="s">
        <v>103</v>
      </c>
      <c r="E295" s="378"/>
      <c r="F295" s="378"/>
      <c r="G295" s="378"/>
      <c r="H295" s="378"/>
      <c r="I295" s="378"/>
      <c r="J295" s="378"/>
      <c r="K295" s="378"/>
      <c r="L295" s="378"/>
      <c r="M295" s="268">
        <v>484.67</v>
      </c>
      <c r="N295" s="265"/>
      <c r="O295" s="274">
        <v>21698.44</v>
      </c>
      <c r="AU295" s="219"/>
      <c r="AV295" s="203" t="s">
        <v>103</v>
      </c>
    </row>
    <row r="296" spans="1:52" customFormat="1" ht="15" hidden="1" x14ac:dyDescent="0.25">
      <c r="A296" s="224"/>
      <c r="B296" s="202"/>
      <c r="C296" s="226"/>
      <c r="D296" s="378" t="s">
        <v>134</v>
      </c>
      <c r="E296" s="378"/>
      <c r="F296" s="378"/>
      <c r="G296" s="378"/>
      <c r="H296" s="378"/>
      <c r="I296" s="378"/>
      <c r="J296" s="378"/>
      <c r="K296" s="378"/>
      <c r="L296" s="378"/>
      <c r="M296" s="264">
        <v>1503.35</v>
      </c>
      <c r="N296" s="265"/>
      <c r="O296" s="274">
        <v>19821.580000000002</v>
      </c>
      <c r="AU296" s="219"/>
      <c r="AV296" s="203" t="s">
        <v>134</v>
      </c>
    </row>
    <row r="297" spans="1:52" customFormat="1" ht="15" hidden="1" x14ac:dyDescent="0.25">
      <c r="A297" s="224"/>
      <c r="B297" s="202"/>
      <c r="C297" s="269"/>
      <c r="D297" s="389" t="s">
        <v>135</v>
      </c>
      <c r="E297" s="389"/>
      <c r="F297" s="389"/>
      <c r="G297" s="389"/>
      <c r="H297" s="389"/>
      <c r="I297" s="389"/>
      <c r="J297" s="389"/>
      <c r="K297" s="389"/>
      <c r="L297" s="389"/>
      <c r="M297" s="270">
        <v>19836.939999999999</v>
      </c>
      <c r="N297" s="271"/>
      <c r="O297" s="275">
        <v>261548.17</v>
      </c>
      <c r="AU297" s="219"/>
      <c r="AW297" s="219" t="s">
        <v>135</v>
      </c>
    </row>
    <row r="298" spans="1:52" customFormat="1" ht="15" hidden="1" x14ac:dyDescent="0.25">
      <c r="A298" s="224"/>
      <c r="B298" s="202"/>
      <c r="C298" s="226"/>
      <c r="D298" s="378" t="s">
        <v>136</v>
      </c>
      <c r="E298" s="378"/>
      <c r="F298" s="378"/>
      <c r="G298" s="378"/>
      <c r="H298" s="378"/>
      <c r="I298" s="378"/>
      <c r="J298" s="378"/>
      <c r="K298" s="378"/>
      <c r="L298" s="378"/>
      <c r="M298" s="268">
        <v>476.09</v>
      </c>
      <c r="N298" s="265"/>
      <c r="O298" s="274">
        <v>6277.16</v>
      </c>
      <c r="AU298" s="219"/>
      <c r="AV298" s="203" t="s">
        <v>136</v>
      </c>
      <c r="AW298" s="219"/>
    </row>
    <row r="299" spans="1:52" customFormat="1" ht="15" hidden="1" x14ac:dyDescent="0.25">
      <c r="A299" s="224"/>
      <c r="B299" s="202"/>
      <c r="C299" s="269"/>
      <c r="D299" s="389" t="s">
        <v>135</v>
      </c>
      <c r="E299" s="389"/>
      <c r="F299" s="389"/>
      <c r="G299" s="389"/>
      <c r="H299" s="389"/>
      <c r="I299" s="389"/>
      <c r="J299" s="389"/>
      <c r="K299" s="389"/>
      <c r="L299" s="389"/>
      <c r="M299" s="270">
        <v>20313.03</v>
      </c>
      <c r="N299" s="271"/>
      <c r="O299" s="275">
        <v>267825.33</v>
      </c>
      <c r="AU299" s="219"/>
      <c r="AW299" s="219" t="s">
        <v>135</v>
      </c>
    </row>
    <row r="300" spans="1:52" customFormat="1" ht="15" hidden="1" x14ac:dyDescent="0.25">
      <c r="A300" s="224"/>
      <c r="B300" s="202"/>
      <c r="C300" s="226"/>
      <c r="D300" s="378" t="s">
        <v>137</v>
      </c>
      <c r="E300" s="378"/>
      <c r="F300" s="378"/>
      <c r="G300" s="378"/>
      <c r="H300" s="378"/>
      <c r="I300" s="378"/>
      <c r="J300" s="378"/>
      <c r="K300" s="378"/>
      <c r="L300" s="378"/>
      <c r="M300" s="264">
        <v>1044.0899999999999</v>
      </c>
      <c r="N300" s="265"/>
      <c r="O300" s="274">
        <v>13766.22</v>
      </c>
      <c r="AU300" s="219"/>
      <c r="AV300" s="203" t="s">
        <v>137</v>
      </c>
      <c r="AW300" s="219"/>
    </row>
    <row r="301" spans="1:52" customFormat="1" ht="15" hidden="1" x14ac:dyDescent="0.25">
      <c r="A301" s="224"/>
      <c r="B301" s="202"/>
      <c r="C301" s="269"/>
      <c r="D301" s="389" t="s">
        <v>138</v>
      </c>
      <c r="E301" s="389"/>
      <c r="F301" s="389"/>
      <c r="G301" s="389"/>
      <c r="H301" s="389"/>
      <c r="I301" s="389"/>
      <c r="J301" s="389"/>
      <c r="K301" s="389"/>
      <c r="L301" s="389"/>
      <c r="M301" s="270">
        <v>21357.119999999999</v>
      </c>
      <c r="N301" s="271"/>
      <c r="O301" s="275">
        <v>281591.55</v>
      </c>
      <c r="AU301" s="219"/>
      <c r="AW301" s="219"/>
      <c r="AX301" s="219" t="s">
        <v>138</v>
      </c>
    </row>
    <row r="302" spans="1:52" customFormat="1" ht="29.25" customHeight="1" x14ac:dyDescent="0.25">
      <c r="A302" s="204"/>
      <c r="B302" s="204"/>
      <c r="C302" s="204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</row>
    <row r="303" spans="1:52" s="14" customFormat="1" ht="15" x14ac:dyDescent="0.25">
      <c r="A303" s="3"/>
      <c r="B303" s="13" t="s">
        <v>141</v>
      </c>
      <c r="C303" s="391" t="s">
        <v>149</v>
      </c>
      <c r="D303" s="391"/>
      <c r="E303" s="391"/>
      <c r="F303" s="391"/>
      <c r="G303" s="391"/>
      <c r="H303" s="391"/>
      <c r="I303" s="392" t="s">
        <v>150</v>
      </c>
      <c r="J303" s="392"/>
      <c r="K303" s="392"/>
      <c r="L303" s="392"/>
      <c r="M303" s="392"/>
      <c r="N303" s="392"/>
      <c r="O303" s="3"/>
      <c r="P303" s="3"/>
      <c r="Q303" s="3"/>
      <c r="R303" s="3"/>
      <c r="S303" s="3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 t="s">
        <v>5</v>
      </c>
      <c r="AX303" s="12" t="s">
        <v>142</v>
      </c>
      <c r="AY303" s="12"/>
      <c r="AZ303" s="12"/>
    </row>
    <row r="304" spans="1:52" s="15" customFormat="1" ht="27.75" customHeight="1" x14ac:dyDescent="0.25">
      <c r="B304" s="13"/>
      <c r="C304" s="390" t="s">
        <v>143</v>
      </c>
      <c r="D304" s="390"/>
      <c r="E304" s="390"/>
      <c r="F304" s="390"/>
      <c r="G304" s="390"/>
      <c r="H304" s="390"/>
      <c r="I304" s="390"/>
      <c r="J304" s="390"/>
      <c r="K304" s="390"/>
      <c r="L304" s="390"/>
      <c r="M304" s="390"/>
      <c r="N304" s="390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</row>
    <row r="305" spans="1:52" s="14" customFormat="1" ht="15" x14ac:dyDescent="0.25">
      <c r="A305" s="3"/>
      <c r="B305" s="13" t="s">
        <v>144</v>
      </c>
      <c r="C305" s="391" t="s">
        <v>151</v>
      </c>
      <c r="D305" s="391"/>
      <c r="E305" s="391"/>
      <c r="F305" s="391"/>
      <c r="G305" s="391"/>
      <c r="H305" s="391"/>
      <c r="I305" s="392" t="s">
        <v>152</v>
      </c>
      <c r="J305" s="392"/>
      <c r="K305" s="392"/>
      <c r="L305" s="392"/>
      <c r="M305" s="392"/>
      <c r="N305" s="392"/>
      <c r="O305" s="3"/>
      <c r="P305" s="3"/>
      <c r="Q305" s="3"/>
      <c r="R305" s="3"/>
      <c r="S305" s="3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 t="s">
        <v>5</v>
      </c>
      <c r="AZ305" s="12" t="s">
        <v>142</v>
      </c>
    </row>
    <row r="306" spans="1:52" s="15" customFormat="1" ht="18.75" customHeight="1" x14ac:dyDescent="0.25">
      <c r="B306" s="17"/>
      <c r="C306" s="390" t="s">
        <v>143</v>
      </c>
      <c r="D306" s="390"/>
      <c r="E306" s="390"/>
      <c r="F306" s="390"/>
      <c r="G306" s="390"/>
      <c r="H306" s="390"/>
      <c r="I306" s="390"/>
      <c r="J306" s="390"/>
      <c r="K306" s="390"/>
      <c r="L306" s="390"/>
      <c r="M306" s="390"/>
      <c r="N306" s="390"/>
      <c r="O306" s="17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</row>
    <row r="307" spans="1:52" customFormat="1" ht="15" x14ac:dyDescent="0.25">
      <c r="A307" s="202"/>
      <c r="B307" s="202"/>
      <c r="C307" s="202"/>
      <c r="D307" s="202"/>
      <c r="E307" s="202"/>
      <c r="F307" s="202"/>
      <c r="G307" s="202"/>
      <c r="H307" s="202"/>
      <c r="I307" s="202"/>
      <c r="J307" s="202"/>
      <c r="K307" s="202"/>
      <c r="L307" s="202"/>
      <c r="M307" s="202"/>
      <c r="N307" s="202"/>
      <c r="O307" s="202"/>
    </row>
    <row r="308" spans="1:52" customFormat="1" ht="15" x14ac:dyDescent="0.25">
      <c r="A308" s="202"/>
      <c r="B308" s="202"/>
      <c r="C308" s="202"/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</row>
    <row r="309" spans="1:52" customFormat="1" ht="15" x14ac:dyDescent="0.25">
      <c r="A309" s="202"/>
      <c r="B309" s="202"/>
      <c r="C309" s="202"/>
      <c r="D309" s="202"/>
      <c r="E309" s="202"/>
      <c r="F309" s="202"/>
      <c r="G309" s="202"/>
      <c r="H309" s="202"/>
      <c r="I309" s="202"/>
      <c r="J309" s="202"/>
      <c r="K309" s="202"/>
      <c r="L309" s="202"/>
      <c r="M309" s="202"/>
      <c r="N309" s="202"/>
      <c r="O309" s="202"/>
    </row>
    <row r="310" spans="1:52" customFormat="1" ht="15" x14ac:dyDescent="0.25">
      <c r="A310" s="202"/>
      <c r="B310" s="202"/>
    </row>
  </sheetData>
  <autoFilter ref="A29:O301" xr:uid="{090DDFA8-8856-4598-BB28-CD5DF94B83CF}">
    <filterColumn colId="0" showButton="0">
      <customFilters>
        <customFilter operator="notEqual" val=" "/>
      </customFilters>
    </filterColumn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08">
    <mergeCell ref="C306:N306"/>
    <mergeCell ref="D300:L300"/>
    <mergeCell ref="D301:L301"/>
    <mergeCell ref="C303:H303"/>
    <mergeCell ref="I303:N303"/>
    <mergeCell ref="C304:N304"/>
    <mergeCell ref="C305:H305"/>
    <mergeCell ref="I305:N305"/>
    <mergeCell ref="D294:L294"/>
    <mergeCell ref="D295:L295"/>
    <mergeCell ref="D296:L296"/>
    <mergeCell ref="D297:L297"/>
    <mergeCell ref="D298:L298"/>
    <mergeCell ref="D299:L299"/>
    <mergeCell ref="D288:L288"/>
    <mergeCell ref="D289:L289"/>
    <mergeCell ref="D290:L290"/>
    <mergeCell ref="D291:L291"/>
    <mergeCell ref="D292:L292"/>
    <mergeCell ref="D293:L293"/>
    <mergeCell ref="D282:L282"/>
    <mergeCell ref="D283:L283"/>
    <mergeCell ref="D284:L284"/>
    <mergeCell ref="D285:L285"/>
    <mergeCell ref="D286:L286"/>
    <mergeCell ref="D287:L287"/>
    <mergeCell ref="D276:L276"/>
    <mergeCell ref="D277:L277"/>
    <mergeCell ref="D278:L278"/>
    <mergeCell ref="D279:L279"/>
    <mergeCell ref="D280:L280"/>
    <mergeCell ref="D281:L281"/>
    <mergeCell ref="D270:L270"/>
    <mergeCell ref="D271:L271"/>
    <mergeCell ref="D272:L272"/>
    <mergeCell ref="D273:L273"/>
    <mergeCell ref="D274:L274"/>
    <mergeCell ref="D275:L275"/>
    <mergeCell ref="D264:L264"/>
    <mergeCell ref="D265:L265"/>
    <mergeCell ref="D266:L266"/>
    <mergeCell ref="D267:L267"/>
    <mergeCell ref="D268:L268"/>
    <mergeCell ref="D269:L269"/>
    <mergeCell ref="D258:L258"/>
    <mergeCell ref="D259:L259"/>
    <mergeCell ref="D260:L260"/>
    <mergeCell ref="D261:L261"/>
    <mergeCell ref="D262:L262"/>
    <mergeCell ref="D263:L263"/>
    <mergeCell ref="D252:F252"/>
    <mergeCell ref="D253:O253"/>
    <mergeCell ref="D254:F254"/>
    <mergeCell ref="D255:L255"/>
    <mergeCell ref="D256:L256"/>
    <mergeCell ref="D257:L257"/>
    <mergeCell ref="D246:F246"/>
    <mergeCell ref="D247:F247"/>
    <mergeCell ref="D248:F248"/>
    <mergeCell ref="D249:F249"/>
    <mergeCell ref="D250:F250"/>
    <mergeCell ref="D251:F251"/>
    <mergeCell ref="D240:F240"/>
    <mergeCell ref="D241:O241"/>
    <mergeCell ref="D242:F242"/>
    <mergeCell ref="D243:F243"/>
    <mergeCell ref="D244:F244"/>
    <mergeCell ref="D245:F245"/>
    <mergeCell ref="D234:F234"/>
    <mergeCell ref="D235:F235"/>
    <mergeCell ref="D236:F236"/>
    <mergeCell ref="D237:F237"/>
    <mergeCell ref="D238:F238"/>
    <mergeCell ref="D239:F239"/>
    <mergeCell ref="D229:F229"/>
    <mergeCell ref="D230:F230"/>
    <mergeCell ref="D231:F231"/>
    <mergeCell ref="D232:F232"/>
    <mergeCell ref="D233:F233"/>
    <mergeCell ref="D223:O223"/>
    <mergeCell ref="D224:O224"/>
    <mergeCell ref="D225:F225"/>
    <mergeCell ref="D226:F226"/>
    <mergeCell ref="D227:O227"/>
    <mergeCell ref="D228:O228"/>
    <mergeCell ref="D217:F217"/>
    <mergeCell ref="D218:F218"/>
    <mergeCell ref="D219:F219"/>
    <mergeCell ref="D220:F220"/>
    <mergeCell ref="D221:F221"/>
    <mergeCell ref="D222:O222"/>
    <mergeCell ref="D212:F212"/>
    <mergeCell ref="D213:F213"/>
    <mergeCell ref="D214:F214"/>
    <mergeCell ref="D215:F215"/>
    <mergeCell ref="D216:F216"/>
    <mergeCell ref="D206:F206"/>
    <mergeCell ref="A207:O207"/>
    <mergeCell ref="D208:F208"/>
    <mergeCell ref="D209:O209"/>
    <mergeCell ref="D210:O210"/>
    <mergeCell ref="D211:F211"/>
    <mergeCell ref="D200:F200"/>
    <mergeCell ref="D201:F201"/>
    <mergeCell ref="D202:O202"/>
    <mergeCell ref="D203:F203"/>
    <mergeCell ref="D204:F204"/>
    <mergeCell ref="D205:O205"/>
    <mergeCell ref="D194:F194"/>
    <mergeCell ref="D195:F195"/>
    <mergeCell ref="D196:F196"/>
    <mergeCell ref="D197:F197"/>
    <mergeCell ref="D198:F198"/>
    <mergeCell ref="D199:F199"/>
    <mergeCell ref="D188:F188"/>
    <mergeCell ref="D189:F189"/>
    <mergeCell ref="D190:F190"/>
    <mergeCell ref="D191:F191"/>
    <mergeCell ref="D192:F192"/>
    <mergeCell ref="D193:F193"/>
    <mergeCell ref="D182:F182"/>
    <mergeCell ref="D183:F183"/>
    <mergeCell ref="D184:F184"/>
    <mergeCell ref="D185:F185"/>
    <mergeCell ref="D186:F186"/>
    <mergeCell ref="D187:O187"/>
    <mergeCell ref="D177:F177"/>
    <mergeCell ref="D178:F178"/>
    <mergeCell ref="D179:F179"/>
    <mergeCell ref="D180:F180"/>
    <mergeCell ref="D181:F181"/>
    <mergeCell ref="D171:F171"/>
    <mergeCell ref="D172:F172"/>
    <mergeCell ref="D173:O173"/>
    <mergeCell ref="D174:O174"/>
    <mergeCell ref="D175:F175"/>
    <mergeCell ref="D176:F176"/>
    <mergeCell ref="D165:F165"/>
    <mergeCell ref="D166:O166"/>
    <mergeCell ref="D167:O167"/>
    <mergeCell ref="D168:F168"/>
    <mergeCell ref="D169:F169"/>
    <mergeCell ref="D170:O170"/>
    <mergeCell ref="D159:F159"/>
    <mergeCell ref="D160:F160"/>
    <mergeCell ref="D161:F161"/>
    <mergeCell ref="D162:F162"/>
    <mergeCell ref="D163:F163"/>
    <mergeCell ref="D164:F164"/>
    <mergeCell ref="D155:F155"/>
    <mergeCell ref="D156:F156"/>
    <mergeCell ref="D157:F157"/>
    <mergeCell ref="D158:F158"/>
    <mergeCell ref="D149:F149"/>
    <mergeCell ref="D150:F150"/>
    <mergeCell ref="D151:F151"/>
    <mergeCell ref="D152:O152"/>
    <mergeCell ref="D153:O153"/>
    <mergeCell ref="D154:F154"/>
    <mergeCell ref="D144:F144"/>
    <mergeCell ref="D145:F145"/>
    <mergeCell ref="D146:F146"/>
    <mergeCell ref="D147:F147"/>
    <mergeCell ref="D148:F148"/>
    <mergeCell ref="D138:O138"/>
    <mergeCell ref="D139:O139"/>
    <mergeCell ref="D140:F140"/>
    <mergeCell ref="D141:F141"/>
    <mergeCell ref="D142:F142"/>
    <mergeCell ref="D143:F143"/>
    <mergeCell ref="D132:F132"/>
    <mergeCell ref="D133:F133"/>
    <mergeCell ref="D134:F134"/>
    <mergeCell ref="D135:O135"/>
    <mergeCell ref="D136:F136"/>
    <mergeCell ref="D137:F137"/>
    <mergeCell ref="D127:F127"/>
    <mergeCell ref="D128:F128"/>
    <mergeCell ref="D129:F129"/>
    <mergeCell ref="D130:F130"/>
    <mergeCell ref="D131:F131"/>
    <mergeCell ref="D121:O121"/>
    <mergeCell ref="D122:O122"/>
    <mergeCell ref="D123:F123"/>
    <mergeCell ref="D124:F124"/>
    <mergeCell ref="D125:F125"/>
    <mergeCell ref="D126:F126"/>
    <mergeCell ref="D115:F115"/>
    <mergeCell ref="D116:O116"/>
    <mergeCell ref="D117:O117"/>
    <mergeCell ref="D118:F118"/>
    <mergeCell ref="A119:O119"/>
    <mergeCell ref="D120:F120"/>
    <mergeCell ref="D109:F109"/>
    <mergeCell ref="D110:O110"/>
    <mergeCell ref="D111:O111"/>
    <mergeCell ref="D112:O112"/>
    <mergeCell ref="D113:O113"/>
    <mergeCell ref="D114:F114"/>
    <mergeCell ref="D103:F103"/>
    <mergeCell ref="D104:F104"/>
    <mergeCell ref="D105:F105"/>
    <mergeCell ref="D106:F106"/>
    <mergeCell ref="D107:F107"/>
    <mergeCell ref="D108:F108"/>
    <mergeCell ref="D97:F97"/>
    <mergeCell ref="D98:F98"/>
    <mergeCell ref="D99:F99"/>
    <mergeCell ref="D100:O100"/>
    <mergeCell ref="D101:O101"/>
    <mergeCell ref="D102:F102"/>
    <mergeCell ref="D91:F91"/>
    <mergeCell ref="D92:F92"/>
    <mergeCell ref="D93:F93"/>
    <mergeCell ref="D94:F94"/>
    <mergeCell ref="D95:F95"/>
    <mergeCell ref="D96:F96"/>
    <mergeCell ref="D85:F85"/>
    <mergeCell ref="D86:F86"/>
    <mergeCell ref="D87:F87"/>
    <mergeCell ref="D88:F88"/>
    <mergeCell ref="D89:O89"/>
    <mergeCell ref="D90:O90"/>
    <mergeCell ref="D79:O79"/>
    <mergeCell ref="D80:O80"/>
    <mergeCell ref="D81:F81"/>
    <mergeCell ref="D82:F82"/>
    <mergeCell ref="D83:F83"/>
    <mergeCell ref="D84:F84"/>
    <mergeCell ref="D73:F73"/>
    <mergeCell ref="D74:F74"/>
    <mergeCell ref="D75:F75"/>
    <mergeCell ref="D76:F76"/>
    <mergeCell ref="D77:F77"/>
    <mergeCell ref="D78:O78"/>
    <mergeCell ref="D67:F67"/>
    <mergeCell ref="D68:F68"/>
    <mergeCell ref="D69:F69"/>
    <mergeCell ref="D70:F70"/>
    <mergeCell ref="D71:F71"/>
    <mergeCell ref="D72:F72"/>
    <mergeCell ref="D61:F61"/>
    <mergeCell ref="D62:F62"/>
    <mergeCell ref="D63:O63"/>
    <mergeCell ref="D64:O64"/>
    <mergeCell ref="D65:O65"/>
    <mergeCell ref="D66:F66"/>
    <mergeCell ref="D55:F55"/>
    <mergeCell ref="D56:F56"/>
    <mergeCell ref="D57:F57"/>
    <mergeCell ref="D58:F58"/>
    <mergeCell ref="D59:F59"/>
    <mergeCell ref="D60:F60"/>
    <mergeCell ref="A49:O49"/>
    <mergeCell ref="D50:F50"/>
    <mergeCell ref="D51:O51"/>
    <mergeCell ref="D52:O52"/>
    <mergeCell ref="D53:O53"/>
    <mergeCell ref="D54:F54"/>
    <mergeCell ref="D43:F43"/>
    <mergeCell ref="D44:F44"/>
    <mergeCell ref="D45:F45"/>
    <mergeCell ref="D46:O46"/>
    <mergeCell ref="D47:O47"/>
    <mergeCell ref="D48:F48"/>
    <mergeCell ref="D37:F37"/>
    <mergeCell ref="D38:F38"/>
    <mergeCell ref="D39:F39"/>
    <mergeCell ref="D40:F40"/>
    <mergeCell ref="D41:F41"/>
    <mergeCell ref="D42:F42"/>
    <mergeCell ref="D32:F32"/>
    <mergeCell ref="A33:O33"/>
    <mergeCell ref="A34:O34"/>
    <mergeCell ref="D35:F35"/>
    <mergeCell ref="D36:F36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8" max="3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451D-F563-466F-B070-BCA8F73C9C4B}">
  <sheetPr filterMode="1">
    <pageSetUpPr fitToPage="1"/>
  </sheetPr>
  <dimension ref="A1:BA125"/>
  <sheetViews>
    <sheetView topLeftCell="A14" zoomScale="80" zoomScaleNormal="80" workbookViewId="0">
      <selection activeCell="K68" activeCellId="1" sqref="K48 K68"/>
    </sheetView>
  </sheetViews>
  <sheetFormatPr defaultColWidth="9.140625" defaultRowHeight="11.25" customHeight="1" x14ac:dyDescent="0.2"/>
  <cols>
    <col min="1" max="2" width="7.5703125" style="276" customWidth="1"/>
    <col min="3" max="3" width="16.28515625" style="276" customWidth="1"/>
    <col min="4" max="4" width="10.42578125" style="276" customWidth="1"/>
    <col min="5" max="5" width="13.28515625" style="276" customWidth="1"/>
    <col min="6" max="6" width="8.5703125" style="276" customWidth="1"/>
    <col min="7" max="7" width="9.42578125" style="276" customWidth="1"/>
    <col min="8" max="8" width="12.7109375" style="276" customWidth="1"/>
    <col min="9" max="9" width="11.7109375" style="276" customWidth="1"/>
    <col min="10" max="10" width="12.7109375" style="276" customWidth="1"/>
    <col min="11" max="11" width="10.5703125" style="276" customWidth="1"/>
    <col min="12" max="12" width="11.7109375" style="276" customWidth="1"/>
    <col min="13" max="13" width="13.28515625" style="276" customWidth="1"/>
    <col min="14" max="14" width="11.5703125" style="276" customWidth="1"/>
    <col min="15" max="15" width="16.42578125" style="276" customWidth="1"/>
    <col min="16" max="19" width="9.140625" style="276"/>
    <col min="20" max="20" width="101" style="203" hidden="1" customWidth="1"/>
    <col min="21" max="21" width="38.5703125" style="203" hidden="1" customWidth="1"/>
    <col min="22" max="22" width="89.42578125" style="203" hidden="1" customWidth="1"/>
    <col min="23" max="23" width="38.5703125" style="203" hidden="1" customWidth="1"/>
    <col min="24" max="24" width="89.42578125" style="203" hidden="1" customWidth="1"/>
    <col min="25" max="25" width="38.5703125" style="203" hidden="1" customWidth="1"/>
    <col min="26" max="27" width="101" style="203" hidden="1" customWidth="1"/>
    <col min="28" max="29" width="38.5703125" style="203" hidden="1" customWidth="1"/>
    <col min="30" max="32" width="166.42578125" style="203" hidden="1" customWidth="1"/>
    <col min="33" max="33" width="32.28515625" style="203" hidden="1" customWidth="1"/>
    <col min="34" max="34" width="139.7109375" style="203" hidden="1" customWidth="1"/>
    <col min="35" max="39" width="32.28515625" style="203" hidden="1" customWidth="1"/>
    <col min="40" max="42" width="139.7109375" style="203" hidden="1" customWidth="1"/>
    <col min="43" max="49" width="101.140625" style="203" hidden="1" customWidth="1"/>
    <col min="50" max="50" width="66" style="203" hidden="1" customWidth="1"/>
    <col min="51" max="51" width="68.85546875" style="203" hidden="1" customWidth="1"/>
    <col min="52" max="52" width="66" style="203" hidden="1" customWidth="1"/>
    <col min="53" max="53" width="68.85546875" style="203" hidden="1" customWidth="1"/>
    <col min="54" max="16384" width="9.140625" style="276"/>
  </cols>
  <sheetData>
    <row r="1" spans="1:29" s="3" customFormat="1" ht="15" x14ac:dyDescent="0.25">
      <c r="A1" s="2"/>
      <c r="B1" s="2"/>
      <c r="C1" s="2"/>
      <c r="D1" s="2"/>
      <c r="E1" s="2"/>
      <c r="F1" s="2"/>
      <c r="G1" s="2"/>
      <c r="H1" s="18"/>
      <c r="I1" s="2"/>
      <c r="J1" s="2"/>
      <c r="K1" s="2"/>
      <c r="L1" s="2"/>
      <c r="M1" s="2"/>
      <c r="N1" s="2"/>
      <c r="O1" s="2"/>
    </row>
    <row r="2" spans="1:29" s="3" customFormat="1" ht="15" x14ac:dyDescent="0.25">
      <c r="A2" s="2"/>
      <c r="B2" s="2"/>
      <c r="C2" s="2"/>
      <c r="D2" s="2"/>
      <c r="E2" s="2"/>
      <c r="F2" s="2"/>
      <c r="G2" s="2"/>
      <c r="H2" s="18"/>
      <c r="I2" s="2"/>
      <c r="J2" s="2"/>
      <c r="K2" s="2"/>
      <c r="L2" s="2"/>
      <c r="M2" s="357" t="s">
        <v>0</v>
      </c>
      <c r="N2" s="358"/>
      <c r="O2" s="359"/>
    </row>
    <row r="3" spans="1:29" s="3" customFormat="1" ht="15" x14ac:dyDescent="0.25">
      <c r="A3" s="2"/>
      <c r="B3" s="2"/>
      <c r="C3" s="2"/>
      <c r="D3" s="2"/>
      <c r="E3" s="2"/>
      <c r="F3" s="2"/>
      <c r="G3" s="2"/>
      <c r="H3" s="18"/>
      <c r="I3" s="2"/>
      <c r="J3" s="2"/>
      <c r="K3" s="2"/>
      <c r="L3" s="4" t="s">
        <v>1</v>
      </c>
      <c r="M3" s="357" t="s">
        <v>2</v>
      </c>
      <c r="N3" s="358"/>
      <c r="O3" s="359"/>
    </row>
    <row r="4" spans="1:29" s="3" customFormat="1" ht="15" x14ac:dyDescent="0.25">
      <c r="A4" s="2"/>
      <c r="B4" s="2"/>
      <c r="C4" s="2"/>
      <c r="D4" s="2"/>
      <c r="E4" s="2"/>
      <c r="F4" s="2"/>
      <c r="G4" s="2"/>
      <c r="H4" s="18"/>
      <c r="I4" s="2"/>
      <c r="J4" s="2"/>
      <c r="K4" s="2"/>
      <c r="L4" s="4"/>
      <c r="M4" s="360"/>
      <c r="N4" s="361"/>
      <c r="O4" s="362"/>
    </row>
    <row r="5" spans="1:29" s="3" customFormat="1" ht="12.6" customHeight="1" x14ac:dyDescent="0.25">
      <c r="A5" s="5" t="s">
        <v>3</v>
      </c>
      <c r="B5" s="2"/>
      <c r="C5" s="363"/>
      <c r="D5" s="363"/>
      <c r="E5" s="363"/>
      <c r="F5" s="363"/>
      <c r="G5" s="363"/>
      <c r="H5" s="363"/>
      <c r="I5" s="363"/>
      <c r="J5" s="363"/>
      <c r="K5" s="363"/>
      <c r="L5" s="4" t="s">
        <v>4</v>
      </c>
      <c r="M5" s="364"/>
      <c r="N5" s="365"/>
      <c r="O5" s="366"/>
      <c r="T5" s="6" t="s">
        <v>5</v>
      </c>
      <c r="U5" s="6" t="s">
        <v>5</v>
      </c>
    </row>
    <row r="6" spans="1:29" s="3" customFormat="1" ht="15" x14ac:dyDescent="0.25">
      <c r="A6" s="2"/>
      <c r="B6" s="2"/>
      <c r="C6" s="7"/>
      <c r="D6" s="7"/>
      <c r="E6" s="7"/>
      <c r="F6" s="8" t="s">
        <v>6</v>
      </c>
      <c r="G6" s="7"/>
      <c r="H6" s="19"/>
      <c r="I6" s="7"/>
      <c r="J6" s="7"/>
      <c r="K6" s="7"/>
      <c r="L6" s="4"/>
      <c r="M6" s="360"/>
      <c r="N6" s="361"/>
      <c r="O6" s="362"/>
    </row>
    <row r="7" spans="1:29" s="3" customFormat="1" ht="14.45" customHeight="1" x14ac:dyDescent="0.25">
      <c r="A7" s="5" t="s">
        <v>7</v>
      </c>
      <c r="B7" s="2"/>
      <c r="C7" s="2"/>
      <c r="D7" s="363" t="s">
        <v>139</v>
      </c>
      <c r="E7" s="363"/>
      <c r="F7" s="363"/>
      <c r="G7" s="363"/>
      <c r="H7" s="363"/>
      <c r="I7" s="363"/>
      <c r="J7" s="363"/>
      <c r="K7" s="363"/>
      <c r="L7" s="4" t="s">
        <v>4</v>
      </c>
      <c r="M7" s="370" t="s">
        <v>145</v>
      </c>
      <c r="N7" s="365"/>
      <c r="O7" s="366"/>
      <c r="V7" s="6" t="s">
        <v>8</v>
      </c>
      <c r="W7" s="6" t="s">
        <v>5</v>
      </c>
    </row>
    <row r="8" spans="1:29" s="3" customFormat="1" ht="15" x14ac:dyDescent="0.25">
      <c r="A8" s="2"/>
      <c r="B8" s="2"/>
      <c r="C8" s="2"/>
      <c r="D8" s="7"/>
      <c r="E8" s="7"/>
      <c r="F8" s="8" t="s">
        <v>6</v>
      </c>
      <c r="G8" s="7"/>
      <c r="H8" s="19"/>
      <c r="I8" s="7"/>
      <c r="J8" s="7"/>
      <c r="K8" s="7"/>
      <c r="L8" s="4"/>
      <c r="M8" s="360"/>
      <c r="N8" s="361"/>
      <c r="O8" s="362"/>
    </row>
    <row r="9" spans="1:29" s="3" customFormat="1" ht="15" x14ac:dyDescent="0.25">
      <c r="A9" s="5" t="s">
        <v>9</v>
      </c>
      <c r="B9" s="2"/>
      <c r="C9" s="2"/>
      <c r="D9" s="363" t="s">
        <v>140</v>
      </c>
      <c r="E9" s="363"/>
      <c r="F9" s="363"/>
      <c r="G9" s="363"/>
      <c r="H9" s="363"/>
      <c r="I9" s="363"/>
      <c r="J9" s="363"/>
      <c r="K9" s="363"/>
      <c r="L9" s="4" t="s">
        <v>4</v>
      </c>
      <c r="M9" s="370" t="s">
        <v>146</v>
      </c>
      <c r="N9" s="365"/>
      <c r="O9" s="366"/>
      <c r="X9" s="6" t="s">
        <v>5</v>
      </c>
      <c r="Y9" s="6" t="s">
        <v>5</v>
      </c>
    </row>
    <row r="10" spans="1:29" s="3" customFormat="1" ht="10.9" customHeight="1" x14ac:dyDescent="0.25">
      <c r="A10" s="2"/>
      <c r="B10" s="2"/>
      <c r="C10" s="2"/>
      <c r="D10" s="7"/>
      <c r="E10" s="7"/>
      <c r="F10" s="8" t="s">
        <v>6</v>
      </c>
      <c r="G10" s="7"/>
      <c r="H10" s="19"/>
      <c r="I10" s="7"/>
      <c r="J10" s="7"/>
      <c r="K10" s="7"/>
      <c r="L10" s="2"/>
      <c r="M10" s="360"/>
      <c r="N10" s="361"/>
      <c r="O10" s="362"/>
    </row>
    <row r="11" spans="1:29" s="3" customFormat="1" ht="27.75" customHeight="1" x14ac:dyDescent="0.25">
      <c r="A11" s="5" t="s">
        <v>10</v>
      </c>
      <c r="B11" s="2"/>
      <c r="C11" s="367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67"/>
      <c r="E11" s="367"/>
      <c r="F11" s="367"/>
      <c r="G11" s="367"/>
      <c r="H11" s="367"/>
      <c r="I11" s="367"/>
      <c r="J11" s="367"/>
      <c r="K11" s="367"/>
      <c r="L11" s="2"/>
      <c r="M11" s="364"/>
      <c r="N11" s="365"/>
      <c r="O11" s="366"/>
      <c r="Z11" s="6" t="s">
        <v>11</v>
      </c>
    </row>
    <row r="12" spans="1:29" s="3" customFormat="1" ht="15" x14ac:dyDescent="0.25">
      <c r="A12" s="2"/>
      <c r="B12" s="2"/>
      <c r="C12" s="7"/>
      <c r="D12" s="7"/>
      <c r="E12" s="7"/>
      <c r="F12" s="8" t="s">
        <v>12</v>
      </c>
      <c r="G12" s="7"/>
      <c r="H12" s="19"/>
      <c r="I12" s="7"/>
      <c r="J12" s="7"/>
      <c r="K12" s="7"/>
      <c r="L12" s="2"/>
      <c r="M12" s="360"/>
      <c r="N12" s="361"/>
      <c r="O12" s="362"/>
    </row>
    <row r="13" spans="1:29" s="3" customFormat="1" ht="15" x14ac:dyDescent="0.25">
      <c r="A13" s="5" t="s">
        <v>13</v>
      </c>
      <c r="B13" s="2"/>
      <c r="C13" s="368" t="s">
        <v>593</v>
      </c>
      <c r="D13" s="369"/>
      <c r="E13" s="369"/>
      <c r="F13" s="369"/>
      <c r="G13" s="369"/>
      <c r="H13" s="369"/>
      <c r="I13" s="369"/>
      <c r="J13" s="369"/>
      <c r="K13" s="369"/>
      <c r="L13" s="2"/>
      <c r="M13" s="364"/>
      <c r="N13" s="365"/>
      <c r="O13" s="366"/>
      <c r="AA13" s="6" t="s">
        <v>14</v>
      </c>
    </row>
    <row r="14" spans="1:29" s="3" customFormat="1" ht="15" x14ac:dyDescent="0.25">
      <c r="A14" s="2"/>
      <c r="B14" s="2"/>
      <c r="C14" s="7"/>
      <c r="D14" s="7"/>
      <c r="E14" s="7"/>
      <c r="F14" s="8" t="s">
        <v>15</v>
      </c>
      <c r="G14" s="7"/>
      <c r="H14" s="19"/>
      <c r="I14" s="7"/>
      <c r="J14" s="7"/>
      <c r="K14" s="7"/>
      <c r="L14" s="4" t="s">
        <v>16</v>
      </c>
      <c r="M14" s="357"/>
      <c r="N14" s="358"/>
      <c r="O14" s="359"/>
    </row>
    <row r="15" spans="1:29" s="3" customFormat="1" ht="15" customHeight="1" x14ac:dyDescent="0.25">
      <c r="A15" s="2"/>
      <c r="B15" s="2"/>
      <c r="C15" s="2"/>
      <c r="D15" s="2"/>
      <c r="E15" s="2"/>
      <c r="F15" s="2"/>
      <c r="G15" s="2"/>
      <c r="H15" s="18"/>
      <c r="I15" s="2"/>
      <c r="J15" s="2"/>
      <c r="K15" s="4" t="s">
        <v>17</v>
      </c>
      <c r="L15" s="9" t="s">
        <v>18</v>
      </c>
      <c r="M15" s="373" t="s">
        <v>147</v>
      </c>
      <c r="N15" s="374"/>
      <c r="O15" s="375"/>
      <c r="AB15" s="6" t="s">
        <v>5</v>
      </c>
    </row>
    <row r="16" spans="1:29" s="3" customFormat="1" ht="15" x14ac:dyDescent="0.25">
      <c r="A16" s="10"/>
      <c r="B16" s="10"/>
      <c r="C16" s="10"/>
      <c r="D16" s="10"/>
      <c r="E16" s="10"/>
      <c r="F16" s="10"/>
      <c r="G16" s="10"/>
      <c r="H16" s="20"/>
      <c r="I16" s="10"/>
      <c r="J16" s="10"/>
      <c r="K16" s="10"/>
      <c r="L16" s="9" t="s">
        <v>19</v>
      </c>
      <c r="M16" s="373" t="s">
        <v>148</v>
      </c>
      <c r="N16" s="374"/>
      <c r="O16" s="375"/>
      <c r="AC16" s="6" t="s">
        <v>5</v>
      </c>
    </row>
    <row r="17" spans="1:15" s="3" customFormat="1" ht="15" x14ac:dyDescent="0.25">
      <c r="A17" s="10"/>
      <c r="B17" s="10"/>
      <c r="C17" s="10"/>
      <c r="D17" s="10"/>
      <c r="E17" s="10"/>
      <c r="F17" s="10"/>
      <c r="G17" s="10"/>
      <c r="H17" s="20"/>
      <c r="I17" s="10"/>
      <c r="J17" s="10"/>
      <c r="K17" s="10"/>
      <c r="L17" s="11" t="s">
        <v>20</v>
      </c>
      <c r="M17" s="357"/>
      <c r="N17" s="358"/>
      <c r="O17" s="359"/>
    </row>
    <row r="18" spans="1:15" s="3" customFormat="1" ht="15" x14ac:dyDescent="0.25">
      <c r="A18" s="10"/>
      <c r="B18" s="10"/>
      <c r="C18" s="10"/>
      <c r="D18" s="10"/>
      <c r="E18" s="10"/>
      <c r="F18" s="10"/>
      <c r="G18" s="10"/>
      <c r="H18" s="20"/>
      <c r="I18" s="10"/>
      <c r="J18" s="10"/>
      <c r="K18" s="11"/>
      <c r="L18" s="285"/>
      <c r="M18" s="285"/>
      <c r="N18" s="285"/>
      <c r="O18" s="2"/>
    </row>
    <row r="19" spans="1:15" s="3" customFormat="1" ht="11.25" customHeight="1" x14ac:dyDescent="0.25">
      <c r="A19" s="10"/>
      <c r="B19" s="10"/>
      <c r="C19" s="10"/>
      <c r="D19" s="10"/>
      <c r="E19" s="10"/>
      <c r="F19" s="10"/>
      <c r="G19" s="10"/>
      <c r="H19" s="20"/>
      <c r="I19" s="10"/>
      <c r="J19" s="10"/>
      <c r="K19" s="11"/>
      <c r="L19" s="376" t="s">
        <v>21</v>
      </c>
      <c r="M19" s="376" t="s">
        <v>22</v>
      </c>
      <c r="N19" s="377" t="s">
        <v>23</v>
      </c>
      <c r="O19" s="377"/>
    </row>
    <row r="20" spans="1:15" s="3" customFormat="1" ht="15" x14ac:dyDescent="0.25">
      <c r="A20" s="10"/>
      <c r="B20" s="10"/>
      <c r="C20" s="10"/>
      <c r="D20" s="10"/>
      <c r="E20" s="10"/>
      <c r="F20" s="10"/>
      <c r="G20" s="10"/>
      <c r="H20" s="20"/>
      <c r="I20" s="10"/>
      <c r="J20" s="10"/>
      <c r="K20" s="11"/>
      <c r="L20" s="376"/>
      <c r="M20" s="376"/>
      <c r="N20" s="286" t="s">
        <v>24</v>
      </c>
      <c r="O20" s="286" t="s">
        <v>25</v>
      </c>
    </row>
    <row r="21" spans="1:15" s="3" customFormat="1" ht="15" x14ac:dyDescent="0.25">
      <c r="A21" s="10"/>
      <c r="B21" s="10"/>
      <c r="C21" s="10"/>
      <c r="D21" s="10"/>
      <c r="E21" s="10"/>
      <c r="F21" s="10"/>
      <c r="G21" s="10"/>
      <c r="H21" s="21" t="s">
        <v>26</v>
      </c>
      <c r="I21" s="10"/>
      <c r="J21" s="10"/>
      <c r="K21" s="11"/>
      <c r="L21" s="22" t="s">
        <v>118</v>
      </c>
      <c r="M21" s="196">
        <f>O21</f>
        <v>45352</v>
      </c>
      <c r="N21" s="195">
        <v>45314</v>
      </c>
      <c r="O21" s="195">
        <v>45352</v>
      </c>
    </row>
    <row r="22" spans="1:15" s="3" customFormat="1" ht="15" x14ac:dyDescent="0.25">
      <c r="A22" s="10"/>
      <c r="B22" s="10"/>
      <c r="C22" s="10"/>
      <c r="D22" s="10"/>
      <c r="E22" s="10"/>
      <c r="F22" s="10"/>
      <c r="G22" s="10"/>
      <c r="H22" s="21" t="s">
        <v>28</v>
      </c>
      <c r="I22" s="10"/>
      <c r="J22" s="10"/>
      <c r="K22" s="11"/>
      <c r="L22" s="285"/>
      <c r="M22" s="285"/>
      <c r="N22" s="285"/>
      <c r="O22" s="2"/>
    </row>
    <row r="23" spans="1:15" s="3" customFormat="1" ht="15" x14ac:dyDescent="0.25">
      <c r="A23" s="10"/>
      <c r="B23" s="10"/>
      <c r="C23" s="10"/>
      <c r="D23" s="10"/>
      <c r="E23" s="10"/>
      <c r="F23" s="10"/>
      <c r="G23" s="10"/>
      <c r="H23" s="279" t="s">
        <v>448</v>
      </c>
      <c r="I23" s="10"/>
      <c r="J23" s="10"/>
      <c r="K23" s="11"/>
      <c r="L23" s="285"/>
      <c r="M23" s="285"/>
      <c r="N23" s="285"/>
      <c r="O23" s="2"/>
    </row>
    <row r="24" spans="1:15" s="3" customFormat="1" ht="15" x14ac:dyDescent="0.25">
      <c r="A24" s="10"/>
      <c r="B24" s="10"/>
      <c r="C24" s="10"/>
      <c r="D24" s="10"/>
      <c r="E24" s="10"/>
      <c r="F24" s="10"/>
      <c r="G24" s="10"/>
      <c r="H24" s="279"/>
      <c r="I24" s="10"/>
      <c r="J24" s="10"/>
      <c r="K24" s="11"/>
      <c r="L24" s="285"/>
      <c r="M24" s="285"/>
      <c r="N24" s="285"/>
      <c r="O24" s="2"/>
    </row>
    <row r="25" spans="1:15" customFormat="1" ht="11.25" customHeight="1" x14ac:dyDescent="0.25">
      <c r="A25" s="205" t="s">
        <v>29</v>
      </c>
      <c r="B25" s="205"/>
      <c r="C25" s="206"/>
      <c r="D25" s="206"/>
      <c r="E25" s="206"/>
      <c r="F25" s="206"/>
      <c r="G25" s="206"/>
      <c r="H25" s="207">
        <v>5494.06</v>
      </c>
      <c r="I25" s="208" t="s">
        <v>567</v>
      </c>
      <c r="J25" s="209" t="s">
        <v>30</v>
      </c>
      <c r="K25" s="210"/>
      <c r="L25" s="211"/>
      <c r="M25" s="211"/>
      <c r="N25" s="211"/>
    </row>
    <row r="26" spans="1:15" customFormat="1" ht="11.25" customHeight="1" x14ac:dyDescent="0.25">
      <c r="A26" s="205" t="s">
        <v>31</v>
      </c>
      <c r="B26" s="205"/>
      <c r="C26" s="206"/>
      <c r="D26" s="212"/>
      <c r="E26" s="212"/>
      <c r="F26" s="212"/>
      <c r="G26" s="212"/>
      <c r="H26" s="207">
        <v>118.66</v>
      </c>
      <c r="I26" s="213" t="s">
        <v>568</v>
      </c>
      <c r="J26" s="209" t="s">
        <v>30</v>
      </c>
      <c r="K26" s="210"/>
      <c r="L26" s="211"/>
      <c r="M26" s="211"/>
      <c r="N26" s="211"/>
    </row>
    <row r="27" spans="1:15" customFormat="1" ht="11.25" customHeight="1" x14ac:dyDescent="0.25">
      <c r="A27" s="205" t="s">
        <v>32</v>
      </c>
      <c r="B27" s="205"/>
      <c r="C27" s="206"/>
      <c r="D27" s="214"/>
      <c r="E27" s="214"/>
      <c r="F27" s="214"/>
      <c r="G27" s="214"/>
      <c r="H27" s="214"/>
      <c r="I27" s="215">
        <v>330.47</v>
      </c>
      <c r="J27" s="216" t="s">
        <v>33</v>
      </c>
      <c r="K27" s="210"/>
      <c r="L27" s="211"/>
      <c r="M27" s="211"/>
      <c r="N27" s="211"/>
    </row>
    <row r="28" spans="1:15" customFormat="1" ht="15" x14ac:dyDescent="0.25">
      <c r="A28" s="217"/>
      <c r="B28" s="202"/>
    </row>
    <row r="29" spans="1:15" customFormat="1" ht="36" customHeight="1" x14ac:dyDescent="0.25">
      <c r="A29" s="371" t="s">
        <v>34</v>
      </c>
      <c r="B29" s="371"/>
      <c r="C29" s="372" t="s">
        <v>35</v>
      </c>
      <c r="D29" s="372" t="s">
        <v>36</v>
      </c>
      <c r="E29" s="372"/>
      <c r="F29" s="372"/>
      <c r="G29" s="372" t="s">
        <v>37</v>
      </c>
      <c r="H29" s="372" t="s">
        <v>38</v>
      </c>
      <c r="I29" s="372"/>
      <c r="J29" s="372"/>
      <c r="K29" s="372" t="s">
        <v>39</v>
      </c>
      <c r="L29" s="372"/>
      <c r="M29" s="372"/>
      <c r="N29" s="372" t="s">
        <v>40</v>
      </c>
      <c r="O29" s="372" t="s">
        <v>41</v>
      </c>
    </row>
    <row r="30" spans="1:15" customFormat="1" ht="20.25" hidden="1" customHeight="1" x14ac:dyDescent="0.25">
      <c r="A30" s="371"/>
      <c r="B30" s="371"/>
      <c r="C30" s="372"/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2"/>
      <c r="O30" s="372"/>
    </row>
    <row r="31" spans="1:15" customFormat="1" ht="49.5" customHeight="1" x14ac:dyDescent="0.25">
      <c r="A31" s="218" t="s">
        <v>42</v>
      </c>
      <c r="B31" s="218" t="s">
        <v>43</v>
      </c>
      <c r="C31" s="372"/>
      <c r="D31" s="372"/>
      <c r="E31" s="372"/>
      <c r="F31" s="372"/>
      <c r="G31" s="372"/>
      <c r="H31" s="282" t="s">
        <v>44</v>
      </c>
      <c r="I31" s="282" t="s">
        <v>45</v>
      </c>
      <c r="J31" s="282" t="s">
        <v>46</v>
      </c>
      <c r="K31" s="282" t="s">
        <v>44</v>
      </c>
      <c r="L31" s="282" t="s">
        <v>45</v>
      </c>
      <c r="M31" s="282" t="s">
        <v>47</v>
      </c>
      <c r="N31" s="372"/>
      <c r="O31" s="372"/>
    </row>
    <row r="32" spans="1:15" customFormat="1" ht="15" x14ac:dyDescent="0.25">
      <c r="A32" s="281">
        <v>1</v>
      </c>
      <c r="B32" s="281">
        <v>2</v>
      </c>
      <c r="C32" s="281">
        <v>3</v>
      </c>
      <c r="D32" s="371">
        <v>4</v>
      </c>
      <c r="E32" s="371"/>
      <c r="F32" s="371"/>
      <c r="G32" s="281">
        <v>5</v>
      </c>
      <c r="H32" s="281">
        <v>6</v>
      </c>
      <c r="I32" s="281">
        <v>7</v>
      </c>
      <c r="J32" s="281">
        <v>8</v>
      </c>
      <c r="K32" s="281">
        <v>9</v>
      </c>
      <c r="L32" s="281">
        <v>10</v>
      </c>
      <c r="M32" s="281">
        <v>11</v>
      </c>
      <c r="N32" s="281">
        <v>12</v>
      </c>
      <c r="O32" s="281">
        <v>13</v>
      </c>
    </row>
    <row r="33" spans="1:39" customFormat="1" ht="15" x14ac:dyDescent="0.25">
      <c r="A33" s="380" t="s">
        <v>569</v>
      </c>
      <c r="B33" s="381"/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  <c r="O33" s="382"/>
      <c r="AF33" s="219" t="s">
        <v>569</v>
      </c>
    </row>
    <row r="34" spans="1:39" customFormat="1" ht="34.5" x14ac:dyDescent="0.25">
      <c r="A34" s="220" t="s">
        <v>48</v>
      </c>
      <c r="B34" s="221" t="s">
        <v>129</v>
      </c>
      <c r="C34" s="283" t="s">
        <v>570</v>
      </c>
      <c r="D34" s="383" t="s">
        <v>571</v>
      </c>
      <c r="E34" s="383"/>
      <c r="F34" s="383"/>
      <c r="G34" s="221" t="s">
        <v>71</v>
      </c>
      <c r="H34" s="221">
        <v>9.9160000000000004</v>
      </c>
      <c r="I34" s="221" t="s">
        <v>48</v>
      </c>
      <c r="J34" s="394" t="s">
        <v>572</v>
      </c>
      <c r="K34" s="222"/>
      <c r="L34" s="221"/>
      <c r="M34" s="222"/>
      <c r="N34" s="221"/>
      <c r="O34" s="223"/>
      <c r="AF34" s="219"/>
      <c r="AG34" s="219" t="s">
        <v>571</v>
      </c>
    </row>
    <row r="35" spans="1:39" customFormat="1" ht="33.75" hidden="1" x14ac:dyDescent="0.25">
      <c r="A35" s="224"/>
      <c r="B35" s="225"/>
      <c r="C35" s="226" t="s">
        <v>50</v>
      </c>
      <c r="D35" s="384" t="s">
        <v>51</v>
      </c>
      <c r="E35" s="384"/>
      <c r="F35" s="384"/>
      <c r="G35" s="384"/>
      <c r="H35" s="384"/>
      <c r="I35" s="384"/>
      <c r="J35" s="384"/>
      <c r="K35" s="384"/>
      <c r="L35" s="384"/>
      <c r="M35" s="384"/>
      <c r="N35" s="384"/>
      <c r="O35" s="385"/>
      <c r="AF35" s="219"/>
      <c r="AG35" s="219"/>
      <c r="AH35" s="203" t="s">
        <v>51</v>
      </c>
    </row>
    <row r="36" spans="1:39" customFormat="1" ht="57" hidden="1" x14ac:dyDescent="0.25">
      <c r="A36" s="224"/>
      <c r="B36" s="225"/>
      <c r="C36" s="226" t="s">
        <v>52</v>
      </c>
      <c r="D36" s="384" t="s">
        <v>53</v>
      </c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5"/>
      <c r="AF36" s="219"/>
      <c r="AG36" s="219"/>
      <c r="AH36" s="203" t="s">
        <v>53</v>
      </c>
    </row>
    <row r="37" spans="1:39" customFormat="1" ht="15" hidden="1" x14ac:dyDescent="0.25">
      <c r="A37" s="224"/>
      <c r="B37" s="227"/>
      <c r="C37" s="226" t="s">
        <v>48</v>
      </c>
      <c r="D37" s="378" t="s">
        <v>54</v>
      </c>
      <c r="E37" s="378"/>
      <c r="F37" s="378"/>
      <c r="G37" s="228"/>
      <c r="H37" s="229"/>
      <c r="I37" s="229"/>
      <c r="J37" s="229"/>
      <c r="K37" s="230">
        <v>115.49</v>
      </c>
      <c r="L37" s="253">
        <v>1.3225</v>
      </c>
      <c r="M37" s="234">
        <v>1514.53</v>
      </c>
      <c r="N37" s="232">
        <v>44.77</v>
      </c>
      <c r="O37" s="235">
        <v>67805.509999999995</v>
      </c>
      <c r="AF37" s="219"/>
      <c r="AG37" s="219"/>
      <c r="AI37" s="203" t="s">
        <v>54</v>
      </c>
    </row>
    <row r="38" spans="1:39" customFormat="1" ht="15" hidden="1" x14ac:dyDescent="0.25">
      <c r="A38" s="224"/>
      <c r="B38" s="227"/>
      <c r="C38" s="226" t="s">
        <v>27</v>
      </c>
      <c r="D38" s="378" t="s">
        <v>55</v>
      </c>
      <c r="E38" s="378"/>
      <c r="F38" s="378"/>
      <c r="G38" s="228"/>
      <c r="H38" s="229"/>
      <c r="I38" s="229"/>
      <c r="J38" s="229"/>
      <c r="K38" s="234">
        <v>3262.79</v>
      </c>
      <c r="L38" s="253">
        <v>1.4375</v>
      </c>
      <c r="M38" s="234">
        <v>46508.62</v>
      </c>
      <c r="N38" s="232">
        <v>13.24</v>
      </c>
      <c r="O38" s="235">
        <v>615774.13</v>
      </c>
      <c r="AF38" s="219"/>
      <c r="AG38" s="219"/>
      <c r="AI38" s="203" t="s">
        <v>55</v>
      </c>
    </row>
    <row r="39" spans="1:39" customFormat="1" ht="15" hidden="1" x14ac:dyDescent="0.25">
      <c r="A39" s="224"/>
      <c r="B39" s="227"/>
      <c r="C39" s="226" t="s">
        <v>56</v>
      </c>
      <c r="D39" s="378" t="s">
        <v>57</v>
      </c>
      <c r="E39" s="378"/>
      <c r="F39" s="378"/>
      <c r="G39" s="228"/>
      <c r="H39" s="229"/>
      <c r="I39" s="229"/>
      <c r="J39" s="229"/>
      <c r="K39" s="230">
        <v>171.22</v>
      </c>
      <c r="L39" s="253">
        <v>1.4375</v>
      </c>
      <c r="M39" s="234">
        <v>2440.61</v>
      </c>
      <c r="N39" s="232">
        <v>44.77</v>
      </c>
      <c r="O39" s="235">
        <v>109266.11</v>
      </c>
      <c r="AF39" s="219"/>
      <c r="AG39" s="219"/>
      <c r="AI39" s="203" t="s">
        <v>57</v>
      </c>
    </row>
    <row r="40" spans="1:39" customFormat="1" ht="15" hidden="1" x14ac:dyDescent="0.25">
      <c r="A40" s="224"/>
      <c r="B40" s="227"/>
      <c r="C40" s="226" t="s">
        <v>58</v>
      </c>
      <c r="D40" s="378" t="s">
        <v>59</v>
      </c>
      <c r="E40" s="378"/>
      <c r="F40" s="378"/>
      <c r="G40" s="228"/>
      <c r="H40" s="229"/>
      <c r="I40" s="229"/>
      <c r="J40" s="229"/>
      <c r="K40" s="230">
        <v>12.2</v>
      </c>
      <c r="L40" s="229"/>
      <c r="M40" s="230">
        <v>120.98</v>
      </c>
      <c r="N40" s="232">
        <v>8.16</v>
      </c>
      <c r="O40" s="233">
        <v>987.2</v>
      </c>
      <c r="AF40" s="219"/>
      <c r="AG40" s="219"/>
      <c r="AI40" s="203" t="s">
        <v>59</v>
      </c>
    </row>
    <row r="41" spans="1:39" customFormat="1" ht="15" hidden="1" x14ac:dyDescent="0.25">
      <c r="A41" s="287"/>
      <c r="B41" s="227"/>
      <c r="C41" s="226"/>
      <c r="D41" s="378" t="s">
        <v>60</v>
      </c>
      <c r="E41" s="378"/>
      <c r="F41" s="378"/>
      <c r="G41" s="228" t="s">
        <v>61</v>
      </c>
      <c r="H41" s="240">
        <v>14.4</v>
      </c>
      <c r="I41" s="253">
        <v>1.3225</v>
      </c>
      <c r="J41" s="237">
        <v>188.840304</v>
      </c>
      <c r="K41" s="238"/>
      <c r="L41" s="229"/>
      <c r="M41" s="238"/>
      <c r="N41" s="229"/>
      <c r="O41" s="239"/>
      <c r="AF41" s="219"/>
      <c r="AG41" s="219"/>
      <c r="AJ41" s="288"/>
      <c r="AK41" s="203" t="s">
        <v>60</v>
      </c>
    </row>
    <row r="42" spans="1:39" customFormat="1" ht="15" hidden="1" x14ac:dyDescent="0.25">
      <c r="A42" s="287"/>
      <c r="B42" s="227"/>
      <c r="C42" s="226"/>
      <c r="D42" s="378" t="s">
        <v>62</v>
      </c>
      <c r="E42" s="378"/>
      <c r="F42" s="378"/>
      <c r="G42" s="228" t="s">
        <v>61</v>
      </c>
      <c r="H42" s="232">
        <v>13.88</v>
      </c>
      <c r="I42" s="253">
        <v>1.4375</v>
      </c>
      <c r="J42" s="241">
        <v>197.84898999999999</v>
      </c>
      <c r="K42" s="238"/>
      <c r="L42" s="229"/>
      <c r="M42" s="238"/>
      <c r="N42" s="229"/>
      <c r="O42" s="239"/>
      <c r="AF42" s="219"/>
      <c r="AG42" s="219"/>
      <c r="AJ42" s="288"/>
      <c r="AK42" s="203" t="s">
        <v>62</v>
      </c>
    </row>
    <row r="43" spans="1:39" customFormat="1" ht="15" hidden="1" x14ac:dyDescent="0.25">
      <c r="A43" s="242"/>
      <c r="B43" s="228"/>
      <c r="C43" s="226"/>
      <c r="D43" s="379" t="s">
        <v>63</v>
      </c>
      <c r="E43" s="379"/>
      <c r="F43" s="379"/>
      <c r="G43" s="243"/>
      <c r="H43" s="244"/>
      <c r="I43" s="244"/>
      <c r="J43" s="244"/>
      <c r="K43" s="245">
        <v>3390.48</v>
      </c>
      <c r="L43" s="244"/>
      <c r="M43" s="245">
        <v>48144.13</v>
      </c>
      <c r="N43" s="244"/>
      <c r="O43" s="247">
        <v>684566.84</v>
      </c>
      <c r="AF43" s="219"/>
      <c r="AG43" s="219"/>
      <c r="AJ43" s="288"/>
      <c r="AL43" s="203" t="s">
        <v>63</v>
      </c>
    </row>
    <row r="44" spans="1:39" customFormat="1" ht="15" hidden="1" x14ac:dyDescent="0.25">
      <c r="A44" s="287"/>
      <c r="B44" s="227"/>
      <c r="C44" s="226"/>
      <c r="D44" s="378" t="s">
        <v>64</v>
      </c>
      <c r="E44" s="378"/>
      <c r="F44" s="378"/>
      <c r="G44" s="228"/>
      <c r="H44" s="229"/>
      <c r="I44" s="229"/>
      <c r="J44" s="229"/>
      <c r="K44" s="238"/>
      <c r="L44" s="229"/>
      <c r="M44" s="234">
        <v>3955.14</v>
      </c>
      <c r="N44" s="229"/>
      <c r="O44" s="235">
        <v>177071.62</v>
      </c>
      <c r="AF44" s="219"/>
      <c r="AG44" s="219"/>
      <c r="AJ44" s="288"/>
      <c r="AK44" s="203" t="s">
        <v>64</v>
      </c>
    </row>
    <row r="45" spans="1:39" customFormat="1" ht="56.25" hidden="1" x14ac:dyDescent="0.25">
      <c r="A45" s="287"/>
      <c r="B45" s="227"/>
      <c r="C45" s="226" t="s">
        <v>573</v>
      </c>
      <c r="D45" s="378" t="s">
        <v>574</v>
      </c>
      <c r="E45" s="378"/>
      <c r="F45" s="378"/>
      <c r="G45" s="228" t="s">
        <v>67</v>
      </c>
      <c r="H45" s="236">
        <v>147</v>
      </c>
      <c r="I45" s="229"/>
      <c r="J45" s="236">
        <v>147</v>
      </c>
      <c r="K45" s="238"/>
      <c r="L45" s="229"/>
      <c r="M45" s="234">
        <v>5814.06</v>
      </c>
      <c r="N45" s="229"/>
      <c r="O45" s="235">
        <v>260295.28</v>
      </c>
      <c r="AF45" s="219"/>
      <c r="AG45" s="219"/>
      <c r="AJ45" s="288"/>
      <c r="AK45" s="203" t="s">
        <v>574</v>
      </c>
    </row>
    <row r="46" spans="1:39" customFormat="1" ht="78.75" hidden="1" x14ac:dyDescent="0.25">
      <c r="A46" s="287"/>
      <c r="B46" s="227"/>
      <c r="C46" s="226" t="s">
        <v>575</v>
      </c>
      <c r="D46" s="378" t="s">
        <v>576</v>
      </c>
      <c r="E46" s="378"/>
      <c r="F46" s="378"/>
      <c r="G46" s="228" t="s">
        <v>67</v>
      </c>
      <c r="H46" s="236">
        <v>134</v>
      </c>
      <c r="I46" s="232">
        <v>0.85</v>
      </c>
      <c r="J46" s="240">
        <v>113.9</v>
      </c>
      <c r="K46" s="238"/>
      <c r="L46" s="229"/>
      <c r="M46" s="234">
        <v>4504.8999999999996</v>
      </c>
      <c r="N46" s="229"/>
      <c r="O46" s="235">
        <v>201684.58</v>
      </c>
      <c r="AF46" s="219"/>
      <c r="AG46" s="219"/>
      <c r="AJ46" s="288"/>
      <c r="AK46" s="203" t="s">
        <v>576</v>
      </c>
    </row>
    <row r="47" spans="1:39" customFormat="1" ht="15" hidden="1" x14ac:dyDescent="0.25">
      <c r="A47" s="224"/>
      <c r="B47" s="248"/>
      <c r="C47" s="284"/>
      <c r="D47" s="386" t="s">
        <v>70</v>
      </c>
      <c r="E47" s="386"/>
      <c r="F47" s="386"/>
      <c r="G47" s="221"/>
      <c r="H47" s="249"/>
      <c r="I47" s="249"/>
      <c r="J47" s="249"/>
      <c r="K47" s="250"/>
      <c r="L47" s="249"/>
      <c r="M47" s="256">
        <v>58463.09</v>
      </c>
      <c r="N47" s="244"/>
      <c r="O47" s="252">
        <v>1146546.7</v>
      </c>
      <c r="AF47" s="219"/>
      <c r="AG47" s="219"/>
      <c r="AJ47" s="288"/>
      <c r="AM47" s="219" t="s">
        <v>70</v>
      </c>
    </row>
    <row r="48" spans="1:39" customFormat="1" ht="33.75" x14ac:dyDescent="0.25">
      <c r="A48" s="220" t="s">
        <v>27</v>
      </c>
      <c r="B48" s="221" t="s">
        <v>130</v>
      </c>
      <c r="C48" s="283" t="s">
        <v>607</v>
      </c>
      <c r="D48" s="383" t="s">
        <v>356</v>
      </c>
      <c r="E48" s="383"/>
      <c r="F48" s="383"/>
      <c r="G48" s="221" t="s">
        <v>80</v>
      </c>
      <c r="H48" s="221">
        <v>1090.76</v>
      </c>
      <c r="I48" s="221" t="s">
        <v>48</v>
      </c>
      <c r="J48" s="394" t="s">
        <v>577</v>
      </c>
      <c r="K48" s="395" t="s">
        <v>357</v>
      </c>
      <c r="L48" s="221" t="s">
        <v>93</v>
      </c>
      <c r="M48" s="222" t="s">
        <v>578</v>
      </c>
      <c r="N48" s="221" t="s">
        <v>82</v>
      </c>
      <c r="O48" s="223" t="s">
        <v>579</v>
      </c>
      <c r="P48" s="316"/>
      <c r="AF48" s="219"/>
      <c r="AG48" s="219" t="s">
        <v>356</v>
      </c>
      <c r="AJ48" s="288"/>
      <c r="AM48" s="219"/>
    </row>
    <row r="49" spans="1:42" customFormat="1" ht="15" hidden="1" x14ac:dyDescent="0.25">
      <c r="A49" s="255"/>
      <c r="B49" s="202"/>
      <c r="C49" s="284"/>
      <c r="D49" s="378" t="s">
        <v>83</v>
      </c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88"/>
      <c r="AF49" s="219"/>
      <c r="AG49" s="219"/>
      <c r="AJ49" s="288"/>
      <c r="AM49" s="219"/>
      <c r="AN49" s="203" t="s">
        <v>83</v>
      </c>
    </row>
    <row r="50" spans="1:42" customFormat="1" ht="15" hidden="1" x14ac:dyDescent="0.25">
      <c r="A50" s="255"/>
      <c r="B50" s="248"/>
      <c r="C50" s="284"/>
      <c r="D50" s="378" t="s">
        <v>580</v>
      </c>
      <c r="E50" s="378"/>
      <c r="F50" s="378"/>
      <c r="G50" s="378"/>
      <c r="H50" s="378"/>
      <c r="I50" s="378"/>
      <c r="J50" s="378"/>
      <c r="K50" s="378"/>
      <c r="L50" s="378"/>
      <c r="M50" s="378"/>
      <c r="N50" s="378"/>
      <c r="O50" s="388"/>
      <c r="AF50" s="219"/>
      <c r="AG50" s="219"/>
      <c r="AJ50" s="288"/>
      <c r="AM50" s="219"/>
      <c r="AO50" s="203" t="s">
        <v>580</v>
      </c>
    </row>
    <row r="51" spans="1:42" customFormat="1" ht="15" hidden="1" x14ac:dyDescent="0.25">
      <c r="A51" s="255"/>
      <c r="B51" s="248"/>
      <c r="C51" s="284"/>
      <c r="D51" s="378" t="s">
        <v>360</v>
      </c>
      <c r="E51" s="378"/>
      <c r="F51" s="378"/>
      <c r="G51" s="378"/>
      <c r="H51" s="378"/>
      <c r="I51" s="378"/>
      <c r="J51" s="378"/>
      <c r="K51" s="378"/>
      <c r="L51" s="378"/>
      <c r="M51" s="378"/>
      <c r="N51" s="378"/>
      <c r="O51" s="388"/>
      <c r="AF51" s="219"/>
      <c r="AG51" s="219"/>
      <c r="AJ51" s="288"/>
      <c r="AM51" s="219"/>
      <c r="AP51" s="203" t="s">
        <v>360</v>
      </c>
    </row>
    <row r="52" spans="1:42" customFormat="1" ht="15" hidden="1" x14ac:dyDescent="0.25">
      <c r="A52" s="224"/>
      <c r="B52" s="225"/>
      <c r="C52" s="226"/>
      <c r="D52" s="384" t="s">
        <v>117</v>
      </c>
      <c r="E52" s="384"/>
      <c r="F52" s="384"/>
      <c r="G52" s="384"/>
      <c r="H52" s="384"/>
      <c r="I52" s="384"/>
      <c r="J52" s="384"/>
      <c r="K52" s="384"/>
      <c r="L52" s="384"/>
      <c r="M52" s="384"/>
      <c r="N52" s="384"/>
      <c r="O52" s="385"/>
      <c r="AF52" s="219"/>
      <c r="AG52" s="219"/>
      <c r="AH52" s="203" t="s">
        <v>117</v>
      </c>
      <c r="AJ52" s="288"/>
      <c r="AM52" s="219"/>
    </row>
    <row r="53" spans="1:42" customFormat="1" ht="15" hidden="1" x14ac:dyDescent="0.25">
      <c r="A53" s="224"/>
      <c r="B53" s="248"/>
      <c r="C53" s="284"/>
      <c r="D53" s="386" t="s">
        <v>70</v>
      </c>
      <c r="E53" s="386"/>
      <c r="F53" s="386"/>
      <c r="G53" s="221"/>
      <c r="H53" s="249"/>
      <c r="I53" s="249"/>
      <c r="J53" s="249"/>
      <c r="K53" s="250"/>
      <c r="L53" s="249"/>
      <c r="M53" s="256">
        <v>110362.84</v>
      </c>
      <c r="N53" s="244"/>
      <c r="O53" s="252">
        <v>900560.77</v>
      </c>
      <c r="AF53" s="219"/>
      <c r="AG53" s="219"/>
      <c r="AJ53" s="288"/>
      <c r="AM53" s="219" t="s">
        <v>70</v>
      </c>
    </row>
    <row r="54" spans="1:42" customFormat="1" ht="34.5" x14ac:dyDescent="0.25">
      <c r="A54" s="220" t="s">
        <v>56</v>
      </c>
      <c r="B54" s="221" t="s">
        <v>111</v>
      </c>
      <c r="C54" s="283" t="s">
        <v>581</v>
      </c>
      <c r="D54" s="383" t="s">
        <v>582</v>
      </c>
      <c r="E54" s="383"/>
      <c r="F54" s="383"/>
      <c r="G54" s="221" t="s">
        <v>71</v>
      </c>
      <c r="H54" s="221">
        <v>4.9580000000000002</v>
      </c>
      <c r="I54" s="221" t="s">
        <v>48</v>
      </c>
      <c r="J54" s="394" t="s">
        <v>583</v>
      </c>
      <c r="K54" s="222"/>
      <c r="L54" s="221"/>
      <c r="M54" s="222"/>
      <c r="N54" s="221"/>
      <c r="O54" s="223"/>
      <c r="AF54" s="219"/>
      <c r="AG54" s="219" t="s">
        <v>582</v>
      </c>
      <c r="AJ54" s="288"/>
      <c r="AM54" s="219"/>
    </row>
    <row r="55" spans="1:42" customFormat="1" ht="33.75" hidden="1" x14ac:dyDescent="0.25">
      <c r="A55" s="224"/>
      <c r="B55" s="225"/>
      <c r="C55" s="226" t="s">
        <v>50</v>
      </c>
      <c r="D55" s="384" t="s">
        <v>51</v>
      </c>
      <c r="E55" s="384"/>
      <c r="F55" s="384"/>
      <c r="G55" s="384"/>
      <c r="H55" s="384"/>
      <c r="I55" s="384"/>
      <c r="J55" s="384"/>
      <c r="K55" s="384"/>
      <c r="L55" s="384"/>
      <c r="M55" s="384"/>
      <c r="N55" s="384"/>
      <c r="O55" s="385"/>
      <c r="AF55" s="219"/>
      <c r="AG55" s="219"/>
      <c r="AH55" s="203" t="s">
        <v>51</v>
      </c>
      <c r="AJ55" s="288"/>
      <c r="AM55" s="219"/>
    </row>
    <row r="56" spans="1:42" customFormat="1" ht="57" hidden="1" x14ac:dyDescent="0.25">
      <c r="A56" s="224"/>
      <c r="B56" s="225"/>
      <c r="C56" s="226" t="s">
        <v>52</v>
      </c>
      <c r="D56" s="384" t="s">
        <v>53</v>
      </c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5"/>
      <c r="AF56" s="219"/>
      <c r="AG56" s="219"/>
      <c r="AH56" s="203" t="s">
        <v>53</v>
      </c>
      <c r="AJ56" s="288"/>
      <c r="AM56" s="219"/>
    </row>
    <row r="57" spans="1:42" customFormat="1" ht="15" hidden="1" x14ac:dyDescent="0.25">
      <c r="A57" s="224"/>
      <c r="B57" s="227"/>
      <c r="C57" s="226" t="s">
        <v>48</v>
      </c>
      <c r="D57" s="378" t="s">
        <v>54</v>
      </c>
      <c r="E57" s="378"/>
      <c r="F57" s="378"/>
      <c r="G57" s="228"/>
      <c r="H57" s="229"/>
      <c r="I57" s="229"/>
      <c r="J57" s="229"/>
      <c r="K57" s="230">
        <v>173.23</v>
      </c>
      <c r="L57" s="253">
        <v>1.3225</v>
      </c>
      <c r="M57" s="234">
        <v>1135.8599999999999</v>
      </c>
      <c r="N57" s="232">
        <v>44.77</v>
      </c>
      <c r="O57" s="235">
        <v>50852.45</v>
      </c>
      <c r="AF57" s="219"/>
      <c r="AG57" s="219"/>
      <c r="AI57" s="203" t="s">
        <v>54</v>
      </c>
      <c r="AJ57" s="288"/>
      <c r="AM57" s="219"/>
    </row>
    <row r="58" spans="1:42" customFormat="1" ht="15" hidden="1" x14ac:dyDescent="0.25">
      <c r="A58" s="224"/>
      <c r="B58" s="227"/>
      <c r="C58" s="226" t="s">
        <v>27</v>
      </c>
      <c r="D58" s="378" t="s">
        <v>55</v>
      </c>
      <c r="E58" s="378"/>
      <c r="F58" s="378"/>
      <c r="G58" s="228"/>
      <c r="H58" s="229"/>
      <c r="I58" s="229"/>
      <c r="J58" s="229"/>
      <c r="K58" s="234">
        <v>5268.76</v>
      </c>
      <c r="L58" s="253">
        <v>1.4375</v>
      </c>
      <c r="M58" s="234">
        <v>37551.11</v>
      </c>
      <c r="N58" s="232">
        <v>13.24</v>
      </c>
      <c r="O58" s="235">
        <v>497176.7</v>
      </c>
      <c r="AF58" s="219"/>
      <c r="AG58" s="219"/>
      <c r="AI58" s="203" t="s">
        <v>55</v>
      </c>
      <c r="AJ58" s="288"/>
      <c r="AM58" s="219"/>
    </row>
    <row r="59" spans="1:42" customFormat="1" ht="15" hidden="1" x14ac:dyDescent="0.25">
      <c r="A59" s="224"/>
      <c r="B59" s="227"/>
      <c r="C59" s="226" t="s">
        <v>56</v>
      </c>
      <c r="D59" s="378" t="s">
        <v>57</v>
      </c>
      <c r="E59" s="378"/>
      <c r="F59" s="378"/>
      <c r="G59" s="228"/>
      <c r="H59" s="229"/>
      <c r="I59" s="229"/>
      <c r="J59" s="229"/>
      <c r="K59" s="230">
        <v>267.67</v>
      </c>
      <c r="L59" s="253">
        <v>1.4375</v>
      </c>
      <c r="M59" s="234">
        <v>1907.72</v>
      </c>
      <c r="N59" s="232">
        <v>44.77</v>
      </c>
      <c r="O59" s="235">
        <v>85408.62</v>
      </c>
      <c r="AF59" s="219"/>
      <c r="AG59" s="219"/>
      <c r="AI59" s="203" t="s">
        <v>57</v>
      </c>
      <c r="AJ59" s="288"/>
      <c r="AM59" s="219"/>
    </row>
    <row r="60" spans="1:42" customFormat="1" ht="15" hidden="1" x14ac:dyDescent="0.25">
      <c r="A60" s="224"/>
      <c r="B60" s="227"/>
      <c r="C60" s="226" t="s">
        <v>58</v>
      </c>
      <c r="D60" s="378" t="s">
        <v>59</v>
      </c>
      <c r="E60" s="378"/>
      <c r="F60" s="378"/>
      <c r="G60" s="228"/>
      <c r="H60" s="229"/>
      <c r="I60" s="229"/>
      <c r="J60" s="229"/>
      <c r="K60" s="230">
        <v>17.079999999999998</v>
      </c>
      <c r="L60" s="229"/>
      <c r="M60" s="230">
        <v>84.68</v>
      </c>
      <c r="N60" s="232">
        <v>8.16</v>
      </c>
      <c r="O60" s="233">
        <v>690.99</v>
      </c>
      <c r="AF60" s="219"/>
      <c r="AG60" s="219"/>
      <c r="AI60" s="203" t="s">
        <v>59</v>
      </c>
      <c r="AJ60" s="288"/>
      <c r="AM60" s="219"/>
    </row>
    <row r="61" spans="1:42" customFormat="1" ht="15" hidden="1" x14ac:dyDescent="0.25">
      <c r="A61" s="287"/>
      <c r="B61" s="227"/>
      <c r="C61" s="226"/>
      <c r="D61" s="378" t="s">
        <v>60</v>
      </c>
      <c r="E61" s="378"/>
      <c r="F61" s="378"/>
      <c r="G61" s="228" t="s">
        <v>61</v>
      </c>
      <c r="H61" s="240">
        <v>21.6</v>
      </c>
      <c r="I61" s="253">
        <v>1.3225</v>
      </c>
      <c r="J61" s="237">
        <v>141.63022799999999</v>
      </c>
      <c r="K61" s="238"/>
      <c r="L61" s="229"/>
      <c r="M61" s="238"/>
      <c r="N61" s="229"/>
      <c r="O61" s="239"/>
      <c r="AF61" s="219"/>
      <c r="AG61" s="219"/>
      <c r="AJ61" s="288"/>
      <c r="AK61" s="203" t="s">
        <v>60</v>
      </c>
      <c r="AM61" s="219"/>
    </row>
    <row r="62" spans="1:42" customFormat="1" ht="15" hidden="1" x14ac:dyDescent="0.25">
      <c r="A62" s="287"/>
      <c r="B62" s="227"/>
      <c r="C62" s="226"/>
      <c r="D62" s="378" t="s">
        <v>62</v>
      </c>
      <c r="E62" s="378"/>
      <c r="F62" s="378"/>
      <c r="G62" s="228" t="s">
        <v>61</v>
      </c>
      <c r="H62" s="240">
        <v>20.6</v>
      </c>
      <c r="I62" s="253">
        <v>1.4375</v>
      </c>
      <c r="J62" s="237">
        <v>146.81877499999999</v>
      </c>
      <c r="K62" s="238"/>
      <c r="L62" s="229"/>
      <c r="M62" s="238"/>
      <c r="N62" s="229"/>
      <c r="O62" s="239"/>
      <c r="AF62" s="219"/>
      <c r="AG62" s="219"/>
      <c r="AJ62" s="288"/>
      <c r="AK62" s="203" t="s">
        <v>62</v>
      </c>
      <c r="AM62" s="219"/>
    </row>
    <row r="63" spans="1:42" customFormat="1" ht="15" hidden="1" x14ac:dyDescent="0.25">
      <c r="A63" s="242"/>
      <c r="B63" s="228"/>
      <c r="C63" s="226"/>
      <c r="D63" s="379" t="s">
        <v>63</v>
      </c>
      <c r="E63" s="379"/>
      <c r="F63" s="379"/>
      <c r="G63" s="243"/>
      <c r="H63" s="244"/>
      <c r="I63" s="244"/>
      <c r="J63" s="244"/>
      <c r="K63" s="245">
        <v>5459.07</v>
      </c>
      <c r="L63" s="244"/>
      <c r="M63" s="245">
        <v>38771.65</v>
      </c>
      <c r="N63" s="244"/>
      <c r="O63" s="247">
        <v>548720.14</v>
      </c>
      <c r="AF63" s="219"/>
      <c r="AG63" s="219"/>
      <c r="AJ63" s="288"/>
      <c r="AL63" s="203" t="s">
        <v>63</v>
      </c>
      <c r="AM63" s="219"/>
    </row>
    <row r="64" spans="1:42" customFormat="1" ht="15" hidden="1" x14ac:dyDescent="0.25">
      <c r="A64" s="287"/>
      <c r="B64" s="227"/>
      <c r="C64" s="226"/>
      <c r="D64" s="378" t="s">
        <v>64</v>
      </c>
      <c r="E64" s="378"/>
      <c r="F64" s="378"/>
      <c r="G64" s="228"/>
      <c r="H64" s="229"/>
      <c r="I64" s="229"/>
      <c r="J64" s="229"/>
      <c r="K64" s="238"/>
      <c r="L64" s="229"/>
      <c r="M64" s="234">
        <v>3043.58</v>
      </c>
      <c r="N64" s="229"/>
      <c r="O64" s="235">
        <v>136261.07</v>
      </c>
      <c r="AF64" s="219"/>
      <c r="AG64" s="219"/>
      <c r="AJ64" s="288"/>
      <c r="AK64" s="203" t="s">
        <v>64</v>
      </c>
      <c r="AM64" s="219"/>
    </row>
    <row r="65" spans="1:44" customFormat="1" ht="56.25" hidden="1" x14ac:dyDescent="0.25">
      <c r="A65" s="287"/>
      <c r="B65" s="227"/>
      <c r="C65" s="226" t="s">
        <v>573</v>
      </c>
      <c r="D65" s="378" t="s">
        <v>574</v>
      </c>
      <c r="E65" s="378"/>
      <c r="F65" s="378"/>
      <c r="G65" s="228" t="s">
        <v>67</v>
      </c>
      <c r="H65" s="236">
        <v>147</v>
      </c>
      <c r="I65" s="229"/>
      <c r="J65" s="236">
        <v>147</v>
      </c>
      <c r="K65" s="238"/>
      <c r="L65" s="229"/>
      <c r="M65" s="234">
        <v>4474.0600000000004</v>
      </c>
      <c r="N65" s="229"/>
      <c r="O65" s="235">
        <v>200303.77</v>
      </c>
      <c r="AF65" s="219"/>
      <c r="AG65" s="219"/>
      <c r="AJ65" s="288"/>
      <c r="AK65" s="203" t="s">
        <v>574</v>
      </c>
      <c r="AM65" s="219"/>
    </row>
    <row r="66" spans="1:44" customFormat="1" ht="78.75" hidden="1" x14ac:dyDescent="0.25">
      <c r="A66" s="287"/>
      <c r="B66" s="227"/>
      <c r="C66" s="226" t="s">
        <v>575</v>
      </c>
      <c r="D66" s="378" t="s">
        <v>576</v>
      </c>
      <c r="E66" s="378"/>
      <c r="F66" s="378"/>
      <c r="G66" s="228" t="s">
        <v>67</v>
      </c>
      <c r="H66" s="236">
        <v>134</v>
      </c>
      <c r="I66" s="232">
        <v>0.85</v>
      </c>
      <c r="J66" s="240">
        <v>113.9</v>
      </c>
      <c r="K66" s="238"/>
      <c r="L66" s="229"/>
      <c r="M66" s="234">
        <v>3466.64</v>
      </c>
      <c r="N66" s="229"/>
      <c r="O66" s="235">
        <v>155201.35999999999</v>
      </c>
      <c r="AF66" s="219"/>
      <c r="AG66" s="219"/>
      <c r="AJ66" s="288"/>
      <c r="AK66" s="203" t="s">
        <v>576</v>
      </c>
      <c r="AM66" s="219"/>
    </row>
    <row r="67" spans="1:44" customFormat="1" ht="15" hidden="1" x14ac:dyDescent="0.25">
      <c r="A67" s="224"/>
      <c r="B67" s="248"/>
      <c r="C67" s="284"/>
      <c r="D67" s="386" t="s">
        <v>70</v>
      </c>
      <c r="E67" s="386"/>
      <c r="F67" s="386"/>
      <c r="G67" s="221"/>
      <c r="H67" s="249"/>
      <c r="I67" s="249"/>
      <c r="J67" s="249"/>
      <c r="K67" s="250"/>
      <c r="L67" s="249"/>
      <c r="M67" s="256">
        <v>46712.35</v>
      </c>
      <c r="N67" s="244"/>
      <c r="O67" s="252">
        <v>904225.27</v>
      </c>
      <c r="AF67" s="219"/>
      <c r="AG67" s="219"/>
      <c r="AJ67" s="288"/>
      <c r="AM67" s="219" t="s">
        <v>70</v>
      </c>
    </row>
    <row r="68" spans="1:44" customFormat="1" ht="33.75" x14ac:dyDescent="0.25">
      <c r="A68" s="220" t="s">
        <v>58</v>
      </c>
      <c r="B68" s="221" t="s">
        <v>112</v>
      </c>
      <c r="C68" s="283" t="s">
        <v>606</v>
      </c>
      <c r="D68" s="383" t="s">
        <v>584</v>
      </c>
      <c r="E68" s="383"/>
      <c r="F68" s="383"/>
      <c r="G68" s="221" t="s">
        <v>80</v>
      </c>
      <c r="H68" s="221">
        <v>624.71</v>
      </c>
      <c r="I68" s="221" t="s">
        <v>48</v>
      </c>
      <c r="J68" s="394" t="s">
        <v>585</v>
      </c>
      <c r="K68" s="395" t="s">
        <v>586</v>
      </c>
      <c r="L68" s="221" t="s">
        <v>93</v>
      </c>
      <c r="M68" s="222" t="s">
        <v>587</v>
      </c>
      <c r="N68" s="221" t="s">
        <v>82</v>
      </c>
      <c r="O68" s="223" t="s">
        <v>588</v>
      </c>
      <c r="P68" s="316"/>
      <c r="AF68" s="219"/>
      <c r="AG68" s="219" t="s">
        <v>584</v>
      </c>
      <c r="AJ68" s="288"/>
      <c r="AM68" s="219"/>
    </row>
    <row r="69" spans="1:44" customFormat="1" ht="15" hidden="1" x14ac:dyDescent="0.25">
      <c r="A69" s="255"/>
      <c r="B69" s="202"/>
      <c r="C69" s="284"/>
      <c r="D69" s="378" t="s">
        <v>83</v>
      </c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88"/>
      <c r="AF69" s="219"/>
      <c r="AG69" s="219"/>
      <c r="AJ69" s="288"/>
      <c r="AM69" s="219"/>
      <c r="AN69" s="203" t="s">
        <v>83</v>
      </c>
    </row>
    <row r="70" spans="1:44" customFormat="1" ht="15" hidden="1" x14ac:dyDescent="0.25">
      <c r="A70" s="255"/>
      <c r="B70" s="248"/>
      <c r="C70" s="284"/>
      <c r="D70" s="378" t="s">
        <v>589</v>
      </c>
      <c r="E70" s="378"/>
      <c r="F70" s="378"/>
      <c r="G70" s="378"/>
      <c r="H70" s="378"/>
      <c r="I70" s="378"/>
      <c r="J70" s="378"/>
      <c r="K70" s="378"/>
      <c r="L70" s="378"/>
      <c r="M70" s="378"/>
      <c r="N70" s="378"/>
      <c r="O70" s="388"/>
      <c r="AF70" s="219"/>
      <c r="AG70" s="219"/>
      <c r="AJ70" s="288"/>
      <c r="AM70" s="219"/>
      <c r="AO70" s="203" t="s">
        <v>589</v>
      </c>
    </row>
    <row r="71" spans="1:44" customFormat="1" ht="15" hidden="1" x14ac:dyDescent="0.25">
      <c r="A71" s="255"/>
      <c r="B71" s="248"/>
      <c r="C71" s="284"/>
      <c r="D71" s="378" t="s">
        <v>590</v>
      </c>
      <c r="E71" s="378"/>
      <c r="F71" s="378"/>
      <c r="G71" s="378"/>
      <c r="H71" s="378"/>
      <c r="I71" s="378"/>
      <c r="J71" s="378"/>
      <c r="K71" s="378"/>
      <c r="L71" s="378"/>
      <c r="M71" s="378"/>
      <c r="N71" s="378"/>
      <c r="O71" s="388"/>
      <c r="AF71" s="219"/>
      <c r="AG71" s="219"/>
      <c r="AJ71" s="288"/>
      <c r="AM71" s="219"/>
      <c r="AP71" s="203" t="s">
        <v>590</v>
      </c>
    </row>
    <row r="72" spans="1:44" customFormat="1" ht="15" hidden="1" x14ac:dyDescent="0.25">
      <c r="A72" s="224"/>
      <c r="B72" s="225"/>
      <c r="C72" s="226"/>
      <c r="D72" s="384" t="s">
        <v>117</v>
      </c>
      <c r="E72" s="384"/>
      <c r="F72" s="384"/>
      <c r="G72" s="384"/>
      <c r="H72" s="384"/>
      <c r="I72" s="384"/>
      <c r="J72" s="384"/>
      <c r="K72" s="384"/>
      <c r="L72" s="384"/>
      <c r="M72" s="384"/>
      <c r="N72" s="384"/>
      <c r="O72" s="385"/>
      <c r="AF72" s="219"/>
      <c r="AG72" s="219"/>
      <c r="AH72" s="203" t="s">
        <v>117</v>
      </c>
      <c r="AJ72" s="288"/>
      <c r="AM72" s="219"/>
    </row>
    <row r="73" spans="1:44" customFormat="1" ht="15" hidden="1" x14ac:dyDescent="0.25">
      <c r="A73" s="224"/>
      <c r="B73" s="248"/>
      <c r="C73" s="284"/>
      <c r="D73" s="386" t="s">
        <v>70</v>
      </c>
      <c r="E73" s="386"/>
      <c r="F73" s="386"/>
      <c r="G73" s="221"/>
      <c r="H73" s="249"/>
      <c r="I73" s="249"/>
      <c r="J73" s="249"/>
      <c r="K73" s="250"/>
      <c r="L73" s="249"/>
      <c r="M73" s="256">
        <v>216290.49</v>
      </c>
      <c r="N73" s="244"/>
      <c r="O73" s="252">
        <v>1764930.4</v>
      </c>
      <c r="AF73" s="219"/>
      <c r="AG73" s="219"/>
      <c r="AJ73" s="288"/>
      <c r="AM73" s="219" t="s">
        <v>70</v>
      </c>
    </row>
    <row r="74" spans="1:44" customFormat="1" ht="15" hidden="1" x14ac:dyDescent="0.25">
      <c r="A74" s="259"/>
      <c r="B74" s="204"/>
      <c r="C74" s="222"/>
      <c r="D74" s="386" t="s">
        <v>591</v>
      </c>
      <c r="E74" s="386"/>
      <c r="F74" s="386"/>
      <c r="G74" s="386"/>
      <c r="H74" s="386"/>
      <c r="I74" s="386"/>
      <c r="J74" s="386"/>
      <c r="K74" s="386"/>
      <c r="L74" s="386"/>
      <c r="M74" s="260"/>
      <c r="N74" s="261"/>
      <c r="O74" s="262"/>
      <c r="P74" s="263"/>
      <c r="AF74" s="219"/>
      <c r="AG74" s="219"/>
      <c r="AJ74" s="288"/>
      <c r="AM74" s="219"/>
      <c r="AQ74" s="219" t="s">
        <v>591</v>
      </c>
    </row>
    <row r="75" spans="1:44" customFormat="1" ht="15" hidden="1" x14ac:dyDescent="0.25">
      <c r="A75" s="224"/>
      <c r="B75" s="202"/>
      <c r="C75" s="226"/>
      <c r="D75" s="378" t="s">
        <v>94</v>
      </c>
      <c r="E75" s="378"/>
      <c r="F75" s="378"/>
      <c r="G75" s="378"/>
      <c r="H75" s="378"/>
      <c r="I75" s="378"/>
      <c r="J75" s="378"/>
      <c r="K75" s="378"/>
      <c r="L75" s="378"/>
      <c r="M75" s="264">
        <v>413569.11</v>
      </c>
      <c r="N75" s="265"/>
      <c r="O75" s="266"/>
      <c r="P75" s="267"/>
      <c r="AF75" s="219"/>
      <c r="AG75" s="219"/>
      <c r="AJ75" s="288"/>
      <c r="AM75" s="219"/>
      <c r="AQ75" s="219"/>
      <c r="AR75" s="203" t="s">
        <v>94</v>
      </c>
    </row>
    <row r="76" spans="1:44" customFormat="1" ht="15" hidden="1" x14ac:dyDescent="0.25">
      <c r="A76" s="224"/>
      <c r="B76" s="202"/>
      <c r="C76" s="226"/>
      <c r="D76" s="378" t="s">
        <v>95</v>
      </c>
      <c r="E76" s="378"/>
      <c r="F76" s="378"/>
      <c r="G76" s="378"/>
      <c r="H76" s="378"/>
      <c r="I76" s="378"/>
      <c r="J76" s="378"/>
      <c r="K76" s="378"/>
      <c r="L76" s="378"/>
      <c r="M76" s="267"/>
      <c r="N76" s="265"/>
      <c r="O76" s="266"/>
      <c r="P76" s="267"/>
      <c r="AF76" s="219"/>
      <c r="AG76" s="219"/>
      <c r="AJ76" s="288"/>
      <c r="AM76" s="219"/>
      <c r="AQ76" s="219"/>
      <c r="AR76" s="203" t="s">
        <v>95</v>
      </c>
    </row>
    <row r="77" spans="1:44" customFormat="1" ht="15" hidden="1" x14ac:dyDescent="0.25">
      <c r="A77" s="224"/>
      <c r="B77" s="202"/>
      <c r="C77" s="226"/>
      <c r="D77" s="378" t="s">
        <v>96</v>
      </c>
      <c r="E77" s="378"/>
      <c r="F77" s="378"/>
      <c r="G77" s="378"/>
      <c r="H77" s="378"/>
      <c r="I77" s="378"/>
      <c r="J77" s="378"/>
      <c r="K77" s="378"/>
      <c r="L77" s="378"/>
      <c r="M77" s="264">
        <v>2650.39</v>
      </c>
      <c r="N77" s="265"/>
      <c r="O77" s="266"/>
      <c r="P77" s="267"/>
      <c r="AF77" s="219"/>
      <c r="AG77" s="219"/>
      <c r="AJ77" s="288"/>
      <c r="AM77" s="219"/>
      <c r="AQ77" s="219"/>
      <c r="AR77" s="203" t="s">
        <v>96</v>
      </c>
    </row>
    <row r="78" spans="1:44" customFormat="1" ht="15" hidden="1" x14ac:dyDescent="0.25">
      <c r="A78" s="224"/>
      <c r="B78" s="202"/>
      <c r="C78" s="226"/>
      <c r="D78" s="378" t="s">
        <v>97</v>
      </c>
      <c r="E78" s="378"/>
      <c r="F78" s="378"/>
      <c r="G78" s="378"/>
      <c r="H78" s="378"/>
      <c r="I78" s="378"/>
      <c r="J78" s="378"/>
      <c r="K78" s="378"/>
      <c r="L78" s="378"/>
      <c r="M78" s="264">
        <v>84059.73</v>
      </c>
      <c r="N78" s="265"/>
      <c r="O78" s="266"/>
      <c r="P78" s="267"/>
      <c r="AF78" s="219"/>
      <c r="AG78" s="219"/>
      <c r="AJ78" s="288"/>
      <c r="AM78" s="219"/>
      <c r="AQ78" s="219"/>
      <c r="AR78" s="203" t="s">
        <v>97</v>
      </c>
    </row>
    <row r="79" spans="1:44" customFormat="1" ht="15" hidden="1" x14ac:dyDescent="0.25">
      <c r="A79" s="224"/>
      <c r="B79" s="202"/>
      <c r="C79" s="226"/>
      <c r="D79" s="378" t="s">
        <v>98</v>
      </c>
      <c r="E79" s="378"/>
      <c r="F79" s="378"/>
      <c r="G79" s="378"/>
      <c r="H79" s="378"/>
      <c r="I79" s="378"/>
      <c r="J79" s="378"/>
      <c r="K79" s="378"/>
      <c r="L79" s="378"/>
      <c r="M79" s="264">
        <v>4348.33</v>
      </c>
      <c r="N79" s="265"/>
      <c r="O79" s="266"/>
      <c r="P79" s="267"/>
      <c r="AF79" s="219"/>
      <c r="AG79" s="219"/>
      <c r="AJ79" s="288"/>
      <c r="AM79" s="219"/>
      <c r="AQ79" s="219"/>
      <c r="AR79" s="203" t="s">
        <v>98</v>
      </c>
    </row>
    <row r="80" spans="1:44" customFormat="1" ht="15" hidden="1" x14ac:dyDescent="0.25">
      <c r="A80" s="224"/>
      <c r="B80" s="202"/>
      <c r="C80" s="226"/>
      <c r="D80" s="378" t="s">
        <v>99</v>
      </c>
      <c r="E80" s="378"/>
      <c r="F80" s="378"/>
      <c r="G80" s="378"/>
      <c r="H80" s="378"/>
      <c r="I80" s="378"/>
      <c r="J80" s="378"/>
      <c r="K80" s="378"/>
      <c r="L80" s="378"/>
      <c r="M80" s="264">
        <v>326858.99</v>
      </c>
      <c r="N80" s="265"/>
      <c r="O80" s="266"/>
      <c r="P80" s="267"/>
      <c r="AF80" s="219"/>
      <c r="AG80" s="219"/>
      <c r="AJ80" s="288"/>
      <c r="AM80" s="219"/>
      <c r="AQ80" s="219"/>
      <c r="AR80" s="203" t="s">
        <v>99</v>
      </c>
    </row>
    <row r="81" spans="1:47" customFormat="1" ht="15" hidden="1" x14ac:dyDescent="0.25">
      <c r="A81" s="224"/>
      <c r="B81" s="202"/>
      <c r="C81" s="226"/>
      <c r="D81" s="378" t="s">
        <v>100</v>
      </c>
      <c r="E81" s="378"/>
      <c r="F81" s="378"/>
      <c r="G81" s="378"/>
      <c r="H81" s="378"/>
      <c r="I81" s="378"/>
      <c r="J81" s="378"/>
      <c r="K81" s="378"/>
      <c r="L81" s="378"/>
      <c r="M81" s="264">
        <v>431828.77</v>
      </c>
      <c r="N81" s="265"/>
      <c r="O81" s="266"/>
      <c r="P81" s="267"/>
      <c r="AF81" s="219"/>
      <c r="AG81" s="219"/>
      <c r="AJ81" s="288"/>
      <c r="AM81" s="219"/>
      <c r="AQ81" s="219"/>
      <c r="AR81" s="203" t="s">
        <v>100</v>
      </c>
    </row>
    <row r="82" spans="1:47" customFormat="1" ht="15" hidden="1" x14ac:dyDescent="0.25">
      <c r="A82" s="224"/>
      <c r="B82" s="202"/>
      <c r="C82" s="226"/>
      <c r="D82" s="378" t="s">
        <v>95</v>
      </c>
      <c r="E82" s="378"/>
      <c r="F82" s="378"/>
      <c r="G82" s="378"/>
      <c r="H82" s="378"/>
      <c r="I82" s="378"/>
      <c r="J82" s="378"/>
      <c r="K82" s="378"/>
      <c r="L82" s="378"/>
      <c r="M82" s="267"/>
      <c r="N82" s="265"/>
      <c r="O82" s="266"/>
      <c r="P82" s="267"/>
      <c r="AF82" s="219"/>
      <c r="AG82" s="219"/>
      <c r="AJ82" s="288"/>
      <c r="AM82" s="219"/>
      <c r="AQ82" s="219"/>
      <c r="AR82" s="203" t="s">
        <v>95</v>
      </c>
    </row>
    <row r="83" spans="1:47" customFormat="1" ht="15" hidden="1" x14ac:dyDescent="0.25">
      <c r="A83" s="224"/>
      <c r="B83" s="202"/>
      <c r="C83" s="226"/>
      <c r="D83" s="378" t="s">
        <v>106</v>
      </c>
      <c r="E83" s="378"/>
      <c r="F83" s="378"/>
      <c r="G83" s="378"/>
      <c r="H83" s="378"/>
      <c r="I83" s="378"/>
      <c r="J83" s="378"/>
      <c r="K83" s="378"/>
      <c r="L83" s="378"/>
      <c r="M83" s="264">
        <v>2650.39</v>
      </c>
      <c r="N83" s="265"/>
      <c r="O83" s="266"/>
      <c r="P83" s="267"/>
      <c r="AF83" s="219"/>
      <c r="AG83" s="219"/>
      <c r="AJ83" s="288"/>
      <c r="AM83" s="219"/>
      <c r="AQ83" s="219"/>
      <c r="AR83" s="203" t="s">
        <v>106</v>
      </c>
    </row>
    <row r="84" spans="1:47" customFormat="1" ht="15" hidden="1" x14ac:dyDescent="0.25">
      <c r="A84" s="224"/>
      <c r="B84" s="202"/>
      <c r="C84" s="226"/>
      <c r="D84" s="378" t="s">
        <v>107</v>
      </c>
      <c r="E84" s="378"/>
      <c r="F84" s="378"/>
      <c r="G84" s="378"/>
      <c r="H84" s="378"/>
      <c r="I84" s="378"/>
      <c r="J84" s="378"/>
      <c r="K84" s="378"/>
      <c r="L84" s="378"/>
      <c r="M84" s="264">
        <v>84059.73</v>
      </c>
      <c r="N84" s="265"/>
      <c r="O84" s="266"/>
      <c r="P84" s="267"/>
      <c r="AF84" s="219"/>
      <c r="AG84" s="219"/>
      <c r="AJ84" s="288"/>
      <c r="AM84" s="219"/>
      <c r="AQ84" s="219"/>
      <c r="AR84" s="203" t="s">
        <v>107</v>
      </c>
    </row>
    <row r="85" spans="1:47" customFormat="1" ht="15" hidden="1" x14ac:dyDescent="0.25">
      <c r="A85" s="224"/>
      <c r="B85" s="202"/>
      <c r="C85" s="226"/>
      <c r="D85" s="378" t="s">
        <v>108</v>
      </c>
      <c r="E85" s="378"/>
      <c r="F85" s="378"/>
      <c r="G85" s="378"/>
      <c r="H85" s="378"/>
      <c r="I85" s="378"/>
      <c r="J85" s="378"/>
      <c r="K85" s="378"/>
      <c r="L85" s="378"/>
      <c r="M85" s="264">
        <v>4348.33</v>
      </c>
      <c r="N85" s="265"/>
      <c r="O85" s="266"/>
      <c r="P85" s="267"/>
      <c r="AF85" s="219"/>
      <c r="AG85" s="219"/>
      <c r="AJ85" s="288"/>
      <c r="AM85" s="219"/>
      <c r="AQ85" s="219"/>
      <c r="AR85" s="203" t="s">
        <v>108</v>
      </c>
    </row>
    <row r="86" spans="1:47" customFormat="1" ht="15" hidden="1" x14ac:dyDescent="0.25">
      <c r="A86" s="224"/>
      <c r="B86" s="202"/>
      <c r="C86" s="226"/>
      <c r="D86" s="378" t="s">
        <v>131</v>
      </c>
      <c r="E86" s="378"/>
      <c r="F86" s="378"/>
      <c r="G86" s="378"/>
      <c r="H86" s="378"/>
      <c r="I86" s="378"/>
      <c r="J86" s="378"/>
      <c r="K86" s="378"/>
      <c r="L86" s="378"/>
      <c r="M86" s="264">
        <v>326858.99</v>
      </c>
      <c r="N86" s="265"/>
      <c r="O86" s="266"/>
      <c r="P86" s="267"/>
      <c r="AF86" s="219"/>
      <c r="AG86" s="219"/>
      <c r="AJ86" s="288"/>
      <c r="AM86" s="219"/>
      <c r="AQ86" s="219"/>
      <c r="AR86" s="203" t="s">
        <v>131</v>
      </c>
    </row>
    <row r="87" spans="1:47" customFormat="1" ht="15" hidden="1" x14ac:dyDescent="0.25">
      <c r="A87" s="224"/>
      <c r="B87" s="202"/>
      <c r="C87" s="226"/>
      <c r="D87" s="378" t="s">
        <v>109</v>
      </c>
      <c r="E87" s="378"/>
      <c r="F87" s="378"/>
      <c r="G87" s="378"/>
      <c r="H87" s="378"/>
      <c r="I87" s="378"/>
      <c r="J87" s="378"/>
      <c r="K87" s="378"/>
      <c r="L87" s="378"/>
      <c r="M87" s="264">
        <v>10288.120000000001</v>
      </c>
      <c r="N87" s="265"/>
      <c r="O87" s="266"/>
      <c r="P87" s="267"/>
      <c r="AF87" s="219"/>
      <c r="AG87" s="219"/>
      <c r="AJ87" s="288"/>
      <c r="AM87" s="219"/>
      <c r="AQ87" s="219"/>
      <c r="AR87" s="203" t="s">
        <v>109</v>
      </c>
    </row>
    <row r="88" spans="1:47" customFormat="1" ht="15" hidden="1" x14ac:dyDescent="0.25">
      <c r="A88" s="224"/>
      <c r="B88" s="202"/>
      <c r="C88" s="226"/>
      <c r="D88" s="378" t="s">
        <v>110</v>
      </c>
      <c r="E88" s="378"/>
      <c r="F88" s="378"/>
      <c r="G88" s="378"/>
      <c r="H88" s="378"/>
      <c r="I88" s="378"/>
      <c r="J88" s="378"/>
      <c r="K88" s="378"/>
      <c r="L88" s="378"/>
      <c r="M88" s="264">
        <v>7971.54</v>
      </c>
      <c r="N88" s="265"/>
      <c r="O88" s="266"/>
      <c r="P88" s="267"/>
      <c r="AF88" s="219"/>
      <c r="AG88" s="219"/>
      <c r="AJ88" s="288"/>
      <c r="AM88" s="219"/>
      <c r="AQ88" s="219"/>
      <c r="AR88" s="203" t="s">
        <v>110</v>
      </c>
    </row>
    <row r="89" spans="1:47" customFormat="1" ht="15" hidden="1" x14ac:dyDescent="0.25">
      <c r="A89" s="224"/>
      <c r="B89" s="202"/>
      <c r="C89" s="226"/>
      <c r="D89" s="378" t="s">
        <v>101</v>
      </c>
      <c r="E89" s="378"/>
      <c r="F89" s="378"/>
      <c r="G89" s="378"/>
      <c r="H89" s="378"/>
      <c r="I89" s="378"/>
      <c r="J89" s="378"/>
      <c r="K89" s="378"/>
      <c r="L89" s="378"/>
      <c r="M89" s="264">
        <v>6998.72</v>
      </c>
      <c r="N89" s="265"/>
      <c r="O89" s="266"/>
      <c r="P89" s="267"/>
      <c r="AF89" s="219"/>
      <c r="AG89" s="219"/>
      <c r="AJ89" s="288"/>
      <c r="AM89" s="219"/>
      <c r="AQ89" s="219"/>
      <c r="AR89" s="203" t="s">
        <v>101</v>
      </c>
    </row>
    <row r="90" spans="1:47" customFormat="1" ht="15" hidden="1" x14ac:dyDescent="0.25">
      <c r="A90" s="224"/>
      <c r="B90" s="202"/>
      <c r="C90" s="226"/>
      <c r="D90" s="378" t="s">
        <v>102</v>
      </c>
      <c r="E90" s="378"/>
      <c r="F90" s="378"/>
      <c r="G90" s="378"/>
      <c r="H90" s="378"/>
      <c r="I90" s="378"/>
      <c r="J90" s="378"/>
      <c r="K90" s="378"/>
      <c r="L90" s="378"/>
      <c r="M90" s="264">
        <v>10288.120000000001</v>
      </c>
      <c r="N90" s="265"/>
      <c r="O90" s="266"/>
      <c r="P90" s="267"/>
      <c r="AF90" s="219"/>
      <c r="AG90" s="219"/>
      <c r="AJ90" s="288"/>
      <c r="AM90" s="219"/>
      <c r="AQ90" s="219"/>
      <c r="AR90" s="203" t="s">
        <v>102</v>
      </c>
    </row>
    <row r="91" spans="1:47" customFormat="1" ht="15" hidden="1" x14ac:dyDescent="0.25">
      <c r="A91" s="224"/>
      <c r="B91" s="202"/>
      <c r="C91" s="226"/>
      <c r="D91" s="378" t="s">
        <v>103</v>
      </c>
      <c r="E91" s="378"/>
      <c r="F91" s="378"/>
      <c r="G91" s="378"/>
      <c r="H91" s="378"/>
      <c r="I91" s="378"/>
      <c r="J91" s="378"/>
      <c r="K91" s="378"/>
      <c r="L91" s="378"/>
      <c r="M91" s="264">
        <v>7971.54</v>
      </c>
      <c r="N91" s="265"/>
      <c r="O91" s="266"/>
      <c r="P91" s="267"/>
      <c r="AF91" s="219"/>
      <c r="AG91" s="219"/>
      <c r="AJ91" s="288"/>
      <c r="AM91" s="219"/>
      <c r="AQ91" s="219"/>
      <c r="AR91" s="203" t="s">
        <v>103</v>
      </c>
    </row>
    <row r="92" spans="1:47" customFormat="1" ht="15" hidden="1" x14ac:dyDescent="0.25">
      <c r="A92" s="224"/>
      <c r="B92" s="202"/>
      <c r="C92" s="269"/>
      <c r="D92" s="389" t="s">
        <v>592</v>
      </c>
      <c r="E92" s="389"/>
      <c r="F92" s="389"/>
      <c r="G92" s="389"/>
      <c r="H92" s="389"/>
      <c r="I92" s="389"/>
      <c r="J92" s="389"/>
      <c r="K92" s="389"/>
      <c r="L92" s="389"/>
      <c r="M92" s="270">
        <v>431828.77</v>
      </c>
      <c r="N92" s="271"/>
      <c r="O92" s="272"/>
      <c r="P92" s="273"/>
      <c r="AF92" s="219"/>
      <c r="AG92" s="219"/>
      <c r="AJ92" s="288"/>
      <c r="AM92" s="219"/>
      <c r="AQ92" s="219"/>
      <c r="AS92" s="219" t="s">
        <v>592</v>
      </c>
    </row>
    <row r="93" spans="1:47" customFormat="1" ht="15" hidden="1" x14ac:dyDescent="0.25">
      <c r="A93" s="259"/>
      <c r="B93" s="204"/>
      <c r="C93" s="222"/>
      <c r="D93" s="386" t="s">
        <v>133</v>
      </c>
      <c r="E93" s="386"/>
      <c r="F93" s="386"/>
      <c r="G93" s="386"/>
      <c r="H93" s="386"/>
      <c r="I93" s="386"/>
      <c r="J93" s="386"/>
      <c r="K93" s="386"/>
      <c r="L93" s="386"/>
      <c r="M93" s="260"/>
      <c r="N93" s="261"/>
      <c r="O93" s="262"/>
      <c r="AT93" s="219" t="s">
        <v>133</v>
      </c>
    </row>
    <row r="94" spans="1:47" customFormat="1" ht="15" hidden="1" x14ac:dyDescent="0.25">
      <c r="A94" s="224"/>
      <c r="B94" s="202"/>
      <c r="C94" s="226"/>
      <c r="D94" s="378" t="s">
        <v>94</v>
      </c>
      <c r="E94" s="378"/>
      <c r="F94" s="378"/>
      <c r="G94" s="378"/>
      <c r="H94" s="378"/>
      <c r="I94" s="378"/>
      <c r="J94" s="378"/>
      <c r="K94" s="378"/>
      <c r="L94" s="378"/>
      <c r="M94" s="264">
        <v>413569.11</v>
      </c>
      <c r="N94" s="265"/>
      <c r="O94" s="274">
        <v>3898778.15</v>
      </c>
      <c r="AT94" s="219"/>
      <c r="AU94" s="203" t="s">
        <v>94</v>
      </c>
    </row>
    <row r="95" spans="1:47" customFormat="1" ht="15" hidden="1" x14ac:dyDescent="0.25">
      <c r="A95" s="224"/>
      <c r="B95" s="202"/>
      <c r="C95" s="226"/>
      <c r="D95" s="378" t="s">
        <v>95</v>
      </c>
      <c r="E95" s="378"/>
      <c r="F95" s="378"/>
      <c r="G95" s="378"/>
      <c r="H95" s="378"/>
      <c r="I95" s="378"/>
      <c r="J95" s="378"/>
      <c r="K95" s="378"/>
      <c r="L95" s="378"/>
      <c r="M95" s="267"/>
      <c r="N95" s="265"/>
      <c r="O95" s="266"/>
      <c r="AT95" s="219"/>
      <c r="AU95" s="203" t="s">
        <v>95</v>
      </c>
    </row>
    <row r="96" spans="1:47" customFormat="1" ht="15" hidden="1" x14ac:dyDescent="0.25">
      <c r="A96" s="224"/>
      <c r="B96" s="202"/>
      <c r="C96" s="226"/>
      <c r="D96" s="378" t="s">
        <v>96</v>
      </c>
      <c r="E96" s="378"/>
      <c r="F96" s="378"/>
      <c r="G96" s="378"/>
      <c r="H96" s="378"/>
      <c r="I96" s="378"/>
      <c r="J96" s="378"/>
      <c r="K96" s="378"/>
      <c r="L96" s="378"/>
      <c r="M96" s="264">
        <v>2650.39</v>
      </c>
      <c r="N96" s="265"/>
      <c r="O96" s="274">
        <v>118657.96</v>
      </c>
      <c r="AT96" s="219"/>
      <c r="AU96" s="203" t="s">
        <v>96</v>
      </c>
    </row>
    <row r="97" spans="1:48" customFormat="1" ht="15" hidden="1" x14ac:dyDescent="0.25">
      <c r="A97" s="224"/>
      <c r="B97" s="202"/>
      <c r="C97" s="226"/>
      <c r="D97" s="378" t="s">
        <v>97</v>
      </c>
      <c r="E97" s="378"/>
      <c r="F97" s="378"/>
      <c r="G97" s="378"/>
      <c r="H97" s="378"/>
      <c r="I97" s="378"/>
      <c r="J97" s="378"/>
      <c r="K97" s="378"/>
      <c r="L97" s="378"/>
      <c r="M97" s="264">
        <v>84059.73</v>
      </c>
      <c r="N97" s="265"/>
      <c r="O97" s="274">
        <v>1112950.83</v>
      </c>
      <c r="AT97" s="219"/>
      <c r="AU97" s="203" t="s">
        <v>97</v>
      </c>
    </row>
    <row r="98" spans="1:48" customFormat="1" ht="15" hidden="1" x14ac:dyDescent="0.25">
      <c r="A98" s="224"/>
      <c r="B98" s="202"/>
      <c r="C98" s="226"/>
      <c r="D98" s="378" t="s">
        <v>98</v>
      </c>
      <c r="E98" s="378"/>
      <c r="F98" s="378"/>
      <c r="G98" s="378"/>
      <c r="H98" s="378"/>
      <c r="I98" s="378"/>
      <c r="J98" s="378"/>
      <c r="K98" s="378"/>
      <c r="L98" s="378"/>
      <c r="M98" s="264">
        <v>4348.33</v>
      </c>
      <c r="N98" s="265"/>
      <c r="O98" s="274">
        <v>194674.73</v>
      </c>
      <c r="AT98" s="219"/>
      <c r="AU98" s="203" t="s">
        <v>98</v>
      </c>
    </row>
    <row r="99" spans="1:48" customFormat="1" ht="15" hidden="1" x14ac:dyDescent="0.25">
      <c r="A99" s="224"/>
      <c r="B99" s="202"/>
      <c r="C99" s="226"/>
      <c r="D99" s="378" t="s">
        <v>99</v>
      </c>
      <c r="E99" s="378"/>
      <c r="F99" s="378"/>
      <c r="G99" s="378"/>
      <c r="H99" s="378"/>
      <c r="I99" s="378"/>
      <c r="J99" s="378"/>
      <c r="K99" s="378"/>
      <c r="L99" s="378"/>
      <c r="M99" s="264">
        <v>326858.99</v>
      </c>
      <c r="N99" s="265"/>
      <c r="O99" s="274">
        <v>2667169.36</v>
      </c>
      <c r="AT99" s="219"/>
      <c r="AU99" s="203" t="s">
        <v>99</v>
      </c>
    </row>
    <row r="100" spans="1:48" customFormat="1" ht="15" hidden="1" x14ac:dyDescent="0.25">
      <c r="A100" s="224"/>
      <c r="B100" s="202"/>
      <c r="C100" s="226"/>
      <c r="D100" s="378" t="s">
        <v>100</v>
      </c>
      <c r="E100" s="378"/>
      <c r="F100" s="378"/>
      <c r="G100" s="378"/>
      <c r="H100" s="378"/>
      <c r="I100" s="378"/>
      <c r="J100" s="378"/>
      <c r="K100" s="378"/>
      <c r="L100" s="378"/>
      <c r="M100" s="264">
        <v>431828.77</v>
      </c>
      <c r="N100" s="265"/>
      <c r="O100" s="274">
        <v>4716263.1399999997</v>
      </c>
      <c r="AT100" s="219"/>
      <c r="AU100" s="203" t="s">
        <v>100</v>
      </c>
    </row>
    <row r="101" spans="1:48" customFormat="1" ht="15" hidden="1" x14ac:dyDescent="0.25">
      <c r="A101" s="224"/>
      <c r="B101" s="202"/>
      <c r="C101" s="226"/>
      <c r="D101" s="378" t="s">
        <v>95</v>
      </c>
      <c r="E101" s="378"/>
      <c r="F101" s="378"/>
      <c r="G101" s="378"/>
      <c r="H101" s="378"/>
      <c r="I101" s="378"/>
      <c r="J101" s="378"/>
      <c r="K101" s="378"/>
      <c r="L101" s="378"/>
      <c r="M101" s="267"/>
      <c r="N101" s="265"/>
      <c r="O101" s="266"/>
      <c r="AT101" s="219"/>
      <c r="AU101" s="203" t="s">
        <v>95</v>
      </c>
    </row>
    <row r="102" spans="1:48" customFormat="1" ht="15" hidden="1" x14ac:dyDescent="0.25">
      <c r="A102" s="224"/>
      <c r="B102" s="202"/>
      <c r="C102" s="226"/>
      <c r="D102" s="378" t="s">
        <v>106</v>
      </c>
      <c r="E102" s="378"/>
      <c r="F102" s="378"/>
      <c r="G102" s="378"/>
      <c r="H102" s="378"/>
      <c r="I102" s="378"/>
      <c r="J102" s="378"/>
      <c r="K102" s="378"/>
      <c r="L102" s="378"/>
      <c r="M102" s="264">
        <v>2650.39</v>
      </c>
      <c r="N102" s="265"/>
      <c r="O102" s="274">
        <v>118657.96</v>
      </c>
      <c r="AT102" s="219"/>
      <c r="AU102" s="203" t="s">
        <v>106</v>
      </c>
    </row>
    <row r="103" spans="1:48" customFormat="1" ht="15" hidden="1" x14ac:dyDescent="0.25">
      <c r="A103" s="224"/>
      <c r="B103" s="202"/>
      <c r="C103" s="226"/>
      <c r="D103" s="378" t="s">
        <v>107</v>
      </c>
      <c r="E103" s="378"/>
      <c r="F103" s="378"/>
      <c r="G103" s="378"/>
      <c r="H103" s="378"/>
      <c r="I103" s="378"/>
      <c r="J103" s="378"/>
      <c r="K103" s="378"/>
      <c r="L103" s="378"/>
      <c r="M103" s="264">
        <v>84059.73</v>
      </c>
      <c r="N103" s="265"/>
      <c r="O103" s="274">
        <v>1112950.83</v>
      </c>
      <c r="AT103" s="219"/>
      <c r="AU103" s="203" t="s">
        <v>107</v>
      </c>
    </row>
    <row r="104" spans="1:48" customFormat="1" ht="15" hidden="1" x14ac:dyDescent="0.25">
      <c r="A104" s="224"/>
      <c r="B104" s="202"/>
      <c r="C104" s="226"/>
      <c r="D104" s="378" t="s">
        <v>108</v>
      </c>
      <c r="E104" s="378"/>
      <c r="F104" s="378"/>
      <c r="G104" s="378"/>
      <c r="H104" s="378"/>
      <c r="I104" s="378"/>
      <c r="J104" s="378"/>
      <c r="K104" s="378"/>
      <c r="L104" s="378"/>
      <c r="M104" s="264">
        <v>4348.33</v>
      </c>
      <c r="N104" s="265"/>
      <c r="O104" s="274">
        <v>194674.73</v>
      </c>
      <c r="AT104" s="219"/>
      <c r="AU104" s="203" t="s">
        <v>108</v>
      </c>
    </row>
    <row r="105" spans="1:48" customFormat="1" ht="15" hidden="1" x14ac:dyDescent="0.25">
      <c r="A105" s="224"/>
      <c r="B105" s="202"/>
      <c r="C105" s="226"/>
      <c r="D105" s="378" t="s">
        <v>131</v>
      </c>
      <c r="E105" s="378"/>
      <c r="F105" s="378"/>
      <c r="G105" s="378"/>
      <c r="H105" s="378"/>
      <c r="I105" s="378"/>
      <c r="J105" s="378"/>
      <c r="K105" s="378"/>
      <c r="L105" s="378"/>
      <c r="M105" s="264">
        <v>326858.99</v>
      </c>
      <c r="N105" s="265"/>
      <c r="O105" s="274">
        <v>2667169.36</v>
      </c>
      <c r="AT105" s="219"/>
      <c r="AU105" s="203" t="s">
        <v>131</v>
      </c>
    </row>
    <row r="106" spans="1:48" customFormat="1" ht="15" hidden="1" x14ac:dyDescent="0.25">
      <c r="A106" s="224"/>
      <c r="B106" s="202"/>
      <c r="C106" s="226"/>
      <c r="D106" s="378" t="s">
        <v>109</v>
      </c>
      <c r="E106" s="378"/>
      <c r="F106" s="378"/>
      <c r="G106" s="378"/>
      <c r="H106" s="378"/>
      <c r="I106" s="378"/>
      <c r="J106" s="378"/>
      <c r="K106" s="378"/>
      <c r="L106" s="378"/>
      <c r="M106" s="264">
        <v>10288.120000000001</v>
      </c>
      <c r="N106" s="265"/>
      <c r="O106" s="274">
        <v>460599.05</v>
      </c>
      <c r="AT106" s="219"/>
      <c r="AU106" s="203" t="s">
        <v>109</v>
      </c>
    </row>
    <row r="107" spans="1:48" customFormat="1" ht="15" hidden="1" x14ac:dyDescent="0.25">
      <c r="A107" s="224"/>
      <c r="B107" s="202"/>
      <c r="C107" s="226"/>
      <c r="D107" s="378" t="s">
        <v>110</v>
      </c>
      <c r="E107" s="378"/>
      <c r="F107" s="378"/>
      <c r="G107" s="378"/>
      <c r="H107" s="378"/>
      <c r="I107" s="378"/>
      <c r="J107" s="378"/>
      <c r="K107" s="378"/>
      <c r="L107" s="378"/>
      <c r="M107" s="264">
        <v>7971.54</v>
      </c>
      <c r="N107" s="265"/>
      <c r="O107" s="274">
        <v>356885.94</v>
      </c>
      <c r="AT107" s="219"/>
      <c r="AU107" s="203" t="s">
        <v>110</v>
      </c>
    </row>
    <row r="108" spans="1:48" customFormat="1" ht="15" hidden="1" x14ac:dyDescent="0.25">
      <c r="A108" s="224"/>
      <c r="B108" s="202"/>
      <c r="C108" s="226"/>
      <c r="D108" s="378" t="s">
        <v>101</v>
      </c>
      <c r="E108" s="378"/>
      <c r="F108" s="378"/>
      <c r="G108" s="378"/>
      <c r="H108" s="378"/>
      <c r="I108" s="378"/>
      <c r="J108" s="378"/>
      <c r="K108" s="378"/>
      <c r="L108" s="378"/>
      <c r="M108" s="264">
        <v>6998.72</v>
      </c>
      <c r="N108" s="265"/>
      <c r="O108" s="274">
        <v>313332.69</v>
      </c>
      <c r="AT108" s="219"/>
      <c r="AU108" s="203" t="s">
        <v>101</v>
      </c>
    </row>
    <row r="109" spans="1:48" customFormat="1" ht="15" hidden="1" x14ac:dyDescent="0.25">
      <c r="A109" s="224"/>
      <c r="B109" s="202"/>
      <c r="C109" s="226"/>
      <c r="D109" s="378" t="s">
        <v>102</v>
      </c>
      <c r="E109" s="378"/>
      <c r="F109" s="378"/>
      <c r="G109" s="378"/>
      <c r="H109" s="378"/>
      <c r="I109" s="378"/>
      <c r="J109" s="378"/>
      <c r="K109" s="378"/>
      <c r="L109" s="378"/>
      <c r="M109" s="264">
        <v>10288.120000000001</v>
      </c>
      <c r="N109" s="265"/>
      <c r="O109" s="274">
        <v>460599.05</v>
      </c>
      <c r="AT109" s="219"/>
      <c r="AU109" s="203" t="s">
        <v>102</v>
      </c>
    </row>
    <row r="110" spans="1:48" customFormat="1" ht="15" hidden="1" x14ac:dyDescent="0.25">
      <c r="A110" s="224"/>
      <c r="B110" s="202"/>
      <c r="C110" s="226"/>
      <c r="D110" s="378" t="s">
        <v>103</v>
      </c>
      <c r="E110" s="378"/>
      <c r="F110" s="378"/>
      <c r="G110" s="378"/>
      <c r="H110" s="378"/>
      <c r="I110" s="378"/>
      <c r="J110" s="378"/>
      <c r="K110" s="378"/>
      <c r="L110" s="378"/>
      <c r="M110" s="264">
        <v>7971.54</v>
      </c>
      <c r="N110" s="265"/>
      <c r="O110" s="274">
        <v>356885.94</v>
      </c>
      <c r="AT110" s="219"/>
      <c r="AU110" s="203" t="s">
        <v>103</v>
      </c>
    </row>
    <row r="111" spans="1:48" customFormat="1" ht="15" hidden="1" x14ac:dyDescent="0.25">
      <c r="A111" s="224"/>
      <c r="B111" s="202"/>
      <c r="C111" s="226"/>
      <c r="D111" s="378" t="s">
        <v>134</v>
      </c>
      <c r="E111" s="378"/>
      <c r="F111" s="378"/>
      <c r="G111" s="378"/>
      <c r="H111" s="378"/>
      <c r="I111" s="378"/>
      <c r="J111" s="378"/>
      <c r="K111" s="378"/>
      <c r="L111" s="378"/>
      <c r="M111" s="264">
        <v>35409.96</v>
      </c>
      <c r="N111" s="265"/>
      <c r="O111" s="274">
        <v>386733.58</v>
      </c>
      <c r="AT111" s="219"/>
      <c r="AU111" s="203" t="s">
        <v>134</v>
      </c>
    </row>
    <row r="112" spans="1:48" customFormat="1" ht="15" hidden="1" x14ac:dyDescent="0.25">
      <c r="A112" s="224"/>
      <c r="B112" s="202"/>
      <c r="C112" s="269"/>
      <c r="D112" s="389" t="s">
        <v>135</v>
      </c>
      <c r="E112" s="389"/>
      <c r="F112" s="389"/>
      <c r="G112" s="389"/>
      <c r="H112" s="389"/>
      <c r="I112" s="389"/>
      <c r="J112" s="389"/>
      <c r="K112" s="389"/>
      <c r="L112" s="389"/>
      <c r="M112" s="270">
        <v>467238.73</v>
      </c>
      <c r="N112" s="271"/>
      <c r="O112" s="275">
        <v>5102996.72</v>
      </c>
      <c r="AT112" s="219"/>
      <c r="AV112" s="219" t="s">
        <v>135</v>
      </c>
    </row>
    <row r="113" spans="1:52" customFormat="1" ht="15" hidden="1" x14ac:dyDescent="0.25">
      <c r="A113" s="224"/>
      <c r="B113" s="202"/>
      <c r="C113" s="226"/>
      <c r="D113" s="378" t="s">
        <v>136</v>
      </c>
      <c r="E113" s="378"/>
      <c r="F113" s="378"/>
      <c r="G113" s="378"/>
      <c r="H113" s="378"/>
      <c r="I113" s="378"/>
      <c r="J113" s="378"/>
      <c r="K113" s="378"/>
      <c r="L113" s="378"/>
      <c r="M113" s="264">
        <v>11213.73</v>
      </c>
      <c r="N113" s="265"/>
      <c r="O113" s="274">
        <v>122471.92</v>
      </c>
      <c r="AT113" s="219"/>
      <c r="AU113" s="203" t="s">
        <v>136</v>
      </c>
      <c r="AV113" s="219"/>
    </row>
    <row r="114" spans="1:52" customFormat="1" ht="15" hidden="1" x14ac:dyDescent="0.25">
      <c r="A114" s="224"/>
      <c r="B114" s="202"/>
      <c r="C114" s="269"/>
      <c r="D114" s="389" t="s">
        <v>135</v>
      </c>
      <c r="E114" s="389"/>
      <c r="F114" s="389"/>
      <c r="G114" s="389"/>
      <c r="H114" s="389"/>
      <c r="I114" s="389"/>
      <c r="J114" s="389"/>
      <c r="K114" s="389"/>
      <c r="L114" s="389"/>
      <c r="M114" s="270">
        <v>478452.46</v>
      </c>
      <c r="N114" s="271"/>
      <c r="O114" s="275">
        <v>5225468.6399999997</v>
      </c>
      <c r="AT114" s="219"/>
      <c r="AV114" s="219" t="s">
        <v>135</v>
      </c>
    </row>
    <row r="115" spans="1:52" customFormat="1" ht="15" hidden="1" x14ac:dyDescent="0.25">
      <c r="A115" s="224"/>
      <c r="B115" s="202"/>
      <c r="C115" s="226"/>
      <c r="D115" s="378" t="s">
        <v>137</v>
      </c>
      <c r="E115" s="378"/>
      <c r="F115" s="378"/>
      <c r="G115" s="378"/>
      <c r="H115" s="378"/>
      <c r="I115" s="378"/>
      <c r="J115" s="378"/>
      <c r="K115" s="378"/>
      <c r="L115" s="378"/>
      <c r="M115" s="264">
        <v>24592.46</v>
      </c>
      <c r="N115" s="265"/>
      <c r="O115" s="274">
        <v>268589.09000000003</v>
      </c>
      <c r="AT115" s="219"/>
      <c r="AU115" s="203" t="s">
        <v>137</v>
      </c>
      <c r="AV115" s="219"/>
    </row>
    <row r="116" spans="1:52" customFormat="1" ht="15" hidden="1" x14ac:dyDescent="0.25">
      <c r="A116" s="224"/>
      <c r="B116" s="202"/>
      <c r="C116" s="269"/>
      <c r="D116" s="389" t="s">
        <v>138</v>
      </c>
      <c r="E116" s="389"/>
      <c r="F116" s="389"/>
      <c r="G116" s="389"/>
      <c r="H116" s="389"/>
      <c r="I116" s="389"/>
      <c r="J116" s="389"/>
      <c r="K116" s="389"/>
      <c r="L116" s="389"/>
      <c r="M116" s="270">
        <v>503044.92</v>
      </c>
      <c r="N116" s="271"/>
      <c r="O116" s="275">
        <v>5494057.7300000004</v>
      </c>
      <c r="AT116" s="219"/>
      <c r="AV116" s="219"/>
      <c r="AW116" s="219" t="s">
        <v>138</v>
      </c>
    </row>
    <row r="117" spans="1:52" customFormat="1" ht="29.25" customHeight="1" x14ac:dyDescent="0.25">
      <c r="A117" s="204"/>
      <c r="B117" s="204"/>
      <c r="C117" s="204"/>
      <c r="D117" s="204"/>
      <c r="E117" s="204"/>
      <c r="F117" s="204"/>
      <c r="G117" s="204"/>
      <c r="H117" s="204"/>
      <c r="I117" s="204"/>
      <c r="J117" s="204"/>
      <c r="K117" s="204"/>
      <c r="L117" s="204"/>
      <c r="M117" s="204"/>
      <c r="N117" s="204"/>
      <c r="O117" s="204"/>
    </row>
    <row r="118" spans="1:52" s="14" customFormat="1" ht="15" x14ac:dyDescent="0.25">
      <c r="A118" s="3"/>
      <c r="B118" s="13" t="s">
        <v>141</v>
      </c>
      <c r="C118" s="391" t="s">
        <v>149</v>
      </c>
      <c r="D118" s="391"/>
      <c r="E118" s="391"/>
      <c r="F118" s="391"/>
      <c r="G118" s="391"/>
      <c r="H118" s="391"/>
      <c r="I118" s="392" t="s">
        <v>150</v>
      </c>
      <c r="J118" s="392"/>
      <c r="K118" s="392"/>
      <c r="L118" s="392"/>
      <c r="M118" s="392"/>
      <c r="N118" s="392"/>
      <c r="O118" s="3"/>
      <c r="P118" s="3"/>
      <c r="Q118" s="3"/>
      <c r="R118" s="3"/>
      <c r="S118" s="3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 t="s">
        <v>5</v>
      </c>
      <c r="AX118" s="12" t="s">
        <v>142</v>
      </c>
      <c r="AY118" s="12"/>
      <c r="AZ118" s="12"/>
    </row>
    <row r="119" spans="1:52" s="15" customFormat="1" ht="27.75" customHeight="1" x14ac:dyDescent="0.25">
      <c r="B119" s="13"/>
      <c r="C119" s="390" t="s">
        <v>143</v>
      </c>
      <c r="D119" s="390"/>
      <c r="E119" s="390"/>
      <c r="F119" s="390"/>
      <c r="G119" s="390"/>
      <c r="H119" s="390"/>
      <c r="I119" s="390"/>
      <c r="J119" s="390"/>
      <c r="K119" s="390"/>
      <c r="L119" s="390"/>
      <c r="M119" s="390"/>
      <c r="N119" s="390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</row>
    <row r="120" spans="1:52" s="14" customFormat="1" ht="15" x14ac:dyDescent="0.25">
      <c r="A120" s="3"/>
      <c r="B120" s="13" t="s">
        <v>144</v>
      </c>
      <c r="C120" s="391" t="s">
        <v>151</v>
      </c>
      <c r="D120" s="391"/>
      <c r="E120" s="391"/>
      <c r="F120" s="391"/>
      <c r="G120" s="391"/>
      <c r="H120" s="391"/>
      <c r="I120" s="392" t="s">
        <v>152</v>
      </c>
      <c r="J120" s="392"/>
      <c r="K120" s="392"/>
      <c r="L120" s="392"/>
      <c r="M120" s="392"/>
      <c r="N120" s="392"/>
      <c r="O120" s="3"/>
      <c r="P120" s="3"/>
      <c r="Q120" s="3"/>
      <c r="R120" s="3"/>
      <c r="S120" s="3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 t="s">
        <v>5</v>
      </c>
      <c r="AZ120" s="12" t="s">
        <v>142</v>
      </c>
    </row>
    <row r="121" spans="1:52" s="15" customFormat="1" ht="18.75" customHeight="1" x14ac:dyDescent="0.25">
      <c r="B121" s="17"/>
      <c r="C121" s="390" t="s">
        <v>143</v>
      </c>
      <c r="D121" s="390"/>
      <c r="E121" s="390"/>
      <c r="F121" s="390"/>
      <c r="G121" s="390"/>
      <c r="H121" s="390"/>
      <c r="I121" s="390"/>
      <c r="J121" s="390"/>
      <c r="K121" s="390"/>
      <c r="L121" s="390"/>
      <c r="M121" s="390"/>
      <c r="N121" s="390"/>
      <c r="O121" s="17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</row>
    <row r="122" spans="1:52" customFormat="1" ht="15" x14ac:dyDescent="0.25">
      <c r="A122" s="202"/>
      <c r="B122" s="202"/>
      <c r="C122" s="202"/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</row>
    <row r="123" spans="1:52" customFormat="1" ht="15" x14ac:dyDescent="0.25">
      <c r="A123" s="202"/>
      <c r="B123" s="202"/>
      <c r="C123" s="202"/>
      <c r="D123" s="202"/>
      <c r="E123" s="202"/>
      <c r="F123" s="202"/>
      <c r="G123" s="202"/>
      <c r="H123" s="202"/>
      <c r="I123" s="202"/>
      <c r="J123" s="202"/>
      <c r="K123" s="202"/>
      <c r="L123" s="202"/>
      <c r="M123" s="202"/>
      <c r="N123" s="202"/>
      <c r="O123" s="202"/>
    </row>
    <row r="124" spans="1:52" customFormat="1" ht="15" x14ac:dyDescent="0.25">
      <c r="A124" s="202"/>
      <c r="B124" s="202"/>
      <c r="C124" s="202"/>
      <c r="D124" s="202"/>
      <c r="E124" s="202"/>
      <c r="F124" s="202"/>
      <c r="G124" s="202"/>
      <c r="H124" s="202"/>
      <c r="I124" s="202"/>
      <c r="J124" s="202"/>
      <c r="K124" s="202"/>
      <c r="L124" s="202"/>
      <c r="M124" s="202"/>
      <c r="N124" s="202"/>
      <c r="O124" s="202"/>
    </row>
    <row r="125" spans="1:52" customFormat="1" ht="15" x14ac:dyDescent="0.25">
      <c r="A125" s="202"/>
      <c r="B125" s="202"/>
    </row>
  </sheetData>
  <autoFilter ref="A29:O116" xr:uid="{D75D451D-F563-466F-B070-BCA8F73C9C4B}">
    <filterColumn colId="0" showButton="0">
      <customFilters>
        <customFilter operator="notEqual" val=" "/>
      </customFilters>
    </filterColumn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3">
    <mergeCell ref="C120:H120"/>
    <mergeCell ref="I120:N120"/>
    <mergeCell ref="C121:N121"/>
    <mergeCell ref="D114:L114"/>
    <mergeCell ref="D115:L115"/>
    <mergeCell ref="D116:L116"/>
    <mergeCell ref="C118:H118"/>
    <mergeCell ref="I118:N118"/>
    <mergeCell ref="C119:N119"/>
    <mergeCell ref="D108:L108"/>
    <mergeCell ref="D109:L109"/>
    <mergeCell ref="D110:L110"/>
    <mergeCell ref="D111:L111"/>
    <mergeCell ref="D112:L112"/>
    <mergeCell ref="D113:L113"/>
    <mergeCell ref="D102:L102"/>
    <mergeCell ref="D103:L103"/>
    <mergeCell ref="D104:L104"/>
    <mergeCell ref="D105:L105"/>
    <mergeCell ref="D106:L106"/>
    <mergeCell ref="D107:L107"/>
    <mergeCell ref="D96:L96"/>
    <mergeCell ref="D97:L97"/>
    <mergeCell ref="D98:L98"/>
    <mergeCell ref="D99:L99"/>
    <mergeCell ref="D100:L100"/>
    <mergeCell ref="D101:L101"/>
    <mergeCell ref="D90:L90"/>
    <mergeCell ref="D91:L91"/>
    <mergeCell ref="D92:L92"/>
    <mergeCell ref="D93:L93"/>
    <mergeCell ref="D94:L94"/>
    <mergeCell ref="D95:L95"/>
    <mergeCell ref="D84:L84"/>
    <mergeCell ref="D85:L85"/>
    <mergeCell ref="D86:L86"/>
    <mergeCell ref="D87:L87"/>
    <mergeCell ref="D88:L88"/>
    <mergeCell ref="D89:L89"/>
    <mergeCell ref="D78:L78"/>
    <mergeCell ref="D79:L79"/>
    <mergeCell ref="D80:L80"/>
    <mergeCell ref="D81:L81"/>
    <mergeCell ref="D82:L82"/>
    <mergeCell ref="D83:L83"/>
    <mergeCell ref="D72:O72"/>
    <mergeCell ref="D73:F73"/>
    <mergeCell ref="D74:L74"/>
    <mergeCell ref="D75:L75"/>
    <mergeCell ref="D76:L76"/>
    <mergeCell ref="D77:L77"/>
    <mergeCell ref="D66:F66"/>
    <mergeCell ref="D67:F67"/>
    <mergeCell ref="D68:F68"/>
    <mergeCell ref="D69:O69"/>
    <mergeCell ref="D70:O70"/>
    <mergeCell ref="D71:O71"/>
    <mergeCell ref="D61:F61"/>
    <mergeCell ref="D62:F62"/>
    <mergeCell ref="D63:F63"/>
    <mergeCell ref="D64:F64"/>
    <mergeCell ref="D65:F65"/>
    <mergeCell ref="D55:O55"/>
    <mergeCell ref="D56:O56"/>
    <mergeCell ref="D57:F57"/>
    <mergeCell ref="D58:F58"/>
    <mergeCell ref="D59:F59"/>
    <mergeCell ref="D60:F60"/>
    <mergeCell ref="D49:O49"/>
    <mergeCell ref="D50:O50"/>
    <mergeCell ref="D51:O51"/>
    <mergeCell ref="D52:O52"/>
    <mergeCell ref="D53:F53"/>
    <mergeCell ref="D54:F54"/>
    <mergeCell ref="D43:F43"/>
    <mergeCell ref="D44:F44"/>
    <mergeCell ref="D45:F45"/>
    <mergeCell ref="D46:F46"/>
    <mergeCell ref="D47:F47"/>
    <mergeCell ref="D48:F48"/>
    <mergeCell ref="D38:F38"/>
    <mergeCell ref="D39:F39"/>
    <mergeCell ref="D40:F40"/>
    <mergeCell ref="D41:F41"/>
    <mergeCell ref="D42:F42"/>
    <mergeCell ref="D32:F32"/>
    <mergeCell ref="A33:O33"/>
    <mergeCell ref="D34:F34"/>
    <mergeCell ref="D35:O35"/>
    <mergeCell ref="D36:O36"/>
    <mergeCell ref="D37:F37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C11:K11"/>
    <mergeCell ref="M11:O11"/>
    <mergeCell ref="M12:O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8" max="12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71133-D0C0-472C-9A71-FC4D1AAB36D6}">
  <sheetPr filterMode="1">
    <tabColor rgb="FF92D050"/>
    <pageSetUpPr fitToPage="1"/>
  </sheetPr>
  <dimension ref="A1:AZ885"/>
  <sheetViews>
    <sheetView topLeftCell="A31" zoomScale="80" zoomScaleNormal="80" workbookViewId="0">
      <selection activeCell="B21" sqref="B21"/>
    </sheetView>
  </sheetViews>
  <sheetFormatPr defaultColWidth="9.140625" defaultRowHeight="11.25" customHeight="1" x14ac:dyDescent="0.2"/>
  <cols>
    <col min="1" max="2" width="7.5703125" style="276" customWidth="1"/>
    <col min="3" max="3" width="11.5703125" style="276" customWidth="1"/>
    <col min="4" max="4" width="10.42578125" style="276" customWidth="1"/>
    <col min="5" max="5" width="13.28515625" style="276" customWidth="1"/>
    <col min="6" max="6" width="8.5703125" style="276" customWidth="1"/>
    <col min="7" max="7" width="9.42578125" style="276" customWidth="1"/>
    <col min="8" max="8" width="12.7109375" style="276" customWidth="1"/>
    <col min="9" max="9" width="11.7109375" style="276" customWidth="1"/>
    <col min="10" max="10" width="12.7109375" style="276" customWidth="1"/>
    <col min="11" max="11" width="10.5703125" style="276" customWidth="1"/>
    <col min="12" max="12" width="11.7109375" style="276" customWidth="1"/>
    <col min="13" max="13" width="13.28515625" style="276" customWidth="1"/>
    <col min="14" max="14" width="10.7109375" style="276" customWidth="1"/>
    <col min="15" max="15" width="16.42578125" style="276" customWidth="1"/>
    <col min="16" max="16" width="9.140625" style="401"/>
    <col min="17" max="19" width="9.140625" style="276"/>
    <col min="20" max="20" width="101" style="203" hidden="1" customWidth="1"/>
    <col min="21" max="21" width="38.5703125" style="203" hidden="1" customWidth="1"/>
    <col min="22" max="22" width="89.42578125" style="203" hidden="1" customWidth="1"/>
    <col min="23" max="23" width="38.5703125" style="203" hidden="1" customWidth="1"/>
    <col min="24" max="24" width="89.42578125" style="203" hidden="1" customWidth="1"/>
    <col min="25" max="25" width="38.5703125" style="203" hidden="1" customWidth="1"/>
    <col min="26" max="27" width="101" style="203" hidden="1" customWidth="1"/>
    <col min="28" max="29" width="38.5703125" style="203" hidden="1" customWidth="1"/>
    <col min="30" max="33" width="166.42578125" style="203" hidden="1" customWidth="1"/>
    <col min="34" max="34" width="32.28515625" style="203" hidden="1" customWidth="1"/>
    <col min="35" max="35" width="139.7109375" style="203" hidden="1" customWidth="1"/>
    <col min="36" max="39" width="32.28515625" style="203" hidden="1" customWidth="1"/>
    <col min="40" max="40" width="139.7109375" style="203" hidden="1" customWidth="1"/>
    <col min="41" max="45" width="101.140625" style="203" hidden="1" customWidth="1"/>
    <col min="46" max="46" width="66" style="203" hidden="1" customWidth="1"/>
    <col min="47" max="47" width="68.85546875" style="203" hidden="1" customWidth="1"/>
    <col min="48" max="48" width="66" style="203" hidden="1" customWidth="1"/>
    <col min="49" max="49" width="68.85546875" style="203" hidden="1" customWidth="1"/>
    <col min="50" max="16384" width="9.140625" style="276"/>
  </cols>
  <sheetData>
    <row r="1" spans="1:29" s="3" customFormat="1" ht="15" x14ac:dyDescent="0.25">
      <c r="A1" s="2"/>
      <c r="B1" s="2"/>
      <c r="C1" s="2"/>
      <c r="D1" s="2"/>
      <c r="E1" s="2"/>
      <c r="F1" s="2"/>
      <c r="G1" s="2"/>
      <c r="H1" s="18"/>
      <c r="I1" s="2"/>
      <c r="J1" s="2"/>
      <c r="K1" s="2"/>
      <c r="L1" s="2"/>
      <c r="M1" s="2"/>
      <c r="N1" s="2"/>
      <c r="O1" s="2"/>
      <c r="P1" s="397"/>
    </row>
    <row r="2" spans="1:29" s="3" customFormat="1" ht="15" x14ac:dyDescent="0.25">
      <c r="A2" s="2"/>
      <c r="B2" s="2"/>
      <c r="C2" s="2"/>
      <c r="D2" s="2"/>
      <c r="E2" s="2"/>
      <c r="F2" s="2"/>
      <c r="G2" s="2"/>
      <c r="H2" s="18"/>
      <c r="I2" s="2"/>
      <c r="J2" s="2"/>
      <c r="K2" s="2"/>
      <c r="L2" s="2"/>
      <c r="M2" s="357" t="s">
        <v>0</v>
      </c>
      <c r="N2" s="358"/>
      <c r="O2" s="359"/>
      <c r="P2" s="397"/>
    </row>
    <row r="3" spans="1:29" s="3" customFormat="1" ht="15" x14ac:dyDescent="0.25">
      <c r="A3" s="2"/>
      <c r="B3" s="2"/>
      <c r="C3" s="2"/>
      <c r="D3" s="2"/>
      <c r="E3" s="2"/>
      <c r="F3" s="2"/>
      <c r="G3" s="2"/>
      <c r="H3" s="18"/>
      <c r="I3" s="2"/>
      <c r="J3" s="2"/>
      <c r="K3" s="2"/>
      <c r="L3" s="4" t="s">
        <v>1</v>
      </c>
      <c r="M3" s="357" t="s">
        <v>2</v>
      </c>
      <c r="N3" s="358"/>
      <c r="O3" s="359"/>
      <c r="P3" s="397"/>
    </row>
    <row r="4" spans="1:29" s="3" customFormat="1" ht="15" x14ac:dyDescent="0.25">
      <c r="A4" s="2"/>
      <c r="B4" s="2"/>
      <c r="C4" s="2"/>
      <c r="D4" s="2"/>
      <c r="E4" s="2"/>
      <c r="F4" s="2"/>
      <c r="G4" s="2"/>
      <c r="H4" s="18"/>
      <c r="I4" s="2"/>
      <c r="J4" s="2"/>
      <c r="K4" s="2"/>
      <c r="L4" s="4"/>
      <c r="M4" s="360"/>
      <c r="N4" s="361"/>
      <c r="O4" s="362"/>
      <c r="P4" s="397"/>
    </row>
    <row r="5" spans="1:29" s="3" customFormat="1" ht="12.6" customHeight="1" x14ac:dyDescent="0.25">
      <c r="A5" s="5" t="s">
        <v>3</v>
      </c>
      <c r="B5" s="2"/>
      <c r="C5" s="363"/>
      <c r="D5" s="363"/>
      <c r="E5" s="363"/>
      <c r="F5" s="363"/>
      <c r="G5" s="363"/>
      <c r="H5" s="363"/>
      <c r="I5" s="363"/>
      <c r="J5" s="363"/>
      <c r="K5" s="363"/>
      <c r="L5" s="4" t="s">
        <v>4</v>
      </c>
      <c r="M5" s="364"/>
      <c r="N5" s="365"/>
      <c r="O5" s="366"/>
      <c r="P5" s="397"/>
      <c r="T5" s="6" t="s">
        <v>5</v>
      </c>
      <c r="U5" s="6" t="s">
        <v>5</v>
      </c>
    </row>
    <row r="6" spans="1:29" s="3" customFormat="1" ht="15" x14ac:dyDescent="0.25">
      <c r="A6" s="2"/>
      <c r="B6" s="2"/>
      <c r="C6" s="7"/>
      <c r="D6" s="7"/>
      <c r="E6" s="7"/>
      <c r="F6" s="8" t="s">
        <v>6</v>
      </c>
      <c r="G6" s="7"/>
      <c r="H6" s="19"/>
      <c r="I6" s="7"/>
      <c r="J6" s="7"/>
      <c r="K6" s="7"/>
      <c r="L6" s="4"/>
      <c r="M6" s="360"/>
      <c r="N6" s="361"/>
      <c r="O6" s="362"/>
      <c r="P6" s="397"/>
    </row>
    <row r="7" spans="1:29" s="3" customFormat="1" ht="14.45" customHeight="1" x14ac:dyDescent="0.25">
      <c r="A7" s="5" t="s">
        <v>7</v>
      </c>
      <c r="B7" s="2"/>
      <c r="C7" s="2"/>
      <c r="D7" s="363" t="s">
        <v>139</v>
      </c>
      <c r="E7" s="363"/>
      <c r="F7" s="363"/>
      <c r="G7" s="363"/>
      <c r="H7" s="363"/>
      <c r="I7" s="363"/>
      <c r="J7" s="363"/>
      <c r="K7" s="363"/>
      <c r="L7" s="4" t="s">
        <v>4</v>
      </c>
      <c r="M7" s="370" t="s">
        <v>145</v>
      </c>
      <c r="N7" s="365"/>
      <c r="O7" s="366"/>
      <c r="P7" s="397"/>
      <c r="V7" s="6" t="s">
        <v>8</v>
      </c>
      <c r="W7" s="6" t="s">
        <v>5</v>
      </c>
    </row>
    <row r="8" spans="1:29" s="3" customFormat="1" ht="15" x14ac:dyDescent="0.25">
      <c r="A8" s="2"/>
      <c r="B8" s="2"/>
      <c r="C8" s="2"/>
      <c r="D8" s="7"/>
      <c r="E8" s="7"/>
      <c r="F8" s="8" t="s">
        <v>6</v>
      </c>
      <c r="G8" s="7"/>
      <c r="H8" s="19"/>
      <c r="I8" s="7"/>
      <c r="J8" s="7"/>
      <c r="K8" s="7"/>
      <c r="L8" s="4"/>
      <c r="M8" s="360"/>
      <c r="N8" s="361"/>
      <c r="O8" s="362"/>
      <c r="P8" s="397"/>
    </row>
    <row r="9" spans="1:29" s="3" customFormat="1" ht="15" x14ac:dyDescent="0.25">
      <c r="A9" s="5" t="s">
        <v>9</v>
      </c>
      <c r="B9" s="2"/>
      <c r="C9" s="2"/>
      <c r="D9" s="363" t="s">
        <v>140</v>
      </c>
      <c r="E9" s="363"/>
      <c r="F9" s="363"/>
      <c r="G9" s="363"/>
      <c r="H9" s="363"/>
      <c r="I9" s="363"/>
      <c r="J9" s="363"/>
      <c r="K9" s="363"/>
      <c r="L9" s="4" t="s">
        <v>4</v>
      </c>
      <c r="M9" s="370" t="s">
        <v>146</v>
      </c>
      <c r="N9" s="365"/>
      <c r="O9" s="366"/>
      <c r="P9" s="397"/>
      <c r="X9" s="6" t="s">
        <v>5</v>
      </c>
      <c r="Y9" s="6" t="s">
        <v>5</v>
      </c>
    </row>
    <row r="10" spans="1:29" s="3" customFormat="1" ht="10.9" customHeight="1" x14ac:dyDescent="0.25">
      <c r="A10" s="2"/>
      <c r="B10" s="2"/>
      <c r="C10" s="2"/>
      <c r="D10" s="7"/>
      <c r="E10" s="7"/>
      <c r="F10" s="8" t="s">
        <v>6</v>
      </c>
      <c r="G10" s="7"/>
      <c r="H10" s="19"/>
      <c r="I10" s="7"/>
      <c r="J10" s="7"/>
      <c r="K10" s="7"/>
      <c r="L10" s="2"/>
      <c r="M10" s="360"/>
      <c r="N10" s="361"/>
      <c r="O10" s="362"/>
      <c r="P10" s="397"/>
    </row>
    <row r="11" spans="1:29" s="3" customFormat="1" ht="27.75" customHeight="1" x14ac:dyDescent="0.25">
      <c r="A11" s="5" t="s">
        <v>10</v>
      </c>
      <c r="B11" s="2"/>
      <c r="C11" s="367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67"/>
      <c r="E11" s="367"/>
      <c r="F11" s="367"/>
      <c r="G11" s="367"/>
      <c r="H11" s="367"/>
      <c r="I11" s="367"/>
      <c r="J11" s="367"/>
      <c r="K11" s="367"/>
      <c r="L11" s="2"/>
      <c r="M11" s="364"/>
      <c r="N11" s="365"/>
      <c r="O11" s="366"/>
      <c r="P11" s="397"/>
      <c r="Z11" s="6" t="s">
        <v>11</v>
      </c>
    </row>
    <row r="12" spans="1:29" s="3" customFormat="1" ht="15" x14ac:dyDescent="0.25">
      <c r="A12" s="2"/>
      <c r="B12" s="2"/>
      <c r="C12" s="7"/>
      <c r="D12" s="7"/>
      <c r="E12" s="7"/>
      <c r="F12" s="8" t="s">
        <v>12</v>
      </c>
      <c r="G12" s="7"/>
      <c r="H12" s="19"/>
      <c r="I12" s="7"/>
      <c r="J12" s="7"/>
      <c r="K12" s="7"/>
      <c r="L12" s="2"/>
      <c r="M12" s="360"/>
      <c r="N12" s="361"/>
      <c r="O12" s="362"/>
      <c r="P12" s="397"/>
    </row>
    <row r="13" spans="1:29" s="3" customFormat="1" ht="15" x14ac:dyDescent="0.25">
      <c r="A13" s="5" t="s">
        <v>13</v>
      </c>
      <c r="B13" s="2"/>
      <c r="C13" s="368" t="s">
        <v>1188</v>
      </c>
      <c r="D13" s="369"/>
      <c r="E13" s="369"/>
      <c r="F13" s="369"/>
      <c r="G13" s="369"/>
      <c r="H13" s="369"/>
      <c r="I13" s="369"/>
      <c r="J13" s="369"/>
      <c r="K13" s="369"/>
      <c r="L13" s="2"/>
      <c r="M13" s="364"/>
      <c r="N13" s="365"/>
      <c r="O13" s="366"/>
      <c r="P13" s="397"/>
      <c r="AA13" s="6" t="s">
        <v>14</v>
      </c>
    </row>
    <row r="14" spans="1:29" s="3" customFormat="1" ht="15" x14ac:dyDescent="0.25">
      <c r="A14" s="2"/>
      <c r="B14" s="2"/>
      <c r="C14" s="7"/>
      <c r="D14" s="7"/>
      <c r="E14" s="7"/>
      <c r="F14" s="8" t="s">
        <v>15</v>
      </c>
      <c r="G14" s="7"/>
      <c r="H14" s="19"/>
      <c r="I14" s="7"/>
      <c r="J14" s="7"/>
      <c r="K14" s="7"/>
      <c r="L14" s="4" t="s">
        <v>16</v>
      </c>
      <c r="M14" s="357"/>
      <c r="N14" s="358"/>
      <c r="O14" s="359"/>
      <c r="P14" s="397"/>
    </row>
    <row r="15" spans="1:29" s="3" customFormat="1" ht="15" customHeight="1" x14ac:dyDescent="0.25">
      <c r="A15" s="2"/>
      <c r="B15" s="2"/>
      <c r="C15" s="2"/>
      <c r="D15" s="2"/>
      <c r="E15" s="2"/>
      <c r="F15" s="2"/>
      <c r="G15" s="2"/>
      <c r="H15" s="18"/>
      <c r="I15" s="2"/>
      <c r="J15" s="2"/>
      <c r="K15" s="4" t="s">
        <v>17</v>
      </c>
      <c r="L15" s="9" t="s">
        <v>18</v>
      </c>
      <c r="M15" s="373" t="s">
        <v>147</v>
      </c>
      <c r="N15" s="374"/>
      <c r="O15" s="375"/>
      <c r="P15" s="397"/>
      <c r="AB15" s="6" t="s">
        <v>5</v>
      </c>
    </row>
    <row r="16" spans="1:29" s="3" customFormat="1" ht="15" x14ac:dyDescent="0.25">
      <c r="A16" s="10"/>
      <c r="B16" s="10"/>
      <c r="C16" s="10"/>
      <c r="D16" s="10"/>
      <c r="E16" s="10"/>
      <c r="F16" s="10"/>
      <c r="G16" s="10"/>
      <c r="H16" s="20"/>
      <c r="I16" s="10"/>
      <c r="J16" s="10"/>
      <c r="K16" s="10"/>
      <c r="L16" s="9" t="s">
        <v>19</v>
      </c>
      <c r="M16" s="373" t="s">
        <v>148</v>
      </c>
      <c r="N16" s="374"/>
      <c r="O16" s="375"/>
      <c r="P16" s="397"/>
      <c r="AC16" s="6" t="s">
        <v>5</v>
      </c>
    </row>
    <row r="17" spans="1:16" s="3" customFormat="1" ht="15" x14ac:dyDescent="0.25">
      <c r="A17" s="10"/>
      <c r="B17" s="10"/>
      <c r="C17" s="10"/>
      <c r="D17" s="10"/>
      <c r="E17" s="10"/>
      <c r="F17" s="10"/>
      <c r="G17" s="10"/>
      <c r="H17" s="20"/>
      <c r="I17" s="10"/>
      <c r="J17" s="10"/>
      <c r="K17" s="10"/>
      <c r="L17" s="11" t="s">
        <v>20</v>
      </c>
      <c r="M17" s="357"/>
      <c r="N17" s="358"/>
      <c r="O17" s="359"/>
      <c r="P17" s="397"/>
    </row>
    <row r="18" spans="1:16" s="3" customFormat="1" ht="15" x14ac:dyDescent="0.25">
      <c r="A18" s="10"/>
      <c r="B18" s="10"/>
      <c r="C18" s="10"/>
      <c r="D18" s="10"/>
      <c r="E18" s="10"/>
      <c r="F18" s="10"/>
      <c r="G18" s="10"/>
      <c r="H18" s="20"/>
      <c r="I18" s="10"/>
      <c r="J18" s="10"/>
      <c r="K18" s="11"/>
      <c r="L18" s="309"/>
      <c r="M18" s="309"/>
      <c r="N18" s="309"/>
      <c r="O18" s="2"/>
      <c r="P18" s="397"/>
    </row>
    <row r="19" spans="1:16" s="3" customFormat="1" ht="11.25" customHeight="1" x14ac:dyDescent="0.25">
      <c r="A19" s="10"/>
      <c r="B19" s="10"/>
      <c r="C19" s="10"/>
      <c r="D19" s="10"/>
      <c r="E19" s="10"/>
      <c r="F19" s="10"/>
      <c r="G19" s="10"/>
      <c r="H19" s="20"/>
      <c r="I19" s="10"/>
      <c r="J19" s="10"/>
      <c r="K19" s="11"/>
      <c r="L19" s="376" t="s">
        <v>21</v>
      </c>
      <c r="M19" s="376" t="s">
        <v>22</v>
      </c>
      <c r="N19" s="377" t="s">
        <v>23</v>
      </c>
      <c r="O19" s="377"/>
      <c r="P19" s="397"/>
    </row>
    <row r="20" spans="1:16" s="3" customFormat="1" ht="15" x14ac:dyDescent="0.25">
      <c r="A20" s="10"/>
      <c r="B20" s="10"/>
      <c r="C20" s="10"/>
      <c r="D20" s="10"/>
      <c r="E20" s="10"/>
      <c r="F20" s="10"/>
      <c r="G20" s="10"/>
      <c r="H20" s="20"/>
      <c r="I20" s="10"/>
      <c r="J20" s="10"/>
      <c r="K20" s="11"/>
      <c r="L20" s="376"/>
      <c r="M20" s="376"/>
      <c r="N20" s="312" t="s">
        <v>24</v>
      </c>
      <c r="O20" s="312" t="s">
        <v>25</v>
      </c>
      <c r="P20" s="397"/>
    </row>
    <row r="21" spans="1:16" s="3" customFormat="1" ht="15" x14ac:dyDescent="0.25">
      <c r="A21" s="10"/>
      <c r="B21" s="10"/>
      <c r="C21" s="10"/>
      <c r="D21" s="10"/>
      <c r="E21" s="10"/>
      <c r="F21" s="10"/>
      <c r="G21" s="10"/>
      <c r="H21" s="21" t="s">
        <v>26</v>
      </c>
      <c r="I21" s="10"/>
      <c r="J21" s="10"/>
      <c r="K21" s="11"/>
      <c r="L21" s="22" t="s">
        <v>120</v>
      </c>
      <c r="M21" s="196">
        <f>O21</f>
        <v>45352</v>
      </c>
      <c r="N21" s="195">
        <v>45314</v>
      </c>
      <c r="O21" s="195">
        <v>45352</v>
      </c>
      <c r="P21" s="397"/>
    </row>
    <row r="22" spans="1:16" s="3" customFormat="1" ht="15" x14ac:dyDescent="0.25">
      <c r="A22" s="10"/>
      <c r="B22" s="10"/>
      <c r="C22" s="10"/>
      <c r="D22" s="10"/>
      <c r="E22" s="10"/>
      <c r="F22" s="10"/>
      <c r="G22" s="10"/>
      <c r="H22" s="21" t="s">
        <v>28</v>
      </c>
      <c r="I22" s="10"/>
      <c r="J22" s="10"/>
      <c r="K22" s="11"/>
      <c r="L22" s="309"/>
      <c r="M22" s="309"/>
      <c r="N22" s="309"/>
      <c r="O22" s="2"/>
      <c r="P22" s="397"/>
    </row>
    <row r="23" spans="1:16" s="3" customFormat="1" ht="15" x14ac:dyDescent="0.25">
      <c r="A23" s="10"/>
      <c r="B23" s="10"/>
      <c r="C23" s="10"/>
      <c r="D23" s="10"/>
      <c r="E23" s="10"/>
      <c r="F23" s="10"/>
      <c r="G23" s="10"/>
      <c r="H23" s="279" t="s">
        <v>448</v>
      </c>
      <c r="I23" s="10"/>
      <c r="J23" s="10"/>
      <c r="K23" s="11"/>
      <c r="L23" s="309"/>
      <c r="M23" s="309"/>
      <c r="N23" s="309"/>
      <c r="O23" s="2"/>
      <c r="P23" s="397"/>
    </row>
    <row r="24" spans="1:16" s="3" customFormat="1" ht="9.75" customHeight="1" x14ac:dyDescent="0.25">
      <c r="A24" s="10"/>
      <c r="B24" s="10"/>
      <c r="C24" s="10"/>
      <c r="D24" s="10"/>
      <c r="E24" s="10"/>
      <c r="F24" s="10"/>
      <c r="G24" s="10"/>
      <c r="H24" s="279"/>
      <c r="I24" s="10"/>
      <c r="J24" s="10"/>
      <c r="K24" s="11"/>
      <c r="L24" s="309"/>
      <c r="M24" s="309"/>
      <c r="N24" s="309"/>
      <c r="O24" s="2"/>
      <c r="P24" s="397"/>
    </row>
    <row r="25" spans="1:16" customFormat="1" ht="11.25" customHeight="1" x14ac:dyDescent="0.25">
      <c r="A25" s="205" t="s">
        <v>29</v>
      </c>
      <c r="B25" s="205"/>
      <c r="C25" s="206"/>
      <c r="D25" s="206"/>
      <c r="E25" s="206"/>
      <c r="F25" s="206"/>
      <c r="G25" s="206"/>
      <c r="H25" s="207">
        <v>2995.87</v>
      </c>
      <c r="I25" s="208" t="s">
        <v>1191</v>
      </c>
      <c r="J25" s="209" t="s">
        <v>30</v>
      </c>
      <c r="K25" s="210"/>
      <c r="L25" s="211"/>
      <c r="M25" s="211"/>
      <c r="N25" s="211"/>
      <c r="P25" s="398"/>
    </row>
    <row r="26" spans="1:16" customFormat="1" ht="11.25" customHeight="1" x14ac:dyDescent="0.25">
      <c r="A26" s="205" t="s">
        <v>31</v>
      </c>
      <c r="B26" s="205"/>
      <c r="C26" s="206"/>
      <c r="D26" s="212"/>
      <c r="E26" s="212"/>
      <c r="F26" s="212"/>
      <c r="G26" s="212"/>
      <c r="H26" s="207">
        <v>387.43</v>
      </c>
      <c r="I26" s="213" t="s">
        <v>1192</v>
      </c>
      <c r="J26" s="209" t="s">
        <v>30</v>
      </c>
      <c r="K26" s="210"/>
      <c r="L26" s="211"/>
      <c r="M26" s="211"/>
      <c r="N26" s="211"/>
      <c r="P26" s="398"/>
    </row>
    <row r="27" spans="1:16" customFormat="1" ht="11.25" customHeight="1" x14ac:dyDescent="0.25">
      <c r="A27" s="205" t="s">
        <v>32</v>
      </c>
      <c r="B27" s="205"/>
      <c r="C27" s="206"/>
      <c r="D27" s="214"/>
      <c r="E27" s="214"/>
      <c r="F27" s="214"/>
      <c r="G27" s="214"/>
      <c r="H27" s="214"/>
      <c r="I27" s="215">
        <v>916.2</v>
      </c>
      <c r="J27" s="216" t="s">
        <v>33</v>
      </c>
      <c r="K27" s="210"/>
      <c r="L27" s="211"/>
      <c r="M27" s="211"/>
      <c r="N27" s="211"/>
      <c r="P27" s="398"/>
    </row>
    <row r="28" spans="1:16" customFormat="1" ht="10.5" customHeight="1" x14ac:dyDescent="0.25">
      <c r="A28" s="217"/>
      <c r="B28" s="202"/>
      <c r="P28" s="398"/>
    </row>
    <row r="29" spans="1:16" customFormat="1" ht="36" customHeight="1" x14ac:dyDescent="0.25">
      <c r="A29" s="371" t="s">
        <v>34</v>
      </c>
      <c r="B29" s="371"/>
      <c r="C29" s="372" t="s">
        <v>35</v>
      </c>
      <c r="D29" s="372" t="s">
        <v>36</v>
      </c>
      <c r="E29" s="372"/>
      <c r="F29" s="372"/>
      <c r="G29" s="372" t="s">
        <v>37</v>
      </c>
      <c r="H29" s="372" t="s">
        <v>38</v>
      </c>
      <c r="I29" s="372"/>
      <c r="J29" s="372"/>
      <c r="K29" s="372" t="s">
        <v>39</v>
      </c>
      <c r="L29" s="372"/>
      <c r="M29" s="372"/>
      <c r="N29" s="372" t="s">
        <v>40</v>
      </c>
      <c r="O29" s="372" t="s">
        <v>41</v>
      </c>
      <c r="P29" s="398"/>
    </row>
    <row r="30" spans="1:16" customFormat="1" ht="20.25" hidden="1" customHeight="1" x14ac:dyDescent="0.25">
      <c r="A30" s="371"/>
      <c r="B30" s="371"/>
      <c r="C30" s="372"/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2"/>
      <c r="O30" s="372"/>
    </row>
    <row r="31" spans="1:16" customFormat="1" ht="49.5" customHeight="1" x14ac:dyDescent="0.25">
      <c r="A31" s="218" t="s">
        <v>42</v>
      </c>
      <c r="B31" s="218" t="s">
        <v>43</v>
      </c>
      <c r="C31" s="372"/>
      <c r="D31" s="372"/>
      <c r="E31" s="372"/>
      <c r="F31" s="372"/>
      <c r="G31" s="372"/>
      <c r="H31" s="311" t="s">
        <v>44</v>
      </c>
      <c r="I31" s="311" t="s">
        <v>45</v>
      </c>
      <c r="J31" s="311" t="s">
        <v>46</v>
      </c>
      <c r="K31" s="311" t="s">
        <v>44</v>
      </c>
      <c r="L31" s="311" t="s">
        <v>45</v>
      </c>
      <c r="M31" s="311" t="s">
        <v>47</v>
      </c>
      <c r="N31" s="372"/>
      <c r="O31" s="372"/>
      <c r="P31" s="398"/>
    </row>
    <row r="32" spans="1:16" customFormat="1" ht="15" x14ac:dyDescent="0.25">
      <c r="A32" s="310">
        <v>1</v>
      </c>
      <c r="B32" s="310">
        <v>2</v>
      </c>
      <c r="C32" s="310">
        <v>3</v>
      </c>
      <c r="D32" s="371">
        <v>4</v>
      </c>
      <c r="E32" s="371"/>
      <c r="F32" s="371"/>
      <c r="G32" s="310">
        <v>5</v>
      </c>
      <c r="H32" s="310">
        <v>6</v>
      </c>
      <c r="I32" s="310">
        <v>7</v>
      </c>
      <c r="J32" s="310">
        <v>8</v>
      </c>
      <c r="K32" s="310">
        <v>9</v>
      </c>
      <c r="L32" s="310">
        <v>10</v>
      </c>
      <c r="M32" s="310">
        <v>11</v>
      </c>
      <c r="N32" s="310">
        <v>12</v>
      </c>
      <c r="O32" s="310">
        <v>13</v>
      </c>
      <c r="P32" s="398"/>
    </row>
    <row r="33" spans="1:39" customFormat="1" ht="15" x14ac:dyDescent="0.25">
      <c r="A33" s="380" t="s">
        <v>611</v>
      </c>
      <c r="B33" s="381"/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  <c r="O33" s="382"/>
      <c r="P33" s="398"/>
      <c r="AF33" s="219" t="s">
        <v>611</v>
      </c>
    </row>
    <row r="34" spans="1:39" customFormat="1" ht="15" x14ac:dyDescent="0.25">
      <c r="A34" s="380" t="s">
        <v>612</v>
      </c>
      <c r="B34" s="381"/>
      <c r="C34" s="381"/>
      <c r="D34" s="381"/>
      <c r="E34" s="381"/>
      <c r="F34" s="381"/>
      <c r="G34" s="381"/>
      <c r="H34" s="381"/>
      <c r="I34" s="381"/>
      <c r="J34" s="381"/>
      <c r="K34" s="381"/>
      <c r="L34" s="381"/>
      <c r="M34" s="381"/>
      <c r="N34" s="381"/>
      <c r="O34" s="382"/>
      <c r="P34" s="398"/>
      <c r="AF34" s="219"/>
      <c r="AG34" s="219" t="s">
        <v>612</v>
      </c>
    </row>
    <row r="35" spans="1:39" customFormat="1" ht="57" x14ac:dyDescent="0.25">
      <c r="A35" s="220" t="s">
        <v>48</v>
      </c>
      <c r="B35" s="221" t="s">
        <v>48</v>
      </c>
      <c r="C35" s="313" t="s">
        <v>329</v>
      </c>
      <c r="D35" s="383" t="s">
        <v>330</v>
      </c>
      <c r="E35" s="383"/>
      <c r="F35" s="383"/>
      <c r="G35" s="221" t="s">
        <v>49</v>
      </c>
      <c r="H35" s="221">
        <v>0.25679000000000002</v>
      </c>
      <c r="I35" s="221" t="s">
        <v>48</v>
      </c>
      <c r="J35" s="394" t="s">
        <v>613</v>
      </c>
      <c r="K35" s="222"/>
      <c r="L35" s="221"/>
      <c r="M35" s="222"/>
      <c r="N35" s="221"/>
      <c r="O35" s="223"/>
      <c r="P35" s="398"/>
      <c r="AF35" s="219"/>
      <c r="AG35" s="219"/>
      <c r="AH35" s="219" t="s">
        <v>330</v>
      </c>
    </row>
    <row r="36" spans="1:39" customFormat="1" ht="33.75" hidden="1" x14ac:dyDescent="0.25">
      <c r="A36" s="224"/>
      <c r="B36" s="225"/>
      <c r="C36" s="226" t="s">
        <v>50</v>
      </c>
      <c r="D36" s="384" t="s">
        <v>51</v>
      </c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5"/>
      <c r="AF36" s="219"/>
      <c r="AG36" s="219"/>
      <c r="AH36" s="219"/>
      <c r="AI36" s="203" t="s">
        <v>51</v>
      </c>
    </row>
    <row r="37" spans="1:39" customFormat="1" ht="57" hidden="1" x14ac:dyDescent="0.25">
      <c r="A37" s="224"/>
      <c r="B37" s="225"/>
      <c r="C37" s="226" t="s">
        <v>52</v>
      </c>
      <c r="D37" s="384" t="s">
        <v>53</v>
      </c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5"/>
      <c r="AF37" s="219"/>
      <c r="AG37" s="219"/>
      <c r="AH37" s="219"/>
      <c r="AI37" s="203" t="s">
        <v>53</v>
      </c>
    </row>
    <row r="38" spans="1:39" customFormat="1" ht="15" hidden="1" x14ac:dyDescent="0.25">
      <c r="A38" s="224"/>
      <c r="B38" s="227"/>
      <c r="C38" s="226" t="s">
        <v>48</v>
      </c>
      <c r="D38" s="378" t="s">
        <v>54</v>
      </c>
      <c r="E38" s="378"/>
      <c r="F38" s="378"/>
      <c r="G38" s="228"/>
      <c r="H38" s="229"/>
      <c r="I38" s="229"/>
      <c r="J38" s="229"/>
      <c r="K38" s="230">
        <v>69.260000000000005</v>
      </c>
      <c r="L38" s="253">
        <v>1.3225</v>
      </c>
      <c r="M38" s="230">
        <v>23.52</v>
      </c>
      <c r="N38" s="232">
        <v>44.77</v>
      </c>
      <c r="O38" s="235">
        <v>1052.99</v>
      </c>
      <c r="AF38" s="219"/>
      <c r="AG38" s="219"/>
      <c r="AH38" s="219"/>
      <c r="AJ38" s="203" t="s">
        <v>54</v>
      </c>
    </row>
    <row r="39" spans="1:39" customFormat="1" ht="15" hidden="1" x14ac:dyDescent="0.25">
      <c r="A39" s="224"/>
      <c r="B39" s="227"/>
      <c r="C39" s="226" t="s">
        <v>27</v>
      </c>
      <c r="D39" s="378" t="s">
        <v>55</v>
      </c>
      <c r="E39" s="378"/>
      <c r="F39" s="378"/>
      <c r="G39" s="228"/>
      <c r="H39" s="229"/>
      <c r="I39" s="229"/>
      <c r="J39" s="229"/>
      <c r="K39" s="234">
        <v>2224.71</v>
      </c>
      <c r="L39" s="253">
        <v>1.4375</v>
      </c>
      <c r="M39" s="230">
        <v>821.22</v>
      </c>
      <c r="N39" s="232">
        <v>13.24</v>
      </c>
      <c r="O39" s="235">
        <v>10872.95</v>
      </c>
      <c r="AF39" s="219"/>
      <c r="AG39" s="219"/>
      <c r="AH39" s="219"/>
      <c r="AJ39" s="203" t="s">
        <v>55</v>
      </c>
    </row>
    <row r="40" spans="1:39" customFormat="1" ht="15" hidden="1" x14ac:dyDescent="0.25">
      <c r="A40" s="224"/>
      <c r="B40" s="227"/>
      <c r="C40" s="226" t="s">
        <v>56</v>
      </c>
      <c r="D40" s="378" t="s">
        <v>57</v>
      </c>
      <c r="E40" s="378"/>
      <c r="F40" s="378"/>
      <c r="G40" s="228"/>
      <c r="H40" s="229"/>
      <c r="I40" s="229"/>
      <c r="J40" s="229"/>
      <c r="K40" s="230">
        <v>260.55</v>
      </c>
      <c r="L40" s="253">
        <v>1.4375</v>
      </c>
      <c r="M40" s="230">
        <v>96.18</v>
      </c>
      <c r="N40" s="232">
        <v>44.77</v>
      </c>
      <c r="O40" s="235">
        <v>4305.9799999999996</v>
      </c>
      <c r="AF40" s="219"/>
      <c r="AG40" s="219"/>
      <c r="AH40" s="219"/>
      <c r="AJ40" s="203" t="s">
        <v>57</v>
      </c>
    </row>
    <row r="41" spans="1:39" customFormat="1" ht="15" hidden="1" x14ac:dyDescent="0.25">
      <c r="A41" s="287"/>
      <c r="B41" s="227"/>
      <c r="C41" s="226"/>
      <c r="D41" s="378" t="s">
        <v>60</v>
      </c>
      <c r="E41" s="378"/>
      <c r="F41" s="378"/>
      <c r="G41" s="228" t="s">
        <v>61</v>
      </c>
      <c r="H41" s="232">
        <v>8.8800000000000008</v>
      </c>
      <c r="I41" s="253">
        <v>1.3225</v>
      </c>
      <c r="J41" s="257">
        <v>3.0156904</v>
      </c>
      <c r="K41" s="238"/>
      <c r="L41" s="229"/>
      <c r="M41" s="238"/>
      <c r="N41" s="229"/>
      <c r="O41" s="239"/>
      <c r="AF41" s="219"/>
      <c r="AG41" s="219"/>
      <c r="AH41" s="219"/>
      <c r="AK41" s="203" t="s">
        <v>60</v>
      </c>
    </row>
    <row r="42" spans="1:39" customFormat="1" ht="15" hidden="1" x14ac:dyDescent="0.25">
      <c r="A42" s="287"/>
      <c r="B42" s="227"/>
      <c r="C42" s="226"/>
      <c r="D42" s="378" t="s">
        <v>62</v>
      </c>
      <c r="E42" s="378"/>
      <c r="F42" s="378"/>
      <c r="G42" s="228" t="s">
        <v>61</v>
      </c>
      <c r="H42" s="240">
        <v>19.3</v>
      </c>
      <c r="I42" s="253">
        <v>1.4375</v>
      </c>
      <c r="J42" s="257">
        <v>7.1243176000000004</v>
      </c>
      <c r="K42" s="238"/>
      <c r="L42" s="229"/>
      <c r="M42" s="238"/>
      <c r="N42" s="229"/>
      <c r="O42" s="239"/>
      <c r="AF42" s="219"/>
      <c r="AG42" s="219"/>
      <c r="AH42" s="219"/>
      <c r="AK42" s="203" t="s">
        <v>62</v>
      </c>
    </row>
    <row r="43" spans="1:39" customFormat="1" ht="15" hidden="1" x14ac:dyDescent="0.25">
      <c r="A43" s="242"/>
      <c r="B43" s="228"/>
      <c r="C43" s="226"/>
      <c r="D43" s="379" t="s">
        <v>63</v>
      </c>
      <c r="E43" s="379"/>
      <c r="F43" s="379"/>
      <c r="G43" s="243"/>
      <c r="H43" s="244"/>
      <c r="I43" s="244"/>
      <c r="J43" s="244"/>
      <c r="K43" s="245">
        <v>2293.9699999999998</v>
      </c>
      <c r="L43" s="244"/>
      <c r="M43" s="246">
        <v>844.74</v>
      </c>
      <c r="N43" s="244"/>
      <c r="O43" s="247">
        <v>11925.94</v>
      </c>
      <c r="AF43" s="219"/>
      <c r="AG43" s="219"/>
      <c r="AH43" s="219"/>
      <c r="AL43" s="203" t="s">
        <v>63</v>
      </c>
    </row>
    <row r="44" spans="1:39" customFormat="1" ht="15" hidden="1" x14ac:dyDescent="0.25">
      <c r="A44" s="287"/>
      <c r="B44" s="227"/>
      <c r="C44" s="226"/>
      <c r="D44" s="378" t="s">
        <v>64</v>
      </c>
      <c r="E44" s="378"/>
      <c r="F44" s="378"/>
      <c r="G44" s="228"/>
      <c r="H44" s="229"/>
      <c r="I44" s="229"/>
      <c r="J44" s="229"/>
      <c r="K44" s="238"/>
      <c r="L44" s="229"/>
      <c r="M44" s="230">
        <v>119.7</v>
      </c>
      <c r="N44" s="229"/>
      <c r="O44" s="235">
        <v>5358.97</v>
      </c>
      <c r="AF44" s="219"/>
      <c r="AG44" s="219"/>
      <c r="AH44" s="219"/>
      <c r="AK44" s="203" t="s">
        <v>64</v>
      </c>
    </row>
    <row r="45" spans="1:39" customFormat="1" ht="45" hidden="1" x14ac:dyDescent="0.25">
      <c r="A45" s="287"/>
      <c r="B45" s="227"/>
      <c r="C45" s="226" t="s">
        <v>65</v>
      </c>
      <c r="D45" s="378" t="s">
        <v>66</v>
      </c>
      <c r="E45" s="378"/>
      <c r="F45" s="378"/>
      <c r="G45" s="228" t="s">
        <v>67</v>
      </c>
      <c r="H45" s="236">
        <v>92</v>
      </c>
      <c r="I45" s="229"/>
      <c r="J45" s="236">
        <v>92</v>
      </c>
      <c r="K45" s="238"/>
      <c r="L45" s="229"/>
      <c r="M45" s="230">
        <v>110.12</v>
      </c>
      <c r="N45" s="229"/>
      <c r="O45" s="235">
        <v>4930.25</v>
      </c>
      <c r="AF45" s="219"/>
      <c r="AG45" s="219"/>
      <c r="AH45" s="219"/>
      <c r="AK45" s="203" t="s">
        <v>66</v>
      </c>
    </row>
    <row r="46" spans="1:39" customFormat="1" ht="90" hidden="1" x14ac:dyDescent="0.25">
      <c r="A46" s="287"/>
      <c r="B46" s="227"/>
      <c r="C46" s="226" t="s">
        <v>68</v>
      </c>
      <c r="D46" s="378" t="s">
        <v>69</v>
      </c>
      <c r="E46" s="378"/>
      <c r="F46" s="378"/>
      <c r="G46" s="228" t="s">
        <v>67</v>
      </c>
      <c r="H46" s="236">
        <v>46</v>
      </c>
      <c r="I46" s="232">
        <v>0.85</v>
      </c>
      <c r="J46" s="240">
        <v>39.1</v>
      </c>
      <c r="K46" s="238"/>
      <c r="L46" s="229"/>
      <c r="M46" s="230">
        <v>46.8</v>
      </c>
      <c r="N46" s="229"/>
      <c r="O46" s="235">
        <v>2095.36</v>
      </c>
      <c r="AF46" s="219"/>
      <c r="AG46" s="219"/>
      <c r="AH46" s="219"/>
      <c r="AK46" s="203" t="s">
        <v>69</v>
      </c>
    </row>
    <row r="47" spans="1:39" customFormat="1" ht="15" hidden="1" x14ac:dyDescent="0.25">
      <c r="A47" s="224"/>
      <c r="B47" s="248"/>
      <c r="C47" s="314"/>
      <c r="D47" s="386" t="s">
        <v>70</v>
      </c>
      <c r="E47" s="386"/>
      <c r="F47" s="386"/>
      <c r="G47" s="221"/>
      <c r="H47" s="249"/>
      <c r="I47" s="249"/>
      <c r="J47" s="249"/>
      <c r="K47" s="250"/>
      <c r="L47" s="249"/>
      <c r="M47" s="256">
        <v>1001.66</v>
      </c>
      <c r="N47" s="244"/>
      <c r="O47" s="252">
        <v>18951.55</v>
      </c>
      <c r="AF47" s="219"/>
      <c r="AG47" s="219"/>
      <c r="AH47" s="219"/>
      <c r="AM47" s="219" t="s">
        <v>70</v>
      </c>
    </row>
    <row r="48" spans="1:39" customFormat="1" ht="57" x14ac:dyDescent="0.25">
      <c r="A48" s="220" t="s">
        <v>27</v>
      </c>
      <c r="B48" s="221" t="s">
        <v>27</v>
      </c>
      <c r="C48" s="313" t="s">
        <v>332</v>
      </c>
      <c r="D48" s="383" t="s">
        <v>333</v>
      </c>
      <c r="E48" s="383"/>
      <c r="F48" s="383"/>
      <c r="G48" s="221" t="s">
        <v>49</v>
      </c>
      <c r="H48" s="221">
        <v>8.3000000000000004E-2</v>
      </c>
      <c r="I48" s="221" t="s">
        <v>48</v>
      </c>
      <c r="J48" s="394" t="s">
        <v>491</v>
      </c>
      <c r="K48" s="222"/>
      <c r="L48" s="221"/>
      <c r="M48" s="222"/>
      <c r="N48" s="221"/>
      <c r="O48" s="223"/>
      <c r="P48" s="398"/>
      <c r="AF48" s="219"/>
      <c r="AG48" s="219"/>
      <c r="AH48" s="219" t="s">
        <v>333</v>
      </c>
      <c r="AM48" s="219"/>
    </row>
    <row r="49" spans="1:39" customFormat="1" ht="33.75" hidden="1" x14ac:dyDescent="0.25">
      <c r="A49" s="224"/>
      <c r="B49" s="225"/>
      <c r="C49" s="226" t="s">
        <v>50</v>
      </c>
      <c r="D49" s="384" t="s">
        <v>51</v>
      </c>
      <c r="E49" s="384"/>
      <c r="F49" s="384"/>
      <c r="G49" s="384"/>
      <c r="H49" s="384"/>
      <c r="I49" s="384"/>
      <c r="J49" s="384"/>
      <c r="K49" s="384"/>
      <c r="L49" s="384"/>
      <c r="M49" s="384"/>
      <c r="N49" s="384"/>
      <c r="O49" s="385"/>
      <c r="AF49" s="219"/>
      <c r="AG49" s="219"/>
      <c r="AH49" s="219"/>
      <c r="AI49" s="203" t="s">
        <v>51</v>
      </c>
      <c r="AM49" s="219"/>
    </row>
    <row r="50" spans="1:39" customFormat="1" ht="57" hidden="1" x14ac:dyDescent="0.25">
      <c r="A50" s="224"/>
      <c r="B50" s="225"/>
      <c r="C50" s="226" t="s">
        <v>52</v>
      </c>
      <c r="D50" s="384" t="s">
        <v>53</v>
      </c>
      <c r="E50" s="384"/>
      <c r="F50" s="384"/>
      <c r="G50" s="384"/>
      <c r="H50" s="384"/>
      <c r="I50" s="384"/>
      <c r="J50" s="384"/>
      <c r="K50" s="384"/>
      <c r="L50" s="384"/>
      <c r="M50" s="384"/>
      <c r="N50" s="384"/>
      <c r="O50" s="385"/>
      <c r="AF50" s="219"/>
      <c r="AG50" s="219"/>
      <c r="AH50" s="219"/>
      <c r="AI50" s="203" t="s">
        <v>53</v>
      </c>
      <c r="AM50" s="219"/>
    </row>
    <row r="51" spans="1:39" customFormat="1" ht="15" hidden="1" x14ac:dyDescent="0.25">
      <c r="A51" s="224"/>
      <c r="B51" s="227"/>
      <c r="C51" s="226" t="s">
        <v>48</v>
      </c>
      <c r="D51" s="378" t="s">
        <v>54</v>
      </c>
      <c r="E51" s="378"/>
      <c r="F51" s="378"/>
      <c r="G51" s="228"/>
      <c r="H51" s="229"/>
      <c r="I51" s="229"/>
      <c r="J51" s="229"/>
      <c r="K51" s="230">
        <v>76.75</v>
      </c>
      <c r="L51" s="253">
        <v>1.3225</v>
      </c>
      <c r="M51" s="230">
        <v>8.42</v>
      </c>
      <c r="N51" s="232">
        <v>44.77</v>
      </c>
      <c r="O51" s="233">
        <v>376.96</v>
      </c>
      <c r="AF51" s="219"/>
      <c r="AG51" s="219"/>
      <c r="AH51" s="219"/>
      <c r="AJ51" s="203" t="s">
        <v>54</v>
      </c>
      <c r="AM51" s="219"/>
    </row>
    <row r="52" spans="1:39" customFormat="1" ht="15" hidden="1" x14ac:dyDescent="0.25">
      <c r="A52" s="224"/>
      <c r="B52" s="227"/>
      <c r="C52" s="226" t="s">
        <v>27</v>
      </c>
      <c r="D52" s="378" t="s">
        <v>55</v>
      </c>
      <c r="E52" s="378"/>
      <c r="F52" s="378"/>
      <c r="G52" s="228"/>
      <c r="H52" s="229"/>
      <c r="I52" s="229"/>
      <c r="J52" s="229"/>
      <c r="K52" s="234">
        <v>3030.55</v>
      </c>
      <c r="L52" s="253">
        <v>1.4375</v>
      </c>
      <c r="M52" s="230">
        <v>361.58</v>
      </c>
      <c r="N52" s="232">
        <v>13.24</v>
      </c>
      <c r="O52" s="235">
        <v>4787.32</v>
      </c>
      <c r="AF52" s="219"/>
      <c r="AG52" s="219"/>
      <c r="AH52" s="219"/>
      <c r="AJ52" s="203" t="s">
        <v>55</v>
      </c>
      <c r="AM52" s="219"/>
    </row>
    <row r="53" spans="1:39" customFormat="1" ht="15" hidden="1" x14ac:dyDescent="0.25">
      <c r="A53" s="224"/>
      <c r="B53" s="227"/>
      <c r="C53" s="226" t="s">
        <v>56</v>
      </c>
      <c r="D53" s="378" t="s">
        <v>57</v>
      </c>
      <c r="E53" s="378"/>
      <c r="F53" s="378"/>
      <c r="G53" s="228"/>
      <c r="H53" s="229"/>
      <c r="I53" s="229"/>
      <c r="J53" s="229"/>
      <c r="K53" s="230">
        <v>385.16</v>
      </c>
      <c r="L53" s="253">
        <v>1.4375</v>
      </c>
      <c r="M53" s="230">
        <v>45.95</v>
      </c>
      <c r="N53" s="232">
        <v>44.77</v>
      </c>
      <c r="O53" s="235">
        <v>2057.1799999999998</v>
      </c>
      <c r="AF53" s="219"/>
      <c r="AG53" s="219"/>
      <c r="AH53" s="219"/>
      <c r="AJ53" s="203" t="s">
        <v>57</v>
      </c>
      <c r="AM53" s="219"/>
    </row>
    <row r="54" spans="1:39" customFormat="1" ht="15" hidden="1" x14ac:dyDescent="0.25">
      <c r="A54" s="224"/>
      <c r="B54" s="227"/>
      <c r="C54" s="226" t="s">
        <v>58</v>
      </c>
      <c r="D54" s="378" t="s">
        <v>59</v>
      </c>
      <c r="E54" s="378"/>
      <c r="F54" s="378"/>
      <c r="G54" s="228"/>
      <c r="H54" s="229"/>
      <c r="I54" s="229"/>
      <c r="J54" s="229"/>
      <c r="K54" s="230">
        <v>4.34</v>
      </c>
      <c r="L54" s="229"/>
      <c r="M54" s="230">
        <v>0.36</v>
      </c>
      <c r="N54" s="232">
        <v>8.16</v>
      </c>
      <c r="O54" s="233">
        <v>2.94</v>
      </c>
      <c r="AF54" s="219"/>
      <c r="AG54" s="219"/>
      <c r="AH54" s="219"/>
      <c r="AJ54" s="203" t="s">
        <v>59</v>
      </c>
      <c r="AM54" s="219"/>
    </row>
    <row r="55" spans="1:39" customFormat="1" ht="15" hidden="1" x14ac:dyDescent="0.25">
      <c r="A55" s="287"/>
      <c r="B55" s="227"/>
      <c r="C55" s="226"/>
      <c r="D55" s="378" t="s">
        <v>60</v>
      </c>
      <c r="E55" s="378"/>
      <c r="F55" s="378"/>
      <c r="G55" s="228" t="s">
        <v>61</v>
      </c>
      <c r="H55" s="232">
        <v>9.84</v>
      </c>
      <c r="I55" s="253">
        <v>1.3225</v>
      </c>
      <c r="J55" s="257">
        <v>1.0801122000000001</v>
      </c>
      <c r="K55" s="238"/>
      <c r="L55" s="229"/>
      <c r="M55" s="238"/>
      <c r="N55" s="229"/>
      <c r="O55" s="239"/>
      <c r="AF55" s="219"/>
      <c r="AG55" s="219"/>
      <c r="AH55" s="219"/>
      <c r="AK55" s="203" t="s">
        <v>60</v>
      </c>
      <c r="AM55" s="219"/>
    </row>
    <row r="56" spans="1:39" customFormat="1" ht="15" hidden="1" x14ac:dyDescent="0.25">
      <c r="A56" s="287"/>
      <c r="B56" s="227"/>
      <c r="C56" s="226"/>
      <c r="D56" s="378" t="s">
        <v>62</v>
      </c>
      <c r="E56" s="378"/>
      <c r="F56" s="378"/>
      <c r="G56" s="228" t="s">
        <v>61</v>
      </c>
      <c r="H56" s="232">
        <v>28.53</v>
      </c>
      <c r="I56" s="253">
        <v>1.4375</v>
      </c>
      <c r="J56" s="257">
        <v>3.4039855999999999</v>
      </c>
      <c r="K56" s="238"/>
      <c r="L56" s="229"/>
      <c r="M56" s="238"/>
      <c r="N56" s="229"/>
      <c r="O56" s="239"/>
      <c r="AF56" s="219"/>
      <c r="AG56" s="219"/>
      <c r="AH56" s="219"/>
      <c r="AK56" s="203" t="s">
        <v>62</v>
      </c>
      <c r="AM56" s="219"/>
    </row>
    <row r="57" spans="1:39" customFormat="1" ht="15" hidden="1" x14ac:dyDescent="0.25">
      <c r="A57" s="242"/>
      <c r="B57" s="228"/>
      <c r="C57" s="226"/>
      <c r="D57" s="379" t="s">
        <v>63</v>
      </c>
      <c r="E57" s="379"/>
      <c r="F57" s="379"/>
      <c r="G57" s="243"/>
      <c r="H57" s="244"/>
      <c r="I57" s="244"/>
      <c r="J57" s="244"/>
      <c r="K57" s="245">
        <v>3111.64</v>
      </c>
      <c r="L57" s="244"/>
      <c r="M57" s="246">
        <v>370.36</v>
      </c>
      <c r="N57" s="244"/>
      <c r="O57" s="247">
        <v>5167.22</v>
      </c>
      <c r="AF57" s="219"/>
      <c r="AG57" s="219"/>
      <c r="AH57" s="219"/>
      <c r="AL57" s="203" t="s">
        <v>63</v>
      </c>
      <c r="AM57" s="219"/>
    </row>
    <row r="58" spans="1:39" customFormat="1" ht="15" hidden="1" x14ac:dyDescent="0.25">
      <c r="A58" s="287"/>
      <c r="B58" s="227"/>
      <c r="C58" s="226"/>
      <c r="D58" s="378" t="s">
        <v>64</v>
      </c>
      <c r="E58" s="378"/>
      <c r="F58" s="378"/>
      <c r="G58" s="228"/>
      <c r="H58" s="229"/>
      <c r="I58" s="229"/>
      <c r="J58" s="229"/>
      <c r="K58" s="238"/>
      <c r="L58" s="229"/>
      <c r="M58" s="230">
        <v>54.37</v>
      </c>
      <c r="N58" s="229"/>
      <c r="O58" s="235">
        <v>2434.14</v>
      </c>
      <c r="AF58" s="219"/>
      <c r="AG58" s="219"/>
      <c r="AH58" s="219"/>
      <c r="AK58" s="203" t="s">
        <v>64</v>
      </c>
      <c r="AM58" s="219"/>
    </row>
    <row r="59" spans="1:39" customFormat="1" ht="45" hidden="1" x14ac:dyDescent="0.25">
      <c r="A59" s="287"/>
      <c r="B59" s="227"/>
      <c r="C59" s="226" t="s">
        <v>65</v>
      </c>
      <c r="D59" s="378" t="s">
        <v>66</v>
      </c>
      <c r="E59" s="378"/>
      <c r="F59" s="378"/>
      <c r="G59" s="228" t="s">
        <v>67</v>
      </c>
      <c r="H59" s="236">
        <v>92</v>
      </c>
      <c r="I59" s="229"/>
      <c r="J59" s="236">
        <v>92</v>
      </c>
      <c r="K59" s="238"/>
      <c r="L59" s="229"/>
      <c r="M59" s="230">
        <v>50.02</v>
      </c>
      <c r="N59" s="229"/>
      <c r="O59" s="235">
        <v>2239.41</v>
      </c>
      <c r="AF59" s="219"/>
      <c r="AG59" s="219"/>
      <c r="AH59" s="219"/>
      <c r="AK59" s="203" t="s">
        <v>66</v>
      </c>
      <c r="AM59" s="219"/>
    </row>
    <row r="60" spans="1:39" customFormat="1" ht="90" hidden="1" x14ac:dyDescent="0.25">
      <c r="A60" s="287"/>
      <c r="B60" s="227"/>
      <c r="C60" s="226" t="s">
        <v>68</v>
      </c>
      <c r="D60" s="378" t="s">
        <v>69</v>
      </c>
      <c r="E60" s="378"/>
      <c r="F60" s="378"/>
      <c r="G60" s="228" t="s">
        <v>67</v>
      </c>
      <c r="H60" s="236">
        <v>46</v>
      </c>
      <c r="I60" s="232">
        <v>0.85</v>
      </c>
      <c r="J60" s="240">
        <v>39.1</v>
      </c>
      <c r="K60" s="238"/>
      <c r="L60" s="229"/>
      <c r="M60" s="230">
        <v>21.26</v>
      </c>
      <c r="N60" s="229"/>
      <c r="O60" s="233">
        <v>951.75</v>
      </c>
      <c r="AF60" s="219"/>
      <c r="AG60" s="219"/>
      <c r="AH60" s="219"/>
      <c r="AK60" s="203" t="s">
        <v>69</v>
      </c>
      <c r="AM60" s="219"/>
    </row>
    <row r="61" spans="1:39" customFormat="1" ht="15" hidden="1" x14ac:dyDescent="0.25">
      <c r="A61" s="224"/>
      <c r="B61" s="248"/>
      <c r="C61" s="314"/>
      <c r="D61" s="386" t="s">
        <v>70</v>
      </c>
      <c r="E61" s="386"/>
      <c r="F61" s="386"/>
      <c r="G61" s="221"/>
      <c r="H61" s="249"/>
      <c r="I61" s="249"/>
      <c r="J61" s="249"/>
      <c r="K61" s="250"/>
      <c r="L61" s="249"/>
      <c r="M61" s="251">
        <v>441.64</v>
      </c>
      <c r="N61" s="244"/>
      <c r="O61" s="252">
        <v>8358.3799999999992</v>
      </c>
      <c r="AF61" s="219"/>
      <c r="AG61" s="219"/>
      <c r="AH61" s="219"/>
      <c r="AM61" s="219" t="s">
        <v>70</v>
      </c>
    </row>
    <row r="62" spans="1:39" customFormat="1" ht="68.25" x14ac:dyDescent="0.25">
      <c r="A62" s="220" t="s">
        <v>56</v>
      </c>
      <c r="B62" s="221" t="s">
        <v>56</v>
      </c>
      <c r="C62" s="313" t="s">
        <v>614</v>
      </c>
      <c r="D62" s="383" t="s">
        <v>615</v>
      </c>
      <c r="E62" s="383"/>
      <c r="F62" s="383"/>
      <c r="G62" s="221" t="s">
        <v>71</v>
      </c>
      <c r="H62" s="221">
        <v>9.7900000000000001E-2</v>
      </c>
      <c r="I62" s="221" t="s">
        <v>48</v>
      </c>
      <c r="J62" s="394" t="s">
        <v>616</v>
      </c>
      <c r="K62" s="222"/>
      <c r="L62" s="221"/>
      <c r="M62" s="222"/>
      <c r="N62" s="221"/>
      <c r="O62" s="223"/>
      <c r="P62" s="398"/>
      <c r="AF62" s="219"/>
      <c r="AG62" s="219"/>
      <c r="AH62" s="219" t="s">
        <v>615</v>
      </c>
      <c r="AM62" s="219"/>
    </row>
    <row r="63" spans="1:39" customFormat="1" ht="33.75" hidden="1" x14ac:dyDescent="0.25">
      <c r="A63" s="224"/>
      <c r="B63" s="225"/>
      <c r="C63" s="226" t="s">
        <v>50</v>
      </c>
      <c r="D63" s="384" t="s">
        <v>51</v>
      </c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5"/>
      <c r="AF63" s="219"/>
      <c r="AG63" s="219"/>
      <c r="AH63" s="219"/>
      <c r="AI63" s="203" t="s">
        <v>51</v>
      </c>
      <c r="AM63" s="219"/>
    </row>
    <row r="64" spans="1:39" customFormat="1" ht="57" hidden="1" x14ac:dyDescent="0.25">
      <c r="A64" s="224"/>
      <c r="B64" s="225"/>
      <c r="C64" s="226" t="s">
        <v>52</v>
      </c>
      <c r="D64" s="384" t="s">
        <v>53</v>
      </c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5"/>
      <c r="AF64" s="219"/>
      <c r="AG64" s="219"/>
      <c r="AH64" s="219"/>
      <c r="AI64" s="203" t="s">
        <v>53</v>
      </c>
      <c r="AM64" s="219"/>
    </row>
    <row r="65" spans="1:40" customFormat="1" ht="15" hidden="1" x14ac:dyDescent="0.25">
      <c r="A65" s="224"/>
      <c r="B65" s="227"/>
      <c r="C65" s="226" t="s">
        <v>48</v>
      </c>
      <c r="D65" s="378" t="s">
        <v>54</v>
      </c>
      <c r="E65" s="378"/>
      <c r="F65" s="378"/>
      <c r="G65" s="228"/>
      <c r="H65" s="229"/>
      <c r="I65" s="229"/>
      <c r="J65" s="229"/>
      <c r="K65" s="234">
        <v>2480.48</v>
      </c>
      <c r="L65" s="253">
        <v>1.3225</v>
      </c>
      <c r="M65" s="230">
        <v>321.14999999999998</v>
      </c>
      <c r="N65" s="232">
        <v>44.77</v>
      </c>
      <c r="O65" s="235">
        <v>14377.89</v>
      </c>
      <c r="AF65" s="219"/>
      <c r="AG65" s="219"/>
      <c r="AH65" s="219"/>
      <c r="AJ65" s="203" t="s">
        <v>54</v>
      </c>
      <c r="AM65" s="219"/>
    </row>
    <row r="66" spans="1:40" customFormat="1" ht="15" hidden="1" x14ac:dyDescent="0.25">
      <c r="A66" s="287"/>
      <c r="B66" s="227"/>
      <c r="C66" s="226"/>
      <c r="D66" s="378" t="s">
        <v>60</v>
      </c>
      <c r="E66" s="378"/>
      <c r="F66" s="378"/>
      <c r="G66" s="228" t="s">
        <v>61</v>
      </c>
      <c r="H66" s="236">
        <v>296</v>
      </c>
      <c r="I66" s="253">
        <v>1.3225</v>
      </c>
      <c r="J66" s="237">
        <v>38.323934000000001</v>
      </c>
      <c r="K66" s="238"/>
      <c r="L66" s="229"/>
      <c r="M66" s="238"/>
      <c r="N66" s="229"/>
      <c r="O66" s="239"/>
      <c r="AF66" s="219"/>
      <c r="AG66" s="219"/>
      <c r="AH66" s="219"/>
      <c r="AK66" s="203" t="s">
        <v>60</v>
      </c>
      <c r="AM66" s="219"/>
    </row>
    <row r="67" spans="1:40" customFormat="1" ht="15" hidden="1" x14ac:dyDescent="0.25">
      <c r="A67" s="242"/>
      <c r="B67" s="228"/>
      <c r="C67" s="226"/>
      <c r="D67" s="379" t="s">
        <v>63</v>
      </c>
      <c r="E67" s="379"/>
      <c r="F67" s="379"/>
      <c r="G67" s="243"/>
      <c r="H67" s="244"/>
      <c r="I67" s="244"/>
      <c r="J67" s="244"/>
      <c r="K67" s="245">
        <v>2480.48</v>
      </c>
      <c r="L67" s="244"/>
      <c r="M67" s="246">
        <v>321.14999999999998</v>
      </c>
      <c r="N67" s="244"/>
      <c r="O67" s="247">
        <v>14377.89</v>
      </c>
      <c r="AF67" s="219"/>
      <c r="AG67" s="219"/>
      <c r="AH67" s="219"/>
      <c r="AL67" s="203" t="s">
        <v>63</v>
      </c>
      <c r="AM67" s="219"/>
    </row>
    <row r="68" spans="1:40" customFormat="1" ht="15" hidden="1" x14ac:dyDescent="0.25">
      <c r="A68" s="287"/>
      <c r="B68" s="227"/>
      <c r="C68" s="226"/>
      <c r="D68" s="378" t="s">
        <v>64</v>
      </c>
      <c r="E68" s="378"/>
      <c r="F68" s="378"/>
      <c r="G68" s="228"/>
      <c r="H68" s="229"/>
      <c r="I68" s="229"/>
      <c r="J68" s="229"/>
      <c r="K68" s="238"/>
      <c r="L68" s="229"/>
      <c r="M68" s="230">
        <v>321.14999999999998</v>
      </c>
      <c r="N68" s="229"/>
      <c r="O68" s="235">
        <v>14377.89</v>
      </c>
      <c r="AF68" s="219"/>
      <c r="AG68" s="219"/>
      <c r="AH68" s="219"/>
      <c r="AK68" s="203" t="s">
        <v>64</v>
      </c>
      <c r="AM68" s="219"/>
    </row>
    <row r="69" spans="1:40" customFormat="1" ht="45" hidden="1" x14ac:dyDescent="0.25">
      <c r="A69" s="287"/>
      <c r="B69" s="227"/>
      <c r="C69" s="226" t="s">
        <v>74</v>
      </c>
      <c r="D69" s="378" t="s">
        <v>75</v>
      </c>
      <c r="E69" s="378"/>
      <c r="F69" s="378"/>
      <c r="G69" s="228" t="s">
        <v>67</v>
      </c>
      <c r="H69" s="236">
        <v>89</v>
      </c>
      <c r="I69" s="229"/>
      <c r="J69" s="236">
        <v>89</v>
      </c>
      <c r="K69" s="238"/>
      <c r="L69" s="229"/>
      <c r="M69" s="230">
        <v>285.82</v>
      </c>
      <c r="N69" s="229"/>
      <c r="O69" s="235">
        <v>12796.32</v>
      </c>
      <c r="AF69" s="219"/>
      <c r="AG69" s="219"/>
      <c r="AH69" s="219"/>
      <c r="AK69" s="203" t="s">
        <v>75</v>
      </c>
      <c r="AM69" s="219"/>
    </row>
    <row r="70" spans="1:40" customFormat="1" ht="90" hidden="1" x14ac:dyDescent="0.25">
      <c r="A70" s="287"/>
      <c r="B70" s="227"/>
      <c r="C70" s="226" t="s">
        <v>76</v>
      </c>
      <c r="D70" s="378" t="s">
        <v>77</v>
      </c>
      <c r="E70" s="378"/>
      <c r="F70" s="378"/>
      <c r="G70" s="228" t="s">
        <v>67</v>
      </c>
      <c r="H70" s="236">
        <v>40</v>
      </c>
      <c r="I70" s="232">
        <v>0.85</v>
      </c>
      <c r="J70" s="236">
        <v>34</v>
      </c>
      <c r="K70" s="238"/>
      <c r="L70" s="229"/>
      <c r="M70" s="230">
        <v>109.19</v>
      </c>
      <c r="N70" s="229"/>
      <c r="O70" s="235">
        <v>4888.4799999999996</v>
      </c>
      <c r="AF70" s="219"/>
      <c r="AG70" s="219"/>
      <c r="AH70" s="219"/>
      <c r="AK70" s="203" t="s">
        <v>77</v>
      </c>
      <c r="AM70" s="219"/>
    </row>
    <row r="71" spans="1:40" customFormat="1" ht="15" hidden="1" x14ac:dyDescent="0.25">
      <c r="A71" s="224"/>
      <c r="B71" s="248"/>
      <c r="C71" s="314"/>
      <c r="D71" s="386" t="s">
        <v>70</v>
      </c>
      <c r="E71" s="386"/>
      <c r="F71" s="386"/>
      <c r="G71" s="221"/>
      <c r="H71" s="249"/>
      <c r="I71" s="249"/>
      <c r="J71" s="249"/>
      <c r="K71" s="250"/>
      <c r="L71" s="249"/>
      <c r="M71" s="251">
        <v>716.16</v>
      </c>
      <c r="N71" s="244"/>
      <c r="O71" s="252">
        <v>32062.69</v>
      </c>
      <c r="AF71" s="219"/>
      <c r="AG71" s="219"/>
      <c r="AH71" s="219"/>
      <c r="AM71" s="219" t="s">
        <v>70</v>
      </c>
    </row>
    <row r="72" spans="1:40" customFormat="1" ht="45" x14ac:dyDescent="0.25">
      <c r="A72" s="220" t="s">
        <v>58</v>
      </c>
      <c r="B72" s="221" t="s">
        <v>58</v>
      </c>
      <c r="C72" s="313" t="s">
        <v>608</v>
      </c>
      <c r="D72" s="383" t="s">
        <v>79</v>
      </c>
      <c r="E72" s="383"/>
      <c r="F72" s="383"/>
      <c r="G72" s="221" t="s">
        <v>80</v>
      </c>
      <c r="H72" s="221">
        <v>83</v>
      </c>
      <c r="I72" s="221" t="s">
        <v>48</v>
      </c>
      <c r="J72" s="394" t="s">
        <v>617</v>
      </c>
      <c r="K72" s="395" t="s">
        <v>81</v>
      </c>
      <c r="L72" s="221"/>
      <c r="M72" s="222" t="s">
        <v>618</v>
      </c>
      <c r="N72" s="221" t="s">
        <v>82</v>
      </c>
      <c r="O72" s="223" t="s">
        <v>619</v>
      </c>
      <c r="P72" s="399"/>
      <c r="AF72" s="219"/>
      <c r="AG72" s="219"/>
      <c r="AH72" s="219" t="s">
        <v>79</v>
      </c>
      <c r="AM72" s="219"/>
    </row>
    <row r="73" spans="1:40" customFormat="1" ht="15" hidden="1" x14ac:dyDescent="0.25">
      <c r="A73" s="255"/>
      <c r="B73" s="248"/>
      <c r="C73" s="314"/>
      <c r="D73" s="378" t="s">
        <v>84</v>
      </c>
      <c r="E73" s="378"/>
      <c r="F73" s="378"/>
      <c r="G73" s="378"/>
      <c r="H73" s="378"/>
      <c r="I73" s="378"/>
      <c r="J73" s="378"/>
      <c r="K73" s="378"/>
      <c r="L73" s="378"/>
      <c r="M73" s="378"/>
      <c r="N73" s="378"/>
      <c r="O73" s="388"/>
      <c r="AF73" s="219"/>
      <c r="AG73" s="219"/>
      <c r="AH73" s="219"/>
      <c r="AM73" s="219"/>
      <c r="AN73" s="203" t="s">
        <v>84</v>
      </c>
    </row>
    <row r="74" spans="1:40" customFormat="1" ht="15" hidden="1" x14ac:dyDescent="0.25">
      <c r="A74" s="224"/>
      <c r="B74" s="248"/>
      <c r="C74" s="314"/>
      <c r="D74" s="386" t="s">
        <v>70</v>
      </c>
      <c r="E74" s="386"/>
      <c r="F74" s="386"/>
      <c r="G74" s="221"/>
      <c r="H74" s="249"/>
      <c r="I74" s="249"/>
      <c r="J74" s="249"/>
      <c r="K74" s="250"/>
      <c r="L74" s="249"/>
      <c r="M74" s="256">
        <v>13477.54</v>
      </c>
      <c r="N74" s="244"/>
      <c r="O74" s="252">
        <v>109976.73</v>
      </c>
      <c r="AF74" s="219"/>
      <c r="AG74" s="219"/>
      <c r="AH74" s="219"/>
      <c r="AM74" s="219" t="s">
        <v>70</v>
      </c>
    </row>
    <row r="75" spans="1:40" customFormat="1" ht="45.75" x14ac:dyDescent="0.25">
      <c r="A75" s="220" t="s">
        <v>78</v>
      </c>
      <c r="B75" s="221" t="s">
        <v>78</v>
      </c>
      <c r="C75" s="313" t="s">
        <v>620</v>
      </c>
      <c r="D75" s="383" t="s">
        <v>621</v>
      </c>
      <c r="E75" s="383"/>
      <c r="F75" s="383"/>
      <c r="G75" s="221" t="s">
        <v>49</v>
      </c>
      <c r="H75" s="221">
        <v>0.17212</v>
      </c>
      <c r="I75" s="221" t="s">
        <v>48</v>
      </c>
      <c r="J75" s="394" t="s">
        <v>622</v>
      </c>
      <c r="K75" s="222"/>
      <c r="L75" s="221"/>
      <c r="M75" s="222"/>
      <c r="N75" s="221"/>
      <c r="O75" s="223"/>
      <c r="P75" s="398"/>
      <c r="AF75" s="219"/>
      <c r="AG75" s="219"/>
      <c r="AH75" s="219" t="s">
        <v>621</v>
      </c>
      <c r="AM75" s="219"/>
    </row>
    <row r="76" spans="1:40" customFormat="1" ht="33.75" hidden="1" x14ac:dyDescent="0.25">
      <c r="A76" s="224"/>
      <c r="B76" s="225"/>
      <c r="C76" s="226" t="s">
        <v>50</v>
      </c>
      <c r="D76" s="384" t="s">
        <v>51</v>
      </c>
      <c r="E76" s="384"/>
      <c r="F76" s="384"/>
      <c r="G76" s="384"/>
      <c r="H76" s="384"/>
      <c r="I76" s="384"/>
      <c r="J76" s="384"/>
      <c r="K76" s="384"/>
      <c r="L76" s="384"/>
      <c r="M76" s="384"/>
      <c r="N76" s="384"/>
      <c r="O76" s="385"/>
      <c r="AF76" s="219"/>
      <c r="AG76" s="219"/>
      <c r="AH76" s="219"/>
      <c r="AI76" s="203" t="s">
        <v>51</v>
      </c>
      <c r="AM76" s="219"/>
    </row>
    <row r="77" spans="1:40" customFormat="1" ht="57" hidden="1" x14ac:dyDescent="0.25">
      <c r="A77" s="224"/>
      <c r="B77" s="225"/>
      <c r="C77" s="226" t="s">
        <v>52</v>
      </c>
      <c r="D77" s="384" t="s">
        <v>53</v>
      </c>
      <c r="E77" s="384"/>
      <c r="F77" s="384"/>
      <c r="G77" s="384"/>
      <c r="H77" s="384"/>
      <c r="I77" s="384"/>
      <c r="J77" s="384"/>
      <c r="K77" s="384"/>
      <c r="L77" s="384"/>
      <c r="M77" s="384"/>
      <c r="N77" s="384"/>
      <c r="O77" s="385"/>
      <c r="AF77" s="219"/>
      <c r="AG77" s="219"/>
      <c r="AH77" s="219"/>
      <c r="AI77" s="203" t="s">
        <v>53</v>
      </c>
      <c r="AM77" s="219"/>
    </row>
    <row r="78" spans="1:40" customFormat="1" ht="15" hidden="1" x14ac:dyDescent="0.25">
      <c r="A78" s="224"/>
      <c r="B78" s="227"/>
      <c r="C78" s="226" t="s">
        <v>27</v>
      </c>
      <c r="D78" s="378" t="s">
        <v>55</v>
      </c>
      <c r="E78" s="378"/>
      <c r="F78" s="378"/>
      <c r="G78" s="228"/>
      <c r="H78" s="229"/>
      <c r="I78" s="229"/>
      <c r="J78" s="229"/>
      <c r="K78" s="230">
        <v>410.94</v>
      </c>
      <c r="L78" s="253">
        <v>1.4375</v>
      </c>
      <c r="M78" s="230">
        <v>101.68</v>
      </c>
      <c r="N78" s="232">
        <v>13.24</v>
      </c>
      <c r="O78" s="235">
        <v>1346.24</v>
      </c>
      <c r="AF78" s="219"/>
      <c r="AG78" s="219"/>
      <c r="AH78" s="219"/>
      <c r="AJ78" s="203" t="s">
        <v>55</v>
      </c>
      <c r="AM78" s="219"/>
    </row>
    <row r="79" spans="1:40" customFormat="1" ht="15" hidden="1" x14ac:dyDescent="0.25">
      <c r="A79" s="224"/>
      <c r="B79" s="227"/>
      <c r="C79" s="226" t="s">
        <v>56</v>
      </c>
      <c r="D79" s="378" t="s">
        <v>57</v>
      </c>
      <c r="E79" s="378"/>
      <c r="F79" s="378"/>
      <c r="G79" s="228"/>
      <c r="H79" s="229"/>
      <c r="I79" s="229"/>
      <c r="J79" s="229"/>
      <c r="K79" s="230">
        <v>80.16</v>
      </c>
      <c r="L79" s="253">
        <v>1.4375</v>
      </c>
      <c r="M79" s="230">
        <v>19.829999999999998</v>
      </c>
      <c r="N79" s="232">
        <v>44.77</v>
      </c>
      <c r="O79" s="233">
        <v>887.79</v>
      </c>
      <c r="AF79" s="219"/>
      <c r="AG79" s="219"/>
      <c r="AH79" s="219"/>
      <c r="AJ79" s="203" t="s">
        <v>57</v>
      </c>
      <c r="AM79" s="219"/>
    </row>
    <row r="80" spans="1:40" customFormat="1" ht="15" hidden="1" x14ac:dyDescent="0.25">
      <c r="A80" s="287"/>
      <c r="B80" s="227"/>
      <c r="C80" s="226"/>
      <c r="D80" s="378" t="s">
        <v>62</v>
      </c>
      <c r="E80" s="378"/>
      <c r="F80" s="378"/>
      <c r="G80" s="228" t="s">
        <v>61</v>
      </c>
      <c r="H80" s="232">
        <v>6.91</v>
      </c>
      <c r="I80" s="253">
        <v>1.4375</v>
      </c>
      <c r="J80" s="257">
        <v>1.7096895000000001</v>
      </c>
      <c r="K80" s="238"/>
      <c r="L80" s="229"/>
      <c r="M80" s="238"/>
      <c r="N80" s="229"/>
      <c r="O80" s="239"/>
      <c r="AF80" s="219"/>
      <c r="AG80" s="219"/>
      <c r="AH80" s="219"/>
      <c r="AK80" s="203" t="s">
        <v>62</v>
      </c>
      <c r="AM80" s="219"/>
    </row>
    <row r="81" spans="1:39" customFormat="1" ht="15" hidden="1" x14ac:dyDescent="0.25">
      <c r="A81" s="242"/>
      <c r="B81" s="228"/>
      <c r="C81" s="226"/>
      <c r="D81" s="379" t="s">
        <v>63</v>
      </c>
      <c r="E81" s="379"/>
      <c r="F81" s="379"/>
      <c r="G81" s="243"/>
      <c r="H81" s="244"/>
      <c r="I81" s="244"/>
      <c r="J81" s="244"/>
      <c r="K81" s="246">
        <v>410.94</v>
      </c>
      <c r="L81" s="244"/>
      <c r="M81" s="246">
        <v>101.68</v>
      </c>
      <c r="N81" s="244"/>
      <c r="O81" s="247">
        <v>1346.24</v>
      </c>
      <c r="AF81" s="219"/>
      <c r="AG81" s="219"/>
      <c r="AH81" s="219"/>
      <c r="AL81" s="203" t="s">
        <v>63</v>
      </c>
      <c r="AM81" s="219"/>
    </row>
    <row r="82" spans="1:39" customFormat="1" ht="15" hidden="1" x14ac:dyDescent="0.25">
      <c r="A82" s="287"/>
      <c r="B82" s="227"/>
      <c r="C82" s="226"/>
      <c r="D82" s="378" t="s">
        <v>64</v>
      </c>
      <c r="E82" s="378"/>
      <c r="F82" s="378"/>
      <c r="G82" s="228"/>
      <c r="H82" s="229"/>
      <c r="I82" s="229"/>
      <c r="J82" s="229"/>
      <c r="K82" s="238"/>
      <c r="L82" s="229"/>
      <c r="M82" s="230">
        <v>19.829999999999998</v>
      </c>
      <c r="N82" s="229"/>
      <c r="O82" s="233">
        <v>887.79</v>
      </c>
      <c r="AF82" s="219"/>
      <c r="AG82" s="219"/>
      <c r="AH82" s="219"/>
      <c r="AK82" s="203" t="s">
        <v>64</v>
      </c>
      <c r="AM82" s="219"/>
    </row>
    <row r="83" spans="1:39" customFormat="1" ht="45" hidden="1" x14ac:dyDescent="0.25">
      <c r="A83" s="287"/>
      <c r="B83" s="227"/>
      <c r="C83" s="226" t="s">
        <v>65</v>
      </c>
      <c r="D83" s="378" t="s">
        <v>66</v>
      </c>
      <c r="E83" s="378"/>
      <c r="F83" s="378"/>
      <c r="G83" s="228" t="s">
        <v>67</v>
      </c>
      <c r="H83" s="236">
        <v>92</v>
      </c>
      <c r="I83" s="229"/>
      <c r="J83" s="236">
        <v>92</v>
      </c>
      <c r="K83" s="238"/>
      <c r="L83" s="229"/>
      <c r="M83" s="230">
        <v>18.239999999999998</v>
      </c>
      <c r="N83" s="229"/>
      <c r="O83" s="233">
        <v>816.77</v>
      </c>
      <c r="AF83" s="219"/>
      <c r="AG83" s="219"/>
      <c r="AH83" s="219"/>
      <c r="AK83" s="203" t="s">
        <v>66</v>
      </c>
      <c r="AM83" s="219"/>
    </row>
    <row r="84" spans="1:39" customFormat="1" ht="90" hidden="1" x14ac:dyDescent="0.25">
      <c r="A84" s="287"/>
      <c r="B84" s="227"/>
      <c r="C84" s="226" t="s">
        <v>68</v>
      </c>
      <c r="D84" s="378" t="s">
        <v>69</v>
      </c>
      <c r="E84" s="378"/>
      <c r="F84" s="378"/>
      <c r="G84" s="228" t="s">
        <v>67</v>
      </c>
      <c r="H84" s="236">
        <v>46</v>
      </c>
      <c r="I84" s="232">
        <v>0.85</v>
      </c>
      <c r="J84" s="240">
        <v>39.1</v>
      </c>
      <c r="K84" s="238"/>
      <c r="L84" s="229"/>
      <c r="M84" s="230">
        <v>7.75</v>
      </c>
      <c r="N84" s="229"/>
      <c r="O84" s="233">
        <v>347.13</v>
      </c>
      <c r="AF84" s="219"/>
      <c r="AG84" s="219"/>
      <c r="AH84" s="219"/>
      <c r="AK84" s="203" t="s">
        <v>69</v>
      </c>
      <c r="AM84" s="219"/>
    </row>
    <row r="85" spans="1:39" customFormat="1" ht="15" hidden="1" x14ac:dyDescent="0.25">
      <c r="A85" s="224"/>
      <c r="B85" s="248"/>
      <c r="C85" s="314"/>
      <c r="D85" s="386" t="s">
        <v>70</v>
      </c>
      <c r="E85" s="386"/>
      <c r="F85" s="386"/>
      <c r="G85" s="221"/>
      <c r="H85" s="249"/>
      <c r="I85" s="249"/>
      <c r="J85" s="249"/>
      <c r="K85" s="250"/>
      <c r="L85" s="249"/>
      <c r="M85" s="251">
        <v>127.67</v>
      </c>
      <c r="N85" s="244"/>
      <c r="O85" s="252">
        <v>2510.14</v>
      </c>
      <c r="AF85" s="219"/>
      <c r="AG85" s="219"/>
      <c r="AH85" s="219"/>
      <c r="AM85" s="219" t="s">
        <v>70</v>
      </c>
    </row>
    <row r="86" spans="1:39" customFormat="1" ht="23.25" x14ac:dyDescent="0.25">
      <c r="A86" s="220" t="s">
        <v>85</v>
      </c>
      <c r="B86" s="221" t="s">
        <v>85</v>
      </c>
      <c r="C86" s="313" t="s">
        <v>623</v>
      </c>
      <c r="D86" s="383" t="s">
        <v>624</v>
      </c>
      <c r="E86" s="383"/>
      <c r="F86" s="383"/>
      <c r="G86" s="221" t="s">
        <v>71</v>
      </c>
      <c r="H86" s="221">
        <v>0.17212</v>
      </c>
      <c r="I86" s="221" t="s">
        <v>48</v>
      </c>
      <c r="J86" s="394" t="s">
        <v>622</v>
      </c>
      <c r="K86" s="222"/>
      <c r="L86" s="221"/>
      <c r="M86" s="222"/>
      <c r="N86" s="221"/>
      <c r="O86" s="223"/>
      <c r="P86" s="398"/>
      <c r="AF86" s="219"/>
      <c r="AG86" s="219"/>
      <c r="AH86" s="219" t="s">
        <v>624</v>
      </c>
      <c r="AM86" s="219"/>
    </row>
    <row r="87" spans="1:39" customFormat="1" ht="33.75" hidden="1" x14ac:dyDescent="0.25">
      <c r="A87" s="224"/>
      <c r="B87" s="225"/>
      <c r="C87" s="226" t="s">
        <v>50</v>
      </c>
      <c r="D87" s="384" t="s">
        <v>51</v>
      </c>
      <c r="E87" s="384"/>
      <c r="F87" s="384"/>
      <c r="G87" s="384"/>
      <c r="H87" s="384"/>
      <c r="I87" s="384"/>
      <c r="J87" s="384"/>
      <c r="K87" s="384"/>
      <c r="L87" s="384"/>
      <c r="M87" s="384"/>
      <c r="N87" s="384"/>
      <c r="O87" s="385"/>
      <c r="AF87" s="219"/>
      <c r="AG87" s="219"/>
      <c r="AH87" s="219"/>
      <c r="AI87" s="203" t="s">
        <v>51</v>
      </c>
      <c r="AM87" s="219"/>
    </row>
    <row r="88" spans="1:39" customFormat="1" ht="57" hidden="1" x14ac:dyDescent="0.25">
      <c r="A88" s="224"/>
      <c r="B88" s="225"/>
      <c r="C88" s="226" t="s">
        <v>52</v>
      </c>
      <c r="D88" s="384" t="s">
        <v>53</v>
      </c>
      <c r="E88" s="384"/>
      <c r="F88" s="384"/>
      <c r="G88" s="384"/>
      <c r="H88" s="384"/>
      <c r="I88" s="384"/>
      <c r="J88" s="384"/>
      <c r="K88" s="384"/>
      <c r="L88" s="384"/>
      <c r="M88" s="384"/>
      <c r="N88" s="384"/>
      <c r="O88" s="385"/>
      <c r="AF88" s="219"/>
      <c r="AG88" s="219"/>
      <c r="AH88" s="219"/>
      <c r="AI88" s="203" t="s">
        <v>53</v>
      </c>
      <c r="AM88" s="219"/>
    </row>
    <row r="89" spans="1:39" customFormat="1" ht="15" hidden="1" x14ac:dyDescent="0.25">
      <c r="A89" s="224"/>
      <c r="B89" s="227"/>
      <c r="C89" s="226" t="s">
        <v>48</v>
      </c>
      <c r="D89" s="378" t="s">
        <v>54</v>
      </c>
      <c r="E89" s="378"/>
      <c r="F89" s="378"/>
      <c r="G89" s="228"/>
      <c r="H89" s="229"/>
      <c r="I89" s="229"/>
      <c r="J89" s="229"/>
      <c r="K89" s="230">
        <v>106.88</v>
      </c>
      <c r="L89" s="253">
        <v>1.3225</v>
      </c>
      <c r="M89" s="230">
        <v>24.33</v>
      </c>
      <c r="N89" s="232">
        <v>44.77</v>
      </c>
      <c r="O89" s="235">
        <v>1089.25</v>
      </c>
      <c r="AF89" s="219"/>
      <c r="AG89" s="219"/>
      <c r="AH89" s="219"/>
      <c r="AJ89" s="203" t="s">
        <v>54</v>
      </c>
      <c r="AM89" s="219"/>
    </row>
    <row r="90" spans="1:39" customFormat="1" ht="15" hidden="1" x14ac:dyDescent="0.25">
      <c r="A90" s="224"/>
      <c r="B90" s="227"/>
      <c r="C90" s="226" t="s">
        <v>27</v>
      </c>
      <c r="D90" s="378" t="s">
        <v>55</v>
      </c>
      <c r="E90" s="378"/>
      <c r="F90" s="378"/>
      <c r="G90" s="228"/>
      <c r="H90" s="229"/>
      <c r="I90" s="229"/>
      <c r="J90" s="229"/>
      <c r="K90" s="230">
        <v>241.58</v>
      </c>
      <c r="L90" s="253">
        <v>1.4375</v>
      </c>
      <c r="M90" s="230">
        <v>59.77</v>
      </c>
      <c r="N90" s="232">
        <v>13.24</v>
      </c>
      <c r="O90" s="233">
        <v>791.35</v>
      </c>
      <c r="AF90" s="219"/>
      <c r="AG90" s="219"/>
      <c r="AH90" s="219"/>
      <c r="AJ90" s="203" t="s">
        <v>55</v>
      </c>
      <c r="AM90" s="219"/>
    </row>
    <row r="91" spans="1:39" customFormat="1" ht="15" hidden="1" x14ac:dyDescent="0.25">
      <c r="A91" s="224"/>
      <c r="B91" s="227"/>
      <c r="C91" s="226" t="s">
        <v>56</v>
      </c>
      <c r="D91" s="378" t="s">
        <v>57</v>
      </c>
      <c r="E91" s="378"/>
      <c r="F91" s="378"/>
      <c r="G91" s="228"/>
      <c r="H91" s="229"/>
      <c r="I91" s="229"/>
      <c r="J91" s="229"/>
      <c r="K91" s="230">
        <v>26.36</v>
      </c>
      <c r="L91" s="253">
        <v>1.4375</v>
      </c>
      <c r="M91" s="230">
        <v>6.52</v>
      </c>
      <c r="N91" s="232">
        <v>44.77</v>
      </c>
      <c r="O91" s="233">
        <v>291.89999999999998</v>
      </c>
      <c r="AF91" s="219"/>
      <c r="AG91" s="219"/>
      <c r="AH91" s="219"/>
      <c r="AJ91" s="203" t="s">
        <v>57</v>
      </c>
      <c r="AM91" s="219"/>
    </row>
    <row r="92" spans="1:39" customFormat="1" ht="15" hidden="1" x14ac:dyDescent="0.25">
      <c r="A92" s="287"/>
      <c r="B92" s="227"/>
      <c r="C92" s="226"/>
      <c r="D92" s="378" t="s">
        <v>60</v>
      </c>
      <c r="E92" s="378"/>
      <c r="F92" s="378"/>
      <c r="G92" s="228" t="s">
        <v>61</v>
      </c>
      <c r="H92" s="232">
        <v>12.53</v>
      </c>
      <c r="I92" s="253">
        <v>1.3225</v>
      </c>
      <c r="J92" s="257">
        <v>2.8521876000000002</v>
      </c>
      <c r="K92" s="238"/>
      <c r="L92" s="229"/>
      <c r="M92" s="238"/>
      <c r="N92" s="229"/>
      <c r="O92" s="239"/>
      <c r="AF92" s="219"/>
      <c r="AG92" s="219"/>
      <c r="AH92" s="219"/>
      <c r="AK92" s="203" t="s">
        <v>60</v>
      </c>
      <c r="AM92" s="219"/>
    </row>
    <row r="93" spans="1:39" customFormat="1" ht="15" hidden="1" x14ac:dyDescent="0.25">
      <c r="A93" s="287"/>
      <c r="B93" s="227"/>
      <c r="C93" s="226"/>
      <c r="D93" s="378" t="s">
        <v>62</v>
      </c>
      <c r="E93" s="378"/>
      <c r="F93" s="378"/>
      <c r="G93" s="228" t="s">
        <v>61</v>
      </c>
      <c r="H93" s="232">
        <v>2.62</v>
      </c>
      <c r="I93" s="253">
        <v>1.4375</v>
      </c>
      <c r="J93" s="237">
        <v>0.64824700000000002</v>
      </c>
      <c r="K93" s="238"/>
      <c r="L93" s="229"/>
      <c r="M93" s="238"/>
      <c r="N93" s="229"/>
      <c r="O93" s="239"/>
      <c r="AF93" s="219"/>
      <c r="AG93" s="219"/>
      <c r="AH93" s="219"/>
      <c r="AK93" s="203" t="s">
        <v>62</v>
      </c>
      <c r="AM93" s="219"/>
    </row>
    <row r="94" spans="1:39" customFormat="1" ht="15" hidden="1" x14ac:dyDescent="0.25">
      <c r="A94" s="242"/>
      <c r="B94" s="228"/>
      <c r="C94" s="226"/>
      <c r="D94" s="379" t="s">
        <v>63</v>
      </c>
      <c r="E94" s="379"/>
      <c r="F94" s="379"/>
      <c r="G94" s="243"/>
      <c r="H94" s="244"/>
      <c r="I94" s="244"/>
      <c r="J94" s="244"/>
      <c r="K94" s="246">
        <v>348.46</v>
      </c>
      <c r="L94" s="244"/>
      <c r="M94" s="246">
        <v>84.1</v>
      </c>
      <c r="N94" s="244"/>
      <c r="O94" s="247">
        <v>1880.6</v>
      </c>
      <c r="AF94" s="219"/>
      <c r="AG94" s="219"/>
      <c r="AH94" s="219"/>
      <c r="AL94" s="203" t="s">
        <v>63</v>
      </c>
      <c r="AM94" s="219"/>
    </row>
    <row r="95" spans="1:39" customFormat="1" ht="15" hidden="1" x14ac:dyDescent="0.25">
      <c r="A95" s="287"/>
      <c r="B95" s="227"/>
      <c r="C95" s="226"/>
      <c r="D95" s="378" t="s">
        <v>64</v>
      </c>
      <c r="E95" s="378"/>
      <c r="F95" s="378"/>
      <c r="G95" s="228"/>
      <c r="H95" s="229"/>
      <c r="I95" s="229"/>
      <c r="J95" s="229"/>
      <c r="K95" s="238"/>
      <c r="L95" s="229"/>
      <c r="M95" s="230">
        <v>30.85</v>
      </c>
      <c r="N95" s="229"/>
      <c r="O95" s="235">
        <v>1381.15</v>
      </c>
      <c r="AF95" s="219"/>
      <c r="AG95" s="219"/>
      <c r="AH95" s="219"/>
      <c r="AK95" s="203" t="s">
        <v>64</v>
      </c>
      <c r="AM95" s="219"/>
    </row>
    <row r="96" spans="1:39" customFormat="1" ht="45" hidden="1" x14ac:dyDescent="0.25">
      <c r="A96" s="287"/>
      <c r="B96" s="227"/>
      <c r="C96" s="226" t="s">
        <v>65</v>
      </c>
      <c r="D96" s="378" t="s">
        <v>66</v>
      </c>
      <c r="E96" s="378"/>
      <c r="F96" s="378"/>
      <c r="G96" s="228" t="s">
        <v>67</v>
      </c>
      <c r="H96" s="236">
        <v>92</v>
      </c>
      <c r="I96" s="229"/>
      <c r="J96" s="236">
        <v>92</v>
      </c>
      <c r="K96" s="238"/>
      <c r="L96" s="229"/>
      <c r="M96" s="230">
        <v>28.38</v>
      </c>
      <c r="N96" s="229"/>
      <c r="O96" s="235">
        <v>1270.6600000000001</v>
      </c>
      <c r="AF96" s="219"/>
      <c r="AG96" s="219"/>
      <c r="AH96" s="219"/>
      <c r="AK96" s="203" t="s">
        <v>66</v>
      </c>
      <c r="AM96" s="219"/>
    </row>
    <row r="97" spans="1:39" customFormat="1" ht="90" hidden="1" x14ac:dyDescent="0.25">
      <c r="A97" s="287"/>
      <c r="B97" s="227"/>
      <c r="C97" s="226" t="s">
        <v>68</v>
      </c>
      <c r="D97" s="378" t="s">
        <v>69</v>
      </c>
      <c r="E97" s="378"/>
      <c r="F97" s="378"/>
      <c r="G97" s="228" t="s">
        <v>67</v>
      </c>
      <c r="H97" s="236">
        <v>46</v>
      </c>
      <c r="I97" s="232">
        <v>0.85</v>
      </c>
      <c r="J97" s="240">
        <v>39.1</v>
      </c>
      <c r="K97" s="238"/>
      <c r="L97" s="229"/>
      <c r="M97" s="230">
        <v>12.06</v>
      </c>
      <c r="N97" s="229"/>
      <c r="O97" s="233">
        <v>540.03</v>
      </c>
      <c r="AF97" s="219"/>
      <c r="AG97" s="219"/>
      <c r="AH97" s="219"/>
      <c r="AK97" s="203" t="s">
        <v>69</v>
      </c>
      <c r="AM97" s="219"/>
    </row>
    <row r="98" spans="1:39" customFormat="1" ht="15" hidden="1" x14ac:dyDescent="0.25">
      <c r="A98" s="224"/>
      <c r="B98" s="248"/>
      <c r="C98" s="314"/>
      <c r="D98" s="386" t="s">
        <v>70</v>
      </c>
      <c r="E98" s="386"/>
      <c r="F98" s="386"/>
      <c r="G98" s="221"/>
      <c r="H98" s="249"/>
      <c r="I98" s="249"/>
      <c r="J98" s="249"/>
      <c r="K98" s="250"/>
      <c r="L98" s="249"/>
      <c r="M98" s="251">
        <v>124.54</v>
      </c>
      <c r="N98" s="244"/>
      <c r="O98" s="252">
        <v>3691.29</v>
      </c>
      <c r="AF98" s="219"/>
      <c r="AG98" s="219"/>
      <c r="AH98" s="219"/>
      <c r="AM98" s="219" t="s">
        <v>70</v>
      </c>
    </row>
    <row r="99" spans="1:39" customFormat="1" ht="15" x14ac:dyDescent="0.25">
      <c r="A99" s="380" t="s">
        <v>625</v>
      </c>
      <c r="B99" s="381"/>
      <c r="C99" s="381"/>
      <c r="D99" s="381"/>
      <c r="E99" s="381"/>
      <c r="F99" s="381"/>
      <c r="G99" s="381"/>
      <c r="H99" s="381"/>
      <c r="I99" s="381"/>
      <c r="J99" s="381"/>
      <c r="K99" s="381"/>
      <c r="L99" s="381"/>
      <c r="M99" s="381"/>
      <c r="N99" s="381"/>
      <c r="O99" s="382"/>
      <c r="P99" s="398"/>
      <c r="AF99" s="219"/>
      <c r="AG99" s="219" t="s">
        <v>625</v>
      </c>
      <c r="AH99" s="219"/>
      <c r="AM99" s="219"/>
    </row>
    <row r="100" spans="1:39" customFormat="1" ht="57" x14ac:dyDescent="0.25">
      <c r="A100" s="220" t="s">
        <v>86</v>
      </c>
      <c r="B100" s="221" t="s">
        <v>87</v>
      </c>
      <c r="C100" s="313" t="s">
        <v>329</v>
      </c>
      <c r="D100" s="383" t="s">
        <v>330</v>
      </c>
      <c r="E100" s="383"/>
      <c r="F100" s="383"/>
      <c r="G100" s="221" t="s">
        <v>49</v>
      </c>
      <c r="H100" s="221">
        <v>6.5000000000000002E-2</v>
      </c>
      <c r="I100" s="221" t="s">
        <v>48</v>
      </c>
      <c r="J100" s="394" t="s">
        <v>626</v>
      </c>
      <c r="K100" s="222"/>
      <c r="L100" s="221"/>
      <c r="M100" s="222"/>
      <c r="N100" s="221"/>
      <c r="O100" s="223"/>
      <c r="P100" s="398"/>
      <c r="AF100" s="219"/>
      <c r="AG100" s="219"/>
      <c r="AH100" s="219" t="s">
        <v>330</v>
      </c>
      <c r="AM100" s="219"/>
    </row>
    <row r="101" spans="1:39" customFormat="1" ht="33.75" hidden="1" x14ac:dyDescent="0.25">
      <c r="A101" s="224"/>
      <c r="B101" s="225"/>
      <c r="C101" s="226" t="s">
        <v>50</v>
      </c>
      <c r="D101" s="384" t="s">
        <v>51</v>
      </c>
      <c r="E101" s="384"/>
      <c r="F101" s="384"/>
      <c r="G101" s="384"/>
      <c r="H101" s="384"/>
      <c r="I101" s="384"/>
      <c r="J101" s="384"/>
      <c r="K101" s="384"/>
      <c r="L101" s="384"/>
      <c r="M101" s="384"/>
      <c r="N101" s="384"/>
      <c r="O101" s="385"/>
      <c r="AF101" s="219"/>
      <c r="AG101" s="219"/>
      <c r="AH101" s="219"/>
      <c r="AI101" s="203" t="s">
        <v>51</v>
      </c>
      <c r="AM101" s="219"/>
    </row>
    <row r="102" spans="1:39" customFormat="1" ht="57" hidden="1" x14ac:dyDescent="0.25">
      <c r="A102" s="224"/>
      <c r="B102" s="225"/>
      <c r="C102" s="226" t="s">
        <v>52</v>
      </c>
      <c r="D102" s="384" t="s">
        <v>53</v>
      </c>
      <c r="E102" s="384"/>
      <c r="F102" s="384"/>
      <c r="G102" s="384"/>
      <c r="H102" s="384"/>
      <c r="I102" s="384"/>
      <c r="J102" s="384"/>
      <c r="K102" s="384"/>
      <c r="L102" s="384"/>
      <c r="M102" s="384"/>
      <c r="N102" s="384"/>
      <c r="O102" s="385"/>
      <c r="AF102" s="219"/>
      <c r="AG102" s="219"/>
      <c r="AH102" s="219"/>
      <c r="AI102" s="203" t="s">
        <v>53</v>
      </c>
      <c r="AM102" s="219"/>
    </row>
    <row r="103" spans="1:39" customFormat="1" ht="15" hidden="1" x14ac:dyDescent="0.25">
      <c r="A103" s="224"/>
      <c r="B103" s="227"/>
      <c r="C103" s="226" t="s">
        <v>48</v>
      </c>
      <c r="D103" s="378" t="s">
        <v>54</v>
      </c>
      <c r="E103" s="378"/>
      <c r="F103" s="378"/>
      <c r="G103" s="228"/>
      <c r="H103" s="229"/>
      <c r="I103" s="229"/>
      <c r="J103" s="229"/>
      <c r="K103" s="230">
        <v>69.260000000000005</v>
      </c>
      <c r="L103" s="253">
        <v>1.3225</v>
      </c>
      <c r="M103" s="230">
        <v>5.95</v>
      </c>
      <c r="N103" s="232">
        <v>44.77</v>
      </c>
      <c r="O103" s="233">
        <v>266.38</v>
      </c>
      <c r="AF103" s="219"/>
      <c r="AG103" s="219"/>
      <c r="AH103" s="219"/>
      <c r="AJ103" s="203" t="s">
        <v>54</v>
      </c>
      <c r="AM103" s="219"/>
    </row>
    <row r="104" spans="1:39" customFormat="1" ht="15" hidden="1" x14ac:dyDescent="0.25">
      <c r="A104" s="224"/>
      <c r="B104" s="227"/>
      <c r="C104" s="226" t="s">
        <v>27</v>
      </c>
      <c r="D104" s="378" t="s">
        <v>55</v>
      </c>
      <c r="E104" s="378"/>
      <c r="F104" s="378"/>
      <c r="G104" s="228"/>
      <c r="H104" s="229"/>
      <c r="I104" s="229"/>
      <c r="J104" s="229"/>
      <c r="K104" s="234">
        <v>2224.71</v>
      </c>
      <c r="L104" s="253">
        <v>1.4375</v>
      </c>
      <c r="M104" s="230">
        <v>207.87</v>
      </c>
      <c r="N104" s="232">
        <v>13.24</v>
      </c>
      <c r="O104" s="235">
        <v>2752.2</v>
      </c>
      <c r="AF104" s="219"/>
      <c r="AG104" s="219"/>
      <c r="AH104" s="219"/>
      <c r="AJ104" s="203" t="s">
        <v>55</v>
      </c>
      <c r="AM104" s="219"/>
    </row>
    <row r="105" spans="1:39" customFormat="1" ht="15" hidden="1" x14ac:dyDescent="0.25">
      <c r="A105" s="224"/>
      <c r="B105" s="227"/>
      <c r="C105" s="226" t="s">
        <v>56</v>
      </c>
      <c r="D105" s="378" t="s">
        <v>57</v>
      </c>
      <c r="E105" s="378"/>
      <c r="F105" s="378"/>
      <c r="G105" s="228"/>
      <c r="H105" s="229"/>
      <c r="I105" s="229"/>
      <c r="J105" s="229"/>
      <c r="K105" s="230">
        <v>260.55</v>
      </c>
      <c r="L105" s="253">
        <v>1.4375</v>
      </c>
      <c r="M105" s="230">
        <v>24.35</v>
      </c>
      <c r="N105" s="232">
        <v>44.77</v>
      </c>
      <c r="O105" s="235">
        <v>1090.1500000000001</v>
      </c>
      <c r="AF105" s="219"/>
      <c r="AG105" s="219"/>
      <c r="AH105" s="219"/>
      <c r="AJ105" s="203" t="s">
        <v>57</v>
      </c>
      <c r="AM105" s="219"/>
    </row>
    <row r="106" spans="1:39" customFormat="1" ht="15" hidden="1" x14ac:dyDescent="0.25">
      <c r="A106" s="287"/>
      <c r="B106" s="227"/>
      <c r="C106" s="226"/>
      <c r="D106" s="378" t="s">
        <v>60</v>
      </c>
      <c r="E106" s="378"/>
      <c r="F106" s="378"/>
      <c r="G106" s="228" t="s">
        <v>61</v>
      </c>
      <c r="H106" s="232">
        <v>8.8800000000000008</v>
      </c>
      <c r="I106" s="253">
        <v>1.3225</v>
      </c>
      <c r="J106" s="237">
        <v>0.763347</v>
      </c>
      <c r="K106" s="238"/>
      <c r="L106" s="229"/>
      <c r="M106" s="238"/>
      <c r="N106" s="229"/>
      <c r="O106" s="239"/>
      <c r="AF106" s="219"/>
      <c r="AG106" s="219"/>
      <c r="AH106" s="219"/>
      <c r="AK106" s="203" t="s">
        <v>60</v>
      </c>
      <c r="AM106" s="219"/>
    </row>
    <row r="107" spans="1:39" customFormat="1" ht="15" hidden="1" x14ac:dyDescent="0.25">
      <c r="A107" s="287"/>
      <c r="B107" s="227"/>
      <c r="C107" s="226"/>
      <c r="D107" s="378" t="s">
        <v>62</v>
      </c>
      <c r="E107" s="378"/>
      <c r="F107" s="378"/>
      <c r="G107" s="228" t="s">
        <v>61</v>
      </c>
      <c r="H107" s="240">
        <v>19.3</v>
      </c>
      <c r="I107" s="253">
        <v>1.4375</v>
      </c>
      <c r="J107" s="257">
        <v>1.8033437999999999</v>
      </c>
      <c r="K107" s="238"/>
      <c r="L107" s="229"/>
      <c r="M107" s="238"/>
      <c r="N107" s="229"/>
      <c r="O107" s="239"/>
      <c r="AF107" s="219"/>
      <c r="AG107" s="219"/>
      <c r="AH107" s="219"/>
      <c r="AK107" s="203" t="s">
        <v>62</v>
      </c>
      <c r="AM107" s="219"/>
    </row>
    <row r="108" spans="1:39" customFormat="1" ht="15" hidden="1" x14ac:dyDescent="0.25">
      <c r="A108" s="242"/>
      <c r="B108" s="228"/>
      <c r="C108" s="226"/>
      <c r="D108" s="379" t="s">
        <v>63</v>
      </c>
      <c r="E108" s="379"/>
      <c r="F108" s="379"/>
      <c r="G108" s="243"/>
      <c r="H108" s="244"/>
      <c r="I108" s="244"/>
      <c r="J108" s="244"/>
      <c r="K108" s="245">
        <v>2293.9699999999998</v>
      </c>
      <c r="L108" s="244"/>
      <c r="M108" s="246">
        <v>213.82</v>
      </c>
      <c r="N108" s="244"/>
      <c r="O108" s="247">
        <v>3018.58</v>
      </c>
      <c r="AF108" s="219"/>
      <c r="AG108" s="219"/>
      <c r="AH108" s="219"/>
      <c r="AL108" s="203" t="s">
        <v>63</v>
      </c>
      <c r="AM108" s="219"/>
    </row>
    <row r="109" spans="1:39" customFormat="1" ht="15" hidden="1" x14ac:dyDescent="0.25">
      <c r="A109" s="287"/>
      <c r="B109" s="227"/>
      <c r="C109" s="226"/>
      <c r="D109" s="378" t="s">
        <v>64</v>
      </c>
      <c r="E109" s="378"/>
      <c r="F109" s="378"/>
      <c r="G109" s="228"/>
      <c r="H109" s="229"/>
      <c r="I109" s="229"/>
      <c r="J109" s="229"/>
      <c r="K109" s="238"/>
      <c r="L109" s="229"/>
      <c r="M109" s="230">
        <v>30.3</v>
      </c>
      <c r="N109" s="229"/>
      <c r="O109" s="235">
        <v>1356.53</v>
      </c>
      <c r="AF109" s="219"/>
      <c r="AG109" s="219"/>
      <c r="AH109" s="219"/>
      <c r="AK109" s="203" t="s">
        <v>64</v>
      </c>
      <c r="AM109" s="219"/>
    </row>
    <row r="110" spans="1:39" customFormat="1" ht="45" hidden="1" x14ac:dyDescent="0.25">
      <c r="A110" s="287"/>
      <c r="B110" s="227"/>
      <c r="C110" s="226" t="s">
        <v>65</v>
      </c>
      <c r="D110" s="378" t="s">
        <v>66</v>
      </c>
      <c r="E110" s="378"/>
      <c r="F110" s="378"/>
      <c r="G110" s="228" t="s">
        <v>67</v>
      </c>
      <c r="H110" s="236">
        <v>92</v>
      </c>
      <c r="I110" s="229"/>
      <c r="J110" s="236">
        <v>92</v>
      </c>
      <c r="K110" s="238"/>
      <c r="L110" s="229"/>
      <c r="M110" s="230">
        <v>27.88</v>
      </c>
      <c r="N110" s="229"/>
      <c r="O110" s="235">
        <v>1248.01</v>
      </c>
      <c r="AF110" s="219"/>
      <c r="AG110" s="219"/>
      <c r="AH110" s="219"/>
      <c r="AK110" s="203" t="s">
        <v>66</v>
      </c>
      <c r="AM110" s="219"/>
    </row>
    <row r="111" spans="1:39" customFormat="1" ht="90" hidden="1" x14ac:dyDescent="0.25">
      <c r="A111" s="287"/>
      <c r="B111" s="227"/>
      <c r="C111" s="226" t="s">
        <v>68</v>
      </c>
      <c r="D111" s="378" t="s">
        <v>69</v>
      </c>
      <c r="E111" s="378"/>
      <c r="F111" s="378"/>
      <c r="G111" s="228" t="s">
        <v>67</v>
      </c>
      <c r="H111" s="236">
        <v>46</v>
      </c>
      <c r="I111" s="232">
        <v>0.85</v>
      </c>
      <c r="J111" s="240">
        <v>39.1</v>
      </c>
      <c r="K111" s="238"/>
      <c r="L111" s="229"/>
      <c r="M111" s="230">
        <v>11.85</v>
      </c>
      <c r="N111" s="229"/>
      <c r="O111" s="233">
        <v>530.4</v>
      </c>
      <c r="AF111" s="219"/>
      <c r="AG111" s="219"/>
      <c r="AH111" s="219"/>
      <c r="AK111" s="203" t="s">
        <v>69</v>
      </c>
      <c r="AM111" s="219"/>
    </row>
    <row r="112" spans="1:39" customFormat="1" ht="15" hidden="1" x14ac:dyDescent="0.25">
      <c r="A112" s="224"/>
      <c r="B112" s="248"/>
      <c r="C112" s="314"/>
      <c r="D112" s="386" t="s">
        <v>70</v>
      </c>
      <c r="E112" s="386"/>
      <c r="F112" s="386"/>
      <c r="G112" s="221"/>
      <c r="H112" s="249"/>
      <c r="I112" s="249"/>
      <c r="J112" s="249"/>
      <c r="K112" s="250"/>
      <c r="L112" s="249"/>
      <c r="M112" s="251">
        <v>253.55</v>
      </c>
      <c r="N112" s="244"/>
      <c r="O112" s="252">
        <v>4796.99</v>
      </c>
      <c r="AF112" s="219"/>
      <c r="AG112" s="219"/>
      <c r="AH112" s="219"/>
      <c r="AM112" s="219" t="s">
        <v>70</v>
      </c>
    </row>
    <row r="113" spans="1:39" customFormat="1" ht="57" x14ac:dyDescent="0.25">
      <c r="A113" s="220" t="s">
        <v>87</v>
      </c>
      <c r="B113" s="221" t="s">
        <v>88</v>
      </c>
      <c r="C113" s="313" t="s">
        <v>332</v>
      </c>
      <c r="D113" s="383" t="s">
        <v>333</v>
      </c>
      <c r="E113" s="383"/>
      <c r="F113" s="383"/>
      <c r="G113" s="221" t="s">
        <v>49</v>
      </c>
      <c r="H113" s="221">
        <v>8.7899999999999992E-3</v>
      </c>
      <c r="I113" s="221" t="s">
        <v>48</v>
      </c>
      <c r="J113" s="394" t="s">
        <v>627</v>
      </c>
      <c r="K113" s="222"/>
      <c r="L113" s="221"/>
      <c r="M113" s="222"/>
      <c r="N113" s="221"/>
      <c r="O113" s="223"/>
      <c r="P113" s="398"/>
      <c r="AF113" s="219"/>
      <c r="AG113" s="219"/>
      <c r="AH113" s="219" t="s">
        <v>333</v>
      </c>
      <c r="AM113" s="219"/>
    </row>
    <row r="114" spans="1:39" customFormat="1" ht="33.75" hidden="1" x14ac:dyDescent="0.25">
      <c r="A114" s="224"/>
      <c r="B114" s="225"/>
      <c r="C114" s="226" t="s">
        <v>50</v>
      </c>
      <c r="D114" s="384" t="s">
        <v>51</v>
      </c>
      <c r="E114" s="384"/>
      <c r="F114" s="384"/>
      <c r="G114" s="384"/>
      <c r="H114" s="384"/>
      <c r="I114" s="384"/>
      <c r="J114" s="384"/>
      <c r="K114" s="384"/>
      <c r="L114" s="384"/>
      <c r="M114" s="384"/>
      <c r="N114" s="384"/>
      <c r="O114" s="385"/>
      <c r="AF114" s="219"/>
      <c r="AG114" s="219"/>
      <c r="AH114" s="219"/>
      <c r="AI114" s="203" t="s">
        <v>51</v>
      </c>
      <c r="AM114" s="219"/>
    </row>
    <row r="115" spans="1:39" customFormat="1" ht="57" hidden="1" x14ac:dyDescent="0.25">
      <c r="A115" s="224"/>
      <c r="B115" s="225"/>
      <c r="C115" s="226" t="s">
        <v>52</v>
      </c>
      <c r="D115" s="384" t="s">
        <v>53</v>
      </c>
      <c r="E115" s="384"/>
      <c r="F115" s="384"/>
      <c r="G115" s="384"/>
      <c r="H115" s="384"/>
      <c r="I115" s="384"/>
      <c r="J115" s="384"/>
      <c r="K115" s="384"/>
      <c r="L115" s="384"/>
      <c r="M115" s="384"/>
      <c r="N115" s="384"/>
      <c r="O115" s="385"/>
      <c r="AF115" s="219"/>
      <c r="AG115" s="219"/>
      <c r="AH115" s="219"/>
      <c r="AI115" s="203" t="s">
        <v>53</v>
      </c>
      <c r="AM115" s="219"/>
    </row>
    <row r="116" spans="1:39" customFormat="1" ht="15" hidden="1" x14ac:dyDescent="0.25">
      <c r="A116" s="224"/>
      <c r="B116" s="227"/>
      <c r="C116" s="226" t="s">
        <v>48</v>
      </c>
      <c r="D116" s="378" t="s">
        <v>54</v>
      </c>
      <c r="E116" s="378"/>
      <c r="F116" s="378"/>
      <c r="G116" s="228"/>
      <c r="H116" s="229"/>
      <c r="I116" s="229"/>
      <c r="J116" s="229"/>
      <c r="K116" s="230">
        <v>76.75</v>
      </c>
      <c r="L116" s="253">
        <v>1.3225</v>
      </c>
      <c r="M116" s="230">
        <v>0.89</v>
      </c>
      <c r="N116" s="232">
        <v>44.77</v>
      </c>
      <c r="O116" s="233">
        <v>39.85</v>
      </c>
      <c r="AF116" s="219"/>
      <c r="AG116" s="219"/>
      <c r="AH116" s="219"/>
      <c r="AJ116" s="203" t="s">
        <v>54</v>
      </c>
      <c r="AM116" s="219"/>
    </row>
    <row r="117" spans="1:39" customFormat="1" ht="15" hidden="1" x14ac:dyDescent="0.25">
      <c r="A117" s="224"/>
      <c r="B117" s="227"/>
      <c r="C117" s="226" t="s">
        <v>27</v>
      </c>
      <c r="D117" s="378" t="s">
        <v>55</v>
      </c>
      <c r="E117" s="378"/>
      <c r="F117" s="378"/>
      <c r="G117" s="228"/>
      <c r="H117" s="229"/>
      <c r="I117" s="229"/>
      <c r="J117" s="229"/>
      <c r="K117" s="234">
        <v>3030.55</v>
      </c>
      <c r="L117" s="253">
        <v>1.4375</v>
      </c>
      <c r="M117" s="230">
        <v>38.29</v>
      </c>
      <c r="N117" s="232">
        <v>13.24</v>
      </c>
      <c r="O117" s="233">
        <v>506.96</v>
      </c>
      <c r="AF117" s="219"/>
      <c r="AG117" s="219"/>
      <c r="AH117" s="219"/>
      <c r="AJ117" s="203" t="s">
        <v>55</v>
      </c>
      <c r="AM117" s="219"/>
    </row>
    <row r="118" spans="1:39" customFormat="1" ht="15" hidden="1" x14ac:dyDescent="0.25">
      <c r="A118" s="224"/>
      <c r="B118" s="227"/>
      <c r="C118" s="226" t="s">
        <v>56</v>
      </c>
      <c r="D118" s="378" t="s">
        <v>57</v>
      </c>
      <c r="E118" s="378"/>
      <c r="F118" s="378"/>
      <c r="G118" s="228"/>
      <c r="H118" s="229"/>
      <c r="I118" s="229"/>
      <c r="J118" s="229"/>
      <c r="K118" s="230">
        <v>385.16</v>
      </c>
      <c r="L118" s="253">
        <v>1.4375</v>
      </c>
      <c r="M118" s="230">
        <v>4.87</v>
      </c>
      <c r="N118" s="232">
        <v>44.77</v>
      </c>
      <c r="O118" s="233">
        <v>218.03</v>
      </c>
      <c r="AF118" s="219"/>
      <c r="AG118" s="219"/>
      <c r="AH118" s="219"/>
      <c r="AJ118" s="203" t="s">
        <v>57</v>
      </c>
      <c r="AM118" s="219"/>
    </row>
    <row r="119" spans="1:39" customFormat="1" ht="15" hidden="1" x14ac:dyDescent="0.25">
      <c r="A119" s="224"/>
      <c r="B119" s="227"/>
      <c r="C119" s="226" t="s">
        <v>58</v>
      </c>
      <c r="D119" s="378" t="s">
        <v>59</v>
      </c>
      <c r="E119" s="378"/>
      <c r="F119" s="378"/>
      <c r="G119" s="228"/>
      <c r="H119" s="229"/>
      <c r="I119" s="229"/>
      <c r="J119" s="229"/>
      <c r="K119" s="230">
        <v>4.34</v>
      </c>
      <c r="L119" s="229"/>
      <c r="M119" s="230">
        <v>0.04</v>
      </c>
      <c r="N119" s="232">
        <v>8.16</v>
      </c>
      <c r="O119" s="233">
        <v>0.33</v>
      </c>
      <c r="AF119" s="219"/>
      <c r="AG119" s="219"/>
      <c r="AH119" s="219"/>
      <c r="AJ119" s="203" t="s">
        <v>59</v>
      </c>
      <c r="AM119" s="219"/>
    </row>
    <row r="120" spans="1:39" customFormat="1" ht="15" hidden="1" x14ac:dyDescent="0.25">
      <c r="A120" s="287"/>
      <c r="B120" s="227"/>
      <c r="C120" s="226"/>
      <c r="D120" s="378" t="s">
        <v>60</v>
      </c>
      <c r="E120" s="378"/>
      <c r="F120" s="378"/>
      <c r="G120" s="228" t="s">
        <v>61</v>
      </c>
      <c r="H120" s="232">
        <v>9.84</v>
      </c>
      <c r="I120" s="253">
        <v>1.3225</v>
      </c>
      <c r="J120" s="257">
        <v>0.1143878</v>
      </c>
      <c r="K120" s="238"/>
      <c r="L120" s="229"/>
      <c r="M120" s="238"/>
      <c r="N120" s="229"/>
      <c r="O120" s="239"/>
      <c r="AF120" s="219"/>
      <c r="AG120" s="219"/>
      <c r="AH120" s="219"/>
      <c r="AK120" s="203" t="s">
        <v>60</v>
      </c>
      <c r="AM120" s="219"/>
    </row>
    <row r="121" spans="1:39" customFormat="1" ht="15" hidden="1" x14ac:dyDescent="0.25">
      <c r="A121" s="287"/>
      <c r="B121" s="227"/>
      <c r="C121" s="226"/>
      <c r="D121" s="378" t="s">
        <v>62</v>
      </c>
      <c r="E121" s="378"/>
      <c r="F121" s="378"/>
      <c r="G121" s="228" t="s">
        <v>61</v>
      </c>
      <c r="H121" s="232">
        <v>28.53</v>
      </c>
      <c r="I121" s="253">
        <v>1.4375</v>
      </c>
      <c r="J121" s="257">
        <v>0.36049439999999999</v>
      </c>
      <c r="K121" s="238"/>
      <c r="L121" s="229"/>
      <c r="M121" s="238"/>
      <c r="N121" s="229"/>
      <c r="O121" s="239"/>
      <c r="AF121" s="219"/>
      <c r="AG121" s="219"/>
      <c r="AH121" s="219"/>
      <c r="AK121" s="203" t="s">
        <v>62</v>
      </c>
      <c r="AM121" s="219"/>
    </row>
    <row r="122" spans="1:39" customFormat="1" ht="15" hidden="1" x14ac:dyDescent="0.25">
      <c r="A122" s="242"/>
      <c r="B122" s="228"/>
      <c r="C122" s="226"/>
      <c r="D122" s="379" t="s">
        <v>63</v>
      </c>
      <c r="E122" s="379"/>
      <c r="F122" s="379"/>
      <c r="G122" s="243"/>
      <c r="H122" s="244"/>
      <c r="I122" s="244"/>
      <c r="J122" s="244"/>
      <c r="K122" s="245">
        <v>3111.64</v>
      </c>
      <c r="L122" s="244"/>
      <c r="M122" s="246">
        <v>39.22</v>
      </c>
      <c r="N122" s="244"/>
      <c r="O122" s="254">
        <v>547.14</v>
      </c>
      <c r="AF122" s="219"/>
      <c r="AG122" s="219"/>
      <c r="AH122" s="219"/>
      <c r="AL122" s="203" t="s">
        <v>63</v>
      </c>
      <c r="AM122" s="219"/>
    </row>
    <row r="123" spans="1:39" customFormat="1" ht="15" hidden="1" x14ac:dyDescent="0.25">
      <c r="A123" s="287"/>
      <c r="B123" s="227"/>
      <c r="C123" s="226"/>
      <c r="D123" s="378" t="s">
        <v>64</v>
      </c>
      <c r="E123" s="378"/>
      <c r="F123" s="378"/>
      <c r="G123" s="228"/>
      <c r="H123" s="229"/>
      <c r="I123" s="229"/>
      <c r="J123" s="229"/>
      <c r="K123" s="238"/>
      <c r="L123" s="229"/>
      <c r="M123" s="230">
        <v>5.76</v>
      </c>
      <c r="N123" s="229"/>
      <c r="O123" s="233">
        <v>257.88</v>
      </c>
      <c r="AF123" s="219"/>
      <c r="AG123" s="219"/>
      <c r="AH123" s="219"/>
      <c r="AK123" s="203" t="s">
        <v>64</v>
      </c>
      <c r="AM123" s="219"/>
    </row>
    <row r="124" spans="1:39" customFormat="1" ht="45" hidden="1" x14ac:dyDescent="0.25">
      <c r="A124" s="287"/>
      <c r="B124" s="227"/>
      <c r="C124" s="226" t="s">
        <v>65</v>
      </c>
      <c r="D124" s="378" t="s">
        <v>66</v>
      </c>
      <c r="E124" s="378"/>
      <c r="F124" s="378"/>
      <c r="G124" s="228" t="s">
        <v>67</v>
      </c>
      <c r="H124" s="236">
        <v>92</v>
      </c>
      <c r="I124" s="229"/>
      <c r="J124" s="236">
        <v>92</v>
      </c>
      <c r="K124" s="238"/>
      <c r="L124" s="229"/>
      <c r="M124" s="230">
        <v>5.3</v>
      </c>
      <c r="N124" s="229"/>
      <c r="O124" s="233">
        <v>237.25</v>
      </c>
      <c r="AF124" s="219"/>
      <c r="AG124" s="219"/>
      <c r="AH124" s="219"/>
      <c r="AK124" s="203" t="s">
        <v>66</v>
      </c>
      <c r="AM124" s="219"/>
    </row>
    <row r="125" spans="1:39" customFormat="1" ht="90" hidden="1" x14ac:dyDescent="0.25">
      <c r="A125" s="287"/>
      <c r="B125" s="227"/>
      <c r="C125" s="226" t="s">
        <v>68</v>
      </c>
      <c r="D125" s="378" t="s">
        <v>69</v>
      </c>
      <c r="E125" s="378"/>
      <c r="F125" s="378"/>
      <c r="G125" s="228" t="s">
        <v>67</v>
      </c>
      <c r="H125" s="236">
        <v>46</v>
      </c>
      <c r="I125" s="232">
        <v>0.85</v>
      </c>
      <c r="J125" s="240">
        <v>39.1</v>
      </c>
      <c r="K125" s="238"/>
      <c r="L125" s="229"/>
      <c r="M125" s="230">
        <v>2.25</v>
      </c>
      <c r="N125" s="229"/>
      <c r="O125" s="233">
        <v>100.83</v>
      </c>
      <c r="AF125" s="219"/>
      <c r="AG125" s="219"/>
      <c r="AH125" s="219"/>
      <c r="AK125" s="203" t="s">
        <v>69</v>
      </c>
      <c r="AM125" s="219"/>
    </row>
    <row r="126" spans="1:39" customFormat="1" ht="15" hidden="1" x14ac:dyDescent="0.25">
      <c r="A126" s="224"/>
      <c r="B126" s="248"/>
      <c r="C126" s="314"/>
      <c r="D126" s="386" t="s">
        <v>70</v>
      </c>
      <c r="E126" s="386"/>
      <c r="F126" s="386"/>
      <c r="G126" s="221"/>
      <c r="H126" s="249"/>
      <c r="I126" s="249"/>
      <c r="J126" s="249"/>
      <c r="K126" s="250"/>
      <c r="L126" s="249"/>
      <c r="M126" s="251">
        <v>46.77</v>
      </c>
      <c r="N126" s="244"/>
      <c r="O126" s="258">
        <v>885.22</v>
      </c>
      <c r="AF126" s="219"/>
      <c r="AG126" s="219"/>
      <c r="AH126" s="219"/>
      <c r="AM126" s="219" t="s">
        <v>70</v>
      </c>
    </row>
    <row r="127" spans="1:39" customFormat="1" ht="68.25" x14ac:dyDescent="0.25">
      <c r="A127" s="220" t="s">
        <v>88</v>
      </c>
      <c r="B127" s="221" t="s">
        <v>89</v>
      </c>
      <c r="C127" s="313" t="s">
        <v>614</v>
      </c>
      <c r="D127" s="383" t="s">
        <v>615</v>
      </c>
      <c r="E127" s="383"/>
      <c r="F127" s="383"/>
      <c r="G127" s="221" t="s">
        <v>71</v>
      </c>
      <c r="H127" s="221">
        <v>0.03</v>
      </c>
      <c r="I127" s="221" t="s">
        <v>48</v>
      </c>
      <c r="J127" s="394" t="s">
        <v>628</v>
      </c>
      <c r="K127" s="222"/>
      <c r="L127" s="221"/>
      <c r="M127" s="222"/>
      <c r="N127" s="221"/>
      <c r="O127" s="223"/>
      <c r="P127" s="398"/>
      <c r="AF127" s="219"/>
      <c r="AG127" s="219"/>
      <c r="AH127" s="219" t="s">
        <v>615</v>
      </c>
      <c r="AM127" s="219"/>
    </row>
    <row r="128" spans="1:39" customFormat="1" ht="33.75" hidden="1" x14ac:dyDescent="0.25">
      <c r="A128" s="224"/>
      <c r="B128" s="225"/>
      <c r="C128" s="226" t="s">
        <v>50</v>
      </c>
      <c r="D128" s="384" t="s">
        <v>51</v>
      </c>
      <c r="E128" s="384"/>
      <c r="F128" s="384"/>
      <c r="G128" s="384"/>
      <c r="H128" s="384"/>
      <c r="I128" s="384"/>
      <c r="J128" s="384"/>
      <c r="K128" s="384"/>
      <c r="L128" s="384"/>
      <c r="M128" s="384"/>
      <c r="N128" s="384"/>
      <c r="O128" s="385"/>
      <c r="AF128" s="219"/>
      <c r="AG128" s="219"/>
      <c r="AH128" s="219"/>
      <c r="AI128" s="203" t="s">
        <v>51</v>
      </c>
      <c r="AM128" s="219"/>
    </row>
    <row r="129" spans="1:40" customFormat="1" ht="57" hidden="1" x14ac:dyDescent="0.25">
      <c r="A129" s="224"/>
      <c r="B129" s="225"/>
      <c r="C129" s="226" t="s">
        <v>52</v>
      </c>
      <c r="D129" s="384" t="s">
        <v>53</v>
      </c>
      <c r="E129" s="384"/>
      <c r="F129" s="384"/>
      <c r="G129" s="384"/>
      <c r="H129" s="384"/>
      <c r="I129" s="384"/>
      <c r="J129" s="384"/>
      <c r="K129" s="384"/>
      <c r="L129" s="384"/>
      <c r="M129" s="384"/>
      <c r="N129" s="384"/>
      <c r="O129" s="385"/>
      <c r="AF129" s="219"/>
      <c r="AG129" s="219"/>
      <c r="AH129" s="219"/>
      <c r="AI129" s="203" t="s">
        <v>53</v>
      </c>
      <c r="AM129" s="219"/>
    </row>
    <row r="130" spans="1:40" customFormat="1" ht="15" hidden="1" x14ac:dyDescent="0.25">
      <c r="A130" s="224"/>
      <c r="B130" s="227"/>
      <c r="C130" s="226" t="s">
        <v>48</v>
      </c>
      <c r="D130" s="378" t="s">
        <v>54</v>
      </c>
      <c r="E130" s="378"/>
      <c r="F130" s="378"/>
      <c r="G130" s="228"/>
      <c r="H130" s="229"/>
      <c r="I130" s="229"/>
      <c r="J130" s="229"/>
      <c r="K130" s="234">
        <v>2480.48</v>
      </c>
      <c r="L130" s="253">
        <v>1.3225</v>
      </c>
      <c r="M130" s="230">
        <v>98.41</v>
      </c>
      <c r="N130" s="232">
        <v>44.77</v>
      </c>
      <c r="O130" s="235">
        <v>4405.82</v>
      </c>
      <c r="AF130" s="219"/>
      <c r="AG130" s="219"/>
      <c r="AH130" s="219"/>
      <c r="AJ130" s="203" t="s">
        <v>54</v>
      </c>
      <c r="AM130" s="219"/>
    </row>
    <row r="131" spans="1:40" customFormat="1" ht="15" hidden="1" x14ac:dyDescent="0.25">
      <c r="A131" s="287"/>
      <c r="B131" s="227"/>
      <c r="C131" s="226"/>
      <c r="D131" s="378" t="s">
        <v>60</v>
      </c>
      <c r="E131" s="378"/>
      <c r="F131" s="378"/>
      <c r="G131" s="228" t="s">
        <v>61</v>
      </c>
      <c r="H131" s="236">
        <v>296</v>
      </c>
      <c r="I131" s="253">
        <v>1.3225</v>
      </c>
      <c r="J131" s="253">
        <v>11.7438</v>
      </c>
      <c r="K131" s="238"/>
      <c r="L131" s="229"/>
      <c r="M131" s="238"/>
      <c r="N131" s="229"/>
      <c r="O131" s="239"/>
      <c r="AF131" s="219"/>
      <c r="AG131" s="219"/>
      <c r="AH131" s="219"/>
      <c r="AK131" s="203" t="s">
        <v>60</v>
      </c>
      <c r="AM131" s="219"/>
    </row>
    <row r="132" spans="1:40" customFormat="1" ht="15" hidden="1" x14ac:dyDescent="0.25">
      <c r="A132" s="242"/>
      <c r="B132" s="228"/>
      <c r="C132" s="226"/>
      <c r="D132" s="379" t="s">
        <v>63</v>
      </c>
      <c r="E132" s="379"/>
      <c r="F132" s="379"/>
      <c r="G132" s="243"/>
      <c r="H132" s="244"/>
      <c r="I132" s="244"/>
      <c r="J132" s="244"/>
      <c r="K132" s="245">
        <v>2480.48</v>
      </c>
      <c r="L132" s="244"/>
      <c r="M132" s="246">
        <v>98.41</v>
      </c>
      <c r="N132" s="244"/>
      <c r="O132" s="247">
        <v>4405.82</v>
      </c>
      <c r="AF132" s="219"/>
      <c r="AG132" s="219"/>
      <c r="AH132" s="219"/>
      <c r="AL132" s="203" t="s">
        <v>63</v>
      </c>
      <c r="AM132" s="219"/>
    </row>
    <row r="133" spans="1:40" customFormat="1" ht="15" hidden="1" x14ac:dyDescent="0.25">
      <c r="A133" s="287"/>
      <c r="B133" s="227"/>
      <c r="C133" s="226"/>
      <c r="D133" s="378" t="s">
        <v>64</v>
      </c>
      <c r="E133" s="378"/>
      <c r="F133" s="378"/>
      <c r="G133" s="228"/>
      <c r="H133" s="229"/>
      <c r="I133" s="229"/>
      <c r="J133" s="229"/>
      <c r="K133" s="238"/>
      <c r="L133" s="229"/>
      <c r="M133" s="230">
        <v>98.41</v>
      </c>
      <c r="N133" s="229"/>
      <c r="O133" s="235">
        <v>4405.82</v>
      </c>
      <c r="AF133" s="219"/>
      <c r="AG133" s="219"/>
      <c r="AH133" s="219"/>
      <c r="AK133" s="203" t="s">
        <v>64</v>
      </c>
      <c r="AM133" s="219"/>
    </row>
    <row r="134" spans="1:40" customFormat="1" ht="45" hidden="1" x14ac:dyDescent="0.25">
      <c r="A134" s="287"/>
      <c r="B134" s="227"/>
      <c r="C134" s="226" t="s">
        <v>74</v>
      </c>
      <c r="D134" s="378" t="s">
        <v>75</v>
      </c>
      <c r="E134" s="378"/>
      <c r="F134" s="378"/>
      <c r="G134" s="228" t="s">
        <v>67</v>
      </c>
      <c r="H134" s="236">
        <v>89</v>
      </c>
      <c r="I134" s="229"/>
      <c r="J134" s="236">
        <v>89</v>
      </c>
      <c r="K134" s="238"/>
      <c r="L134" s="229"/>
      <c r="M134" s="230">
        <v>87.58</v>
      </c>
      <c r="N134" s="229"/>
      <c r="O134" s="235">
        <v>3921.18</v>
      </c>
      <c r="AF134" s="219"/>
      <c r="AG134" s="219"/>
      <c r="AH134" s="219"/>
      <c r="AK134" s="203" t="s">
        <v>75</v>
      </c>
      <c r="AM134" s="219"/>
    </row>
    <row r="135" spans="1:40" customFormat="1" ht="90" hidden="1" x14ac:dyDescent="0.25">
      <c r="A135" s="287"/>
      <c r="B135" s="227"/>
      <c r="C135" s="226" t="s">
        <v>76</v>
      </c>
      <c r="D135" s="378" t="s">
        <v>77</v>
      </c>
      <c r="E135" s="378"/>
      <c r="F135" s="378"/>
      <c r="G135" s="228" t="s">
        <v>67</v>
      </c>
      <c r="H135" s="236">
        <v>40</v>
      </c>
      <c r="I135" s="232">
        <v>0.85</v>
      </c>
      <c r="J135" s="236">
        <v>34</v>
      </c>
      <c r="K135" s="238"/>
      <c r="L135" s="229"/>
      <c r="M135" s="230">
        <v>33.46</v>
      </c>
      <c r="N135" s="229"/>
      <c r="O135" s="235">
        <v>1497.98</v>
      </c>
      <c r="AF135" s="219"/>
      <c r="AG135" s="219"/>
      <c r="AH135" s="219"/>
      <c r="AK135" s="203" t="s">
        <v>77</v>
      </c>
      <c r="AM135" s="219"/>
    </row>
    <row r="136" spans="1:40" customFormat="1" ht="15" hidden="1" x14ac:dyDescent="0.25">
      <c r="A136" s="224"/>
      <c r="B136" s="248"/>
      <c r="C136" s="314"/>
      <c r="D136" s="386" t="s">
        <v>70</v>
      </c>
      <c r="E136" s="386"/>
      <c r="F136" s="386"/>
      <c r="G136" s="221"/>
      <c r="H136" s="249"/>
      <c r="I136" s="249"/>
      <c r="J136" s="249"/>
      <c r="K136" s="250"/>
      <c r="L136" s="249"/>
      <c r="M136" s="251">
        <v>219.45</v>
      </c>
      <c r="N136" s="244"/>
      <c r="O136" s="252">
        <v>9824.98</v>
      </c>
      <c r="AF136" s="219"/>
      <c r="AG136" s="219"/>
      <c r="AH136" s="219"/>
      <c r="AM136" s="219" t="s">
        <v>70</v>
      </c>
    </row>
    <row r="137" spans="1:40" customFormat="1" ht="45" x14ac:dyDescent="0.25">
      <c r="A137" s="220" t="s">
        <v>89</v>
      </c>
      <c r="B137" s="221" t="s">
        <v>91</v>
      </c>
      <c r="C137" s="313" t="s">
        <v>608</v>
      </c>
      <c r="D137" s="383" t="s">
        <v>79</v>
      </c>
      <c r="E137" s="383"/>
      <c r="F137" s="383"/>
      <c r="G137" s="221" t="s">
        <v>80</v>
      </c>
      <c r="H137" s="221">
        <v>8.7899999999999991</v>
      </c>
      <c r="I137" s="221" t="s">
        <v>48</v>
      </c>
      <c r="J137" s="394" t="s">
        <v>629</v>
      </c>
      <c r="K137" s="395" t="s">
        <v>81</v>
      </c>
      <c r="L137" s="221"/>
      <c r="M137" s="222" t="s">
        <v>630</v>
      </c>
      <c r="N137" s="221" t="s">
        <v>82</v>
      </c>
      <c r="O137" s="223" t="s">
        <v>631</v>
      </c>
      <c r="P137" s="399"/>
      <c r="AF137" s="219"/>
      <c r="AG137" s="219"/>
      <c r="AH137" s="219" t="s">
        <v>79</v>
      </c>
      <c r="AM137" s="219"/>
    </row>
    <row r="138" spans="1:40" customFormat="1" ht="15" hidden="1" x14ac:dyDescent="0.25">
      <c r="A138" s="255"/>
      <c r="B138" s="248"/>
      <c r="C138" s="314"/>
      <c r="D138" s="378" t="s">
        <v>84</v>
      </c>
      <c r="E138" s="378"/>
      <c r="F138" s="378"/>
      <c r="G138" s="378"/>
      <c r="H138" s="378"/>
      <c r="I138" s="378"/>
      <c r="J138" s="378"/>
      <c r="K138" s="378"/>
      <c r="L138" s="378"/>
      <c r="M138" s="378"/>
      <c r="N138" s="378"/>
      <c r="O138" s="388"/>
      <c r="AF138" s="219"/>
      <c r="AG138" s="219"/>
      <c r="AH138" s="219"/>
      <c r="AM138" s="219"/>
      <c r="AN138" s="203" t="s">
        <v>84</v>
      </c>
    </row>
    <row r="139" spans="1:40" customFormat="1" ht="15" hidden="1" x14ac:dyDescent="0.25">
      <c r="A139" s="224"/>
      <c r="B139" s="248"/>
      <c r="C139" s="314"/>
      <c r="D139" s="386" t="s">
        <v>70</v>
      </c>
      <c r="E139" s="386"/>
      <c r="F139" s="386"/>
      <c r="G139" s="221"/>
      <c r="H139" s="249"/>
      <c r="I139" s="249"/>
      <c r="J139" s="249"/>
      <c r="K139" s="250"/>
      <c r="L139" s="249"/>
      <c r="M139" s="256">
        <v>1427.32</v>
      </c>
      <c r="N139" s="244"/>
      <c r="O139" s="252">
        <v>11646.93</v>
      </c>
      <c r="AF139" s="219"/>
      <c r="AG139" s="219"/>
      <c r="AH139" s="219"/>
      <c r="AM139" s="219" t="s">
        <v>70</v>
      </c>
    </row>
    <row r="140" spans="1:40" customFormat="1" ht="45.75" x14ac:dyDescent="0.25">
      <c r="A140" s="220" t="s">
        <v>91</v>
      </c>
      <c r="B140" s="221" t="s">
        <v>90</v>
      </c>
      <c r="C140" s="313" t="s">
        <v>620</v>
      </c>
      <c r="D140" s="383" t="s">
        <v>621</v>
      </c>
      <c r="E140" s="383"/>
      <c r="F140" s="383"/>
      <c r="G140" s="221" t="s">
        <v>49</v>
      </c>
      <c r="H140" s="221">
        <v>8.5999999999999993E-2</v>
      </c>
      <c r="I140" s="221" t="s">
        <v>48</v>
      </c>
      <c r="J140" s="394" t="s">
        <v>632</v>
      </c>
      <c r="K140" s="222"/>
      <c r="L140" s="221"/>
      <c r="M140" s="222"/>
      <c r="N140" s="221"/>
      <c r="O140" s="223"/>
      <c r="P140" s="398"/>
      <c r="AF140" s="219"/>
      <c r="AG140" s="219"/>
      <c r="AH140" s="219" t="s">
        <v>621</v>
      </c>
      <c r="AM140" s="219"/>
    </row>
    <row r="141" spans="1:40" customFormat="1" ht="33.75" hidden="1" x14ac:dyDescent="0.25">
      <c r="A141" s="224"/>
      <c r="B141" s="225"/>
      <c r="C141" s="226" t="s">
        <v>50</v>
      </c>
      <c r="D141" s="384" t="s">
        <v>51</v>
      </c>
      <c r="E141" s="384"/>
      <c r="F141" s="384"/>
      <c r="G141" s="384"/>
      <c r="H141" s="384"/>
      <c r="I141" s="384"/>
      <c r="J141" s="384"/>
      <c r="K141" s="384"/>
      <c r="L141" s="384"/>
      <c r="M141" s="384"/>
      <c r="N141" s="384"/>
      <c r="O141" s="385"/>
      <c r="AF141" s="219"/>
      <c r="AG141" s="219"/>
      <c r="AH141" s="219"/>
      <c r="AI141" s="203" t="s">
        <v>51</v>
      </c>
      <c r="AM141" s="219"/>
    </row>
    <row r="142" spans="1:40" customFormat="1" ht="57" hidden="1" x14ac:dyDescent="0.25">
      <c r="A142" s="224"/>
      <c r="B142" s="225"/>
      <c r="C142" s="226" t="s">
        <v>52</v>
      </c>
      <c r="D142" s="384" t="s">
        <v>53</v>
      </c>
      <c r="E142" s="384"/>
      <c r="F142" s="384"/>
      <c r="G142" s="384"/>
      <c r="H142" s="384"/>
      <c r="I142" s="384"/>
      <c r="J142" s="384"/>
      <c r="K142" s="384"/>
      <c r="L142" s="384"/>
      <c r="M142" s="384"/>
      <c r="N142" s="384"/>
      <c r="O142" s="385"/>
      <c r="AF142" s="219"/>
      <c r="AG142" s="219"/>
      <c r="AH142" s="219"/>
      <c r="AI142" s="203" t="s">
        <v>53</v>
      </c>
      <c r="AM142" s="219"/>
    </row>
    <row r="143" spans="1:40" customFormat="1" ht="15" hidden="1" x14ac:dyDescent="0.25">
      <c r="A143" s="224"/>
      <c r="B143" s="227"/>
      <c r="C143" s="226" t="s">
        <v>27</v>
      </c>
      <c r="D143" s="378" t="s">
        <v>55</v>
      </c>
      <c r="E143" s="378"/>
      <c r="F143" s="378"/>
      <c r="G143" s="228"/>
      <c r="H143" s="229"/>
      <c r="I143" s="229"/>
      <c r="J143" s="229"/>
      <c r="K143" s="230">
        <v>410.94</v>
      </c>
      <c r="L143" s="253">
        <v>1.4375</v>
      </c>
      <c r="M143" s="230">
        <v>50.8</v>
      </c>
      <c r="N143" s="232">
        <v>13.24</v>
      </c>
      <c r="O143" s="233">
        <v>672.59</v>
      </c>
      <c r="AF143" s="219"/>
      <c r="AG143" s="219"/>
      <c r="AH143" s="219"/>
      <c r="AJ143" s="203" t="s">
        <v>55</v>
      </c>
      <c r="AM143" s="219"/>
    </row>
    <row r="144" spans="1:40" customFormat="1" ht="15" hidden="1" x14ac:dyDescent="0.25">
      <c r="A144" s="224"/>
      <c r="B144" s="227"/>
      <c r="C144" s="226" t="s">
        <v>56</v>
      </c>
      <c r="D144" s="378" t="s">
        <v>57</v>
      </c>
      <c r="E144" s="378"/>
      <c r="F144" s="378"/>
      <c r="G144" s="228"/>
      <c r="H144" s="229"/>
      <c r="I144" s="229"/>
      <c r="J144" s="229"/>
      <c r="K144" s="230">
        <v>80.16</v>
      </c>
      <c r="L144" s="253">
        <v>1.4375</v>
      </c>
      <c r="M144" s="230">
        <v>9.91</v>
      </c>
      <c r="N144" s="232">
        <v>44.77</v>
      </c>
      <c r="O144" s="233">
        <v>443.67</v>
      </c>
      <c r="AF144" s="219"/>
      <c r="AG144" s="219"/>
      <c r="AH144" s="219"/>
      <c r="AJ144" s="203" t="s">
        <v>57</v>
      </c>
      <c r="AM144" s="219"/>
    </row>
    <row r="145" spans="1:39" customFormat="1" ht="15" hidden="1" x14ac:dyDescent="0.25">
      <c r="A145" s="287"/>
      <c r="B145" s="227"/>
      <c r="C145" s="226"/>
      <c r="D145" s="378" t="s">
        <v>62</v>
      </c>
      <c r="E145" s="378"/>
      <c r="F145" s="378"/>
      <c r="G145" s="228" t="s">
        <v>61</v>
      </c>
      <c r="H145" s="232">
        <v>6.91</v>
      </c>
      <c r="I145" s="253">
        <v>1.4375</v>
      </c>
      <c r="J145" s="257">
        <v>0.85424880000000003</v>
      </c>
      <c r="K145" s="238"/>
      <c r="L145" s="229"/>
      <c r="M145" s="238"/>
      <c r="N145" s="229"/>
      <c r="O145" s="239"/>
      <c r="AF145" s="219"/>
      <c r="AG145" s="219"/>
      <c r="AH145" s="219"/>
      <c r="AK145" s="203" t="s">
        <v>62</v>
      </c>
      <c r="AM145" s="219"/>
    </row>
    <row r="146" spans="1:39" customFormat="1" ht="15" hidden="1" x14ac:dyDescent="0.25">
      <c r="A146" s="242"/>
      <c r="B146" s="228"/>
      <c r="C146" s="226"/>
      <c r="D146" s="379" t="s">
        <v>63</v>
      </c>
      <c r="E146" s="379"/>
      <c r="F146" s="379"/>
      <c r="G146" s="243"/>
      <c r="H146" s="244"/>
      <c r="I146" s="244"/>
      <c r="J146" s="244"/>
      <c r="K146" s="246">
        <v>410.94</v>
      </c>
      <c r="L146" s="244"/>
      <c r="M146" s="246">
        <v>50.8</v>
      </c>
      <c r="N146" s="244"/>
      <c r="O146" s="254">
        <v>672.59</v>
      </c>
      <c r="AF146" s="219"/>
      <c r="AG146" s="219"/>
      <c r="AH146" s="219"/>
      <c r="AL146" s="203" t="s">
        <v>63</v>
      </c>
      <c r="AM146" s="219"/>
    </row>
    <row r="147" spans="1:39" customFormat="1" ht="15" hidden="1" x14ac:dyDescent="0.25">
      <c r="A147" s="287"/>
      <c r="B147" s="227"/>
      <c r="C147" s="226"/>
      <c r="D147" s="378" t="s">
        <v>64</v>
      </c>
      <c r="E147" s="378"/>
      <c r="F147" s="378"/>
      <c r="G147" s="228"/>
      <c r="H147" s="229"/>
      <c r="I147" s="229"/>
      <c r="J147" s="229"/>
      <c r="K147" s="238"/>
      <c r="L147" s="229"/>
      <c r="M147" s="230">
        <v>9.91</v>
      </c>
      <c r="N147" s="229"/>
      <c r="O147" s="233">
        <v>443.67</v>
      </c>
      <c r="AF147" s="219"/>
      <c r="AG147" s="219"/>
      <c r="AH147" s="219"/>
      <c r="AK147" s="203" t="s">
        <v>64</v>
      </c>
      <c r="AM147" s="219"/>
    </row>
    <row r="148" spans="1:39" customFormat="1" ht="45" hidden="1" x14ac:dyDescent="0.25">
      <c r="A148" s="287"/>
      <c r="B148" s="227"/>
      <c r="C148" s="226" t="s">
        <v>65</v>
      </c>
      <c r="D148" s="378" t="s">
        <v>66</v>
      </c>
      <c r="E148" s="378"/>
      <c r="F148" s="378"/>
      <c r="G148" s="228" t="s">
        <v>67</v>
      </c>
      <c r="H148" s="236">
        <v>92</v>
      </c>
      <c r="I148" s="229"/>
      <c r="J148" s="236">
        <v>92</v>
      </c>
      <c r="K148" s="238"/>
      <c r="L148" s="229"/>
      <c r="M148" s="230">
        <v>9.1199999999999992</v>
      </c>
      <c r="N148" s="229"/>
      <c r="O148" s="233">
        <v>408.18</v>
      </c>
      <c r="AF148" s="219"/>
      <c r="AG148" s="219"/>
      <c r="AH148" s="219"/>
      <c r="AK148" s="203" t="s">
        <v>66</v>
      </c>
      <c r="AM148" s="219"/>
    </row>
    <row r="149" spans="1:39" customFormat="1" ht="90" hidden="1" x14ac:dyDescent="0.25">
      <c r="A149" s="287"/>
      <c r="B149" s="227"/>
      <c r="C149" s="226" t="s">
        <v>68</v>
      </c>
      <c r="D149" s="378" t="s">
        <v>69</v>
      </c>
      <c r="E149" s="378"/>
      <c r="F149" s="378"/>
      <c r="G149" s="228" t="s">
        <v>67</v>
      </c>
      <c r="H149" s="236">
        <v>46</v>
      </c>
      <c r="I149" s="232">
        <v>0.85</v>
      </c>
      <c r="J149" s="240">
        <v>39.1</v>
      </c>
      <c r="K149" s="238"/>
      <c r="L149" s="229"/>
      <c r="M149" s="230">
        <v>3.87</v>
      </c>
      <c r="N149" s="229"/>
      <c r="O149" s="233">
        <v>173.47</v>
      </c>
      <c r="AF149" s="219"/>
      <c r="AG149" s="219"/>
      <c r="AH149" s="219"/>
      <c r="AK149" s="203" t="s">
        <v>69</v>
      </c>
      <c r="AM149" s="219"/>
    </row>
    <row r="150" spans="1:39" customFormat="1" ht="15" hidden="1" x14ac:dyDescent="0.25">
      <c r="A150" s="224"/>
      <c r="B150" s="248"/>
      <c r="C150" s="314"/>
      <c r="D150" s="386" t="s">
        <v>70</v>
      </c>
      <c r="E150" s="386"/>
      <c r="F150" s="386"/>
      <c r="G150" s="221"/>
      <c r="H150" s="249"/>
      <c r="I150" s="249"/>
      <c r="J150" s="249"/>
      <c r="K150" s="250"/>
      <c r="L150" s="249"/>
      <c r="M150" s="251">
        <v>63.79</v>
      </c>
      <c r="N150" s="244"/>
      <c r="O150" s="252">
        <v>1254.24</v>
      </c>
      <c r="AF150" s="219"/>
      <c r="AG150" s="219"/>
      <c r="AH150" s="219"/>
      <c r="AM150" s="219" t="s">
        <v>70</v>
      </c>
    </row>
    <row r="151" spans="1:39" customFormat="1" ht="23.25" x14ac:dyDescent="0.25">
      <c r="A151" s="220" t="s">
        <v>90</v>
      </c>
      <c r="B151" s="221" t="s">
        <v>92</v>
      </c>
      <c r="C151" s="313" t="s">
        <v>623</v>
      </c>
      <c r="D151" s="383" t="s">
        <v>624</v>
      </c>
      <c r="E151" s="383"/>
      <c r="F151" s="383"/>
      <c r="G151" s="221" t="s">
        <v>71</v>
      </c>
      <c r="H151" s="221">
        <v>8.5999999999999993E-2</v>
      </c>
      <c r="I151" s="221" t="s">
        <v>48</v>
      </c>
      <c r="J151" s="394" t="s">
        <v>632</v>
      </c>
      <c r="K151" s="222"/>
      <c r="L151" s="221"/>
      <c r="M151" s="222"/>
      <c r="N151" s="221"/>
      <c r="O151" s="223"/>
      <c r="P151" s="398"/>
      <c r="AF151" s="219"/>
      <c r="AG151" s="219"/>
      <c r="AH151" s="219" t="s">
        <v>624</v>
      </c>
      <c r="AM151" s="219"/>
    </row>
    <row r="152" spans="1:39" customFormat="1" ht="33.75" hidden="1" x14ac:dyDescent="0.25">
      <c r="A152" s="224"/>
      <c r="B152" s="225"/>
      <c r="C152" s="226" t="s">
        <v>50</v>
      </c>
      <c r="D152" s="384" t="s">
        <v>51</v>
      </c>
      <c r="E152" s="384"/>
      <c r="F152" s="384"/>
      <c r="G152" s="384"/>
      <c r="H152" s="384"/>
      <c r="I152" s="384"/>
      <c r="J152" s="384"/>
      <c r="K152" s="384"/>
      <c r="L152" s="384"/>
      <c r="M152" s="384"/>
      <c r="N152" s="384"/>
      <c r="O152" s="385"/>
      <c r="AF152" s="219"/>
      <c r="AG152" s="219"/>
      <c r="AH152" s="219"/>
      <c r="AI152" s="203" t="s">
        <v>51</v>
      </c>
      <c r="AM152" s="219"/>
    </row>
    <row r="153" spans="1:39" customFormat="1" ht="57" hidden="1" x14ac:dyDescent="0.25">
      <c r="A153" s="224"/>
      <c r="B153" s="225"/>
      <c r="C153" s="226" t="s">
        <v>52</v>
      </c>
      <c r="D153" s="384" t="s">
        <v>53</v>
      </c>
      <c r="E153" s="384"/>
      <c r="F153" s="384"/>
      <c r="G153" s="384"/>
      <c r="H153" s="384"/>
      <c r="I153" s="384"/>
      <c r="J153" s="384"/>
      <c r="K153" s="384"/>
      <c r="L153" s="384"/>
      <c r="M153" s="384"/>
      <c r="N153" s="384"/>
      <c r="O153" s="385"/>
      <c r="AF153" s="219"/>
      <c r="AG153" s="219"/>
      <c r="AH153" s="219"/>
      <c r="AI153" s="203" t="s">
        <v>53</v>
      </c>
      <c r="AM153" s="219"/>
    </row>
    <row r="154" spans="1:39" customFormat="1" ht="15" hidden="1" x14ac:dyDescent="0.25">
      <c r="A154" s="224"/>
      <c r="B154" s="227"/>
      <c r="C154" s="226" t="s">
        <v>48</v>
      </c>
      <c r="D154" s="378" t="s">
        <v>54</v>
      </c>
      <c r="E154" s="378"/>
      <c r="F154" s="378"/>
      <c r="G154" s="228"/>
      <c r="H154" s="229"/>
      <c r="I154" s="229"/>
      <c r="J154" s="229"/>
      <c r="K154" s="230">
        <v>106.88</v>
      </c>
      <c r="L154" s="253">
        <v>1.3225</v>
      </c>
      <c r="M154" s="230">
        <v>12.16</v>
      </c>
      <c r="N154" s="232">
        <v>44.77</v>
      </c>
      <c r="O154" s="233">
        <v>544.4</v>
      </c>
      <c r="AF154" s="219"/>
      <c r="AG154" s="219"/>
      <c r="AH154" s="219"/>
      <c r="AJ154" s="203" t="s">
        <v>54</v>
      </c>
      <c r="AM154" s="219"/>
    </row>
    <row r="155" spans="1:39" customFormat="1" ht="15" hidden="1" x14ac:dyDescent="0.25">
      <c r="A155" s="224"/>
      <c r="B155" s="227"/>
      <c r="C155" s="226" t="s">
        <v>27</v>
      </c>
      <c r="D155" s="378" t="s">
        <v>55</v>
      </c>
      <c r="E155" s="378"/>
      <c r="F155" s="378"/>
      <c r="G155" s="228"/>
      <c r="H155" s="229"/>
      <c r="I155" s="229"/>
      <c r="J155" s="229"/>
      <c r="K155" s="230">
        <v>241.58</v>
      </c>
      <c r="L155" s="253">
        <v>1.4375</v>
      </c>
      <c r="M155" s="230">
        <v>29.87</v>
      </c>
      <c r="N155" s="232">
        <v>13.24</v>
      </c>
      <c r="O155" s="233">
        <v>395.48</v>
      </c>
      <c r="AF155" s="219"/>
      <c r="AG155" s="219"/>
      <c r="AH155" s="219"/>
      <c r="AJ155" s="203" t="s">
        <v>55</v>
      </c>
      <c r="AM155" s="219"/>
    </row>
    <row r="156" spans="1:39" customFormat="1" ht="15" hidden="1" x14ac:dyDescent="0.25">
      <c r="A156" s="224"/>
      <c r="B156" s="227"/>
      <c r="C156" s="226" t="s">
        <v>56</v>
      </c>
      <c r="D156" s="378" t="s">
        <v>57</v>
      </c>
      <c r="E156" s="378"/>
      <c r="F156" s="378"/>
      <c r="G156" s="228"/>
      <c r="H156" s="229"/>
      <c r="I156" s="229"/>
      <c r="J156" s="229"/>
      <c r="K156" s="230">
        <v>26.36</v>
      </c>
      <c r="L156" s="253">
        <v>1.4375</v>
      </c>
      <c r="M156" s="230">
        <v>3.26</v>
      </c>
      <c r="N156" s="232">
        <v>44.77</v>
      </c>
      <c r="O156" s="233">
        <v>145.94999999999999</v>
      </c>
      <c r="AF156" s="219"/>
      <c r="AG156" s="219"/>
      <c r="AH156" s="219"/>
      <c r="AJ156" s="203" t="s">
        <v>57</v>
      </c>
      <c r="AM156" s="219"/>
    </row>
    <row r="157" spans="1:39" customFormat="1" ht="15" hidden="1" x14ac:dyDescent="0.25">
      <c r="A157" s="287"/>
      <c r="B157" s="227"/>
      <c r="C157" s="226"/>
      <c r="D157" s="378" t="s">
        <v>60</v>
      </c>
      <c r="E157" s="378"/>
      <c r="F157" s="378"/>
      <c r="G157" s="228" t="s">
        <v>61</v>
      </c>
      <c r="H157" s="232">
        <v>12.53</v>
      </c>
      <c r="I157" s="253">
        <v>1.3225</v>
      </c>
      <c r="J157" s="257">
        <v>1.4250996</v>
      </c>
      <c r="K157" s="238"/>
      <c r="L157" s="229"/>
      <c r="M157" s="238"/>
      <c r="N157" s="229"/>
      <c r="O157" s="239"/>
      <c r="AF157" s="219"/>
      <c r="AG157" s="219"/>
      <c r="AH157" s="219"/>
      <c r="AK157" s="203" t="s">
        <v>60</v>
      </c>
      <c r="AM157" s="219"/>
    </row>
    <row r="158" spans="1:39" customFormat="1" ht="15" hidden="1" x14ac:dyDescent="0.25">
      <c r="A158" s="287"/>
      <c r="B158" s="227"/>
      <c r="C158" s="226"/>
      <c r="D158" s="378" t="s">
        <v>62</v>
      </c>
      <c r="E158" s="378"/>
      <c r="F158" s="378"/>
      <c r="G158" s="228" t="s">
        <v>61</v>
      </c>
      <c r="H158" s="232">
        <v>2.62</v>
      </c>
      <c r="I158" s="253">
        <v>1.4375</v>
      </c>
      <c r="J158" s="257">
        <v>0.3238975</v>
      </c>
      <c r="K158" s="238"/>
      <c r="L158" s="229"/>
      <c r="M158" s="238"/>
      <c r="N158" s="229"/>
      <c r="O158" s="239"/>
      <c r="AF158" s="219"/>
      <c r="AG158" s="219"/>
      <c r="AH158" s="219"/>
      <c r="AK158" s="203" t="s">
        <v>62</v>
      </c>
      <c r="AM158" s="219"/>
    </row>
    <row r="159" spans="1:39" customFormat="1" ht="15" hidden="1" x14ac:dyDescent="0.25">
      <c r="A159" s="242"/>
      <c r="B159" s="228"/>
      <c r="C159" s="226"/>
      <c r="D159" s="379" t="s">
        <v>63</v>
      </c>
      <c r="E159" s="379"/>
      <c r="F159" s="379"/>
      <c r="G159" s="243"/>
      <c r="H159" s="244"/>
      <c r="I159" s="244"/>
      <c r="J159" s="244"/>
      <c r="K159" s="246">
        <v>348.46</v>
      </c>
      <c r="L159" s="244"/>
      <c r="M159" s="246">
        <v>42.03</v>
      </c>
      <c r="N159" s="244"/>
      <c r="O159" s="254">
        <v>939.88</v>
      </c>
      <c r="AF159" s="219"/>
      <c r="AG159" s="219"/>
      <c r="AH159" s="219"/>
      <c r="AL159" s="203" t="s">
        <v>63</v>
      </c>
      <c r="AM159" s="219"/>
    </row>
    <row r="160" spans="1:39" customFormat="1" ht="15" hidden="1" x14ac:dyDescent="0.25">
      <c r="A160" s="287"/>
      <c r="B160" s="227"/>
      <c r="C160" s="226"/>
      <c r="D160" s="378" t="s">
        <v>64</v>
      </c>
      <c r="E160" s="378"/>
      <c r="F160" s="378"/>
      <c r="G160" s="228"/>
      <c r="H160" s="229"/>
      <c r="I160" s="229"/>
      <c r="J160" s="229"/>
      <c r="K160" s="238"/>
      <c r="L160" s="229"/>
      <c r="M160" s="230">
        <v>15.42</v>
      </c>
      <c r="N160" s="229"/>
      <c r="O160" s="233">
        <v>690.35</v>
      </c>
      <c r="AF160" s="219"/>
      <c r="AG160" s="219"/>
      <c r="AH160" s="219"/>
      <c r="AK160" s="203" t="s">
        <v>64</v>
      </c>
      <c r="AM160" s="219"/>
    </row>
    <row r="161" spans="1:41" customFormat="1" ht="45" hidden="1" x14ac:dyDescent="0.25">
      <c r="A161" s="287"/>
      <c r="B161" s="227"/>
      <c r="C161" s="226" t="s">
        <v>65</v>
      </c>
      <c r="D161" s="378" t="s">
        <v>66</v>
      </c>
      <c r="E161" s="378"/>
      <c r="F161" s="378"/>
      <c r="G161" s="228" t="s">
        <v>67</v>
      </c>
      <c r="H161" s="236">
        <v>92</v>
      </c>
      <c r="I161" s="229"/>
      <c r="J161" s="236">
        <v>92</v>
      </c>
      <c r="K161" s="238"/>
      <c r="L161" s="229"/>
      <c r="M161" s="230">
        <v>14.19</v>
      </c>
      <c r="N161" s="229"/>
      <c r="O161" s="233">
        <v>635.12</v>
      </c>
      <c r="AF161" s="219"/>
      <c r="AG161" s="219"/>
      <c r="AH161" s="219"/>
      <c r="AK161" s="203" t="s">
        <v>66</v>
      </c>
      <c r="AM161" s="219"/>
    </row>
    <row r="162" spans="1:41" customFormat="1" ht="90" hidden="1" x14ac:dyDescent="0.25">
      <c r="A162" s="287"/>
      <c r="B162" s="227"/>
      <c r="C162" s="226" t="s">
        <v>68</v>
      </c>
      <c r="D162" s="378" t="s">
        <v>69</v>
      </c>
      <c r="E162" s="378"/>
      <c r="F162" s="378"/>
      <c r="G162" s="228" t="s">
        <v>67</v>
      </c>
      <c r="H162" s="236">
        <v>46</v>
      </c>
      <c r="I162" s="232">
        <v>0.85</v>
      </c>
      <c r="J162" s="240">
        <v>39.1</v>
      </c>
      <c r="K162" s="238"/>
      <c r="L162" s="229"/>
      <c r="M162" s="230">
        <v>6.03</v>
      </c>
      <c r="N162" s="229"/>
      <c r="O162" s="233">
        <v>269.93</v>
      </c>
      <c r="AF162" s="219"/>
      <c r="AG162" s="219"/>
      <c r="AH162" s="219"/>
      <c r="AK162" s="203" t="s">
        <v>69</v>
      </c>
      <c r="AM162" s="219"/>
    </row>
    <row r="163" spans="1:41" customFormat="1" ht="15" hidden="1" x14ac:dyDescent="0.25">
      <c r="A163" s="224"/>
      <c r="B163" s="248"/>
      <c r="C163" s="314"/>
      <c r="D163" s="386" t="s">
        <v>70</v>
      </c>
      <c r="E163" s="386"/>
      <c r="F163" s="386"/>
      <c r="G163" s="221"/>
      <c r="H163" s="249"/>
      <c r="I163" s="249"/>
      <c r="J163" s="249"/>
      <c r="K163" s="250"/>
      <c r="L163" s="249"/>
      <c r="M163" s="251">
        <v>62.25</v>
      </c>
      <c r="N163" s="244"/>
      <c r="O163" s="252">
        <v>1844.93</v>
      </c>
      <c r="AF163" s="219"/>
      <c r="AG163" s="219"/>
      <c r="AH163" s="219"/>
      <c r="AM163" s="219" t="s">
        <v>70</v>
      </c>
    </row>
    <row r="164" spans="1:41" customFormat="1" ht="23.25" x14ac:dyDescent="0.25">
      <c r="A164" s="220" t="s">
        <v>92</v>
      </c>
      <c r="B164" s="221" t="s">
        <v>104</v>
      </c>
      <c r="C164" s="313" t="s">
        <v>303</v>
      </c>
      <c r="D164" s="383" t="s">
        <v>304</v>
      </c>
      <c r="E164" s="383"/>
      <c r="F164" s="383"/>
      <c r="G164" s="221" t="s">
        <v>71</v>
      </c>
      <c r="H164" s="221">
        <v>0.08</v>
      </c>
      <c r="I164" s="221" t="s">
        <v>48</v>
      </c>
      <c r="J164" s="394" t="s">
        <v>633</v>
      </c>
      <c r="K164" s="222"/>
      <c r="L164" s="221"/>
      <c r="M164" s="222"/>
      <c r="N164" s="221"/>
      <c r="O164" s="223"/>
      <c r="P164" s="398"/>
      <c r="AF164" s="219"/>
      <c r="AG164" s="219"/>
      <c r="AH164" s="219" t="s">
        <v>304</v>
      </c>
      <c r="AM164" s="219"/>
    </row>
    <row r="165" spans="1:41" customFormat="1" ht="33.75" hidden="1" x14ac:dyDescent="0.25">
      <c r="A165" s="224"/>
      <c r="B165" s="225"/>
      <c r="C165" s="226" t="s">
        <v>50</v>
      </c>
      <c r="D165" s="384" t="s">
        <v>51</v>
      </c>
      <c r="E165" s="384"/>
      <c r="F165" s="384"/>
      <c r="G165" s="384"/>
      <c r="H165" s="384"/>
      <c r="I165" s="384"/>
      <c r="J165" s="384"/>
      <c r="K165" s="384"/>
      <c r="L165" s="384"/>
      <c r="M165" s="384"/>
      <c r="N165" s="384"/>
      <c r="O165" s="385"/>
      <c r="AF165" s="219"/>
      <c r="AG165" s="219"/>
      <c r="AH165" s="219"/>
      <c r="AI165" s="203" t="s">
        <v>51</v>
      </c>
      <c r="AM165" s="219"/>
    </row>
    <row r="166" spans="1:41" customFormat="1" ht="57" hidden="1" x14ac:dyDescent="0.25">
      <c r="A166" s="224"/>
      <c r="B166" s="225"/>
      <c r="C166" s="226" t="s">
        <v>52</v>
      </c>
      <c r="D166" s="384" t="s">
        <v>53</v>
      </c>
      <c r="E166" s="384"/>
      <c r="F166" s="384"/>
      <c r="G166" s="384"/>
      <c r="H166" s="384"/>
      <c r="I166" s="384"/>
      <c r="J166" s="384"/>
      <c r="K166" s="384"/>
      <c r="L166" s="384"/>
      <c r="M166" s="384"/>
      <c r="N166" s="384"/>
      <c r="O166" s="385"/>
      <c r="AF166" s="219"/>
      <c r="AG166" s="219"/>
      <c r="AH166" s="219"/>
      <c r="AI166" s="203" t="s">
        <v>53</v>
      </c>
      <c r="AM166" s="219"/>
    </row>
    <row r="167" spans="1:41" customFormat="1" ht="15" hidden="1" x14ac:dyDescent="0.25">
      <c r="A167" s="224"/>
      <c r="B167" s="227"/>
      <c r="C167" s="226" t="s">
        <v>48</v>
      </c>
      <c r="D167" s="378" t="s">
        <v>54</v>
      </c>
      <c r="E167" s="378"/>
      <c r="F167" s="378"/>
      <c r="G167" s="228"/>
      <c r="H167" s="229"/>
      <c r="I167" s="229"/>
      <c r="J167" s="229"/>
      <c r="K167" s="230">
        <v>663.75</v>
      </c>
      <c r="L167" s="253">
        <v>1.3225</v>
      </c>
      <c r="M167" s="230">
        <v>70.22</v>
      </c>
      <c r="N167" s="232">
        <v>44.77</v>
      </c>
      <c r="O167" s="235">
        <v>3143.75</v>
      </c>
      <c r="AF167" s="219"/>
      <c r="AG167" s="219"/>
      <c r="AH167" s="219"/>
      <c r="AJ167" s="203" t="s">
        <v>54</v>
      </c>
      <c r="AM167" s="219"/>
    </row>
    <row r="168" spans="1:41" customFormat="1" ht="15" hidden="1" x14ac:dyDescent="0.25">
      <c r="A168" s="287"/>
      <c r="B168" s="227"/>
      <c r="C168" s="226"/>
      <c r="D168" s="378" t="s">
        <v>60</v>
      </c>
      <c r="E168" s="378"/>
      <c r="F168" s="378"/>
      <c r="G168" s="228" t="s">
        <v>61</v>
      </c>
      <c r="H168" s="240">
        <v>88.5</v>
      </c>
      <c r="I168" s="253">
        <v>1.3225</v>
      </c>
      <c r="J168" s="253">
        <v>9.3633000000000006</v>
      </c>
      <c r="K168" s="238"/>
      <c r="L168" s="229"/>
      <c r="M168" s="238"/>
      <c r="N168" s="229"/>
      <c r="O168" s="239"/>
      <c r="AF168" s="219"/>
      <c r="AG168" s="219"/>
      <c r="AH168" s="219"/>
      <c r="AK168" s="203" t="s">
        <v>60</v>
      </c>
      <c r="AM168" s="219"/>
    </row>
    <row r="169" spans="1:41" customFormat="1" ht="15" hidden="1" x14ac:dyDescent="0.25">
      <c r="A169" s="242"/>
      <c r="B169" s="228"/>
      <c r="C169" s="226"/>
      <c r="D169" s="379" t="s">
        <v>63</v>
      </c>
      <c r="E169" s="379"/>
      <c r="F169" s="379"/>
      <c r="G169" s="243"/>
      <c r="H169" s="244"/>
      <c r="I169" s="244"/>
      <c r="J169" s="244"/>
      <c r="K169" s="246">
        <v>663.75</v>
      </c>
      <c r="L169" s="244"/>
      <c r="M169" s="246">
        <v>70.22</v>
      </c>
      <c r="N169" s="244"/>
      <c r="O169" s="247">
        <v>3143.75</v>
      </c>
      <c r="AF169" s="219"/>
      <c r="AG169" s="219"/>
      <c r="AH169" s="219"/>
      <c r="AL169" s="203" t="s">
        <v>63</v>
      </c>
      <c r="AM169" s="219"/>
    </row>
    <row r="170" spans="1:41" customFormat="1" ht="15" hidden="1" x14ac:dyDescent="0.25">
      <c r="A170" s="287"/>
      <c r="B170" s="227"/>
      <c r="C170" s="226"/>
      <c r="D170" s="378" t="s">
        <v>64</v>
      </c>
      <c r="E170" s="378"/>
      <c r="F170" s="378"/>
      <c r="G170" s="228"/>
      <c r="H170" s="229"/>
      <c r="I170" s="229"/>
      <c r="J170" s="229"/>
      <c r="K170" s="238"/>
      <c r="L170" s="229"/>
      <c r="M170" s="230">
        <v>70.22</v>
      </c>
      <c r="N170" s="229"/>
      <c r="O170" s="235">
        <v>3143.75</v>
      </c>
      <c r="AF170" s="219"/>
      <c r="AG170" s="219"/>
      <c r="AH170" s="219"/>
      <c r="AK170" s="203" t="s">
        <v>64</v>
      </c>
      <c r="AM170" s="219"/>
    </row>
    <row r="171" spans="1:41" customFormat="1" ht="45" hidden="1" x14ac:dyDescent="0.25">
      <c r="A171" s="287"/>
      <c r="B171" s="227"/>
      <c r="C171" s="226" t="s">
        <v>74</v>
      </c>
      <c r="D171" s="378" t="s">
        <v>75</v>
      </c>
      <c r="E171" s="378"/>
      <c r="F171" s="378"/>
      <c r="G171" s="228" t="s">
        <v>67</v>
      </c>
      <c r="H171" s="236">
        <v>89</v>
      </c>
      <c r="I171" s="229"/>
      <c r="J171" s="236">
        <v>89</v>
      </c>
      <c r="K171" s="238"/>
      <c r="L171" s="229"/>
      <c r="M171" s="230">
        <v>62.5</v>
      </c>
      <c r="N171" s="229"/>
      <c r="O171" s="235">
        <v>2797.94</v>
      </c>
      <c r="AF171" s="219"/>
      <c r="AG171" s="219"/>
      <c r="AH171" s="219"/>
      <c r="AK171" s="203" t="s">
        <v>75</v>
      </c>
      <c r="AM171" s="219"/>
    </row>
    <row r="172" spans="1:41" customFormat="1" ht="90" hidden="1" x14ac:dyDescent="0.25">
      <c r="A172" s="287"/>
      <c r="B172" s="227"/>
      <c r="C172" s="226" t="s">
        <v>76</v>
      </c>
      <c r="D172" s="378" t="s">
        <v>77</v>
      </c>
      <c r="E172" s="378"/>
      <c r="F172" s="378"/>
      <c r="G172" s="228" t="s">
        <v>67</v>
      </c>
      <c r="H172" s="236">
        <v>40</v>
      </c>
      <c r="I172" s="232">
        <v>0.85</v>
      </c>
      <c r="J172" s="236">
        <v>34</v>
      </c>
      <c r="K172" s="238"/>
      <c r="L172" s="229"/>
      <c r="M172" s="230">
        <v>23.87</v>
      </c>
      <c r="N172" s="229"/>
      <c r="O172" s="235">
        <v>1068.8800000000001</v>
      </c>
      <c r="AF172" s="219"/>
      <c r="AG172" s="219"/>
      <c r="AH172" s="219"/>
      <c r="AK172" s="203" t="s">
        <v>77</v>
      </c>
      <c r="AM172" s="219"/>
    </row>
    <row r="173" spans="1:41" customFormat="1" ht="15" hidden="1" x14ac:dyDescent="0.25">
      <c r="A173" s="224"/>
      <c r="B173" s="248"/>
      <c r="C173" s="314"/>
      <c r="D173" s="386" t="s">
        <v>70</v>
      </c>
      <c r="E173" s="386"/>
      <c r="F173" s="386"/>
      <c r="G173" s="221"/>
      <c r="H173" s="249"/>
      <c r="I173" s="249"/>
      <c r="J173" s="249"/>
      <c r="K173" s="250"/>
      <c r="L173" s="249"/>
      <c r="M173" s="251">
        <v>156.59</v>
      </c>
      <c r="N173" s="244"/>
      <c r="O173" s="252">
        <v>7010.57</v>
      </c>
      <c r="AF173" s="219"/>
      <c r="AG173" s="219"/>
      <c r="AH173" s="219"/>
      <c r="AM173" s="219" t="s">
        <v>70</v>
      </c>
    </row>
    <row r="174" spans="1:41" customFormat="1" ht="15" hidden="1" x14ac:dyDescent="0.25">
      <c r="A174" s="259"/>
      <c r="B174" s="204"/>
      <c r="C174" s="222"/>
      <c r="D174" s="386" t="s">
        <v>634</v>
      </c>
      <c r="E174" s="386"/>
      <c r="F174" s="386"/>
      <c r="G174" s="386"/>
      <c r="H174" s="386"/>
      <c r="I174" s="386"/>
      <c r="J174" s="386"/>
      <c r="K174" s="386"/>
      <c r="L174" s="386"/>
      <c r="M174" s="315">
        <v>18118.93</v>
      </c>
      <c r="N174" s="261"/>
      <c r="O174" s="262"/>
      <c r="P174" s="263"/>
      <c r="AF174" s="219"/>
      <c r="AG174" s="219"/>
      <c r="AH174" s="219"/>
      <c r="AM174" s="219"/>
      <c r="AO174" s="219" t="s">
        <v>634</v>
      </c>
    </row>
    <row r="175" spans="1:41" customFormat="1" ht="15" x14ac:dyDescent="0.25">
      <c r="A175" s="380" t="s">
        <v>635</v>
      </c>
      <c r="B175" s="381"/>
      <c r="C175" s="381"/>
      <c r="D175" s="381"/>
      <c r="E175" s="381"/>
      <c r="F175" s="381"/>
      <c r="G175" s="381"/>
      <c r="H175" s="381"/>
      <c r="I175" s="381"/>
      <c r="J175" s="381"/>
      <c r="K175" s="381"/>
      <c r="L175" s="381"/>
      <c r="M175" s="381"/>
      <c r="N175" s="381"/>
      <c r="O175" s="382"/>
      <c r="P175" s="398"/>
      <c r="AF175" s="219" t="s">
        <v>635</v>
      </c>
      <c r="AG175" s="219"/>
      <c r="AH175" s="219"/>
      <c r="AM175" s="219"/>
      <c r="AO175" s="219"/>
    </row>
    <row r="176" spans="1:41" customFormat="1" ht="23.25" x14ac:dyDescent="0.25">
      <c r="A176" s="220" t="s">
        <v>104</v>
      </c>
      <c r="B176" s="221" t="s">
        <v>290</v>
      </c>
      <c r="C176" s="313" t="s">
        <v>363</v>
      </c>
      <c r="D176" s="383" t="s">
        <v>364</v>
      </c>
      <c r="E176" s="383"/>
      <c r="F176" s="383"/>
      <c r="G176" s="221" t="s">
        <v>80</v>
      </c>
      <c r="H176" s="221">
        <v>5.63</v>
      </c>
      <c r="I176" s="221" t="s">
        <v>48</v>
      </c>
      <c r="J176" s="394" t="s">
        <v>636</v>
      </c>
      <c r="K176" s="222"/>
      <c r="L176" s="221"/>
      <c r="M176" s="222"/>
      <c r="N176" s="221"/>
      <c r="O176" s="223"/>
      <c r="P176" s="398"/>
      <c r="AF176" s="219"/>
      <c r="AG176" s="219"/>
      <c r="AH176" s="219" t="s">
        <v>364</v>
      </c>
      <c r="AM176" s="219"/>
      <c r="AO176" s="219"/>
    </row>
    <row r="177" spans="1:41" customFormat="1" ht="33.75" hidden="1" x14ac:dyDescent="0.25">
      <c r="A177" s="224"/>
      <c r="B177" s="225"/>
      <c r="C177" s="226" t="s">
        <v>50</v>
      </c>
      <c r="D177" s="384" t="s">
        <v>51</v>
      </c>
      <c r="E177" s="384"/>
      <c r="F177" s="384"/>
      <c r="G177" s="384"/>
      <c r="H177" s="384"/>
      <c r="I177" s="384"/>
      <c r="J177" s="384"/>
      <c r="K177" s="384"/>
      <c r="L177" s="384"/>
      <c r="M177" s="384"/>
      <c r="N177" s="384"/>
      <c r="O177" s="385"/>
      <c r="AF177" s="219"/>
      <c r="AG177" s="219"/>
      <c r="AH177" s="219"/>
      <c r="AI177" s="203" t="s">
        <v>51</v>
      </c>
      <c r="AM177" s="219"/>
      <c r="AO177" s="219"/>
    </row>
    <row r="178" spans="1:41" customFormat="1" ht="57" hidden="1" x14ac:dyDescent="0.25">
      <c r="A178" s="224"/>
      <c r="B178" s="225"/>
      <c r="C178" s="226" t="s">
        <v>52</v>
      </c>
      <c r="D178" s="384" t="s">
        <v>53</v>
      </c>
      <c r="E178" s="384"/>
      <c r="F178" s="384"/>
      <c r="G178" s="384"/>
      <c r="H178" s="384"/>
      <c r="I178" s="384"/>
      <c r="J178" s="384"/>
      <c r="K178" s="384"/>
      <c r="L178" s="384"/>
      <c r="M178" s="384"/>
      <c r="N178" s="384"/>
      <c r="O178" s="385"/>
      <c r="AF178" s="219"/>
      <c r="AG178" s="219"/>
      <c r="AH178" s="219"/>
      <c r="AI178" s="203" t="s">
        <v>53</v>
      </c>
      <c r="AM178" s="219"/>
      <c r="AO178" s="219"/>
    </row>
    <row r="179" spans="1:41" customFormat="1" ht="15" hidden="1" x14ac:dyDescent="0.25">
      <c r="A179" s="224"/>
      <c r="B179" s="227"/>
      <c r="C179" s="226" t="s">
        <v>48</v>
      </c>
      <c r="D179" s="378" t="s">
        <v>54</v>
      </c>
      <c r="E179" s="378"/>
      <c r="F179" s="378"/>
      <c r="G179" s="228"/>
      <c r="H179" s="229"/>
      <c r="I179" s="229"/>
      <c r="J179" s="229"/>
      <c r="K179" s="230">
        <v>6.75</v>
      </c>
      <c r="L179" s="253">
        <v>1.3225</v>
      </c>
      <c r="M179" s="230">
        <v>50.26</v>
      </c>
      <c r="N179" s="232">
        <v>44.77</v>
      </c>
      <c r="O179" s="235">
        <v>2250.14</v>
      </c>
      <c r="AF179" s="219"/>
      <c r="AG179" s="219"/>
      <c r="AH179" s="219"/>
      <c r="AJ179" s="203" t="s">
        <v>54</v>
      </c>
      <c r="AM179" s="219"/>
      <c r="AO179" s="219"/>
    </row>
    <row r="180" spans="1:41" customFormat="1" ht="15" hidden="1" x14ac:dyDescent="0.25">
      <c r="A180" s="224"/>
      <c r="B180" s="227"/>
      <c r="C180" s="226" t="s">
        <v>27</v>
      </c>
      <c r="D180" s="378" t="s">
        <v>55</v>
      </c>
      <c r="E180" s="378"/>
      <c r="F180" s="378"/>
      <c r="G180" s="228"/>
      <c r="H180" s="229"/>
      <c r="I180" s="229"/>
      <c r="J180" s="229"/>
      <c r="K180" s="230">
        <v>8.2899999999999991</v>
      </c>
      <c r="L180" s="253">
        <v>1.4375</v>
      </c>
      <c r="M180" s="230">
        <v>67.09</v>
      </c>
      <c r="N180" s="232">
        <v>13.24</v>
      </c>
      <c r="O180" s="233">
        <v>888.27</v>
      </c>
      <c r="AF180" s="219"/>
      <c r="AG180" s="219"/>
      <c r="AH180" s="219"/>
      <c r="AJ180" s="203" t="s">
        <v>55</v>
      </c>
      <c r="AM180" s="219"/>
      <c r="AO180" s="219"/>
    </row>
    <row r="181" spans="1:41" customFormat="1" ht="15" hidden="1" x14ac:dyDescent="0.25">
      <c r="A181" s="224"/>
      <c r="B181" s="227"/>
      <c r="C181" s="226" t="s">
        <v>56</v>
      </c>
      <c r="D181" s="378" t="s">
        <v>57</v>
      </c>
      <c r="E181" s="378"/>
      <c r="F181" s="378"/>
      <c r="G181" s="228"/>
      <c r="H181" s="229"/>
      <c r="I181" s="229"/>
      <c r="J181" s="229"/>
      <c r="K181" s="230">
        <v>0.81</v>
      </c>
      <c r="L181" s="253">
        <v>1.4375</v>
      </c>
      <c r="M181" s="230">
        <v>6.56</v>
      </c>
      <c r="N181" s="232">
        <v>44.77</v>
      </c>
      <c r="O181" s="233">
        <v>293.69</v>
      </c>
      <c r="AF181" s="219"/>
      <c r="AG181" s="219"/>
      <c r="AH181" s="219"/>
      <c r="AJ181" s="203" t="s">
        <v>57</v>
      </c>
      <c r="AM181" s="219"/>
      <c r="AO181" s="219"/>
    </row>
    <row r="182" spans="1:41" customFormat="1" ht="15" hidden="1" x14ac:dyDescent="0.25">
      <c r="A182" s="224"/>
      <c r="B182" s="227"/>
      <c r="C182" s="226" t="s">
        <v>58</v>
      </c>
      <c r="D182" s="378" t="s">
        <v>59</v>
      </c>
      <c r="E182" s="378"/>
      <c r="F182" s="378"/>
      <c r="G182" s="228"/>
      <c r="H182" s="229"/>
      <c r="I182" s="229"/>
      <c r="J182" s="229"/>
      <c r="K182" s="230">
        <v>0.37</v>
      </c>
      <c r="L182" s="229"/>
      <c r="M182" s="230">
        <v>2.08</v>
      </c>
      <c r="N182" s="232">
        <v>8.16</v>
      </c>
      <c r="O182" s="233">
        <v>16.97</v>
      </c>
      <c r="AF182" s="219"/>
      <c r="AG182" s="219"/>
      <c r="AH182" s="219"/>
      <c r="AJ182" s="203" t="s">
        <v>59</v>
      </c>
      <c r="AM182" s="219"/>
      <c r="AO182" s="219"/>
    </row>
    <row r="183" spans="1:41" customFormat="1" ht="15" hidden="1" x14ac:dyDescent="0.25">
      <c r="A183" s="287"/>
      <c r="B183" s="227"/>
      <c r="C183" s="226"/>
      <c r="D183" s="378" t="s">
        <v>60</v>
      </c>
      <c r="E183" s="378"/>
      <c r="F183" s="378"/>
      <c r="G183" s="228" t="s">
        <v>61</v>
      </c>
      <c r="H183" s="232">
        <v>0.85</v>
      </c>
      <c r="I183" s="253">
        <v>1.3225</v>
      </c>
      <c r="J183" s="257">
        <v>6.3288238000000003</v>
      </c>
      <c r="K183" s="238"/>
      <c r="L183" s="229"/>
      <c r="M183" s="238"/>
      <c r="N183" s="229"/>
      <c r="O183" s="239"/>
      <c r="AF183" s="219"/>
      <c r="AG183" s="219"/>
      <c r="AH183" s="219"/>
      <c r="AK183" s="203" t="s">
        <v>60</v>
      </c>
      <c r="AM183" s="219"/>
      <c r="AO183" s="219"/>
    </row>
    <row r="184" spans="1:41" customFormat="1" ht="15" hidden="1" x14ac:dyDescent="0.25">
      <c r="A184" s="287"/>
      <c r="B184" s="227"/>
      <c r="C184" s="226"/>
      <c r="D184" s="378" t="s">
        <v>62</v>
      </c>
      <c r="E184" s="378"/>
      <c r="F184" s="378"/>
      <c r="G184" s="228" t="s">
        <v>61</v>
      </c>
      <c r="H184" s="232">
        <v>7.0000000000000007E-2</v>
      </c>
      <c r="I184" s="253">
        <v>1.4375</v>
      </c>
      <c r="J184" s="257">
        <v>0.56651879999999999</v>
      </c>
      <c r="K184" s="238"/>
      <c r="L184" s="229"/>
      <c r="M184" s="238"/>
      <c r="N184" s="229"/>
      <c r="O184" s="239"/>
      <c r="AF184" s="219"/>
      <c r="AG184" s="219"/>
      <c r="AH184" s="219"/>
      <c r="AK184" s="203" t="s">
        <v>62</v>
      </c>
      <c r="AM184" s="219"/>
      <c r="AO184" s="219"/>
    </row>
    <row r="185" spans="1:41" customFormat="1" ht="15" hidden="1" x14ac:dyDescent="0.25">
      <c r="A185" s="242"/>
      <c r="B185" s="228"/>
      <c r="C185" s="226"/>
      <c r="D185" s="379" t="s">
        <v>63</v>
      </c>
      <c r="E185" s="379"/>
      <c r="F185" s="379"/>
      <c r="G185" s="243"/>
      <c r="H185" s="244"/>
      <c r="I185" s="244"/>
      <c r="J185" s="244"/>
      <c r="K185" s="246">
        <v>15.41</v>
      </c>
      <c r="L185" s="244"/>
      <c r="M185" s="246">
        <v>119.43</v>
      </c>
      <c r="N185" s="244"/>
      <c r="O185" s="247">
        <v>3155.38</v>
      </c>
      <c r="AF185" s="219"/>
      <c r="AG185" s="219"/>
      <c r="AH185" s="219"/>
      <c r="AL185" s="203" t="s">
        <v>63</v>
      </c>
      <c r="AM185" s="219"/>
      <c r="AO185" s="219"/>
    </row>
    <row r="186" spans="1:41" customFormat="1" ht="15" hidden="1" x14ac:dyDescent="0.25">
      <c r="A186" s="287"/>
      <c r="B186" s="227"/>
      <c r="C186" s="226"/>
      <c r="D186" s="378" t="s">
        <v>64</v>
      </c>
      <c r="E186" s="378"/>
      <c r="F186" s="378"/>
      <c r="G186" s="228"/>
      <c r="H186" s="229"/>
      <c r="I186" s="229"/>
      <c r="J186" s="229"/>
      <c r="K186" s="238"/>
      <c r="L186" s="229"/>
      <c r="M186" s="230">
        <v>56.82</v>
      </c>
      <c r="N186" s="229"/>
      <c r="O186" s="235">
        <v>2543.83</v>
      </c>
      <c r="AF186" s="219"/>
      <c r="AG186" s="219"/>
      <c r="AH186" s="219"/>
      <c r="AK186" s="203" t="s">
        <v>64</v>
      </c>
      <c r="AM186" s="219"/>
      <c r="AO186" s="219"/>
    </row>
    <row r="187" spans="1:41" customFormat="1" ht="45" hidden="1" x14ac:dyDescent="0.25">
      <c r="A187" s="287"/>
      <c r="B187" s="227"/>
      <c r="C187" s="226" t="s">
        <v>258</v>
      </c>
      <c r="D187" s="378" t="s">
        <v>259</v>
      </c>
      <c r="E187" s="378"/>
      <c r="F187" s="378"/>
      <c r="G187" s="228" t="s">
        <v>67</v>
      </c>
      <c r="H187" s="236">
        <v>110</v>
      </c>
      <c r="I187" s="229"/>
      <c r="J187" s="236">
        <v>110</v>
      </c>
      <c r="K187" s="238"/>
      <c r="L187" s="229"/>
      <c r="M187" s="230">
        <v>62.5</v>
      </c>
      <c r="N187" s="229"/>
      <c r="O187" s="235">
        <v>2798.21</v>
      </c>
      <c r="AF187" s="219"/>
      <c r="AG187" s="219"/>
      <c r="AH187" s="219"/>
      <c r="AK187" s="203" t="s">
        <v>259</v>
      </c>
      <c r="AM187" s="219"/>
      <c r="AO187" s="219"/>
    </row>
    <row r="188" spans="1:41" customFormat="1" ht="90" hidden="1" x14ac:dyDescent="0.25">
      <c r="A188" s="287"/>
      <c r="B188" s="227"/>
      <c r="C188" s="226" t="s">
        <v>260</v>
      </c>
      <c r="D188" s="378" t="s">
        <v>261</v>
      </c>
      <c r="E188" s="378"/>
      <c r="F188" s="378"/>
      <c r="G188" s="228" t="s">
        <v>67</v>
      </c>
      <c r="H188" s="236">
        <v>69</v>
      </c>
      <c r="I188" s="232">
        <v>0.85</v>
      </c>
      <c r="J188" s="232">
        <v>58.65</v>
      </c>
      <c r="K188" s="238"/>
      <c r="L188" s="229"/>
      <c r="M188" s="230">
        <v>33.32</v>
      </c>
      <c r="N188" s="229"/>
      <c r="O188" s="235">
        <v>1491.96</v>
      </c>
      <c r="AF188" s="219"/>
      <c r="AG188" s="219"/>
      <c r="AH188" s="219"/>
      <c r="AK188" s="203" t="s">
        <v>261</v>
      </c>
      <c r="AM188" s="219"/>
      <c r="AO188" s="219"/>
    </row>
    <row r="189" spans="1:41" customFormat="1" ht="15" hidden="1" x14ac:dyDescent="0.25">
      <c r="A189" s="224"/>
      <c r="B189" s="248"/>
      <c r="C189" s="314"/>
      <c r="D189" s="386" t="s">
        <v>70</v>
      </c>
      <c r="E189" s="386"/>
      <c r="F189" s="386"/>
      <c r="G189" s="221"/>
      <c r="H189" s="249"/>
      <c r="I189" s="249"/>
      <c r="J189" s="249"/>
      <c r="K189" s="250"/>
      <c r="L189" s="249"/>
      <c r="M189" s="251">
        <v>215.25</v>
      </c>
      <c r="N189" s="244"/>
      <c r="O189" s="252">
        <v>7445.55</v>
      </c>
      <c r="AF189" s="219"/>
      <c r="AG189" s="219"/>
      <c r="AH189" s="219"/>
      <c r="AM189" s="219" t="s">
        <v>70</v>
      </c>
      <c r="AO189" s="219"/>
    </row>
    <row r="190" spans="1:41" customFormat="1" ht="45" x14ac:dyDescent="0.25">
      <c r="A190" s="220" t="s">
        <v>114</v>
      </c>
      <c r="B190" s="221" t="s">
        <v>637</v>
      </c>
      <c r="C190" s="313" t="s">
        <v>606</v>
      </c>
      <c r="D190" s="383" t="s">
        <v>310</v>
      </c>
      <c r="E190" s="383"/>
      <c r="F190" s="383"/>
      <c r="G190" s="221" t="s">
        <v>80</v>
      </c>
      <c r="H190" s="221">
        <v>6.4749999999999996</v>
      </c>
      <c r="I190" s="221" t="s">
        <v>48</v>
      </c>
      <c r="J190" s="394" t="s">
        <v>638</v>
      </c>
      <c r="K190" s="395" t="s">
        <v>311</v>
      </c>
      <c r="L190" s="221" t="s">
        <v>93</v>
      </c>
      <c r="M190" s="222" t="s">
        <v>639</v>
      </c>
      <c r="N190" s="221" t="s">
        <v>82</v>
      </c>
      <c r="O190" s="223" t="s">
        <v>640</v>
      </c>
      <c r="P190" s="399"/>
      <c r="AF190" s="219"/>
      <c r="AG190" s="219"/>
      <c r="AH190" s="219" t="s">
        <v>310</v>
      </c>
      <c r="AM190" s="219"/>
      <c r="AO190" s="219"/>
    </row>
    <row r="191" spans="1:41" customFormat="1" ht="15" hidden="1" x14ac:dyDescent="0.25">
      <c r="A191" s="255"/>
      <c r="B191" s="248"/>
      <c r="C191" s="314"/>
      <c r="D191" s="378" t="s">
        <v>312</v>
      </c>
      <c r="E191" s="378"/>
      <c r="F191" s="378"/>
      <c r="G191" s="378"/>
      <c r="H191" s="378"/>
      <c r="I191" s="378"/>
      <c r="J191" s="378"/>
      <c r="K191" s="378"/>
      <c r="L191" s="378"/>
      <c r="M191" s="378"/>
      <c r="N191" s="378"/>
      <c r="O191" s="388"/>
      <c r="AF191" s="219"/>
      <c r="AG191" s="219"/>
      <c r="AH191" s="219"/>
      <c r="AM191" s="219"/>
      <c r="AN191" s="203" t="s">
        <v>312</v>
      </c>
      <c r="AO191" s="219"/>
    </row>
    <row r="192" spans="1:41" customFormat="1" ht="15" hidden="1" x14ac:dyDescent="0.25">
      <c r="A192" s="224"/>
      <c r="B192" s="225"/>
      <c r="C192" s="226"/>
      <c r="D192" s="384" t="s">
        <v>117</v>
      </c>
      <c r="E192" s="384"/>
      <c r="F192" s="384"/>
      <c r="G192" s="384"/>
      <c r="H192" s="384"/>
      <c r="I192" s="384"/>
      <c r="J192" s="384"/>
      <c r="K192" s="384"/>
      <c r="L192" s="384"/>
      <c r="M192" s="384"/>
      <c r="N192" s="384"/>
      <c r="O192" s="385"/>
      <c r="AF192" s="219"/>
      <c r="AG192" s="219"/>
      <c r="AH192" s="219"/>
      <c r="AI192" s="203" t="s">
        <v>117</v>
      </c>
      <c r="AM192" s="219"/>
      <c r="AO192" s="219"/>
    </row>
    <row r="193" spans="1:41" customFormat="1" ht="15" hidden="1" x14ac:dyDescent="0.25">
      <c r="A193" s="224"/>
      <c r="B193" s="248"/>
      <c r="C193" s="314"/>
      <c r="D193" s="386" t="s">
        <v>70</v>
      </c>
      <c r="E193" s="386"/>
      <c r="F193" s="386"/>
      <c r="G193" s="221"/>
      <c r="H193" s="249"/>
      <c r="I193" s="249"/>
      <c r="J193" s="249"/>
      <c r="K193" s="250"/>
      <c r="L193" s="249"/>
      <c r="M193" s="256">
        <v>2131</v>
      </c>
      <c r="N193" s="244"/>
      <c r="O193" s="252">
        <v>17388.96</v>
      </c>
      <c r="AF193" s="219"/>
      <c r="AG193" s="219"/>
      <c r="AH193" s="219"/>
      <c r="AM193" s="219" t="s">
        <v>70</v>
      </c>
      <c r="AO193" s="219"/>
    </row>
    <row r="194" spans="1:41" customFormat="1" ht="22.5" x14ac:dyDescent="0.25">
      <c r="A194" s="220" t="s">
        <v>118</v>
      </c>
      <c r="B194" s="221" t="s">
        <v>641</v>
      </c>
      <c r="C194" s="313" t="s">
        <v>642</v>
      </c>
      <c r="D194" s="383" t="s">
        <v>643</v>
      </c>
      <c r="E194" s="383"/>
      <c r="F194" s="383"/>
      <c r="G194" s="221" t="s">
        <v>323</v>
      </c>
      <c r="H194" s="221">
        <v>153.62</v>
      </c>
      <c r="I194" s="221" t="s">
        <v>48</v>
      </c>
      <c r="J194" s="394" t="s">
        <v>644</v>
      </c>
      <c r="K194" s="222"/>
      <c r="L194" s="221"/>
      <c r="M194" s="222"/>
      <c r="N194" s="221"/>
      <c r="O194" s="223"/>
      <c r="P194" s="398"/>
      <c r="AF194" s="219"/>
      <c r="AG194" s="219"/>
      <c r="AH194" s="219" t="s">
        <v>643</v>
      </c>
      <c r="AM194" s="219"/>
      <c r="AO194" s="219"/>
    </row>
    <row r="195" spans="1:41" customFormat="1" ht="33.75" hidden="1" x14ac:dyDescent="0.25">
      <c r="A195" s="224"/>
      <c r="B195" s="225"/>
      <c r="C195" s="226" t="s">
        <v>50</v>
      </c>
      <c r="D195" s="384" t="s">
        <v>51</v>
      </c>
      <c r="E195" s="384"/>
      <c r="F195" s="384"/>
      <c r="G195" s="384"/>
      <c r="H195" s="384"/>
      <c r="I195" s="384"/>
      <c r="J195" s="384"/>
      <c r="K195" s="384"/>
      <c r="L195" s="384"/>
      <c r="M195" s="384"/>
      <c r="N195" s="384"/>
      <c r="O195" s="385"/>
      <c r="AF195" s="219"/>
      <c r="AG195" s="219"/>
      <c r="AH195" s="219"/>
      <c r="AI195" s="203" t="s">
        <v>51</v>
      </c>
      <c r="AM195" s="219"/>
      <c r="AO195" s="219"/>
    </row>
    <row r="196" spans="1:41" customFormat="1" ht="57" hidden="1" x14ac:dyDescent="0.25">
      <c r="A196" s="224"/>
      <c r="B196" s="225"/>
      <c r="C196" s="226" t="s">
        <v>52</v>
      </c>
      <c r="D196" s="384" t="s">
        <v>53</v>
      </c>
      <c r="E196" s="384"/>
      <c r="F196" s="384"/>
      <c r="G196" s="384"/>
      <c r="H196" s="384"/>
      <c r="I196" s="384"/>
      <c r="J196" s="384"/>
      <c r="K196" s="384"/>
      <c r="L196" s="384"/>
      <c r="M196" s="384"/>
      <c r="N196" s="384"/>
      <c r="O196" s="385"/>
      <c r="AF196" s="219"/>
      <c r="AG196" s="219"/>
      <c r="AH196" s="219"/>
      <c r="AI196" s="203" t="s">
        <v>53</v>
      </c>
      <c r="AM196" s="219"/>
      <c r="AO196" s="219"/>
    </row>
    <row r="197" spans="1:41" customFormat="1" ht="15" hidden="1" x14ac:dyDescent="0.25">
      <c r="A197" s="224"/>
      <c r="B197" s="227"/>
      <c r="C197" s="226" t="s">
        <v>48</v>
      </c>
      <c r="D197" s="378" t="s">
        <v>54</v>
      </c>
      <c r="E197" s="378"/>
      <c r="F197" s="378"/>
      <c r="G197" s="228"/>
      <c r="H197" s="229"/>
      <c r="I197" s="229"/>
      <c r="J197" s="229"/>
      <c r="K197" s="230">
        <v>0.6</v>
      </c>
      <c r="L197" s="253">
        <v>1.3225</v>
      </c>
      <c r="M197" s="230">
        <v>121.9</v>
      </c>
      <c r="N197" s="232">
        <v>44.77</v>
      </c>
      <c r="O197" s="235">
        <v>5457.46</v>
      </c>
      <c r="AF197" s="219"/>
      <c r="AG197" s="219"/>
      <c r="AH197" s="219"/>
      <c r="AJ197" s="203" t="s">
        <v>54</v>
      </c>
      <c r="AM197" s="219"/>
      <c r="AO197" s="219"/>
    </row>
    <row r="198" spans="1:41" customFormat="1" ht="15" hidden="1" x14ac:dyDescent="0.25">
      <c r="A198" s="224"/>
      <c r="B198" s="227"/>
      <c r="C198" s="226" t="s">
        <v>27</v>
      </c>
      <c r="D198" s="378" t="s">
        <v>55</v>
      </c>
      <c r="E198" s="378"/>
      <c r="F198" s="378"/>
      <c r="G198" s="228"/>
      <c r="H198" s="229"/>
      <c r="I198" s="229"/>
      <c r="J198" s="229"/>
      <c r="K198" s="230">
        <v>0.33</v>
      </c>
      <c r="L198" s="253">
        <v>1.4375</v>
      </c>
      <c r="M198" s="230">
        <v>72.87</v>
      </c>
      <c r="N198" s="232">
        <v>13.24</v>
      </c>
      <c r="O198" s="233">
        <v>964.8</v>
      </c>
      <c r="AF198" s="219"/>
      <c r="AG198" s="219"/>
      <c r="AH198" s="219"/>
      <c r="AJ198" s="203" t="s">
        <v>55</v>
      </c>
      <c r="AM198" s="219"/>
      <c r="AO198" s="219"/>
    </row>
    <row r="199" spans="1:41" customFormat="1" ht="15" hidden="1" x14ac:dyDescent="0.25">
      <c r="A199" s="287"/>
      <c r="B199" s="227"/>
      <c r="C199" s="226"/>
      <c r="D199" s="378" t="s">
        <v>60</v>
      </c>
      <c r="E199" s="378"/>
      <c r="F199" s="378"/>
      <c r="G199" s="228" t="s">
        <v>61</v>
      </c>
      <c r="H199" s="232">
        <v>7.0000000000000007E-2</v>
      </c>
      <c r="I199" s="253">
        <v>1.3225</v>
      </c>
      <c r="J199" s="257">
        <v>14.2213715</v>
      </c>
      <c r="K199" s="238"/>
      <c r="L199" s="229"/>
      <c r="M199" s="238"/>
      <c r="N199" s="229"/>
      <c r="O199" s="239"/>
      <c r="AF199" s="219"/>
      <c r="AG199" s="219"/>
      <c r="AH199" s="219"/>
      <c r="AK199" s="203" t="s">
        <v>60</v>
      </c>
      <c r="AM199" s="219"/>
      <c r="AO199" s="219"/>
    </row>
    <row r="200" spans="1:41" customFormat="1" ht="15" hidden="1" x14ac:dyDescent="0.25">
      <c r="A200" s="242"/>
      <c r="B200" s="228"/>
      <c r="C200" s="226"/>
      <c r="D200" s="379" t="s">
        <v>63</v>
      </c>
      <c r="E200" s="379"/>
      <c r="F200" s="379"/>
      <c r="G200" s="243"/>
      <c r="H200" s="244"/>
      <c r="I200" s="244"/>
      <c r="J200" s="244"/>
      <c r="K200" s="246">
        <v>0.93</v>
      </c>
      <c r="L200" s="244"/>
      <c r="M200" s="246">
        <v>194.77</v>
      </c>
      <c r="N200" s="244"/>
      <c r="O200" s="247">
        <v>6422.26</v>
      </c>
      <c r="AF200" s="219"/>
      <c r="AG200" s="219"/>
      <c r="AH200" s="219"/>
      <c r="AL200" s="203" t="s">
        <v>63</v>
      </c>
      <c r="AM200" s="219"/>
      <c r="AO200" s="219"/>
    </row>
    <row r="201" spans="1:41" customFormat="1" ht="15" hidden="1" x14ac:dyDescent="0.25">
      <c r="A201" s="287"/>
      <c r="B201" s="227"/>
      <c r="C201" s="226"/>
      <c r="D201" s="378" t="s">
        <v>64</v>
      </c>
      <c r="E201" s="378"/>
      <c r="F201" s="378"/>
      <c r="G201" s="228"/>
      <c r="H201" s="229"/>
      <c r="I201" s="229"/>
      <c r="J201" s="229"/>
      <c r="K201" s="238"/>
      <c r="L201" s="229"/>
      <c r="M201" s="230">
        <v>121.9</v>
      </c>
      <c r="N201" s="229"/>
      <c r="O201" s="235">
        <v>5457.46</v>
      </c>
      <c r="AF201" s="219"/>
      <c r="AG201" s="219"/>
      <c r="AH201" s="219"/>
      <c r="AK201" s="203" t="s">
        <v>64</v>
      </c>
      <c r="AM201" s="219"/>
      <c r="AO201" s="219"/>
    </row>
    <row r="202" spans="1:41" customFormat="1" ht="45" hidden="1" x14ac:dyDescent="0.25">
      <c r="A202" s="287"/>
      <c r="B202" s="227"/>
      <c r="C202" s="226" t="s">
        <v>645</v>
      </c>
      <c r="D202" s="378" t="s">
        <v>646</v>
      </c>
      <c r="E202" s="378"/>
      <c r="F202" s="378"/>
      <c r="G202" s="228" t="s">
        <v>67</v>
      </c>
      <c r="H202" s="236">
        <v>94</v>
      </c>
      <c r="I202" s="229"/>
      <c r="J202" s="236">
        <v>94</v>
      </c>
      <c r="K202" s="238"/>
      <c r="L202" s="229"/>
      <c r="M202" s="230">
        <v>114.59</v>
      </c>
      <c r="N202" s="229"/>
      <c r="O202" s="235">
        <v>5130.01</v>
      </c>
      <c r="AF202" s="219"/>
      <c r="AG202" s="219"/>
      <c r="AH202" s="219"/>
      <c r="AK202" s="203" t="s">
        <v>646</v>
      </c>
      <c r="AM202" s="219"/>
      <c r="AO202" s="219"/>
    </row>
    <row r="203" spans="1:41" customFormat="1" ht="90" hidden="1" x14ac:dyDescent="0.25">
      <c r="A203" s="287"/>
      <c r="B203" s="227"/>
      <c r="C203" s="226" t="s">
        <v>647</v>
      </c>
      <c r="D203" s="378" t="s">
        <v>648</v>
      </c>
      <c r="E203" s="378"/>
      <c r="F203" s="378"/>
      <c r="G203" s="228" t="s">
        <v>67</v>
      </c>
      <c r="H203" s="236">
        <v>51</v>
      </c>
      <c r="I203" s="232">
        <v>0.85</v>
      </c>
      <c r="J203" s="232">
        <v>43.35</v>
      </c>
      <c r="K203" s="238"/>
      <c r="L203" s="229"/>
      <c r="M203" s="230">
        <v>52.84</v>
      </c>
      <c r="N203" s="229"/>
      <c r="O203" s="235">
        <v>2365.81</v>
      </c>
      <c r="AF203" s="219"/>
      <c r="AG203" s="219"/>
      <c r="AH203" s="219"/>
      <c r="AK203" s="203" t="s">
        <v>648</v>
      </c>
      <c r="AM203" s="219"/>
      <c r="AO203" s="219"/>
    </row>
    <row r="204" spans="1:41" customFormat="1" ht="15" hidden="1" x14ac:dyDescent="0.25">
      <c r="A204" s="224"/>
      <c r="B204" s="248"/>
      <c r="C204" s="314"/>
      <c r="D204" s="386" t="s">
        <v>70</v>
      </c>
      <c r="E204" s="386"/>
      <c r="F204" s="386"/>
      <c r="G204" s="221"/>
      <c r="H204" s="249"/>
      <c r="I204" s="249"/>
      <c r="J204" s="249"/>
      <c r="K204" s="250"/>
      <c r="L204" s="249"/>
      <c r="M204" s="251">
        <v>362.2</v>
      </c>
      <c r="N204" s="244"/>
      <c r="O204" s="252">
        <v>13918.08</v>
      </c>
      <c r="AF204" s="219"/>
      <c r="AG204" s="219"/>
      <c r="AH204" s="219"/>
      <c r="AM204" s="219" t="s">
        <v>70</v>
      </c>
      <c r="AO204" s="219"/>
    </row>
    <row r="205" spans="1:41" customFormat="1" ht="34.5" x14ac:dyDescent="0.25">
      <c r="A205" s="220" t="s">
        <v>120</v>
      </c>
      <c r="B205" s="221" t="s">
        <v>649</v>
      </c>
      <c r="C205" s="313" t="s">
        <v>650</v>
      </c>
      <c r="D205" s="383" t="s">
        <v>651</v>
      </c>
      <c r="E205" s="383"/>
      <c r="F205" s="383"/>
      <c r="G205" s="221" t="s">
        <v>71</v>
      </c>
      <c r="H205" s="221">
        <v>0.15659999999999999</v>
      </c>
      <c r="I205" s="221" t="s">
        <v>48</v>
      </c>
      <c r="J205" s="394" t="s">
        <v>652</v>
      </c>
      <c r="K205" s="222"/>
      <c r="L205" s="221"/>
      <c r="M205" s="222"/>
      <c r="N205" s="221"/>
      <c r="O205" s="223"/>
      <c r="P205" s="398"/>
      <c r="AF205" s="219"/>
      <c r="AG205" s="219"/>
      <c r="AH205" s="219" t="s">
        <v>651</v>
      </c>
      <c r="AM205" s="219"/>
      <c r="AO205" s="219"/>
    </row>
    <row r="206" spans="1:41" customFormat="1" ht="33.75" hidden="1" x14ac:dyDescent="0.25">
      <c r="A206" s="224"/>
      <c r="B206" s="225"/>
      <c r="C206" s="226" t="s">
        <v>50</v>
      </c>
      <c r="D206" s="384" t="s">
        <v>51</v>
      </c>
      <c r="E206" s="384"/>
      <c r="F206" s="384"/>
      <c r="G206" s="384"/>
      <c r="H206" s="384"/>
      <c r="I206" s="384"/>
      <c r="J206" s="384"/>
      <c r="K206" s="384"/>
      <c r="L206" s="384"/>
      <c r="M206" s="384"/>
      <c r="N206" s="384"/>
      <c r="O206" s="385"/>
      <c r="AF206" s="219"/>
      <c r="AG206" s="219"/>
      <c r="AH206" s="219"/>
      <c r="AI206" s="203" t="s">
        <v>51</v>
      </c>
      <c r="AM206" s="219"/>
      <c r="AO206" s="219"/>
    </row>
    <row r="207" spans="1:41" customFormat="1" ht="57" hidden="1" x14ac:dyDescent="0.25">
      <c r="A207" s="224"/>
      <c r="B207" s="225"/>
      <c r="C207" s="226" t="s">
        <v>52</v>
      </c>
      <c r="D207" s="384" t="s">
        <v>53</v>
      </c>
      <c r="E207" s="384"/>
      <c r="F207" s="384"/>
      <c r="G207" s="384"/>
      <c r="H207" s="384"/>
      <c r="I207" s="384"/>
      <c r="J207" s="384"/>
      <c r="K207" s="384"/>
      <c r="L207" s="384"/>
      <c r="M207" s="384"/>
      <c r="N207" s="384"/>
      <c r="O207" s="385"/>
      <c r="AF207" s="219"/>
      <c r="AG207" s="219"/>
      <c r="AH207" s="219"/>
      <c r="AI207" s="203" t="s">
        <v>53</v>
      </c>
      <c r="AM207" s="219"/>
      <c r="AO207" s="219"/>
    </row>
    <row r="208" spans="1:41" customFormat="1" ht="15" hidden="1" x14ac:dyDescent="0.25">
      <c r="A208" s="224"/>
      <c r="B208" s="227"/>
      <c r="C208" s="226" t="s">
        <v>48</v>
      </c>
      <c r="D208" s="378" t="s">
        <v>54</v>
      </c>
      <c r="E208" s="378"/>
      <c r="F208" s="378"/>
      <c r="G208" s="228"/>
      <c r="H208" s="229"/>
      <c r="I208" s="229"/>
      <c r="J208" s="229"/>
      <c r="K208" s="234">
        <v>3056.94</v>
      </c>
      <c r="L208" s="253">
        <v>1.3225</v>
      </c>
      <c r="M208" s="230">
        <v>633.1</v>
      </c>
      <c r="N208" s="232">
        <v>44.77</v>
      </c>
      <c r="O208" s="235">
        <v>28343.89</v>
      </c>
      <c r="AF208" s="219"/>
      <c r="AG208" s="219"/>
      <c r="AH208" s="219"/>
      <c r="AJ208" s="203" t="s">
        <v>54</v>
      </c>
      <c r="AM208" s="219"/>
      <c r="AO208" s="219"/>
    </row>
    <row r="209" spans="1:41" customFormat="1" ht="15" hidden="1" x14ac:dyDescent="0.25">
      <c r="A209" s="224"/>
      <c r="B209" s="227"/>
      <c r="C209" s="226" t="s">
        <v>27</v>
      </c>
      <c r="D209" s="378" t="s">
        <v>55</v>
      </c>
      <c r="E209" s="378"/>
      <c r="F209" s="378"/>
      <c r="G209" s="228"/>
      <c r="H209" s="229"/>
      <c r="I209" s="229"/>
      <c r="J209" s="229"/>
      <c r="K209" s="234">
        <v>7355.62</v>
      </c>
      <c r="L209" s="253">
        <v>1.4375</v>
      </c>
      <c r="M209" s="234">
        <v>1655.84</v>
      </c>
      <c r="N209" s="232">
        <v>13.24</v>
      </c>
      <c r="O209" s="235">
        <v>21923.32</v>
      </c>
      <c r="AF209" s="219"/>
      <c r="AG209" s="219"/>
      <c r="AH209" s="219"/>
      <c r="AJ209" s="203" t="s">
        <v>55</v>
      </c>
      <c r="AM209" s="219"/>
      <c r="AO209" s="219"/>
    </row>
    <row r="210" spans="1:41" customFormat="1" ht="15" hidden="1" x14ac:dyDescent="0.25">
      <c r="A210" s="224"/>
      <c r="B210" s="227"/>
      <c r="C210" s="226" t="s">
        <v>56</v>
      </c>
      <c r="D210" s="378" t="s">
        <v>57</v>
      </c>
      <c r="E210" s="378"/>
      <c r="F210" s="378"/>
      <c r="G210" s="228"/>
      <c r="H210" s="229"/>
      <c r="I210" s="229"/>
      <c r="J210" s="229"/>
      <c r="K210" s="230">
        <v>808.28</v>
      </c>
      <c r="L210" s="253">
        <v>1.4375</v>
      </c>
      <c r="M210" s="230">
        <v>181.95</v>
      </c>
      <c r="N210" s="232">
        <v>44.77</v>
      </c>
      <c r="O210" s="235">
        <v>8145.9</v>
      </c>
      <c r="AF210" s="219"/>
      <c r="AG210" s="219"/>
      <c r="AH210" s="219"/>
      <c r="AJ210" s="203" t="s">
        <v>57</v>
      </c>
      <c r="AM210" s="219"/>
      <c r="AO210" s="219"/>
    </row>
    <row r="211" spans="1:41" customFormat="1" ht="15" hidden="1" x14ac:dyDescent="0.25">
      <c r="A211" s="224"/>
      <c r="B211" s="227"/>
      <c r="C211" s="226" t="s">
        <v>58</v>
      </c>
      <c r="D211" s="378" t="s">
        <v>59</v>
      </c>
      <c r="E211" s="378"/>
      <c r="F211" s="378"/>
      <c r="G211" s="228"/>
      <c r="H211" s="229"/>
      <c r="I211" s="229"/>
      <c r="J211" s="229"/>
      <c r="K211" s="234">
        <v>6764.2</v>
      </c>
      <c r="L211" s="229"/>
      <c r="M211" s="234">
        <v>1059.27</v>
      </c>
      <c r="N211" s="232">
        <v>8.16</v>
      </c>
      <c r="O211" s="235">
        <v>8643.64</v>
      </c>
      <c r="AF211" s="219"/>
      <c r="AG211" s="219"/>
      <c r="AH211" s="219"/>
      <c r="AJ211" s="203" t="s">
        <v>59</v>
      </c>
      <c r="AM211" s="219"/>
      <c r="AO211" s="219"/>
    </row>
    <row r="212" spans="1:41" customFormat="1" ht="15" hidden="1" x14ac:dyDescent="0.25">
      <c r="A212" s="287"/>
      <c r="B212" s="227"/>
      <c r="C212" s="226"/>
      <c r="D212" s="378" t="s">
        <v>60</v>
      </c>
      <c r="E212" s="378"/>
      <c r="F212" s="378"/>
      <c r="G212" s="228" t="s">
        <v>61</v>
      </c>
      <c r="H212" s="236">
        <v>333</v>
      </c>
      <c r="I212" s="253">
        <v>1.3225</v>
      </c>
      <c r="J212" s="257">
        <v>68.965465499999993</v>
      </c>
      <c r="K212" s="238"/>
      <c r="L212" s="229"/>
      <c r="M212" s="238"/>
      <c r="N212" s="229"/>
      <c r="O212" s="239"/>
      <c r="AF212" s="219"/>
      <c r="AG212" s="219"/>
      <c r="AH212" s="219"/>
      <c r="AK212" s="203" t="s">
        <v>60</v>
      </c>
      <c r="AM212" s="219"/>
      <c r="AO212" s="219"/>
    </row>
    <row r="213" spans="1:41" customFormat="1" ht="15" hidden="1" x14ac:dyDescent="0.25">
      <c r="A213" s="287"/>
      <c r="B213" s="227"/>
      <c r="C213" s="226"/>
      <c r="D213" s="378" t="s">
        <v>62</v>
      </c>
      <c r="E213" s="378"/>
      <c r="F213" s="378"/>
      <c r="G213" s="228" t="s">
        <v>61</v>
      </c>
      <c r="H213" s="232">
        <v>60.54</v>
      </c>
      <c r="I213" s="253">
        <v>1.4375</v>
      </c>
      <c r="J213" s="257">
        <v>13.6283108</v>
      </c>
      <c r="K213" s="238"/>
      <c r="L213" s="229"/>
      <c r="M213" s="238"/>
      <c r="N213" s="229"/>
      <c r="O213" s="239"/>
      <c r="AF213" s="219"/>
      <c r="AG213" s="219"/>
      <c r="AH213" s="219"/>
      <c r="AK213" s="203" t="s">
        <v>62</v>
      </c>
      <c r="AM213" s="219"/>
      <c r="AO213" s="219"/>
    </row>
    <row r="214" spans="1:41" customFormat="1" ht="15" hidden="1" x14ac:dyDescent="0.25">
      <c r="A214" s="242"/>
      <c r="B214" s="228"/>
      <c r="C214" s="226"/>
      <c r="D214" s="379" t="s">
        <v>63</v>
      </c>
      <c r="E214" s="379"/>
      <c r="F214" s="379"/>
      <c r="G214" s="243"/>
      <c r="H214" s="244"/>
      <c r="I214" s="244"/>
      <c r="J214" s="244"/>
      <c r="K214" s="245">
        <v>17176.759999999998</v>
      </c>
      <c r="L214" s="244"/>
      <c r="M214" s="245">
        <v>3348.21</v>
      </c>
      <c r="N214" s="244"/>
      <c r="O214" s="247">
        <v>58910.85</v>
      </c>
      <c r="AF214" s="219"/>
      <c r="AG214" s="219"/>
      <c r="AH214" s="219"/>
      <c r="AL214" s="203" t="s">
        <v>63</v>
      </c>
      <c r="AM214" s="219"/>
      <c r="AO214" s="219"/>
    </row>
    <row r="215" spans="1:41" customFormat="1" ht="15" hidden="1" x14ac:dyDescent="0.25">
      <c r="A215" s="287"/>
      <c r="B215" s="227"/>
      <c r="C215" s="226"/>
      <c r="D215" s="378" t="s">
        <v>64</v>
      </c>
      <c r="E215" s="378"/>
      <c r="F215" s="378"/>
      <c r="G215" s="228"/>
      <c r="H215" s="229"/>
      <c r="I215" s="229"/>
      <c r="J215" s="229"/>
      <c r="K215" s="238"/>
      <c r="L215" s="229"/>
      <c r="M215" s="230">
        <v>815.05</v>
      </c>
      <c r="N215" s="229"/>
      <c r="O215" s="235">
        <v>36489.79</v>
      </c>
      <c r="AF215" s="219"/>
      <c r="AG215" s="219"/>
      <c r="AH215" s="219"/>
      <c r="AK215" s="203" t="s">
        <v>64</v>
      </c>
      <c r="AM215" s="219"/>
      <c r="AO215" s="219"/>
    </row>
    <row r="216" spans="1:41" customFormat="1" ht="45" hidden="1" x14ac:dyDescent="0.25">
      <c r="A216" s="287"/>
      <c r="B216" s="227"/>
      <c r="C216" s="226" t="s">
        <v>653</v>
      </c>
      <c r="D216" s="378" t="s">
        <v>654</v>
      </c>
      <c r="E216" s="378"/>
      <c r="F216" s="378"/>
      <c r="G216" s="228" t="s">
        <v>67</v>
      </c>
      <c r="H216" s="236">
        <v>110</v>
      </c>
      <c r="I216" s="229"/>
      <c r="J216" s="236">
        <v>110</v>
      </c>
      <c r="K216" s="238"/>
      <c r="L216" s="229"/>
      <c r="M216" s="230">
        <v>896.56</v>
      </c>
      <c r="N216" s="229"/>
      <c r="O216" s="235">
        <v>40138.769999999997</v>
      </c>
      <c r="AF216" s="219"/>
      <c r="AG216" s="219"/>
      <c r="AH216" s="219"/>
      <c r="AK216" s="203" t="s">
        <v>654</v>
      </c>
      <c r="AM216" s="219"/>
      <c r="AO216" s="219"/>
    </row>
    <row r="217" spans="1:41" customFormat="1" ht="90" hidden="1" x14ac:dyDescent="0.25">
      <c r="A217" s="287"/>
      <c r="B217" s="227"/>
      <c r="C217" s="226" t="s">
        <v>655</v>
      </c>
      <c r="D217" s="378" t="s">
        <v>656</v>
      </c>
      <c r="E217" s="378"/>
      <c r="F217" s="378"/>
      <c r="G217" s="228" t="s">
        <v>67</v>
      </c>
      <c r="H217" s="236">
        <v>73</v>
      </c>
      <c r="I217" s="232">
        <v>0.85</v>
      </c>
      <c r="J217" s="232">
        <v>62.05</v>
      </c>
      <c r="K217" s="238"/>
      <c r="L217" s="229"/>
      <c r="M217" s="230">
        <v>505.74</v>
      </c>
      <c r="N217" s="229"/>
      <c r="O217" s="235">
        <v>22641.91</v>
      </c>
      <c r="AF217" s="219"/>
      <c r="AG217" s="219"/>
      <c r="AH217" s="219"/>
      <c r="AK217" s="203" t="s">
        <v>656</v>
      </c>
      <c r="AM217" s="219"/>
      <c r="AO217" s="219"/>
    </row>
    <row r="218" spans="1:41" customFormat="1" ht="15" hidden="1" x14ac:dyDescent="0.25">
      <c r="A218" s="224"/>
      <c r="B218" s="248"/>
      <c r="C218" s="314"/>
      <c r="D218" s="386" t="s">
        <v>70</v>
      </c>
      <c r="E218" s="386"/>
      <c r="F218" s="386"/>
      <c r="G218" s="221"/>
      <c r="H218" s="249"/>
      <c r="I218" s="249"/>
      <c r="J218" s="249"/>
      <c r="K218" s="250"/>
      <c r="L218" s="249"/>
      <c r="M218" s="256">
        <v>4750.51</v>
      </c>
      <c r="N218" s="244"/>
      <c r="O218" s="252">
        <v>121691.53</v>
      </c>
      <c r="AF218" s="219"/>
      <c r="AG218" s="219"/>
      <c r="AH218" s="219"/>
      <c r="AM218" s="219" t="s">
        <v>70</v>
      </c>
      <c r="AO218" s="219"/>
    </row>
    <row r="219" spans="1:41" customFormat="1" ht="33.75" x14ac:dyDescent="0.25">
      <c r="A219" s="220" t="s">
        <v>121</v>
      </c>
      <c r="B219" s="221" t="s">
        <v>657</v>
      </c>
      <c r="C219" s="313" t="s">
        <v>658</v>
      </c>
      <c r="D219" s="383" t="s">
        <v>659</v>
      </c>
      <c r="E219" s="383"/>
      <c r="F219" s="383"/>
      <c r="G219" s="221" t="s">
        <v>116</v>
      </c>
      <c r="H219" s="221">
        <v>-0.53244000000000002</v>
      </c>
      <c r="I219" s="221" t="s">
        <v>48</v>
      </c>
      <c r="J219" s="394" t="s">
        <v>660</v>
      </c>
      <c r="K219" s="222" t="s">
        <v>661</v>
      </c>
      <c r="L219" s="221"/>
      <c r="M219" s="222" t="s">
        <v>662</v>
      </c>
      <c r="N219" s="221" t="s">
        <v>82</v>
      </c>
      <c r="O219" s="223" t="s">
        <v>663</v>
      </c>
      <c r="P219" s="398"/>
      <c r="AF219" s="219"/>
      <c r="AG219" s="219"/>
      <c r="AH219" s="219" t="s">
        <v>659</v>
      </c>
      <c r="AM219" s="219"/>
      <c r="AO219" s="219"/>
    </row>
    <row r="220" spans="1:41" customFormat="1" ht="15" hidden="1" x14ac:dyDescent="0.25">
      <c r="A220" s="224"/>
      <c r="B220" s="248"/>
      <c r="C220" s="314"/>
      <c r="D220" s="386" t="s">
        <v>70</v>
      </c>
      <c r="E220" s="386"/>
      <c r="F220" s="386"/>
      <c r="G220" s="221"/>
      <c r="H220" s="249"/>
      <c r="I220" s="249"/>
      <c r="J220" s="249"/>
      <c r="K220" s="250"/>
      <c r="L220" s="249"/>
      <c r="M220" s="251">
        <v>-752.07</v>
      </c>
      <c r="N220" s="244"/>
      <c r="O220" s="252">
        <v>-6136.89</v>
      </c>
      <c r="AF220" s="219"/>
      <c r="AG220" s="219"/>
      <c r="AH220" s="219"/>
      <c r="AM220" s="219" t="s">
        <v>70</v>
      </c>
      <c r="AO220" s="219"/>
    </row>
    <row r="221" spans="1:41" customFormat="1" ht="33.75" x14ac:dyDescent="0.25">
      <c r="A221" s="220" t="s">
        <v>122</v>
      </c>
      <c r="B221" s="221" t="s">
        <v>664</v>
      </c>
      <c r="C221" s="313" t="s">
        <v>665</v>
      </c>
      <c r="D221" s="383" t="s">
        <v>666</v>
      </c>
      <c r="E221" s="383"/>
      <c r="F221" s="383"/>
      <c r="G221" s="221" t="s">
        <v>667</v>
      </c>
      <c r="H221" s="221">
        <v>120.15</v>
      </c>
      <c r="I221" s="221" t="s">
        <v>48</v>
      </c>
      <c r="J221" s="394" t="s">
        <v>668</v>
      </c>
      <c r="K221" s="222" t="s">
        <v>669</v>
      </c>
      <c r="L221" s="221"/>
      <c r="M221" s="222" t="s">
        <v>670</v>
      </c>
      <c r="N221" s="221" t="s">
        <v>82</v>
      </c>
      <c r="O221" s="223" t="s">
        <v>671</v>
      </c>
      <c r="P221" s="398"/>
      <c r="AF221" s="219"/>
      <c r="AG221" s="219"/>
      <c r="AH221" s="219" t="s">
        <v>666</v>
      </c>
      <c r="AM221" s="219"/>
      <c r="AO221" s="219"/>
    </row>
    <row r="222" spans="1:41" customFormat="1" ht="15" hidden="1" x14ac:dyDescent="0.25">
      <c r="A222" s="224"/>
      <c r="B222" s="248"/>
      <c r="C222" s="314"/>
      <c r="D222" s="386" t="s">
        <v>70</v>
      </c>
      <c r="E222" s="386"/>
      <c r="F222" s="386"/>
      <c r="G222" s="221"/>
      <c r="H222" s="249"/>
      <c r="I222" s="249"/>
      <c r="J222" s="249"/>
      <c r="K222" s="250"/>
      <c r="L222" s="249"/>
      <c r="M222" s="256">
        <v>1865.93</v>
      </c>
      <c r="N222" s="244"/>
      <c r="O222" s="252">
        <v>15225.99</v>
      </c>
      <c r="AF222" s="219"/>
      <c r="AG222" s="219"/>
      <c r="AH222" s="219"/>
      <c r="AM222" s="219" t="s">
        <v>70</v>
      </c>
      <c r="AO222" s="219"/>
    </row>
    <row r="223" spans="1:41" customFormat="1" ht="33.75" x14ac:dyDescent="0.25">
      <c r="A223" s="220" t="s">
        <v>123</v>
      </c>
      <c r="B223" s="221" t="s">
        <v>765</v>
      </c>
      <c r="C223" s="313" t="s">
        <v>426</v>
      </c>
      <c r="D223" s="383" t="s">
        <v>935</v>
      </c>
      <c r="E223" s="383"/>
      <c r="F223" s="383"/>
      <c r="G223" s="221" t="s">
        <v>116</v>
      </c>
      <c r="H223" s="221">
        <v>4.2999999999999997E-2</v>
      </c>
      <c r="I223" s="221" t="s">
        <v>48</v>
      </c>
      <c r="J223" s="394" t="s">
        <v>1193</v>
      </c>
      <c r="K223" s="222" t="s">
        <v>429</v>
      </c>
      <c r="L223" s="221"/>
      <c r="M223" s="222" t="s">
        <v>1194</v>
      </c>
      <c r="N223" s="221" t="s">
        <v>82</v>
      </c>
      <c r="O223" s="223" t="s">
        <v>1195</v>
      </c>
      <c r="P223" s="398"/>
      <c r="AF223" s="219"/>
      <c r="AG223" s="219"/>
      <c r="AH223" s="219" t="s">
        <v>935</v>
      </c>
      <c r="AM223" s="219"/>
      <c r="AO223" s="219"/>
    </row>
    <row r="224" spans="1:41" customFormat="1" ht="15" hidden="1" x14ac:dyDescent="0.25">
      <c r="A224" s="224"/>
      <c r="B224" s="248"/>
      <c r="C224" s="314"/>
      <c r="D224" s="386" t="s">
        <v>70</v>
      </c>
      <c r="E224" s="386"/>
      <c r="F224" s="386"/>
      <c r="G224" s="221"/>
      <c r="H224" s="249"/>
      <c r="I224" s="249"/>
      <c r="J224" s="249"/>
      <c r="K224" s="250"/>
      <c r="L224" s="249"/>
      <c r="M224" s="251">
        <v>928.7</v>
      </c>
      <c r="N224" s="244"/>
      <c r="O224" s="252">
        <v>7578.19</v>
      </c>
      <c r="AF224" s="219"/>
      <c r="AG224" s="219"/>
      <c r="AH224" s="219"/>
      <c r="AM224" s="219" t="s">
        <v>70</v>
      </c>
      <c r="AO224" s="219"/>
    </row>
    <row r="225" spans="1:41" customFormat="1" ht="33.75" x14ac:dyDescent="0.25">
      <c r="A225" s="220" t="s">
        <v>124</v>
      </c>
      <c r="B225" s="221" t="s">
        <v>771</v>
      </c>
      <c r="C225" s="313" t="s">
        <v>269</v>
      </c>
      <c r="D225" s="383" t="s">
        <v>270</v>
      </c>
      <c r="E225" s="383"/>
      <c r="F225" s="383"/>
      <c r="G225" s="221" t="s">
        <v>116</v>
      </c>
      <c r="H225" s="221">
        <v>0.12015000000000001</v>
      </c>
      <c r="I225" s="221" t="s">
        <v>48</v>
      </c>
      <c r="J225" s="394" t="s">
        <v>1196</v>
      </c>
      <c r="K225" s="222" t="s">
        <v>271</v>
      </c>
      <c r="L225" s="221"/>
      <c r="M225" s="222" t="s">
        <v>1197</v>
      </c>
      <c r="N225" s="221" t="s">
        <v>82</v>
      </c>
      <c r="O225" s="223" t="s">
        <v>1198</v>
      </c>
      <c r="P225" s="398"/>
      <c r="AF225" s="219"/>
      <c r="AG225" s="219"/>
      <c r="AH225" s="219" t="s">
        <v>270</v>
      </c>
      <c r="AM225" s="219"/>
      <c r="AO225" s="219"/>
    </row>
    <row r="226" spans="1:41" customFormat="1" ht="15" hidden="1" x14ac:dyDescent="0.25">
      <c r="A226" s="224"/>
      <c r="B226" s="248"/>
      <c r="C226" s="314"/>
      <c r="D226" s="386" t="s">
        <v>70</v>
      </c>
      <c r="E226" s="386"/>
      <c r="F226" s="386"/>
      <c r="G226" s="221"/>
      <c r="H226" s="249"/>
      <c r="I226" s="249"/>
      <c r="J226" s="249"/>
      <c r="K226" s="250"/>
      <c r="L226" s="249"/>
      <c r="M226" s="256">
        <v>1428.04</v>
      </c>
      <c r="N226" s="244"/>
      <c r="O226" s="252">
        <v>11652.81</v>
      </c>
      <c r="AF226" s="219"/>
      <c r="AG226" s="219"/>
      <c r="AH226" s="219"/>
      <c r="AM226" s="219" t="s">
        <v>70</v>
      </c>
      <c r="AO226" s="219"/>
    </row>
    <row r="227" spans="1:41" customFormat="1" ht="34.5" x14ac:dyDescent="0.25">
      <c r="A227" s="220" t="s">
        <v>125</v>
      </c>
      <c r="B227" s="221" t="s">
        <v>672</v>
      </c>
      <c r="C227" s="313" t="s">
        <v>673</v>
      </c>
      <c r="D227" s="383" t="s">
        <v>674</v>
      </c>
      <c r="E227" s="383"/>
      <c r="F227" s="383"/>
      <c r="G227" s="221" t="s">
        <v>105</v>
      </c>
      <c r="H227" s="221">
        <v>11</v>
      </c>
      <c r="I227" s="221" t="s">
        <v>48</v>
      </c>
      <c r="J227" s="394" t="s">
        <v>91</v>
      </c>
      <c r="K227" s="222" t="s">
        <v>675</v>
      </c>
      <c r="L227" s="221" t="s">
        <v>676</v>
      </c>
      <c r="M227" s="222" t="s">
        <v>677</v>
      </c>
      <c r="N227" s="221" t="s">
        <v>82</v>
      </c>
      <c r="O227" s="223" t="s">
        <v>678</v>
      </c>
      <c r="P227" s="398"/>
      <c r="AF227" s="219"/>
      <c r="AG227" s="219"/>
      <c r="AH227" s="219" t="s">
        <v>674</v>
      </c>
      <c r="AM227" s="219"/>
      <c r="AO227" s="219"/>
    </row>
    <row r="228" spans="1:41" customFormat="1" ht="15" hidden="1" x14ac:dyDescent="0.25">
      <c r="A228" s="224"/>
      <c r="B228" s="225"/>
      <c r="C228" s="226"/>
      <c r="D228" s="384" t="s">
        <v>679</v>
      </c>
      <c r="E228" s="384"/>
      <c r="F228" s="384"/>
      <c r="G228" s="384"/>
      <c r="H228" s="384"/>
      <c r="I228" s="384"/>
      <c r="J228" s="384"/>
      <c r="K228" s="384"/>
      <c r="L228" s="384"/>
      <c r="M228" s="384"/>
      <c r="N228" s="384"/>
      <c r="O228" s="385"/>
      <c r="AF228" s="219"/>
      <c r="AG228" s="219"/>
      <c r="AH228" s="219"/>
      <c r="AI228" s="203" t="s">
        <v>679</v>
      </c>
      <c r="AM228" s="219"/>
      <c r="AO228" s="219"/>
    </row>
    <row r="229" spans="1:41" customFormat="1" ht="15" hidden="1" x14ac:dyDescent="0.25">
      <c r="A229" s="224"/>
      <c r="B229" s="248"/>
      <c r="C229" s="314"/>
      <c r="D229" s="386" t="s">
        <v>70</v>
      </c>
      <c r="E229" s="386"/>
      <c r="F229" s="386"/>
      <c r="G229" s="221"/>
      <c r="H229" s="249"/>
      <c r="I229" s="249"/>
      <c r="J229" s="249"/>
      <c r="K229" s="250"/>
      <c r="L229" s="249"/>
      <c r="M229" s="256">
        <v>14908.08</v>
      </c>
      <c r="N229" s="244"/>
      <c r="O229" s="252">
        <v>121649.93</v>
      </c>
      <c r="AF229" s="219"/>
      <c r="AG229" s="219"/>
      <c r="AH229" s="219"/>
      <c r="AM229" s="219" t="s">
        <v>70</v>
      </c>
      <c r="AO229" s="219"/>
    </row>
    <row r="230" spans="1:41" customFormat="1" ht="34.5" x14ac:dyDescent="0.25">
      <c r="A230" s="220" t="s">
        <v>126</v>
      </c>
      <c r="B230" s="221" t="s">
        <v>680</v>
      </c>
      <c r="C230" s="313" t="s">
        <v>681</v>
      </c>
      <c r="D230" s="383" t="s">
        <v>682</v>
      </c>
      <c r="E230" s="383"/>
      <c r="F230" s="383"/>
      <c r="G230" s="221" t="s">
        <v>105</v>
      </c>
      <c r="H230" s="221">
        <v>43</v>
      </c>
      <c r="I230" s="221" t="s">
        <v>48</v>
      </c>
      <c r="J230" s="394" t="s">
        <v>672</v>
      </c>
      <c r="K230" s="222" t="s">
        <v>683</v>
      </c>
      <c r="L230" s="221"/>
      <c r="M230" s="222" t="s">
        <v>684</v>
      </c>
      <c r="N230" s="221" t="s">
        <v>82</v>
      </c>
      <c r="O230" s="223" t="s">
        <v>685</v>
      </c>
      <c r="P230" s="398"/>
      <c r="AF230" s="219"/>
      <c r="AG230" s="219"/>
      <c r="AH230" s="219" t="s">
        <v>682</v>
      </c>
      <c r="AM230" s="219"/>
      <c r="AO230" s="219"/>
    </row>
    <row r="231" spans="1:41" customFormat="1" ht="15" hidden="1" x14ac:dyDescent="0.25">
      <c r="A231" s="224"/>
      <c r="B231" s="248"/>
      <c r="C231" s="314"/>
      <c r="D231" s="386" t="s">
        <v>70</v>
      </c>
      <c r="E231" s="386"/>
      <c r="F231" s="386"/>
      <c r="G231" s="221"/>
      <c r="H231" s="249"/>
      <c r="I231" s="249"/>
      <c r="J231" s="249"/>
      <c r="K231" s="250"/>
      <c r="L231" s="249"/>
      <c r="M231" s="256">
        <v>9189.1</v>
      </c>
      <c r="N231" s="244"/>
      <c r="O231" s="252">
        <v>74983.06</v>
      </c>
      <c r="AF231" s="219"/>
      <c r="AG231" s="219"/>
      <c r="AH231" s="219"/>
      <c r="AM231" s="219" t="s">
        <v>70</v>
      </c>
      <c r="AO231" s="219"/>
    </row>
    <row r="232" spans="1:41" customFormat="1" ht="33.75" x14ac:dyDescent="0.25">
      <c r="A232" s="220" t="s">
        <v>127</v>
      </c>
      <c r="B232" s="221" t="s">
        <v>686</v>
      </c>
      <c r="C232" s="313" t="s">
        <v>305</v>
      </c>
      <c r="D232" s="383" t="s">
        <v>306</v>
      </c>
      <c r="E232" s="383"/>
      <c r="F232" s="383"/>
      <c r="G232" s="221" t="s">
        <v>80</v>
      </c>
      <c r="H232" s="221">
        <v>4.4999999999999998E-2</v>
      </c>
      <c r="I232" s="221" t="s">
        <v>48</v>
      </c>
      <c r="J232" s="394" t="s">
        <v>687</v>
      </c>
      <c r="K232" s="222" t="s">
        <v>307</v>
      </c>
      <c r="L232" s="221"/>
      <c r="M232" s="222" t="s">
        <v>688</v>
      </c>
      <c r="N232" s="221" t="s">
        <v>82</v>
      </c>
      <c r="O232" s="223" t="s">
        <v>689</v>
      </c>
      <c r="P232" s="398"/>
      <c r="AF232" s="219"/>
      <c r="AG232" s="219"/>
      <c r="AH232" s="219" t="s">
        <v>306</v>
      </c>
      <c r="AM232" s="219"/>
      <c r="AO232" s="219"/>
    </row>
    <row r="233" spans="1:41" customFormat="1" ht="15" hidden="1" x14ac:dyDescent="0.25">
      <c r="A233" s="224"/>
      <c r="B233" s="248"/>
      <c r="C233" s="314"/>
      <c r="D233" s="386" t="s">
        <v>70</v>
      </c>
      <c r="E233" s="386"/>
      <c r="F233" s="386"/>
      <c r="G233" s="221"/>
      <c r="H233" s="249"/>
      <c r="I233" s="249"/>
      <c r="J233" s="249"/>
      <c r="K233" s="250"/>
      <c r="L233" s="249"/>
      <c r="M233" s="251">
        <v>23.39</v>
      </c>
      <c r="N233" s="244"/>
      <c r="O233" s="258">
        <v>190.86</v>
      </c>
      <c r="AF233" s="219"/>
      <c r="AG233" s="219"/>
      <c r="AH233" s="219"/>
      <c r="AM233" s="219" t="s">
        <v>70</v>
      </c>
      <c r="AO233" s="219"/>
    </row>
    <row r="234" spans="1:41" customFormat="1" ht="23.25" x14ac:dyDescent="0.25">
      <c r="A234" s="220" t="s">
        <v>128</v>
      </c>
      <c r="B234" s="221" t="s">
        <v>690</v>
      </c>
      <c r="C234" s="313" t="s">
        <v>691</v>
      </c>
      <c r="D234" s="383" t="s">
        <v>692</v>
      </c>
      <c r="E234" s="383"/>
      <c r="F234" s="383"/>
      <c r="G234" s="221" t="s">
        <v>71</v>
      </c>
      <c r="H234" s="221">
        <v>7.0000000000000001E-3</v>
      </c>
      <c r="I234" s="221" t="s">
        <v>48</v>
      </c>
      <c r="J234" s="394" t="s">
        <v>693</v>
      </c>
      <c r="K234" s="222"/>
      <c r="L234" s="221"/>
      <c r="M234" s="222"/>
      <c r="N234" s="221"/>
      <c r="O234" s="223"/>
      <c r="P234" s="398"/>
      <c r="AF234" s="219"/>
      <c r="AG234" s="219"/>
      <c r="AH234" s="219" t="s">
        <v>692</v>
      </c>
      <c r="AM234" s="219"/>
      <c r="AO234" s="219"/>
    </row>
    <row r="235" spans="1:41" customFormat="1" ht="33.75" hidden="1" x14ac:dyDescent="0.25">
      <c r="A235" s="224"/>
      <c r="B235" s="225"/>
      <c r="C235" s="226" t="s">
        <v>50</v>
      </c>
      <c r="D235" s="384" t="s">
        <v>51</v>
      </c>
      <c r="E235" s="384"/>
      <c r="F235" s="384"/>
      <c r="G235" s="384"/>
      <c r="H235" s="384"/>
      <c r="I235" s="384"/>
      <c r="J235" s="384"/>
      <c r="K235" s="384"/>
      <c r="L235" s="384"/>
      <c r="M235" s="384"/>
      <c r="N235" s="384"/>
      <c r="O235" s="385"/>
      <c r="AF235" s="219"/>
      <c r="AG235" s="219"/>
      <c r="AH235" s="219"/>
      <c r="AI235" s="203" t="s">
        <v>51</v>
      </c>
      <c r="AM235" s="219"/>
      <c r="AO235" s="219"/>
    </row>
    <row r="236" spans="1:41" customFormat="1" ht="57" hidden="1" x14ac:dyDescent="0.25">
      <c r="A236" s="224"/>
      <c r="B236" s="225"/>
      <c r="C236" s="226" t="s">
        <v>52</v>
      </c>
      <c r="D236" s="384" t="s">
        <v>53</v>
      </c>
      <c r="E236" s="384"/>
      <c r="F236" s="384"/>
      <c r="G236" s="384"/>
      <c r="H236" s="384"/>
      <c r="I236" s="384"/>
      <c r="J236" s="384"/>
      <c r="K236" s="384"/>
      <c r="L236" s="384"/>
      <c r="M236" s="384"/>
      <c r="N236" s="384"/>
      <c r="O236" s="385"/>
      <c r="AF236" s="219"/>
      <c r="AG236" s="219"/>
      <c r="AH236" s="219"/>
      <c r="AI236" s="203" t="s">
        <v>53</v>
      </c>
      <c r="AM236" s="219"/>
      <c r="AO236" s="219"/>
    </row>
    <row r="237" spans="1:41" customFormat="1" ht="15" hidden="1" x14ac:dyDescent="0.25">
      <c r="A237" s="224"/>
      <c r="B237" s="227"/>
      <c r="C237" s="226" t="s">
        <v>48</v>
      </c>
      <c r="D237" s="378" t="s">
        <v>54</v>
      </c>
      <c r="E237" s="378"/>
      <c r="F237" s="378"/>
      <c r="G237" s="228"/>
      <c r="H237" s="229"/>
      <c r="I237" s="229"/>
      <c r="J237" s="229"/>
      <c r="K237" s="234">
        <v>4424.8999999999996</v>
      </c>
      <c r="L237" s="253">
        <v>1.3225</v>
      </c>
      <c r="M237" s="230">
        <v>40.96</v>
      </c>
      <c r="N237" s="232">
        <v>44.77</v>
      </c>
      <c r="O237" s="235">
        <v>1833.78</v>
      </c>
      <c r="AF237" s="219"/>
      <c r="AG237" s="219"/>
      <c r="AH237" s="219"/>
      <c r="AJ237" s="203" t="s">
        <v>54</v>
      </c>
      <c r="AM237" s="219"/>
      <c r="AO237" s="219"/>
    </row>
    <row r="238" spans="1:41" customFormat="1" ht="15" hidden="1" x14ac:dyDescent="0.25">
      <c r="A238" s="224"/>
      <c r="B238" s="227"/>
      <c r="C238" s="226" t="s">
        <v>27</v>
      </c>
      <c r="D238" s="378" t="s">
        <v>55</v>
      </c>
      <c r="E238" s="378"/>
      <c r="F238" s="378"/>
      <c r="G238" s="228"/>
      <c r="H238" s="229"/>
      <c r="I238" s="229"/>
      <c r="J238" s="229"/>
      <c r="K238" s="234">
        <v>16336.22</v>
      </c>
      <c r="L238" s="253">
        <v>1.4375</v>
      </c>
      <c r="M238" s="230">
        <v>164.38</v>
      </c>
      <c r="N238" s="232">
        <v>13.24</v>
      </c>
      <c r="O238" s="235">
        <v>2176.39</v>
      </c>
      <c r="AF238" s="219"/>
      <c r="AG238" s="219"/>
      <c r="AH238" s="219"/>
      <c r="AJ238" s="203" t="s">
        <v>55</v>
      </c>
      <c r="AM238" s="219"/>
      <c r="AO238" s="219"/>
    </row>
    <row r="239" spans="1:41" customFormat="1" ht="15" hidden="1" x14ac:dyDescent="0.25">
      <c r="A239" s="224"/>
      <c r="B239" s="227"/>
      <c r="C239" s="226" t="s">
        <v>56</v>
      </c>
      <c r="D239" s="378" t="s">
        <v>57</v>
      </c>
      <c r="E239" s="378"/>
      <c r="F239" s="378"/>
      <c r="G239" s="228"/>
      <c r="H239" s="229"/>
      <c r="I239" s="229"/>
      <c r="J239" s="229"/>
      <c r="K239" s="234">
        <v>2301.5100000000002</v>
      </c>
      <c r="L239" s="253">
        <v>1.4375</v>
      </c>
      <c r="M239" s="230">
        <v>23.16</v>
      </c>
      <c r="N239" s="232">
        <v>44.77</v>
      </c>
      <c r="O239" s="235">
        <v>1036.8699999999999</v>
      </c>
      <c r="AF239" s="219"/>
      <c r="AG239" s="219"/>
      <c r="AH239" s="219"/>
      <c r="AJ239" s="203" t="s">
        <v>57</v>
      </c>
      <c r="AM239" s="219"/>
      <c r="AO239" s="219"/>
    </row>
    <row r="240" spans="1:41" customFormat="1" ht="15" hidden="1" x14ac:dyDescent="0.25">
      <c r="A240" s="224"/>
      <c r="B240" s="227"/>
      <c r="C240" s="226" t="s">
        <v>58</v>
      </c>
      <c r="D240" s="378" t="s">
        <v>59</v>
      </c>
      <c r="E240" s="378"/>
      <c r="F240" s="378"/>
      <c r="G240" s="228"/>
      <c r="H240" s="229"/>
      <c r="I240" s="229"/>
      <c r="J240" s="229"/>
      <c r="K240" s="234">
        <v>1354.87</v>
      </c>
      <c r="L240" s="229"/>
      <c r="M240" s="230">
        <v>9.48</v>
      </c>
      <c r="N240" s="232">
        <v>8.16</v>
      </c>
      <c r="O240" s="233">
        <v>77.36</v>
      </c>
      <c r="AF240" s="219"/>
      <c r="AG240" s="219"/>
      <c r="AH240" s="219"/>
      <c r="AJ240" s="203" t="s">
        <v>59</v>
      </c>
      <c r="AM240" s="219"/>
      <c r="AO240" s="219"/>
    </row>
    <row r="241" spans="1:41" customFormat="1" ht="15" hidden="1" x14ac:dyDescent="0.25">
      <c r="A241" s="287"/>
      <c r="B241" s="227"/>
      <c r="C241" s="226"/>
      <c r="D241" s="378" t="s">
        <v>60</v>
      </c>
      <c r="E241" s="378"/>
      <c r="F241" s="378"/>
      <c r="G241" s="228" t="s">
        <v>61</v>
      </c>
      <c r="H241" s="240">
        <v>493.3</v>
      </c>
      <c r="I241" s="253">
        <v>1.3225</v>
      </c>
      <c r="J241" s="257">
        <v>4.5667248000000003</v>
      </c>
      <c r="K241" s="238"/>
      <c r="L241" s="229"/>
      <c r="M241" s="238"/>
      <c r="N241" s="229"/>
      <c r="O241" s="239"/>
      <c r="AF241" s="219"/>
      <c r="AG241" s="219"/>
      <c r="AH241" s="219"/>
      <c r="AK241" s="203" t="s">
        <v>60</v>
      </c>
      <c r="AM241" s="219"/>
      <c r="AO241" s="219"/>
    </row>
    <row r="242" spans="1:41" customFormat="1" ht="15" hidden="1" x14ac:dyDescent="0.25">
      <c r="A242" s="287"/>
      <c r="B242" s="227"/>
      <c r="C242" s="226"/>
      <c r="D242" s="378" t="s">
        <v>62</v>
      </c>
      <c r="E242" s="378"/>
      <c r="F242" s="378"/>
      <c r="G242" s="228" t="s">
        <v>61</v>
      </c>
      <c r="H242" s="232">
        <v>175.95</v>
      </c>
      <c r="I242" s="253">
        <v>1.4375</v>
      </c>
      <c r="J242" s="257">
        <v>1.7704968999999999</v>
      </c>
      <c r="K242" s="238"/>
      <c r="L242" s="229"/>
      <c r="M242" s="238"/>
      <c r="N242" s="229"/>
      <c r="O242" s="239"/>
      <c r="AF242" s="219"/>
      <c r="AG242" s="219"/>
      <c r="AH242" s="219"/>
      <c r="AK242" s="203" t="s">
        <v>62</v>
      </c>
      <c r="AM242" s="219"/>
      <c r="AO242" s="219"/>
    </row>
    <row r="243" spans="1:41" customFormat="1" ht="15" hidden="1" x14ac:dyDescent="0.25">
      <c r="A243" s="242"/>
      <c r="B243" s="228"/>
      <c r="C243" s="226"/>
      <c r="D243" s="379" t="s">
        <v>63</v>
      </c>
      <c r="E243" s="379"/>
      <c r="F243" s="379"/>
      <c r="G243" s="243"/>
      <c r="H243" s="244"/>
      <c r="I243" s="244"/>
      <c r="J243" s="244"/>
      <c r="K243" s="245">
        <v>22115.99</v>
      </c>
      <c r="L243" s="244"/>
      <c r="M243" s="246">
        <v>214.82</v>
      </c>
      <c r="N243" s="244"/>
      <c r="O243" s="247">
        <v>4087.53</v>
      </c>
      <c r="AF243" s="219"/>
      <c r="AG243" s="219"/>
      <c r="AH243" s="219"/>
      <c r="AL243" s="203" t="s">
        <v>63</v>
      </c>
      <c r="AM243" s="219"/>
      <c r="AO243" s="219"/>
    </row>
    <row r="244" spans="1:41" customFormat="1" ht="15" hidden="1" x14ac:dyDescent="0.25">
      <c r="A244" s="287"/>
      <c r="B244" s="227"/>
      <c r="C244" s="226"/>
      <c r="D244" s="378" t="s">
        <v>64</v>
      </c>
      <c r="E244" s="378"/>
      <c r="F244" s="378"/>
      <c r="G244" s="228"/>
      <c r="H244" s="229"/>
      <c r="I244" s="229"/>
      <c r="J244" s="229"/>
      <c r="K244" s="238"/>
      <c r="L244" s="229"/>
      <c r="M244" s="230">
        <v>64.12</v>
      </c>
      <c r="N244" s="229"/>
      <c r="O244" s="235">
        <v>2870.65</v>
      </c>
      <c r="AF244" s="219"/>
      <c r="AG244" s="219"/>
      <c r="AH244" s="219"/>
      <c r="AK244" s="203" t="s">
        <v>64</v>
      </c>
      <c r="AM244" s="219"/>
      <c r="AO244" s="219"/>
    </row>
    <row r="245" spans="1:41" customFormat="1" ht="45" hidden="1" x14ac:dyDescent="0.25">
      <c r="A245" s="287"/>
      <c r="B245" s="227"/>
      <c r="C245" s="226" t="s">
        <v>653</v>
      </c>
      <c r="D245" s="378" t="s">
        <v>654</v>
      </c>
      <c r="E245" s="378"/>
      <c r="F245" s="378"/>
      <c r="G245" s="228" t="s">
        <v>67</v>
      </c>
      <c r="H245" s="236">
        <v>110</v>
      </c>
      <c r="I245" s="229"/>
      <c r="J245" s="236">
        <v>110</v>
      </c>
      <c r="K245" s="238"/>
      <c r="L245" s="229"/>
      <c r="M245" s="230">
        <v>70.53</v>
      </c>
      <c r="N245" s="229"/>
      <c r="O245" s="235">
        <v>3157.72</v>
      </c>
      <c r="AF245" s="219"/>
      <c r="AG245" s="219"/>
      <c r="AH245" s="219"/>
      <c r="AK245" s="203" t="s">
        <v>654</v>
      </c>
      <c r="AM245" s="219"/>
      <c r="AO245" s="219"/>
    </row>
    <row r="246" spans="1:41" customFormat="1" ht="90" hidden="1" x14ac:dyDescent="0.25">
      <c r="A246" s="287"/>
      <c r="B246" s="227"/>
      <c r="C246" s="226" t="s">
        <v>655</v>
      </c>
      <c r="D246" s="378" t="s">
        <v>656</v>
      </c>
      <c r="E246" s="378"/>
      <c r="F246" s="378"/>
      <c r="G246" s="228" t="s">
        <v>67</v>
      </c>
      <c r="H246" s="236">
        <v>73</v>
      </c>
      <c r="I246" s="232">
        <v>0.85</v>
      </c>
      <c r="J246" s="232">
        <v>62.05</v>
      </c>
      <c r="K246" s="238"/>
      <c r="L246" s="229"/>
      <c r="M246" s="230">
        <v>39.79</v>
      </c>
      <c r="N246" s="229"/>
      <c r="O246" s="235">
        <v>1781.24</v>
      </c>
      <c r="AF246" s="219"/>
      <c r="AG246" s="219"/>
      <c r="AH246" s="219"/>
      <c r="AK246" s="203" t="s">
        <v>656</v>
      </c>
      <c r="AM246" s="219"/>
      <c r="AO246" s="219"/>
    </row>
    <row r="247" spans="1:41" customFormat="1" ht="15" hidden="1" x14ac:dyDescent="0.25">
      <c r="A247" s="224"/>
      <c r="B247" s="248"/>
      <c r="C247" s="314"/>
      <c r="D247" s="386" t="s">
        <v>70</v>
      </c>
      <c r="E247" s="386"/>
      <c r="F247" s="386"/>
      <c r="G247" s="221"/>
      <c r="H247" s="249"/>
      <c r="I247" s="249"/>
      <c r="J247" s="249"/>
      <c r="K247" s="250"/>
      <c r="L247" s="249"/>
      <c r="M247" s="251">
        <v>325.14</v>
      </c>
      <c r="N247" s="244"/>
      <c r="O247" s="252">
        <v>9026.49</v>
      </c>
      <c r="AF247" s="219"/>
      <c r="AG247" s="219"/>
      <c r="AH247" s="219"/>
      <c r="AM247" s="219" t="s">
        <v>70</v>
      </c>
      <c r="AO247" s="219"/>
    </row>
    <row r="248" spans="1:41" customFormat="1" ht="34.5" x14ac:dyDescent="0.25">
      <c r="A248" s="220" t="s">
        <v>129</v>
      </c>
      <c r="B248" s="221" t="s">
        <v>694</v>
      </c>
      <c r="C248" s="313" t="s">
        <v>695</v>
      </c>
      <c r="D248" s="383" t="s">
        <v>696</v>
      </c>
      <c r="E248" s="383"/>
      <c r="F248" s="383"/>
      <c r="G248" s="221" t="s">
        <v>105</v>
      </c>
      <c r="H248" s="221">
        <v>14</v>
      </c>
      <c r="I248" s="221" t="s">
        <v>48</v>
      </c>
      <c r="J248" s="394" t="s">
        <v>104</v>
      </c>
      <c r="K248" s="222" t="s">
        <v>697</v>
      </c>
      <c r="L248" s="221"/>
      <c r="M248" s="222" t="s">
        <v>698</v>
      </c>
      <c r="N248" s="221" t="s">
        <v>82</v>
      </c>
      <c r="O248" s="223" t="s">
        <v>699</v>
      </c>
      <c r="P248" s="398"/>
      <c r="AF248" s="219"/>
      <c r="AG248" s="219"/>
      <c r="AH248" s="219" t="s">
        <v>696</v>
      </c>
      <c r="AM248" s="219"/>
      <c r="AO248" s="219"/>
    </row>
    <row r="249" spans="1:41" customFormat="1" ht="15" hidden="1" x14ac:dyDescent="0.25">
      <c r="A249" s="224"/>
      <c r="B249" s="248"/>
      <c r="C249" s="314"/>
      <c r="D249" s="386" t="s">
        <v>70</v>
      </c>
      <c r="E249" s="386"/>
      <c r="F249" s="386"/>
      <c r="G249" s="221"/>
      <c r="H249" s="249"/>
      <c r="I249" s="249"/>
      <c r="J249" s="249"/>
      <c r="K249" s="250"/>
      <c r="L249" s="249"/>
      <c r="M249" s="256">
        <v>1801.94</v>
      </c>
      <c r="N249" s="244"/>
      <c r="O249" s="252">
        <v>14703.83</v>
      </c>
      <c r="AF249" s="219"/>
      <c r="AG249" s="219"/>
      <c r="AH249" s="219"/>
      <c r="AM249" s="219" t="s">
        <v>70</v>
      </c>
      <c r="AO249" s="219"/>
    </row>
    <row r="250" spans="1:41" customFormat="1" ht="34.5" x14ac:dyDescent="0.25">
      <c r="A250" s="220" t="s">
        <v>130</v>
      </c>
      <c r="B250" s="221" t="s">
        <v>289</v>
      </c>
      <c r="C250" s="313" t="s">
        <v>700</v>
      </c>
      <c r="D250" s="383" t="s">
        <v>701</v>
      </c>
      <c r="E250" s="383"/>
      <c r="F250" s="383"/>
      <c r="G250" s="221" t="s">
        <v>80</v>
      </c>
      <c r="H250" s="221">
        <v>0.02</v>
      </c>
      <c r="I250" s="221" t="s">
        <v>48</v>
      </c>
      <c r="J250" s="394" t="s">
        <v>702</v>
      </c>
      <c r="K250" s="222"/>
      <c r="L250" s="221"/>
      <c r="M250" s="222"/>
      <c r="N250" s="221"/>
      <c r="O250" s="223"/>
      <c r="P250" s="398"/>
      <c r="AF250" s="219"/>
      <c r="AG250" s="219"/>
      <c r="AH250" s="219" t="s">
        <v>701</v>
      </c>
      <c r="AM250" s="219"/>
      <c r="AO250" s="219"/>
    </row>
    <row r="251" spans="1:41" customFormat="1" ht="57" hidden="1" x14ac:dyDescent="0.25">
      <c r="A251" s="224"/>
      <c r="B251" s="225"/>
      <c r="C251" s="226" t="s">
        <v>52</v>
      </c>
      <c r="D251" s="384" t="s">
        <v>53</v>
      </c>
      <c r="E251" s="384"/>
      <c r="F251" s="384"/>
      <c r="G251" s="384"/>
      <c r="H251" s="384"/>
      <c r="I251" s="384"/>
      <c r="J251" s="384"/>
      <c r="K251" s="384"/>
      <c r="L251" s="384"/>
      <c r="M251" s="384"/>
      <c r="N251" s="384"/>
      <c r="O251" s="385"/>
      <c r="AF251" s="219"/>
      <c r="AG251" s="219"/>
      <c r="AH251" s="219"/>
      <c r="AI251" s="203" t="s">
        <v>53</v>
      </c>
      <c r="AM251" s="219"/>
      <c r="AO251" s="219"/>
    </row>
    <row r="252" spans="1:41" customFormat="1" ht="15" hidden="1" x14ac:dyDescent="0.25">
      <c r="A252" s="224"/>
      <c r="B252" s="227"/>
      <c r="C252" s="226" t="s">
        <v>48</v>
      </c>
      <c r="D252" s="378" t="s">
        <v>54</v>
      </c>
      <c r="E252" s="378"/>
      <c r="F252" s="378"/>
      <c r="G252" s="228"/>
      <c r="H252" s="229"/>
      <c r="I252" s="229"/>
      <c r="J252" s="229"/>
      <c r="K252" s="230">
        <v>446.24</v>
      </c>
      <c r="L252" s="232">
        <v>1.1499999999999999</v>
      </c>
      <c r="M252" s="230">
        <v>10.26</v>
      </c>
      <c r="N252" s="232">
        <v>44.77</v>
      </c>
      <c r="O252" s="233">
        <v>459.34</v>
      </c>
      <c r="AF252" s="219"/>
      <c r="AG252" s="219"/>
      <c r="AH252" s="219"/>
      <c r="AJ252" s="203" t="s">
        <v>54</v>
      </c>
      <c r="AM252" s="219"/>
      <c r="AO252" s="219"/>
    </row>
    <row r="253" spans="1:41" customFormat="1" ht="15" hidden="1" x14ac:dyDescent="0.25">
      <c r="A253" s="224"/>
      <c r="B253" s="227"/>
      <c r="C253" s="226" t="s">
        <v>27</v>
      </c>
      <c r="D253" s="378" t="s">
        <v>55</v>
      </c>
      <c r="E253" s="378"/>
      <c r="F253" s="378"/>
      <c r="G253" s="228"/>
      <c r="H253" s="229"/>
      <c r="I253" s="229"/>
      <c r="J253" s="229"/>
      <c r="K253" s="230">
        <v>16.52</v>
      </c>
      <c r="L253" s="232">
        <v>1.1499999999999999</v>
      </c>
      <c r="M253" s="230">
        <v>0.38</v>
      </c>
      <c r="N253" s="232">
        <v>13.24</v>
      </c>
      <c r="O253" s="233">
        <v>5.03</v>
      </c>
      <c r="AF253" s="219"/>
      <c r="AG253" s="219"/>
      <c r="AH253" s="219"/>
      <c r="AJ253" s="203" t="s">
        <v>55</v>
      </c>
      <c r="AM253" s="219"/>
      <c r="AO253" s="219"/>
    </row>
    <row r="254" spans="1:41" customFormat="1" ht="15" hidden="1" x14ac:dyDescent="0.25">
      <c r="A254" s="224"/>
      <c r="B254" s="227"/>
      <c r="C254" s="226" t="s">
        <v>56</v>
      </c>
      <c r="D254" s="378" t="s">
        <v>57</v>
      </c>
      <c r="E254" s="378"/>
      <c r="F254" s="378"/>
      <c r="G254" s="228"/>
      <c r="H254" s="229"/>
      <c r="I254" s="229"/>
      <c r="J254" s="229"/>
      <c r="K254" s="230">
        <v>2.78</v>
      </c>
      <c r="L254" s="232">
        <v>1.1499999999999999</v>
      </c>
      <c r="M254" s="230">
        <v>0.06</v>
      </c>
      <c r="N254" s="232">
        <v>44.77</v>
      </c>
      <c r="O254" s="233">
        <v>2.69</v>
      </c>
      <c r="AF254" s="219"/>
      <c r="AG254" s="219"/>
      <c r="AH254" s="219"/>
      <c r="AJ254" s="203" t="s">
        <v>57</v>
      </c>
      <c r="AM254" s="219"/>
      <c r="AO254" s="219"/>
    </row>
    <row r="255" spans="1:41" customFormat="1" ht="15" hidden="1" x14ac:dyDescent="0.25">
      <c r="A255" s="224"/>
      <c r="B255" s="227"/>
      <c r="C255" s="226" t="s">
        <v>58</v>
      </c>
      <c r="D255" s="378" t="s">
        <v>59</v>
      </c>
      <c r="E255" s="378"/>
      <c r="F255" s="378"/>
      <c r="G255" s="228"/>
      <c r="H255" s="229"/>
      <c r="I255" s="229"/>
      <c r="J255" s="229"/>
      <c r="K255" s="230">
        <v>547.69000000000005</v>
      </c>
      <c r="L255" s="229"/>
      <c r="M255" s="230">
        <v>10.95</v>
      </c>
      <c r="N255" s="232">
        <v>8.16</v>
      </c>
      <c r="O255" s="233">
        <v>89.35</v>
      </c>
      <c r="AF255" s="219"/>
      <c r="AG255" s="219"/>
      <c r="AH255" s="219"/>
      <c r="AJ255" s="203" t="s">
        <v>59</v>
      </c>
      <c r="AM255" s="219"/>
      <c r="AO255" s="219"/>
    </row>
    <row r="256" spans="1:41" customFormat="1" ht="15" hidden="1" x14ac:dyDescent="0.25">
      <c r="A256" s="287"/>
      <c r="B256" s="227"/>
      <c r="C256" s="226"/>
      <c r="D256" s="378" t="s">
        <v>60</v>
      </c>
      <c r="E256" s="378"/>
      <c r="F256" s="378"/>
      <c r="G256" s="228" t="s">
        <v>61</v>
      </c>
      <c r="H256" s="232">
        <v>55.16</v>
      </c>
      <c r="I256" s="232">
        <v>1.1499999999999999</v>
      </c>
      <c r="J256" s="241">
        <v>1.26868</v>
      </c>
      <c r="K256" s="238"/>
      <c r="L256" s="229"/>
      <c r="M256" s="238"/>
      <c r="N256" s="229"/>
      <c r="O256" s="239"/>
      <c r="AF256" s="219"/>
      <c r="AG256" s="219"/>
      <c r="AH256" s="219"/>
      <c r="AK256" s="203" t="s">
        <v>60</v>
      </c>
      <c r="AM256" s="219"/>
      <c r="AO256" s="219"/>
    </row>
    <row r="257" spans="1:41" customFormat="1" ht="15" hidden="1" x14ac:dyDescent="0.25">
      <c r="A257" s="287"/>
      <c r="B257" s="227"/>
      <c r="C257" s="226"/>
      <c r="D257" s="378" t="s">
        <v>62</v>
      </c>
      <c r="E257" s="378"/>
      <c r="F257" s="378"/>
      <c r="G257" s="228" t="s">
        <v>61</v>
      </c>
      <c r="H257" s="232">
        <v>0.24</v>
      </c>
      <c r="I257" s="232">
        <v>1.1499999999999999</v>
      </c>
      <c r="J257" s="241">
        <v>5.5199999999999997E-3</v>
      </c>
      <c r="K257" s="238"/>
      <c r="L257" s="229"/>
      <c r="M257" s="238"/>
      <c r="N257" s="229"/>
      <c r="O257" s="239"/>
      <c r="AF257" s="219"/>
      <c r="AG257" s="219"/>
      <c r="AH257" s="219"/>
      <c r="AK257" s="203" t="s">
        <v>62</v>
      </c>
      <c r="AM257" s="219"/>
      <c r="AO257" s="219"/>
    </row>
    <row r="258" spans="1:41" customFormat="1" ht="15" hidden="1" x14ac:dyDescent="0.25">
      <c r="A258" s="242"/>
      <c r="B258" s="228"/>
      <c r="C258" s="226"/>
      <c r="D258" s="379" t="s">
        <v>63</v>
      </c>
      <c r="E258" s="379"/>
      <c r="F258" s="379"/>
      <c r="G258" s="243"/>
      <c r="H258" s="244"/>
      <c r="I258" s="244"/>
      <c r="J258" s="244"/>
      <c r="K258" s="245">
        <v>1010.45</v>
      </c>
      <c r="L258" s="244"/>
      <c r="M258" s="246">
        <v>21.59</v>
      </c>
      <c r="N258" s="244"/>
      <c r="O258" s="254">
        <v>553.72</v>
      </c>
      <c r="AF258" s="219"/>
      <c r="AG258" s="219"/>
      <c r="AH258" s="219"/>
      <c r="AL258" s="203" t="s">
        <v>63</v>
      </c>
      <c r="AM258" s="219"/>
      <c r="AO258" s="219"/>
    </row>
    <row r="259" spans="1:41" customFormat="1" ht="15" hidden="1" x14ac:dyDescent="0.25">
      <c r="A259" s="287"/>
      <c r="B259" s="227"/>
      <c r="C259" s="226"/>
      <c r="D259" s="378" t="s">
        <v>64</v>
      </c>
      <c r="E259" s="378"/>
      <c r="F259" s="378"/>
      <c r="G259" s="228"/>
      <c r="H259" s="229"/>
      <c r="I259" s="229"/>
      <c r="J259" s="229"/>
      <c r="K259" s="238"/>
      <c r="L259" s="229"/>
      <c r="M259" s="230">
        <v>10.32</v>
      </c>
      <c r="N259" s="229"/>
      <c r="O259" s="233">
        <v>462.03</v>
      </c>
      <c r="AF259" s="219"/>
      <c r="AG259" s="219"/>
      <c r="AH259" s="219"/>
      <c r="AK259" s="203" t="s">
        <v>64</v>
      </c>
      <c r="AM259" s="219"/>
      <c r="AO259" s="219"/>
    </row>
    <row r="260" spans="1:41" customFormat="1" ht="45.75" hidden="1" x14ac:dyDescent="0.25">
      <c r="A260" s="287"/>
      <c r="B260" s="227"/>
      <c r="C260" s="226" t="s">
        <v>703</v>
      </c>
      <c r="D260" s="378" t="s">
        <v>704</v>
      </c>
      <c r="E260" s="378"/>
      <c r="F260" s="378"/>
      <c r="G260" s="228" t="s">
        <v>67</v>
      </c>
      <c r="H260" s="236">
        <v>103</v>
      </c>
      <c r="I260" s="229"/>
      <c r="J260" s="236">
        <v>103</v>
      </c>
      <c r="K260" s="238"/>
      <c r="L260" s="229"/>
      <c r="M260" s="230">
        <v>10.63</v>
      </c>
      <c r="N260" s="229"/>
      <c r="O260" s="233">
        <v>475.89</v>
      </c>
      <c r="AF260" s="219"/>
      <c r="AG260" s="219"/>
      <c r="AH260" s="219"/>
      <c r="AK260" s="203" t="s">
        <v>704</v>
      </c>
      <c r="AM260" s="219"/>
      <c r="AO260" s="219"/>
    </row>
    <row r="261" spans="1:41" customFormat="1" ht="45.75" hidden="1" x14ac:dyDescent="0.25">
      <c r="A261" s="287"/>
      <c r="B261" s="227"/>
      <c r="C261" s="226" t="s">
        <v>705</v>
      </c>
      <c r="D261" s="378" t="s">
        <v>706</v>
      </c>
      <c r="E261" s="378"/>
      <c r="F261" s="378"/>
      <c r="G261" s="228" t="s">
        <v>67</v>
      </c>
      <c r="H261" s="236">
        <v>59</v>
      </c>
      <c r="I261" s="229"/>
      <c r="J261" s="236">
        <v>59</v>
      </c>
      <c r="K261" s="238"/>
      <c r="L261" s="229"/>
      <c r="M261" s="230">
        <v>6.09</v>
      </c>
      <c r="N261" s="229"/>
      <c r="O261" s="233">
        <v>272.60000000000002</v>
      </c>
      <c r="AF261" s="219"/>
      <c r="AG261" s="219"/>
      <c r="AH261" s="219"/>
      <c r="AK261" s="203" t="s">
        <v>706</v>
      </c>
      <c r="AM261" s="219"/>
      <c r="AO261" s="219"/>
    </row>
    <row r="262" spans="1:41" customFormat="1" ht="15" hidden="1" x14ac:dyDescent="0.25">
      <c r="A262" s="224"/>
      <c r="B262" s="248"/>
      <c r="C262" s="314"/>
      <c r="D262" s="386" t="s">
        <v>70</v>
      </c>
      <c r="E262" s="386"/>
      <c r="F262" s="386"/>
      <c r="G262" s="221"/>
      <c r="H262" s="249"/>
      <c r="I262" s="249"/>
      <c r="J262" s="249"/>
      <c r="K262" s="250"/>
      <c r="L262" s="249"/>
      <c r="M262" s="251">
        <v>38.31</v>
      </c>
      <c r="N262" s="244"/>
      <c r="O262" s="252">
        <v>1302.21</v>
      </c>
      <c r="AF262" s="219"/>
      <c r="AG262" s="219"/>
      <c r="AH262" s="219"/>
      <c r="AM262" s="219" t="s">
        <v>70</v>
      </c>
      <c r="AO262" s="219"/>
    </row>
    <row r="263" spans="1:41" customFormat="1" ht="33.75" x14ac:dyDescent="0.25">
      <c r="A263" s="220" t="s">
        <v>111</v>
      </c>
      <c r="B263" s="221" t="s">
        <v>284</v>
      </c>
      <c r="C263" s="313" t="s">
        <v>707</v>
      </c>
      <c r="D263" s="383" t="s">
        <v>708</v>
      </c>
      <c r="E263" s="383"/>
      <c r="F263" s="383"/>
      <c r="G263" s="221" t="s">
        <v>80</v>
      </c>
      <c r="H263" s="221">
        <v>2.0799999999999999E-2</v>
      </c>
      <c r="I263" s="221" t="s">
        <v>48</v>
      </c>
      <c r="J263" s="394" t="s">
        <v>709</v>
      </c>
      <c r="K263" s="222" t="s">
        <v>710</v>
      </c>
      <c r="L263" s="221"/>
      <c r="M263" s="222" t="s">
        <v>711</v>
      </c>
      <c r="N263" s="221" t="s">
        <v>82</v>
      </c>
      <c r="O263" s="223" t="s">
        <v>712</v>
      </c>
      <c r="P263" s="398"/>
      <c r="AF263" s="219"/>
      <c r="AG263" s="219"/>
      <c r="AH263" s="219" t="s">
        <v>708</v>
      </c>
      <c r="AM263" s="219"/>
      <c r="AO263" s="219"/>
    </row>
    <row r="264" spans="1:41" customFormat="1" ht="15" hidden="1" x14ac:dyDescent="0.25">
      <c r="A264" s="224"/>
      <c r="B264" s="248"/>
      <c r="C264" s="314"/>
      <c r="D264" s="386" t="s">
        <v>70</v>
      </c>
      <c r="E264" s="386"/>
      <c r="F264" s="386"/>
      <c r="G264" s="221"/>
      <c r="H264" s="249"/>
      <c r="I264" s="249"/>
      <c r="J264" s="249"/>
      <c r="K264" s="250"/>
      <c r="L264" s="249"/>
      <c r="M264" s="251">
        <v>15.09</v>
      </c>
      <c r="N264" s="244"/>
      <c r="O264" s="258">
        <v>123.13</v>
      </c>
      <c r="AF264" s="219"/>
      <c r="AG264" s="219"/>
      <c r="AH264" s="219"/>
      <c r="AM264" s="219" t="s">
        <v>70</v>
      </c>
      <c r="AO264" s="219"/>
    </row>
    <row r="265" spans="1:41" customFormat="1" ht="15" hidden="1" x14ac:dyDescent="0.25">
      <c r="A265" s="259"/>
      <c r="B265" s="204"/>
      <c r="C265" s="222"/>
      <c r="D265" s="386" t="s">
        <v>713</v>
      </c>
      <c r="E265" s="386"/>
      <c r="F265" s="386"/>
      <c r="G265" s="386"/>
      <c r="H265" s="386"/>
      <c r="I265" s="386"/>
      <c r="J265" s="386"/>
      <c r="K265" s="386"/>
      <c r="L265" s="386"/>
      <c r="M265" s="315">
        <v>37230.61</v>
      </c>
      <c r="N265" s="261"/>
      <c r="O265" s="262"/>
      <c r="P265" s="263"/>
      <c r="AF265" s="219"/>
      <c r="AG265" s="219"/>
      <c r="AH265" s="219"/>
      <c r="AM265" s="219"/>
      <c r="AO265" s="219" t="s">
        <v>713</v>
      </c>
    </row>
    <row r="266" spans="1:41" customFormat="1" ht="15" x14ac:dyDescent="0.25">
      <c r="A266" s="380" t="s">
        <v>714</v>
      </c>
      <c r="B266" s="381"/>
      <c r="C266" s="381"/>
      <c r="D266" s="381"/>
      <c r="E266" s="381"/>
      <c r="F266" s="381"/>
      <c r="G266" s="381"/>
      <c r="H266" s="381"/>
      <c r="I266" s="381"/>
      <c r="J266" s="381"/>
      <c r="K266" s="381"/>
      <c r="L266" s="381"/>
      <c r="M266" s="381"/>
      <c r="N266" s="381"/>
      <c r="O266" s="382"/>
      <c r="P266" s="398"/>
      <c r="AF266" s="219" t="s">
        <v>714</v>
      </c>
      <c r="AG266" s="219"/>
      <c r="AH266" s="219"/>
      <c r="AM266" s="219"/>
      <c r="AO266" s="219"/>
    </row>
    <row r="267" spans="1:41" customFormat="1" ht="57" x14ac:dyDescent="0.25">
      <c r="A267" s="220" t="s">
        <v>112</v>
      </c>
      <c r="B267" s="221" t="s">
        <v>285</v>
      </c>
      <c r="C267" s="313" t="s">
        <v>715</v>
      </c>
      <c r="D267" s="383" t="s">
        <v>716</v>
      </c>
      <c r="E267" s="383"/>
      <c r="F267" s="383"/>
      <c r="G267" s="221" t="s">
        <v>500</v>
      </c>
      <c r="H267" s="221">
        <v>6.6000000000000003E-2</v>
      </c>
      <c r="I267" s="221" t="s">
        <v>48</v>
      </c>
      <c r="J267" s="394" t="s">
        <v>717</v>
      </c>
      <c r="K267" s="222"/>
      <c r="L267" s="221"/>
      <c r="M267" s="222"/>
      <c r="N267" s="221"/>
      <c r="O267" s="223"/>
      <c r="P267" s="398"/>
      <c r="AF267" s="219"/>
      <c r="AG267" s="219"/>
      <c r="AH267" s="219" t="s">
        <v>716</v>
      </c>
      <c r="AM267" s="219"/>
      <c r="AO267" s="219"/>
    </row>
    <row r="268" spans="1:41" customFormat="1" ht="33.75" hidden="1" x14ac:dyDescent="0.25">
      <c r="A268" s="224"/>
      <c r="B268" s="225"/>
      <c r="C268" s="226" t="s">
        <v>50</v>
      </c>
      <c r="D268" s="384" t="s">
        <v>51</v>
      </c>
      <c r="E268" s="384"/>
      <c r="F268" s="384"/>
      <c r="G268" s="384"/>
      <c r="H268" s="384"/>
      <c r="I268" s="384"/>
      <c r="J268" s="384"/>
      <c r="K268" s="384"/>
      <c r="L268" s="384"/>
      <c r="M268" s="384"/>
      <c r="N268" s="384"/>
      <c r="O268" s="385"/>
      <c r="AF268" s="219"/>
      <c r="AG268" s="219"/>
      <c r="AH268" s="219"/>
      <c r="AI268" s="203" t="s">
        <v>51</v>
      </c>
      <c r="AM268" s="219"/>
      <c r="AO268" s="219"/>
    </row>
    <row r="269" spans="1:41" customFormat="1" ht="57" hidden="1" x14ac:dyDescent="0.25">
      <c r="A269" s="224"/>
      <c r="B269" s="225"/>
      <c r="C269" s="226" t="s">
        <v>52</v>
      </c>
      <c r="D269" s="384" t="s">
        <v>53</v>
      </c>
      <c r="E269" s="384"/>
      <c r="F269" s="384"/>
      <c r="G269" s="384"/>
      <c r="H269" s="384"/>
      <c r="I269" s="384"/>
      <c r="J269" s="384"/>
      <c r="K269" s="384"/>
      <c r="L269" s="384"/>
      <c r="M269" s="384"/>
      <c r="N269" s="384"/>
      <c r="O269" s="385"/>
      <c r="AF269" s="219"/>
      <c r="AG269" s="219"/>
      <c r="AH269" s="219"/>
      <c r="AI269" s="203" t="s">
        <v>53</v>
      </c>
      <c r="AM269" s="219"/>
      <c r="AO269" s="219"/>
    </row>
    <row r="270" spans="1:41" customFormat="1" ht="15" hidden="1" x14ac:dyDescent="0.25">
      <c r="A270" s="224"/>
      <c r="B270" s="227"/>
      <c r="C270" s="226" t="s">
        <v>48</v>
      </c>
      <c r="D270" s="378" t="s">
        <v>54</v>
      </c>
      <c r="E270" s="378"/>
      <c r="F270" s="378"/>
      <c r="G270" s="228"/>
      <c r="H270" s="229"/>
      <c r="I270" s="229"/>
      <c r="J270" s="229"/>
      <c r="K270" s="234">
        <v>6830.49</v>
      </c>
      <c r="L270" s="253">
        <v>1.3225</v>
      </c>
      <c r="M270" s="230">
        <v>596.20000000000005</v>
      </c>
      <c r="N270" s="232">
        <v>44.77</v>
      </c>
      <c r="O270" s="235">
        <v>26691.87</v>
      </c>
      <c r="AF270" s="219"/>
      <c r="AG270" s="219"/>
      <c r="AH270" s="219"/>
      <c r="AJ270" s="203" t="s">
        <v>54</v>
      </c>
      <c r="AM270" s="219"/>
      <c r="AO270" s="219"/>
    </row>
    <row r="271" spans="1:41" customFormat="1" ht="15" hidden="1" x14ac:dyDescent="0.25">
      <c r="A271" s="224"/>
      <c r="B271" s="227"/>
      <c r="C271" s="226" t="s">
        <v>27</v>
      </c>
      <c r="D271" s="378" t="s">
        <v>55</v>
      </c>
      <c r="E271" s="378"/>
      <c r="F271" s="378"/>
      <c r="G271" s="228"/>
      <c r="H271" s="229"/>
      <c r="I271" s="229"/>
      <c r="J271" s="229"/>
      <c r="K271" s="234">
        <v>14106.76</v>
      </c>
      <c r="L271" s="253">
        <v>1.4375</v>
      </c>
      <c r="M271" s="234">
        <v>1338.38</v>
      </c>
      <c r="N271" s="232">
        <v>13.24</v>
      </c>
      <c r="O271" s="235">
        <v>17720.150000000001</v>
      </c>
      <c r="AF271" s="219"/>
      <c r="AG271" s="219"/>
      <c r="AH271" s="219"/>
      <c r="AJ271" s="203" t="s">
        <v>55</v>
      </c>
      <c r="AM271" s="219"/>
      <c r="AO271" s="219"/>
    </row>
    <row r="272" spans="1:41" customFormat="1" ht="15" hidden="1" x14ac:dyDescent="0.25">
      <c r="A272" s="224"/>
      <c r="B272" s="227"/>
      <c r="C272" s="226" t="s">
        <v>56</v>
      </c>
      <c r="D272" s="378" t="s">
        <v>57</v>
      </c>
      <c r="E272" s="378"/>
      <c r="F272" s="378"/>
      <c r="G272" s="228"/>
      <c r="H272" s="229"/>
      <c r="I272" s="229"/>
      <c r="J272" s="229"/>
      <c r="K272" s="234">
        <v>1080.55</v>
      </c>
      <c r="L272" s="253">
        <v>1.4375</v>
      </c>
      <c r="M272" s="230">
        <v>102.52</v>
      </c>
      <c r="N272" s="232">
        <v>44.77</v>
      </c>
      <c r="O272" s="235">
        <v>4589.82</v>
      </c>
      <c r="AF272" s="219"/>
      <c r="AG272" s="219"/>
      <c r="AH272" s="219"/>
      <c r="AJ272" s="203" t="s">
        <v>57</v>
      </c>
      <c r="AM272" s="219"/>
      <c r="AO272" s="219"/>
    </row>
    <row r="273" spans="1:41" customFormat="1" ht="15" hidden="1" x14ac:dyDescent="0.25">
      <c r="A273" s="224"/>
      <c r="B273" s="227"/>
      <c r="C273" s="226" t="s">
        <v>58</v>
      </c>
      <c r="D273" s="378" t="s">
        <v>59</v>
      </c>
      <c r="E273" s="378"/>
      <c r="F273" s="378"/>
      <c r="G273" s="228"/>
      <c r="H273" s="229"/>
      <c r="I273" s="229"/>
      <c r="J273" s="229"/>
      <c r="K273" s="234">
        <v>6661.92</v>
      </c>
      <c r="L273" s="229"/>
      <c r="M273" s="230">
        <v>439.69</v>
      </c>
      <c r="N273" s="232">
        <v>8.16</v>
      </c>
      <c r="O273" s="235">
        <v>3587.87</v>
      </c>
      <c r="AF273" s="219"/>
      <c r="AG273" s="219"/>
      <c r="AH273" s="219"/>
      <c r="AJ273" s="203" t="s">
        <v>59</v>
      </c>
      <c r="AM273" s="219"/>
      <c r="AO273" s="219"/>
    </row>
    <row r="274" spans="1:41" customFormat="1" ht="15" hidden="1" x14ac:dyDescent="0.25">
      <c r="A274" s="287"/>
      <c r="B274" s="227"/>
      <c r="C274" s="226"/>
      <c r="D274" s="378" t="s">
        <v>60</v>
      </c>
      <c r="E274" s="378"/>
      <c r="F274" s="378"/>
      <c r="G274" s="228" t="s">
        <v>61</v>
      </c>
      <c r="H274" s="236">
        <v>669</v>
      </c>
      <c r="I274" s="253">
        <v>1.3225</v>
      </c>
      <c r="J274" s="237">
        <v>58.393664999999999</v>
      </c>
      <c r="K274" s="238"/>
      <c r="L274" s="229"/>
      <c r="M274" s="238"/>
      <c r="N274" s="229"/>
      <c r="O274" s="239"/>
      <c r="AF274" s="219"/>
      <c r="AG274" s="219"/>
      <c r="AH274" s="219"/>
      <c r="AK274" s="203" t="s">
        <v>60</v>
      </c>
      <c r="AM274" s="219"/>
      <c r="AO274" s="219"/>
    </row>
    <row r="275" spans="1:41" customFormat="1" ht="15" hidden="1" x14ac:dyDescent="0.25">
      <c r="A275" s="287"/>
      <c r="B275" s="227"/>
      <c r="C275" s="226"/>
      <c r="D275" s="378" t="s">
        <v>62</v>
      </c>
      <c r="E275" s="378"/>
      <c r="F275" s="378"/>
      <c r="G275" s="228" t="s">
        <v>61</v>
      </c>
      <c r="H275" s="232">
        <v>88.65</v>
      </c>
      <c r="I275" s="253">
        <v>1.4375</v>
      </c>
      <c r="J275" s="257">
        <v>8.4106687999999998</v>
      </c>
      <c r="K275" s="238"/>
      <c r="L275" s="229"/>
      <c r="M275" s="238"/>
      <c r="N275" s="229"/>
      <c r="O275" s="239"/>
      <c r="AF275" s="219"/>
      <c r="AG275" s="219"/>
      <c r="AH275" s="219"/>
      <c r="AK275" s="203" t="s">
        <v>62</v>
      </c>
      <c r="AM275" s="219"/>
      <c r="AO275" s="219"/>
    </row>
    <row r="276" spans="1:41" customFormat="1" ht="15" hidden="1" x14ac:dyDescent="0.25">
      <c r="A276" s="242"/>
      <c r="B276" s="228"/>
      <c r="C276" s="226"/>
      <c r="D276" s="379" t="s">
        <v>63</v>
      </c>
      <c r="E276" s="379"/>
      <c r="F276" s="379"/>
      <c r="G276" s="243"/>
      <c r="H276" s="244"/>
      <c r="I276" s="244"/>
      <c r="J276" s="244"/>
      <c r="K276" s="245">
        <v>27599.17</v>
      </c>
      <c r="L276" s="244"/>
      <c r="M276" s="245">
        <v>2374.27</v>
      </c>
      <c r="N276" s="244"/>
      <c r="O276" s="247">
        <v>47999.89</v>
      </c>
      <c r="AF276" s="219"/>
      <c r="AG276" s="219"/>
      <c r="AH276" s="219"/>
      <c r="AL276" s="203" t="s">
        <v>63</v>
      </c>
      <c r="AM276" s="219"/>
      <c r="AO276" s="219"/>
    </row>
    <row r="277" spans="1:41" customFormat="1" ht="15" hidden="1" x14ac:dyDescent="0.25">
      <c r="A277" s="287"/>
      <c r="B277" s="227"/>
      <c r="C277" s="226"/>
      <c r="D277" s="378" t="s">
        <v>64</v>
      </c>
      <c r="E277" s="378"/>
      <c r="F277" s="378"/>
      <c r="G277" s="228"/>
      <c r="H277" s="229"/>
      <c r="I277" s="229"/>
      <c r="J277" s="229"/>
      <c r="K277" s="238"/>
      <c r="L277" s="229"/>
      <c r="M277" s="230">
        <v>698.72</v>
      </c>
      <c r="N277" s="229"/>
      <c r="O277" s="235">
        <v>31281.69</v>
      </c>
      <c r="AF277" s="219"/>
      <c r="AG277" s="219"/>
      <c r="AH277" s="219"/>
      <c r="AK277" s="203" t="s">
        <v>64</v>
      </c>
      <c r="AM277" s="219"/>
      <c r="AO277" s="219"/>
    </row>
    <row r="278" spans="1:41" customFormat="1" ht="45" hidden="1" x14ac:dyDescent="0.25">
      <c r="A278" s="287"/>
      <c r="B278" s="227"/>
      <c r="C278" s="226" t="s">
        <v>373</v>
      </c>
      <c r="D278" s="378" t="s">
        <v>374</v>
      </c>
      <c r="E278" s="378"/>
      <c r="F278" s="378"/>
      <c r="G278" s="228" t="s">
        <v>67</v>
      </c>
      <c r="H278" s="236">
        <v>117</v>
      </c>
      <c r="I278" s="229"/>
      <c r="J278" s="236">
        <v>117</v>
      </c>
      <c r="K278" s="238"/>
      <c r="L278" s="229"/>
      <c r="M278" s="230">
        <v>817.5</v>
      </c>
      <c r="N278" s="229"/>
      <c r="O278" s="235">
        <v>36599.58</v>
      </c>
      <c r="AF278" s="219"/>
      <c r="AG278" s="219"/>
      <c r="AH278" s="219"/>
      <c r="AK278" s="203" t="s">
        <v>374</v>
      </c>
      <c r="AM278" s="219"/>
      <c r="AO278" s="219"/>
    </row>
    <row r="279" spans="1:41" customFormat="1" ht="90" hidden="1" x14ac:dyDescent="0.25">
      <c r="A279" s="287"/>
      <c r="B279" s="227"/>
      <c r="C279" s="226" t="s">
        <v>375</v>
      </c>
      <c r="D279" s="378" t="s">
        <v>376</v>
      </c>
      <c r="E279" s="378"/>
      <c r="F279" s="378"/>
      <c r="G279" s="228" t="s">
        <v>67</v>
      </c>
      <c r="H279" s="236">
        <v>74</v>
      </c>
      <c r="I279" s="232">
        <v>0.85</v>
      </c>
      <c r="J279" s="240">
        <v>62.9</v>
      </c>
      <c r="K279" s="238"/>
      <c r="L279" s="229"/>
      <c r="M279" s="230">
        <v>439.49</v>
      </c>
      <c r="N279" s="229"/>
      <c r="O279" s="235">
        <v>19676.18</v>
      </c>
      <c r="AF279" s="219"/>
      <c r="AG279" s="219"/>
      <c r="AH279" s="219"/>
      <c r="AK279" s="203" t="s">
        <v>376</v>
      </c>
      <c r="AM279" s="219"/>
      <c r="AO279" s="219"/>
    </row>
    <row r="280" spans="1:41" customFormat="1" ht="15" hidden="1" x14ac:dyDescent="0.25">
      <c r="A280" s="224"/>
      <c r="B280" s="248"/>
      <c r="C280" s="314"/>
      <c r="D280" s="386" t="s">
        <v>70</v>
      </c>
      <c r="E280" s="386"/>
      <c r="F280" s="386"/>
      <c r="G280" s="221"/>
      <c r="H280" s="249"/>
      <c r="I280" s="249"/>
      <c r="J280" s="249"/>
      <c r="K280" s="250"/>
      <c r="L280" s="249"/>
      <c r="M280" s="256">
        <v>3631.26</v>
      </c>
      <c r="N280" s="244"/>
      <c r="O280" s="252">
        <v>104275.65</v>
      </c>
      <c r="AF280" s="219"/>
      <c r="AG280" s="219"/>
      <c r="AH280" s="219"/>
      <c r="AM280" s="219" t="s">
        <v>70</v>
      </c>
      <c r="AO280" s="219"/>
    </row>
    <row r="281" spans="1:41" customFormat="1" ht="57" x14ac:dyDescent="0.25">
      <c r="A281" s="220" t="s">
        <v>115</v>
      </c>
      <c r="B281" s="221" t="s">
        <v>286</v>
      </c>
      <c r="C281" s="313" t="s">
        <v>718</v>
      </c>
      <c r="D281" s="383" t="s">
        <v>719</v>
      </c>
      <c r="E281" s="383"/>
      <c r="F281" s="383"/>
      <c r="G281" s="221" t="s">
        <v>113</v>
      </c>
      <c r="H281" s="221">
        <v>66</v>
      </c>
      <c r="I281" s="221" t="s">
        <v>48</v>
      </c>
      <c r="J281" s="394" t="s">
        <v>316</v>
      </c>
      <c r="K281" s="222" t="s">
        <v>720</v>
      </c>
      <c r="L281" s="221"/>
      <c r="M281" s="222" t="s">
        <v>721</v>
      </c>
      <c r="N281" s="221" t="s">
        <v>82</v>
      </c>
      <c r="O281" s="223" t="s">
        <v>722</v>
      </c>
      <c r="P281" s="398"/>
      <c r="AF281" s="219"/>
      <c r="AG281" s="219"/>
      <c r="AH281" s="219" t="s">
        <v>719</v>
      </c>
      <c r="AM281" s="219"/>
      <c r="AO281" s="219"/>
    </row>
    <row r="282" spans="1:41" customFormat="1" ht="15" hidden="1" x14ac:dyDescent="0.25">
      <c r="A282" s="224"/>
      <c r="B282" s="248"/>
      <c r="C282" s="314"/>
      <c r="D282" s="386" t="s">
        <v>70</v>
      </c>
      <c r="E282" s="386"/>
      <c r="F282" s="386"/>
      <c r="G282" s="221"/>
      <c r="H282" s="249"/>
      <c r="I282" s="249"/>
      <c r="J282" s="249"/>
      <c r="K282" s="250"/>
      <c r="L282" s="249"/>
      <c r="M282" s="256">
        <v>11214.06</v>
      </c>
      <c r="N282" s="244"/>
      <c r="O282" s="252">
        <v>91506.73</v>
      </c>
      <c r="AF282" s="219"/>
      <c r="AG282" s="219"/>
      <c r="AH282" s="219"/>
      <c r="AM282" s="219" t="s">
        <v>70</v>
      </c>
      <c r="AO282" s="219"/>
    </row>
    <row r="283" spans="1:41" customFormat="1" ht="57" x14ac:dyDescent="0.25">
      <c r="A283" s="220" t="s">
        <v>119</v>
      </c>
      <c r="B283" s="221" t="s">
        <v>291</v>
      </c>
      <c r="C283" s="313" t="s">
        <v>723</v>
      </c>
      <c r="D283" s="383" t="s">
        <v>724</v>
      </c>
      <c r="E283" s="383"/>
      <c r="F283" s="383"/>
      <c r="G283" s="221" t="s">
        <v>105</v>
      </c>
      <c r="H283" s="221">
        <v>12</v>
      </c>
      <c r="I283" s="221" t="s">
        <v>48</v>
      </c>
      <c r="J283" s="394" t="s">
        <v>90</v>
      </c>
      <c r="K283" s="222" t="s">
        <v>725</v>
      </c>
      <c r="L283" s="221"/>
      <c r="M283" s="222" t="s">
        <v>726</v>
      </c>
      <c r="N283" s="221" t="s">
        <v>82</v>
      </c>
      <c r="O283" s="223" t="s">
        <v>727</v>
      </c>
      <c r="P283" s="398"/>
      <c r="AF283" s="219"/>
      <c r="AG283" s="219"/>
      <c r="AH283" s="219" t="s">
        <v>724</v>
      </c>
      <c r="AM283" s="219"/>
      <c r="AO283" s="219"/>
    </row>
    <row r="284" spans="1:41" customFormat="1" ht="15" hidden="1" x14ac:dyDescent="0.25">
      <c r="A284" s="224"/>
      <c r="B284" s="248"/>
      <c r="C284" s="314"/>
      <c r="D284" s="386" t="s">
        <v>70</v>
      </c>
      <c r="E284" s="386"/>
      <c r="F284" s="386"/>
      <c r="G284" s="221"/>
      <c r="H284" s="249"/>
      <c r="I284" s="249"/>
      <c r="J284" s="249"/>
      <c r="K284" s="250"/>
      <c r="L284" s="249"/>
      <c r="M284" s="256">
        <v>2460</v>
      </c>
      <c r="N284" s="244"/>
      <c r="O284" s="252">
        <v>20073.599999999999</v>
      </c>
      <c r="AF284" s="219"/>
      <c r="AG284" s="219"/>
      <c r="AH284" s="219"/>
      <c r="AM284" s="219" t="s">
        <v>70</v>
      </c>
      <c r="AO284" s="219"/>
    </row>
    <row r="285" spans="1:41" customFormat="1" ht="45.75" x14ac:dyDescent="0.25">
      <c r="A285" s="220" t="s">
        <v>733</v>
      </c>
      <c r="B285" s="221" t="s">
        <v>292</v>
      </c>
      <c r="C285" s="313" t="s">
        <v>728</v>
      </c>
      <c r="D285" s="383" t="s">
        <v>729</v>
      </c>
      <c r="E285" s="383"/>
      <c r="F285" s="383"/>
      <c r="G285" s="221" t="s">
        <v>500</v>
      </c>
      <c r="H285" s="221">
        <v>4.9000000000000002E-2</v>
      </c>
      <c r="I285" s="221" t="s">
        <v>48</v>
      </c>
      <c r="J285" s="394" t="s">
        <v>730</v>
      </c>
      <c r="K285" s="222"/>
      <c r="L285" s="221"/>
      <c r="M285" s="222"/>
      <c r="N285" s="221"/>
      <c r="O285" s="223"/>
      <c r="P285" s="398"/>
      <c r="AF285" s="219"/>
      <c r="AG285" s="219"/>
      <c r="AH285" s="219" t="s">
        <v>729</v>
      </c>
      <c r="AM285" s="219"/>
      <c r="AO285" s="219"/>
    </row>
    <row r="286" spans="1:41" customFormat="1" ht="33.75" hidden="1" x14ac:dyDescent="0.25">
      <c r="A286" s="224"/>
      <c r="B286" s="225"/>
      <c r="C286" s="226" t="s">
        <v>50</v>
      </c>
      <c r="D286" s="384" t="s">
        <v>51</v>
      </c>
      <c r="E286" s="384"/>
      <c r="F286" s="384"/>
      <c r="G286" s="384"/>
      <c r="H286" s="384"/>
      <c r="I286" s="384"/>
      <c r="J286" s="384"/>
      <c r="K286" s="384"/>
      <c r="L286" s="384"/>
      <c r="M286" s="384"/>
      <c r="N286" s="384"/>
      <c r="O286" s="385"/>
      <c r="AF286" s="219"/>
      <c r="AG286" s="219"/>
      <c r="AH286" s="219"/>
      <c r="AI286" s="203" t="s">
        <v>51</v>
      </c>
      <c r="AM286" s="219"/>
      <c r="AO286" s="219"/>
    </row>
    <row r="287" spans="1:41" customFormat="1" ht="57" hidden="1" x14ac:dyDescent="0.25">
      <c r="A287" s="224"/>
      <c r="B287" s="225"/>
      <c r="C287" s="226" t="s">
        <v>52</v>
      </c>
      <c r="D287" s="384" t="s">
        <v>53</v>
      </c>
      <c r="E287" s="384"/>
      <c r="F287" s="384"/>
      <c r="G287" s="384"/>
      <c r="H287" s="384"/>
      <c r="I287" s="384"/>
      <c r="J287" s="384"/>
      <c r="K287" s="384"/>
      <c r="L287" s="384"/>
      <c r="M287" s="384"/>
      <c r="N287" s="384"/>
      <c r="O287" s="385"/>
      <c r="AF287" s="219"/>
      <c r="AG287" s="219"/>
      <c r="AH287" s="219"/>
      <c r="AI287" s="203" t="s">
        <v>53</v>
      </c>
      <c r="AM287" s="219"/>
      <c r="AO287" s="219"/>
    </row>
    <row r="288" spans="1:41" customFormat="1" ht="15" hidden="1" x14ac:dyDescent="0.25">
      <c r="A288" s="224"/>
      <c r="B288" s="227"/>
      <c r="C288" s="226" t="s">
        <v>48</v>
      </c>
      <c r="D288" s="378" t="s">
        <v>54</v>
      </c>
      <c r="E288" s="378"/>
      <c r="F288" s="378"/>
      <c r="G288" s="228"/>
      <c r="H288" s="229"/>
      <c r="I288" s="229"/>
      <c r="J288" s="229"/>
      <c r="K288" s="234">
        <v>5744.26</v>
      </c>
      <c r="L288" s="253">
        <v>1.3225</v>
      </c>
      <c r="M288" s="230">
        <v>372.24</v>
      </c>
      <c r="N288" s="232">
        <v>44.77</v>
      </c>
      <c r="O288" s="235">
        <v>16665.18</v>
      </c>
      <c r="AF288" s="219"/>
      <c r="AG288" s="219"/>
      <c r="AH288" s="219"/>
      <c r="AJ288" s="203" t="s">
        <v>54</v>
      </c>
      <c r="AM288" s="219"/>
      <c r="AO288" s="219"/>
    </row>
    <row r="289" spans="1:41" customFormat="1" ht="15" hidden="1" x14ac:dyDescent="0.25">
      <c r="A289" s="224"/>
      <c r="B289" s="227"/>
      <c r="C289" s="226" t="s">
        <v>27</v>
      </c>
      <c r="D289" s="378" t="s">
        <v>55</v>
      </c>
      <c r="E289" s="378"/>
      <c r="F289" s="378"/>
      <c r="G289" s="228"/>
      <c r="H289" s="229"/>
      <c r="I289" s="229"/>
      <c r="J289" s="229"/>
      <c r="K289" s="234">
        <v>11207.04</v>
      </c>
      <c r="L289" s="253">
        <v>1.4375</v>
      </c>
      <c r="M289" s="230">
        <v>789.4</v>
      </c>
      <c r="N289" s="232">
        <v>13.24</v>
      </c>
      <c r="O289" s="235">
        <v>10451.66</v>
      </c>
      <c r="AF289" s="219"/>
      <c r="AG289" s="219"/>
      <c r="AH289" s="219"/>
      <c r="AJ289" s="203" t="s">
        <v>55</v>
      </c>
      <c r="AM289" s="219"/>
      <c r="AO289" s="219"/>
    </row>
    <row r="290" spans="1:41" customFormat="1" ht="15" hidden="1" x14ac:dyDescent="0.25">
      <c r="A290" s="224"/>
      <c r="B290" s="227"/>
      <c r="C290" s="226" t="s">
        <v>56</v>
      </c>
      <c r="D290" s="378" t="s">
        <v>57</v>
      </c>
      <c r="E290" s="378"/>
      <c r="F290" s="378"/>
      <c r="G290" s="228"/>
      <c r="H290" s="229"/>
      <c r="I290" s="229"/>
      <c r="J290" s="229"/>
      <c r="K290" s="234">
        <v>1007.71</v>
      </c>
      <c r="L290" s="253">
        <v>1.4375</v>
      </c>
      <c r="M290" s="230">
        <v>70.98</v>
      </c>
      <c r="N290" s="232">
        <v>44.77</v>
      </c>
      <c r="O290" s="235">
        <v>3177.77</v>
      </c>
      <c r="AF290" s="219"/>
      <c r="AG290" s="219"/>
      <c r="AH290" s="219"/>
      <c r="AJ290" s="203" t="s">
        <v>57</v>
      </c>
      <c r="AM290" s="219"/>
      <c r="AO290" s="219"/>
    </row>
    <row r="291" spans="1:41" customFormat="1" ht="15" hidden="1" x14ac:dyDescent="0.25">
      <c r="A291" s="224"/>
      <c r="B291" s="227"/>
      <c r="C291" s="226" t="s">
        <v>58</v>
      </c>
      <c r="D291" s="378" t="s">
        <v>59</v>
      </c>
      <c r="E291" s="378"/>
      <c r="F291" s="378"/>
      <c r="G291" s="228"/>
      <c r="H291" s="229"/>
      <c r="I291" s="229"/>
      <c r="J291" s="229"/>
      <c r="K291" s="234">
        <v>4172.84</v>
      </c>
      <c r="L291" s="229"/>
      <c r="M291" s="230">
        <v>204.47</v>
      </c>
      <c r="N291" s="232">
        <v>8.16</v>
      </c>
      <c r="O291" s="235">
        <v>1668.48</v>
      </c>
      <c r="AF291" s="219"/>
      <c r="AG291" s="219"/>
      <c r="AH291" s="219"/>
      <c r="AJ291" s="203" t="s">
        <v>59</v>
      </c>
      <c r="AM291" s="219"/>
      <c r="AO291" s="219"/>
    </row>
    <row r="292" spans="1:41" customFormat="1" ht="15" hidden="1" x14ac:dyDescent="0.25">
      <c r="A292" s="287"/>
      <c r="B292" s="227"/>
      <c r="C292" s="226"/>
      <c r="D292" s="378" t="s">
        <v>60</v>
      </c>
      <c r="E292" s="378"/>
      <c r="F292" s="378"/>
      <c r="G292" s="228" t="s">
        <v>61</v>
      </c>
      <c r="H292" s="236">
        <v>571</v>
      </c>
      <c r="I292" s="253">
        <v>1.3225</v>
      </c>
      <c r="J292" s="257">
        <v>37.002227499999996</v>
      </c>
      <c r="K292" s="238"/>
      <c r="L292" s="229"/>
      <c r="M292" s="238"/>
      <c r="N292" s="229"/>
      <c r="O292" s="239"/>
      <c r="AF292" s="219"/>
      <c r="AG292" s="219"/>
      <c r="AH292" s="219"/>
      <c r="AK292" s="203" t="s">
        <v>60</v>
      </c>
      <c r="AM292" s="219"/>
      <c r="AO292" s="219"/>
    </row>
    <row r="293" spans="1:41" customFormat="1" ht="15" hidden="1" x14ac:dyDescent="0.25">
      <c r="A293" s="287"/>
      <c r="B293" s="227"/>
      <c r="C293" s="226"/>
      <c r="D293" s="378" t="s">
        <v>62</v>
      </c>
      <c r="E293" s="378"/>
      <c r="F293" s="378"/>
      <c r="G293" s="228" t="s">
        <v>61</v>
      </c>
      <c r="H293" s="232">
        <v>86.13</v>
      </c>
      <c r="I293" s="253">
        <v>1.4375</v>
      </c>
      <c r="J293" s="257">
        <v>6.0667818999999996</v>
      </c>
      <c r="K293" s="238"/>
      <c r="L293" s="229"/>
      <c r="M293" s="238"/>
      <c r="N293" s="229"/>
      <c r="O293" s="239"/>
      <c r="AF293" s="219"/>
      <c r="AG293" s="219"/>
      <c r="AH293" s="219"/>
      <c r="AK293" s="203" t="s">
        <v>62</v>
      </c>
      <c r="AM293" s="219"/>
      <c r="AO293" s="219"/>
    </row>
    <row r="294" spans="1:41" customFormat="1" ht="15" hidden="1" x14ac:dyDescent="0.25">
      <c r="A294" s="242"/>
      <c r="B294" s="228"/>
      <c r="C294" s="226"/>
      <c r="D294" s="379" t="s">
        <v>63</v>
      </c>
      <c r="E294" s="379"/>
      <c r="F294" s="379"/>
      <c r="G294" s="243"/>
      <c r="H294" s="244"/>
      <c r="I294" s="244"/>
      <c r="J294" s="244"/>
      <c r="K294" s="245">
        <v>21124.14</v>
      </c>
      <c r="L294" s="244"/>
      <c r="M294" s="245">
        <v>1366.11</v>
      </c>
      <c r="N294" s="244"/>
      <c r="O294" s="247">
        <v>28785.32</v>
      </c>
      <c r="AF294" s="219"/>
      <c r="AG294" s="219"/>
      <c r="AH294" s="219"/>
      <c r="AL294" s="203" t="s">
        <v>63</v>
      </c>
      <c r="AM294" s="219"/>
      <c r="AO294" s="219"/>
    </row>
    <row r="295" spans="1:41" customFormat="1" ht="15" hidden="1" x14ac:dyDescent="0.25">
      <c r="A295" s="287"/>
      <c r="B295" s="227"/>
      <c r="C295" s="226"/>
      <c r="D295" s="378" t="s">
        <v>64</v>
      </c>
      <c r="E295" s="378"/>
      <c r="F295" s="378"/>
      <c r="G295" s="228"/>
      <c r="H295" s="229"/>
      <c r="I295" s="229"/>
      <c r="J295" s="229"/>
      <c r="K295" s="238"/>
      <c r="L295" s="229"/>
      <c r="M295" s="230">
        <v>443.22</v>
      </c>
      <c r="N295" s="229"/>
      <c r="O295" s="235">
        <v>19842.95</v>
      </c>
      <c r="AF295" s="219"/>
      <c r="AG295" s="219"/>
      <c r="AH295" s="219"/>
      <c r="AK295" s="203" t="s">
        <v>64</v>
      </c>
      <c r="AM295" s="219"/>
      <c r="AO295" s="219"/>
    </row>
    <row r="296" spans="1:41" customFormat="1" ht="45" hidden="1" x14ac:dyDescent="0.25">
      <c r="A296" s="287"/>
      <c r="B296" s="227"/>
      <c r="C296" s="226" t="s">
        <v>373</v>
      </c>
      <c r="D296" s="378" t="s">
        <v>374</v>
      </c>
      <c r="E296" s="378"/>
      <c r="F296" s="378"/>
      <c r="G296" s="228" t="s">
        <v>67</v>
      </c>
      <c r="H296" s="236">
        <v>117</v>
      </c>
      <c r="I296" s="229"/>
      <c r="J296" s="236">
        <v>117</v>
      </c>
      <c r="K296" s="238"/>
      <c r="L296" s="229"/>
      <c r="M296" s="230">
        <v>518.57000000000005</v>
      </c>
      <c r="N296" s="229"/>
      <c r="O296" s="235">
        <v>23216.25</v>
      </c>
      <c r="AF296" s="219"/>
      <c r="AG296" s="219"/>
      <c r="AH296" s="219"/>
      <c r="AK296" s="203" t="s">
        <v>374</v>
      </c>
      <c r="AM296" s="219"/>
      <c r="AO296" s="219"/>
    </row>
    <row r="297" spans="1:41" customFormat="1" ht="90" hidden="1" x14ac:dyDescent="0.25">
      <c r="A297" s="287"/>
      <c r="B297" s="227"/>
      <c r="C297" s="226" t="s">
        <v>375</v>
      </c>
      <c r="D297" s="378" t="s">
        <v>376</v>
      </c>
      <c r="E297" s="378"/>
      <c r="F297" s="378"/>
      <c r="G297" s="228" t="s">
        <v>67</v>
      </c>
      <c r="H297" s="236">
        <v>74</v>
      </c>
      <c r="I297" s="232">
        <v>0.85</v>
      </c>
      <c r="J297" s="240">
        <v>62.9</v>
      </c>
      <c r="K297" s="238"/>
      <c r="L297" s="229"/>
      <c r="M297" s="230">
        <v>278.79000000000002</v>
      </c>
      <c r="N297" s="229"/>
      <c r="O297" s="235">
        <v>12481.22</v>
      </c>
      <c r="AF297" s="219"/>
      <c r="AG297" s="219"/>
      <c r="AH297" s="219"/>
      <c r="AK297" s="203" t="s">
        <v>376</v>
      </c>
      <c r="AM297" s="219"/>
      <c r="AO297" s="219"/>
    </row>
    <row r="298" spans="1:41" customFormat="1" ht="15" hidden="1" x14ac:dyDescent="0.25">
      <c r="A298" s="224"/>
      <c r="B298" s="248"/>
      <c r="C298" s="314"/>
      <c r="D298" s="386" t="s">
        <v>70</v>
      </c>
      <c r="E298" s="386"/>
      <c r="F298" s="386"/>
      <c r="G298" s="221"/>
      <c r="H298" s="249"/>
      <c r="I298" s="249"/>
      <c r="J298" s="249"/>
      <c r="K298" s="250"/>
      <c r="L298" s="249"/>
      <c r="M298" s="256">
        <v>2163.4699999999998</v>
      </c>
      <c r="N298" s="244"/>
      <c r="O298" s="252">
        <v>64482.79</v>
      </c>
      <c r="AF298" s="219"/>
      <c r="AG298" s="219"/>
      <c r="AH298" s="219"/>
      <c r="AM298" s="219" t="s">
        <v>70</v>
      </c>
      <c r="AO298" s="219"/>
    </row>
    <row r="299" spans="1:41" customFormat="1" ht="57" x14ac:dyDescent="0.25">
      <c r="A299" s="220" t="s">
        <v>290</v>
      </c>
      <c r="B299" s="221" t="s">
        <v>293</v>
      </c>
      <c r="C299" s="313" t="s">
        <v>718</v>
      </c>
      <c r="D299" s="383" t="s">
        <v>719</v>
      </c>
      <c r="E299" s="383"/>
      <c r="F299" s="383"/>
      <c r="G299" s="221" t="s">
        <v>113</v>
      </c>
      <c r="H299" s="221">
        <v>49</v>
      </c>
      <c r="I299" s="221" t="s">
        <v>48</v>
      </c>
      <c r="J299" s="394" t="s">
        <v>289</v>
      </c>
      <c r="K299" s="222" t="s">
        <v>720</v>
      </c>
      <c r="L299" s="221"/>
      <c r="M299" s="222" t="s">
        <v>731</v>
      </c>
      <c r="N299" s="221" t="s">
        <v>82</v>
      </c>
      <c r="O299" s="223" t="s">
        <v>732</v>
      </c>
      <c r="P299" s="398"/>
      <c r="AF299" s="219"/>
      <c r="AG299" s="219"/>
      <c r="AH299" s="219" t="s">
        <v>719</v>
      </c>
      <c r="AM299" s="219"/>
      <c r="AO299" s="219"/>
    </row>
    <row r="300" spans="1:41" customFormat="1" ht="15" hidden="1" x14ac:dyDescent="0.25">
      <c r="A300" s="224"/>
      <c r="B300" s="248"/>
      <c r="C300" s="314"/>
      <c r="D300" s="386" t="s">
        <v>70</v>
      </c>
      <c r="E300" s="386"/>
      <c r="F300" s="386"/>
      <c r="G300" s="221"/>
      <c r="H300" s="249"/>
      <c r="I300" s="249"/>
      <c r="J300" s="249"/>
      <c r="K300" s="250"/>
      <c r="L300" s="249"/>
      <c r="M300" s="256">
        <v>8325.59</v>
      </c>
      <c r="N300" s="244"/>
      <c r="O300" s="252">
        <v>67936.81</v>
      </c>
      <c r="AF300" s="219"/>
      <c r="AG300" s="219"/>
      <c r="AH300" s="219"/>
      <c r="AM300" s="219" t="s">
        <v>70</v>
      </c>
      <c r="AO300" s="219"/>
    </row>
    <row r="301" spans="1:41" customFormat="1" ht="45.75" x14ac:dyDescent="0.25">
      <c r="A301" s="220" t="s">
        <v>637</v>
      </c>
      <c r="B301" s="221" t="s">
        <v>734</v>
      </c>
      <c r="C301" s="313" t="s">
        <v>735</v>
      </c>
      <c r="D301" s="383" t="s">
        <v>736</v>
      </c>
      <c r="E301" s="383"/>
      <c r="F301" s="383"/>
      <c r="G301" s="221" t="s">
        <v>500</v>
      </c>
      <c r="H301" s="221">
        <v>7.8100000000000001E-3</v>
      </c>
      <c r="I301" s="221" t="s">
        <v>48</v>
      </c>
      <c r="J301" s="394" t="s">
        <v>737</v>
      </c>
      <c r="K301" s="222"/>
      <c r="L301" s="221"/>
      <c r="M301" s="222"/>
      <c r="N301" s="221"/>
      <c r="O301" s="223"/>
      <c r="P301" s="398"/>
      <c r="AF301" s="219"/>
      <c r="AG301" s="219"/>
      <c r="AH301" s="219" t="s">
        <v>736</v>
      </c>
      <c r="AM301" s="219"/>
      <c r="AO301" s="219"/>
    </row>
    <row r="302" spans="1:41" customFormat="1" ht="33.75" hidden="1" x14ac:dyDescent="0.25">
      <c r="A302" s="224"/>
      <c r="B302" s="225"/>
      <c r="C302" s="226" t="s">
        <v>50</v>
      </c>
      <c r="D302" s="384" t="s">
        <v>51</v>
      </c>
      <c r="E302" s="384"/>
      <c r="F302" s="384"/>
      <c r="G302" s="384"/>
      <c r="H302" s="384"/>
      <c r="I302" s="384"/>
      <c r="J302" s="384"/>
      <c r="K302" s="384"/>
      <c r="L302" s="384"/>
      <c r="M302" s="384"/>
      <c r="N302" s="384"/>
      <c r="O302" s="385"/>
      <c r="AF302" s="219"/>
      <c r="AG302" s="219"/>
      <c r="AH302" s="219"/>
      <c r="AI302" s="203" t="s">
        <v>51</v>
      </c>
      <c r="AM302" s="219"/>
      <c r="AO302" s="219"/>
    </row>
    <row r="303" spans="1:41" customFormat="1" ht="57" hidden="1" x14ac:dyDescent="0.25">
      <c r="A303" s="224"/>
      <c r="B303" s="225"/>
      <c r="C303" s="226" t="s">
        <v>52</v>
      </c>
      <c r="D303" s="384" t="s">
        <v>53</v>
      </c>
      <c r="E303" s="384"/>
      <c r="F303" s="384"/>
      <c r="G303" s="384"/>
      <c r="H303" s="384"/>
      <c r="I303" s="384"/>
      <c r="J303" s="384"/>
      <c r="K303" s="384"/>
      <c r="L303" s="384"/>
      <c r="M303" s="384"/>
      <c r="N303" s="384"/>
      <c r="O303" s="385"/>
      <c r="AF303" s="219"/>
      <c r="AG303" s="219"/>
      <c r="AH303" s="219"/>
      <c r="AI303" s="203" t="s">
        <v>53</v>
      </c>
      <c r="AM303" s="219"/>
      <c r="AO303" s="219"/>
    </row>
    <row r="304" spans="1:41" customFormat="1" ht="15" hidden="1" x14ac:dyDescent="0.25">
      <c r="A304" s="224"/>
      <c r="B304" s="227"/>
      <c r="C304" s="226" t="s">
        <v>48</v>
      </c>
      <c r="D304" s="378" t="s">
        <v>54</v>
      </c>
      <c r="E304" s="378"/>
      <c r="F304" s="378"/>
      <c r="G304" s="228"/>
      <c r="H304" s="229"/>
      <c r="I304" s="229"/>
      <c r="J304" s="229"/>
      <c r="K304" s="234">
        <v>4157.76</v>
      </c>
      <c r="L304" s="253">
        <v>1.3225</v>
      </c>
      <c r="M304" s="230">
        <v>42.94</v>
      </c>
      <c r="N304" s="232">
        <v>44.77</v>
      </c>
      <c r="O304" s="235">
        <v>1922.42</v>
      </c>
      <c r="AF304" s="219"/>
      <c r="AG304" s="219"/>
      <c r="AH304" s="219"/>
      <c r="AJ304" s="203" t="s">
        <v>54</v>
      </c>
      <c r="AM304" s="219"/>
      <c r="AO304" s="219"/>
    </row>
    <row r="305" spans="1:41" customFormat="1" ht="15" hidden="1" x14ac:dyDescent="0.25">
      <c r="A305" s="224"/>
      <c r="B305" s="227"/>
      <c r="C305" s="226" t="s">
        <v>27</v>
      </c>
      <c r="D305" s="378" t="s">
        <v>55</v>
      </c>
      <c r="E305" s="378"/>
      <c r="F305" s="378"/>
      <c r="G305" s="228"/>
      <c r="H305" s="229"/>
      <c r="I305" s="229"/>
      <c r="J305" s="229"/>
      <c r="K305" s="234">
        <v>7595.31</v>
      </c>
      <c r="L305" s="253">
        <v>1.4375</v>
      </c>
      <c r="M305" s="230">
        <v>85.27</v>
      </c>
      <c r="N305" s="232">
        <v>13.24</v>
      </c>
      <c r="O305" s="235">
        <v>1128.97</v>
      </c>
      <c r="AF305" s="219"/>
      <c r="AG305" s="219"/>
      <c r="AH305" s="219"/>
      <c r="AJ305" s="203" t="s">
        <v>55</v>
      </c>
      <c r="AM305" s="219"/>
      <c r="AO305" s="219"/>
    </row>
    <row r="306" spans="1:41" customFormat="1" ht="15" hidden="1" x14ac:dyDescent="0.25">
      <c r="A306" s="224"/>
      <c r="B306" s="227"/>
      <c r="C306" s="226" t="s">
        <v>56</v>
      </c>
      <c r="D306" s="378" t="s">
        <v>57</v>
      </c>
      <c r="E306" s="378"/>
      <c r="F306" s="378"/>
      <c r="G306" s="228"/>
      <c r="H306" s="229"/>
      <c r="I306" s="229"/>
      <c r="J306" s="229"/>
      <c r="K306" s="230">
        <v>675.76</v>
      </c>
      <c r="L306" s="253">
        <v>1.4375</v>
      </c>
      <c r="M306" s="230">
        <v>7.59</v>
      </c>
      <c r="N306" s="232">
        <v>44.77</v>
      </c>
      <c r="O306" s="233">
        <v>339.8</v>
      </c>
      <c r="AF306" s="219"/>
      <c r="AG306" s="219"/>
      <c r="AH306" s="219"/>
      <c r="AJ306" s="203" t="s">
        <v>57</v>
      </c>
      <c r="AM306" s="219"/>
      <c r="AO306" s="219"/>
    </row>
    <row r="307" spans="1:41" customFormat="1" ht="15" hidden="1" x14ac:dyDescent="0.25">
      <c r="A307" s="224"/>
      <c r="B307" s="227"/>
      <c r="C307" s="226" t="s">
        <v>58</v>
      </c>
      <c r="D307" s="378" t="s">
        <v>59</v>
      </c>
      <c r="E307" s="378"/>
      <c r="F307" s="378"/>
      <c r="G307" s="228"/>
      <c r="H307" s="229"/>
      <c r="I307" s="229"/>
      <c r="J307" s="229"/>
      <c r="K307" s="234">
        <v>4251.38</v>
      </c>
      <c r="L307" s="229"/>
      <c r="M307" s="230">
        <v>33.200000000000003</v>
      </c>
      <c r="N307" s="232">
        <v>8.16</v>
      </c>
      <c r="O307" s="233">
        <v>270.91000000000003</v>
      </c>
      <c r="AF307" s="219"/>
      <c r="AG307" s="219"/>
      <c r="AH307" s="219"/>
      <c r="AJ307" s="203" t="s">
        <v>59</v>
      </c>
      <c r="AM307" s="219"/>
      <c r="AO307" s="219"/>
    </row>
    <row r="308" spans="1:41" customFormat="1" ht="15" hidden="1" x14ac:dyDescent="0.25">
      <c r="A308" s="287"/>
      <c r="B308" s="227"/>
      <c r="C308" s="226"/>
      <c r="D308" s="378" t="s">
        <v>60</v>
      </c>
      <c r="E308" s="378"/>
      <c r="F308" s="378"/>
      <c r="G308" s="228" t="s">
        <v>61</v>
      </c>
      <c r="H308" s="236">
        <v>426</v>
      </c>
      <c r="I308" s="253">
        <v>1.3225</v>
      </c>
      <c r="J308" s="257">
        <v>4.4000368999999999</v>
      </c>
      <c r="K308" s="238"/>
      <c r="L308" s="229"/>
      <c r="M308" s="238"/>
      <c r="N308" s="229"/>
      <c r="O308" s="239"/>
      <c r="AF308" s="219"/>
      <c r="AG308" s="219"/>
      <c r="AH308" s="219"/>
      <c r="AK308" s="203" t="s">
        <v>60</v>
      </c>
      <c r="AM308" s="219"/>
      <c r="AO308" s="219"/>
    </row>
    <row r="309" spans="1:41" customFormat="1" ht="15" hidden="1" x14ac:dyDescent="0.25">
      <c r="A309" s="287"/>
      <c r="B309" s="227"/>
      <c r="C309" s="226"/>
      <c r="D309" s="378" t="s">
        <v>62</v>
      </c>
      <c r="E309" s="378"/>
      <c r="F309" s="378"/>
      <c r="G309" s="228" t="s">
        <v>61</v>
      </c>
      <c r="H309" s="232">
        <v>59.63</v>
      </c>
      <c r="I309" s="253">
        <v>1.4375</v>
      </c>
      <c r="J309" s="257">
        <v>0.66945860000000001</v>
      </c>
      <c r="K309" s="238"/>
      <c r="L309" s="229"/>
      <c r="M309" s="238"/>
      <c r="N309" s="229"/>
      <c r="O309" s="239"/>
      <c r="AF309" s="219"/>
      <c r="AG309" s="219"/>
      <c r="AH309" s="219"/>
      <c r="AK309" s="203" t="s">
        <v>62</v>
      </c>
      <c r="AM309" s="219"/>
      <c r="AO309" s="219"/>
    </row>
    <row r="310" spans="1:41" customFormat="1" ht="15" hidden="1" x14ac:dyDescent="0.25">
      <c r="A310" s="242"/>
      <c r="B310" s="228"/>
      <c r="C310" s="226"/>
      <c r="D310" s="379" t="s">
        <v>63</v>
      </c>
      <c r="E310" s="379"/>
      <c r="F310" s="379"/>
      <c r="G310" s="243"/>
      <c r="H310" s="244"/>
      <c r="I310" s="244"/>
      <c r="J310" s="244"/>
      <c r="K310" s="245">
        <v>16004.45</v>
      </c>
      <c r="L310" s="244"/>
      <c r="M310" s="246">
        <v>161.41</v>
      </c>
      <c r="N310" s="244"/>
      <c r="O310" s="247">
        <v>3322.3</v>
      </c>
      <c r="AF310" s="219"/>
      <c r="AG310" s="219"/>
      <c r="AH310" s="219"/>
      <c r="AL310" s="203" t="s">
        <v>63</v>
      </c>
      <c r="AM310" s="219"/>
      <c r="AO310" s="219"/>
    </row>
    <row r="311" spans="1:41" customFormat="1" ht="15" hidden="1" x14ac:dyDescent="0.25">
      <c r="A311" s="287"/>
      <c r="B311" s="227"/>
      <c r="C311" s="226"/>
      <c r="D311" s="378" t="s">
        <v>64</v>
      </c>
      <c r="E311" s="378"/>
      <c r="F311" s="378"/>
      <c r="G311" s="228"/>
      <c r="H311" s="229"/>
      <c r="I311" s="229"/>
      <c r="J311" s="229"/>
      <c r="K311" s="238"/>
      <c r="L311" s="229"/>
      <c r="M311" s="230">
        <v>50.53</v>
      </c>
      <c r="N311" s="229"/>
      <c r="O311" s="235">
        <v>2262.2199999999998</v>
      </c>
      <c r="AF311" s="219"/>
      <c r="AG311" s="219"/>
      <c r="AH311" s="219"/>
      <c r="AK311" s="203" t="s">
        <v>64</v>
      </c>
      <c r="AM311" s="219"/>
      <c r="AO311" s="219"/>
    </row>
    <row r="312" spans="1:41" customFormat="1" ht="45" hidden="1" x14ac:dyDescent="0.25">
      <c r="A312" s="287"/>
      <c r="B312" s="227"/>
      <c r="C312" s="226" t="s">
        <v>373</v>
      </c>
      <c r="D312" s="378" t="s">
        <v>374</v>
      </c>
      <c r="E312" s="378"/>
      <c r="F312" s="378"/>
      <c r="G312" s="228" t="s">
        <v>67</v>
      </c>
      <c r="H312" s="236">
        <v>117</v>
      </c>
      <c r="I312" s="229"/>
      <c r="J312" s="236">
        <v>117</v>
      </c>
      <c r="K312" s="238"/>
      <c r="L312" s="229"/>
      <c r="M312" s="230">
        <v>59.12</v>
      </c>
      <c r="N312" s="229"/>
      <c r="O312" s="235">
        <v>2646.8</v>
      </c>
      <c r="AF312" s="219"/>
      <c r="AG312" s="219"/>
      <c r="AH312" s="219"/>
      <c r="AK312" s="203" t="s">
        <v>374</v>
      </c>
      <c r="AM312" s="219"/>
      <c r="AO312" s="219"/>
    </row>
    <row r="313" spans="1:41" customFormat="1" ht="90" hidden="1" x14ac:dyDescent="0.25">
      <c r="A313" s="287"/>
      <c r="B313" s="227"/>
      <c r="C313" s="226" t="s">
        <v>375</v>
      </c>
      <c r="D313" s="378" t="s">
        <v>376</v>
      </c>
      <c r="E313" s="378"/>
      <c r="F313" s="378"/>
      <c r="G313" s="228" t="s">
        <v>67</v>
      </c>
      <c r="H313" s="236">
        <v>74</v>
      </c>
      <c r="I313" s="232">
        <v>0.85</v>
      </c>
      <c r="J313" s="240">
        <v>62.9</v>
      </c>
      <c r="K313" s="238"/>
      <c r="L313" s="229"/>
      <c r="M313" s="230">
        <v>31.78</v>
      </c>
      <c r="N313" s="229"/>
      <c r="O313" s="235">
        <v>1422.94</v>
      </c>
      <c r="AF313" s="219"/>
      <c r="AG313" s="219"/>
      <c r="AH313" s="219"/>
      <c r="AK313" s="203" t="s">
        <v>376</v>
      </c>
      <c r="AM313" s="219"/>
      <c r="AO313" s="219"/>
    </row>
    <row r="314" spans="1:41" customFormat="1" ht="15" hidden="1" x14ac:dyDescent="0.25">
      <c r="A314" s="224"/>
      <c r="B314" s="248"/>
      <c r="C314" s="314"/>
      <c r="D314" s="386" t="s">
        <v>70</v>
      </c>
      <c r="E314" s="386"/>
      <c r="F314" s="386"/>
      <c r="G314" s="221"/>
      <c r="H314" s="249"/>
      <c r="I314" s="249"/>
      <c r="J314" s="249"/>
      <c r="K314" s="250"/>
      <c r="L314" s="249"/>
      <c r="M314" s="251">
        <v>252.31</v>
      </c>
      <c r="N314" s="244"/>
      <c r="O314" s="252">
        <v>7392.04</v>
      </c>
      <c r="AF314" s="219"/>
      <c r="AG314" s="219"/>
      <c r="AH314" s="219"/>
      <c r="AM314" s="219" t="s">
        <v>70</v>
      </c>
      <c r="AO314" s="219"/>
    </row>
    <row r="315" spans="1:41" customFormat="1" ht="57" x14ac:dyDescent="0.25">
      <c r="A315" s="220" t="s">
        <v>641</v>
      </c>
      <c r="B315" s="221" t="s">
        <v>298</v>
      </c>
      <c r="C315" s="313" t="s">
        <v>738</v>
      </c>
      <c r="D315" s="383" t="s">
        <v>739</v>
      </c>
      <c r="E315" s="383"/>
      <c r="F315" s="383"/>
      <c r="G315" s="221" t="s">
        <v>113</v>
      </c>
      <c r="H315" s="221">
        <v>7.81</v>
      </c>
      <c r="I315" s="221" t="s">
        <v>48</v>
      </c>
      <c r="J315" s="394" t="s">
        <v>740</v>
      </c>
      <c r="K315" s="222" t="s">
        <v>741</v>
      </c>
      <c r="L315" s="221"/>
      <c r="M315" s="222" t="s">
        <v>742</v>
      </c>
      <c r="N315" s="221" t="s">
        <v>82</v>
      </c>
      <c r="O315" s="223" t="s">
        <v>743</v>
      </c>
      <c r="P315" s="398"/>
      <c r="AF315" s="219"/>
      <c r="AG315" s="219"/>
      <c r="AH315" s="219" t="s">
        <v>739</v>
      </c>
      <c r="AM315" s="219"/>
      <c r="AO315" s="219"/>
    </row>
    <row r="316" spans="1:41" customFormat="1" ht="15" hidden="1" x14ac:dyDescent="0.25">
      <c r="A316" s="224"/>
      <c r="B316" s="248"/>
      <c r="C316" s="314"/>
      <c r="D316" s="386" t="s">
        <v>70</v>
      </c>
      <c r="E316" s="386"/>
      <c r="F316" s="386"/>
      <c r="G316" s="221"/>
      <c r="H316" s="249"/>
      <c r="I316" s="249"/>
      <c r="J316" s="249"/>
      <c r="K316" s="250"/>
      <c r="L316" s="249"/>
      <c r="M316" s="251">
        <v>573.1</v>
      </c>
      <c r="N316" s="244"/>
      <c r="O316" s="252">
        <v>4676.5</v>
      </c>
      <c r="AF316" s="219"/>
      <c r="AG316" s="219"/>
      <c r="AH316" s="219"/>
      <c r="AM316" s="219" t="s">
        <v>70</v>
      </c>
      <c r="AO316" s="219"/>
    </row>
    <row r="317" spans="1:41" customFormat="1" ht="57" x14ac:dyDescent="0.25">
      <c r="A317" s="220" t="s">
        <v>752</v>
      </c>
      <c r="B317" s="221" t="s">
        <v>299</v>
      </c>
      <c r="C317" s="313" t="s">
        <v>744</v>
      </c>
      <c r="D317" s="383" t="s">
        <v>745</v>
      </c>
      <c r="E317" s="383"/>
      <c r="F317" s="383"/>
      <c r="G317" s="221" t="s">
        <v>105</v>
      </c>
      <c r="H317" s="221">
        <v>6</v>
      </c>
      <c r="I317" s="221" t="s">
        <v>48</v>
      </c>
      <c r="J317" s="394" t="s">
        <v>85</v>
      </c>
      <c r="K317" s="222" t="s">
        <v>746</v>
      </c>
      <c r="L317" s="221"/>
      <c r="M317" s="222" t="s">
        <v>747</v>
      </c>
      <c r="N317" s="221" t="s">
        <v>82</v>
      </c>
      <c r="O317" s="223" t="s">
        <v>748</v>
      </c>
      <c r="P317" s="398"/>
      <c r="AF317" s="219"/>
      <c r="AG317" s="219"/>
      <c r="AH317" s="219" t="s">
        <v>745</v>
      </c>
      <c r="AM317" s="219"/>
      <c r="AO317" s="219"/>
    </row>
    <row r="318" spans="1:41" customFormat="1" ht="15" hidden="1" x14ac:dyDescent="0.25">
      <c r="A318" s="224"/>
      <c r="B318" s="248"/>
      <c r="C318" s="314"/>
      <c r="D318" s="386" t="s">
        <v>70</v>
      </c>
      <c r="E318" s="386"/>
      <c r="F318" s="386"/>
      <c r="G318" s="221"/>
      <c r="H318" s="249"/>
      <c r="I318" s="249"/>
      <c r="J318" s="249"/>
      <c r="K318" s="250"/>
      <c r="L318" s="249"/>
      <c r="M318" s="251">
        <v>302.52</v>
      </c>
      <c r="N318" s="244"/>
      <c r="O318" s="252">
        <v>2468.56</v>
      </c>
      <c r="AF318" s="219"/>
      <c r="AG318" s="219"/>
      <c r="AH318" s="219"/>
      <c r="AM318" s="219" t="s">
        <v>70</v>
      </c>
      <c r="AO318" s="219"/>
    </row>
    <row r="319" spans="1:41" customFormat="1" ht="57" x14ac:dyDescent="0.25">
      <c r="A319" s="220" t="s">
        <v>759</v>
      </c>
      <c r="B319" s="221" t="s">
        <v>300</v>
      </c>
      <c r="C319" s="313" t="s">
        <v>749</v>
      </c>
      <c r="D319" s="383" t="s">
        <v>750</v>
      </c>
      <c r="E319" s="383"/>
      <c r="F319" s="383"/>
      <c r="G319" s="221" t="s">
        <v>500</v>
      </c>
      <c r="H319" s="221">
        <v>8.5000000000000006E-3</v>
      </c>
      <c r="I319" s="221" t="s">
        <v>48</v>
      </c>
      <c r="J319" s="394" t="s">
        <v>751</v>
      </c>
      <c r="K319" s="222"/>
      <c r="L319" s="221"/>
      <c r="M319" s="222"/>
      <c r="N319" s="221"/>
      <c r="O319" s="223"/>
      <c r="P319" s="398"/>
      <c r="AF319" s="219"/>
      <c r="AG319" s="219"/>
      <c r="AH319" s="219" t="s">
        <v>750</v>
      </c>
      <c r="AM319" s="219"/>
      <c r="AO319" s="219"/>
    </row>
    <row r="320" spans="1:41" customFormat="1" ht="33.75" hidden="1" x14ac:dyDescent="0.25">
      <c r="A320" s="224"/>
      <c r="B320" s="225"/>
      <c r="C320" s="226" t="s">
        <v>50</v>
      </c>
      <c r="D320" s="384" t="s">
        <v>51</v>
      </c>
      <c r="E320" s="384"/>
      <c r="F320" s="384"/>
      <c r="G320" s="384"/>
      <c r="H320" s="384"/>
      <c r="I320" s="384"/>
      <c r="J320" s="384"/>
      <c r="K320" s="384"/>
      <c r="L320" s="384"/>
      <c r="M320" s="384"/>
      <c r="N320" s="384"/>
      <c r="O320" s="385"/>
      <c r="AF320" s="219"/>
      <c r="AG320" s="219"/>
      <c r="AH320" s="219"/>
      <c r="AI320" s="203" t="s">
        <v>51</v>
      </c>
      <c r="AM320" s="219"/>
      <c r="AO320" s="219"/>
    </row>
    <row r="321" spans="1:41" customFormat="1" ht="57" hidden="1" x14ac:dyDescent="0.25">
      <c r="A321" s="224"/>
      <c r="B321" s="225"/>
      <c r="C321" s="226" t="s">
        <v>52</v>
      </c>
      <c r="D321" s="384" t="s">
        <v>53</v>
      </c>
      <c r="E321" s="384"/>
      <c r="F321" s="384"/>
      <c r="G321" s="384"/>
      <c r="H321" s="384"/>
      <c r="I321" s="384"/>
      <c r="J321" s="384"/>
      <c r="K321" s="384"/>
      <c r="L321" s="384"/>
      <c r="M321" s="384"/>
      <c r="N321" s="384"/>
      <c r="O321" s="385"/>
      <c r="AF321" s="219"/>
      <c r="AG321" s="219"/>
      <c r="AH321" s="219"/>
      <c r="AI321" s="203" t="s">
        <v>53</v>
      </c>
      <c r="AM321" s="219"/>
      <c r="AO321" s="219"/>
    </row>
    <row r="322" spans="1:41" customFormat="1" ht="15" hidden="1" x14ac:dyDescent="0.25">
      <c r="A322" s="224"/>
      <c r="B322" s="227"/>
      <c r="C322" s="226" t="s">
        <v>48</v>
      </c>
      <c r="D322" s="378" t="s">
        <v>54</v>
      </c>
      <c r="E322" s="378"/>
      <c r="F322" s="378"/>
      <c r="G322" s="228"/>
      <c r="H322" s="229"/>
      <c r="I322" s="229"/>
      <c r="J322" s="229"/>
      <c r="K322" s="234">
        <v>3901</v>
      </c>
      <c r="L322" s="253">
        <v>1.3225</v>
      </c>
      <c r="M322" s="230">
        <v>43.85</v>
      </c>
      <c r="N322" s="232">
        <v>44.77</v>
      </c>
      <c r="O322" s="235">
        <v>1963.16</v>
      </c>
      <c r="AF322" s="219"/>
      <c r="AG322" s="219"/>
      <c r="AH322" s="219"/>
      <c r="AJ322" s="203" t="s">
        <v>54</v>
      </c>
      <c r="AM322" s="219"/>
      <c r="AO322" s="219"/>
    </row>
    <row r="323" spans="1:41" customFormat="1" ht="15" hidden="1" x14ac:dyDescent="0.25">
      <c r="A323" s="224"/>
      <c r="B323" s="227"/>
      <c r="C323" s="226" t="s">
        <v>27</v>
      </c>
      <c r="D323" s="378" t="s">
        <v>55</v>
      </c>
      <c r="E323" s="378"/>
      <c r="F323" s="378"/>
      <c r="G323" s="228"/>
      <c r="H323" s="229"/>
      <c r="I323" s="229"/>
      <c r="J323" s="229"/>
      <c r="K323" s="234">
        <v>8861.43</v>
      </c>
      <c r="L323" s="253">
        <v>1.4375</v>
      </c>
      <c r="M323" s="230">
        <v>108.28</v>
      </c>
      <c r="N323" s="232">
        <v>13.24</v>
      </c>
      <c r="O323" s="235">
        <v>1433.63</v>
      </c>
      <c r="AF323" s="219"/>
      <c r="AG323" s="219"/>
      <c r="AH323" s="219"/>
      <c r="AJ323" s="203" t="s">
        <v>55</v>
      </c>
      <c r="AM323" s="219"/>
      <c r="AO323" s="219"/>
    </row>
    <row r="324" spans="1:41" customFormat="1" ht="15" hidden="1" x14ac:dyDescent="0.25">
      <c r="A324" s="224"/>
      <c r="B324" s="227"/>
      <c r="C324" s="226" t="s">
        <v>56</v>
      </c>
      <c r="D324" s="378" t="s">
        <v>57</v>
      </c>
      <c r="E324" s="378"/>
      <c r="F324" s="378"/>
      <c r="G324" s="228"/>
      <c r="H324" s="229"/>
      <c r="I324" s="229"/>
      <c r="J324" s="229"/>
      <c r="K324" s="230">
        <v>734.3</v>
      </c>
      <c r="L324" s="253">
        <v>1.4375</v>
      </c>
      <c r="M324" s="230">
        <v>8.9700000000000006</v>
      </c>
      <c r="N324" s="232">
        <v>44.77</v>
      </c>
      <c r="O324" s="233">
        <v>401.59</v>
      </c>
      <c r="AF324" s="219"/>
      <c r="AG324" s="219"/>
      <c r="AH324" s="219"/>
      <c r="AJ324" s="203" t="s">
        <v>57</v>
      </c>
      <c r="AM324" s="219"/>
      <c r="AO324" s="219"/>
    </row>
    <row r="325" spans="1:41" customFormat="1" ht="15" hidden="1" x14ac:dyDescent="0.25">
      <c r="A325" s="224"/>
      <c r="B325" s="227"/>
      <c r="C325" s="226" t="s">
        <v>58</v>
      </c>
      <c r="D325" s="378" t="s">
        <v>59</v>
      </c>
      <c r="E325" s="378"/>
      <c r="F325" s="378"/>
      <c r="G325" s="228"/>
      <c r="H325" s="229"/>
      <c r="I325" s="229"/>
      <c r="J325" s="229"/>
      <c r="K325" s="234">
        <v>3858.31</v>
      </c>
      <c r="L325" s="229"/>
      <c r="M325" s="230">
        <v>32.799999999999997</v>
      </c>
      <c r="N325" s="232">
        <v>8.16</v>
      </c>
      <c r="O325" s="233">
        <v>267.64999999999998</v>
      </c>
      <c r="AF325" s="219"/>
      <c r="AG325" s="219"/>
      <c r="AH325" s="219"/>
      <c r="AJ325" s="203" t="s">
        <v>59</v>
      </c>
      <c r="AM325" s="219"/>
      <c r="AO325" s="219"/>
    </row>
    <row r="326" spans="1:41" customFormat="1" ht="15" hidden="1" x14ac:dyDescent="0.25">
      <c r="A326" s="287"/>
      <c r="B326" s="227"/>
      <c r="C326" s="226"/>
      <c r="D326" s="378" t="s">
        <v>60</v>
      </c>
      <c r="E326" s="378"/>
      <c r="F326" s="378"/>
      <c r="G326" s="228" t="s">
        <v>61</v>
      </c>
      <c r="H326" s="236">
        <v>415</v>
      </c>
      <c r="I326" s="253">
        <v>1.3225</v>
      </c>
      <c r="J326" s="257">
        <v>4.6651188000000001</v>
      </c>
      <c r="K326" s="238"/>
      <c r="L326" s="229"/>
      <c r="M326" s="238"/>
      <c r="N326" s="229"/>
      <c r="O326" s="239"/>
      <c r="AF326" s="219"/>
      <c r="AG326" s="219"/>
      <c r="AH326" s="219"/>
      <c r="AK326" s="203" t="s">
        <v>60</v>
      </c>
      <c r="AM326" s="219"/>
      <c r="AO326" s="219"/>
    </row>
    <row r="327" spans="1:41" customFormat="1" ht="15" hidden="1" x14ac:dyDescent="0.25">
      <c r="A327" s="287"/>
      <c r="B327" s="227"/>
      <c r="C327" s="226"/>
      <c r="D327" s="378" t="s">
        <v>62</v>
      </c>
      <c r="E327" s="378"/>
      <c r="F327" s="378"/>
      <c r="G327" s="228" t="s">
        <v>61</v>
      </c>
      <c r="H327" s="232">
        <v>62.32</v>
      </c>
      <c r="I327" s="253">
        <v>1.4375</v>
      </c>
      <c r="J327" s="257">
        <v>0.7614725</v>
      </c>
      <c r="K327" s="238"/>
      <c r="L327" s="229"/>
      <c r="M327" s="238"/>
      <c r="N327" s="229"/>
      <c r="O327" s="239"/>
      <c r="AF327" s="219"/>
      <c r="AG327" s="219"/>
      <c r="AH327" s="219"/>
      <c r="AK327" s="203" t="s">
        <v>62</v>
      </c>
      <c r="AM327" s="219"/>
      <c r="AO327" s="219"/>
    </row>
    <row r="328" spans="1:41" customFormat="1" ht="15" hidden="1" x14ac:dyDescent="0.25">
      <c r="A328" s="242"/>
      <c r="B328" s="228"/>
      <c r="C328" s="226"/>
      <c r="D328" s="379" t="s">
        <v>63</v>
      </c>
      <c r="E328" s="379"/>
      <c r="F328" s="379"/>
      <c r="G328" s="243"/>
      <c r="H328" s="244"/>
      <c r="I328" s="244"/>
      <c r="J328" s="244"/>
      <c r="K328" s="245">
        <v>16620.740000000002</v>
      </c>
      <c r="L328" s="244"/>
      <c r="M328" s="246">
        <v>184.93</v>
      </c>
      <c r="N328" s="244"/>
      <c r="O328" s="247">
        <v>3664.44</v>
      </c>
      <c r="AF328" s="219"/>
      <c r="AG328" s="219"/>
      <c r="AH328" s="219"/>
      <c r="AL328" s="203" t="s">
        <v>63</v>
      </c>
      <c r="AM328" s="219"/>
      <c r="AO328" s="219"/>
    </row>
    <row r="329" spans="1:41" customFormat="1" ht="15" hidden="1" x14ac:dyDescent="0.25">
      <c r="A329" s="287"/>
      <c r="B329" s="227"/>
      <c r="C329" s="226"/>
      <c r="D329" s="378" t="s">
        <v>64</v>
      </c>
      <c r="E329" s="378"/>
      <c r="F329" s="378"/>
      <c r="G329" s="228"/>
      <c r="H329" s="229"/>
      <c r="I329" s="229"/>
      <c r="J329" s="229"/>
      <c r="K329" s="238"/>
      <c r="L329" s="229"/>
      <c r="M329" s="230">
        <v>52.82</v>
      </c>
      <c r="N329" s="229"/>
      <c r="O329" s="235">
        <v>2364.75</v>
      </c>
      <c r="AF329" s="219"/>
      <c r="AG329" s="219"/>
      <c r="AH329" s="219"/>
      <c r="AK329" s="203" t="s">
        <v>64</v>
      </c>
      <c r="AM329" s="219"/>
      <c r="AO329" s="219"/>
    </row>
    <row r="330" spans="1:41" customFormat="1" ht="45" hidden="1" x14ac:dyDescent="0.25">
      <c r="A330" s="287"/>
      <c r="B330" s="227"/>
      <c r="C330" s="226" t="s">
        <v>373</v>
      </c>
      <c r="D330" s="378" t="s">
        <v>374</v>
      </c>
      <c r="E330" s="378"/>
      <c r="F330" s="378"/>
      <c r="G330" s="228" t="s">
        <v>67</v>
      </c>
      <c r="H330" s="236">
        <v>117</v>
      </c>
      <c r="I330" s="229"/>
      <c r="J330" s="236">
        <v>117</v>
      </c>
      <c r="K330" s="238"/>
      <c r="L330" s="229"/>
      <c r="M330" s="230">
        <v>61.8</v>
      </c>
      <c r="N330" s="229"/>
      <c r="O330" s="235">
        <v>2766.76</v>
      </c>
      <c r="AF330" s="219"/>
      <c r="AG330" s="219"/>
      <c r="AH330" s="219"/>
      <c r="AK330" s="203" t="s">
        <v>374</v>
      </c>
      <c r="AM330" s="219"/>
      <c r="AO330" s="219"/>
    </row>
    <row r="331" spans="1:41" customFormat="1" ht="90" hidden="1" x14ac:dyDescent="0.25">
      <c r="A331" s="287"/>
      <c r="B331" s="227"/>
      <c r="C331" s="226" t="s">
        <v>375</v>
      </c>
      <c r="D331" s="378" t="s">
        <v>376</v>
      </c>
      <c r="E331" s="378"/>
      <c r="F331" s="378"/>
      <c r="G331" s="228" t="s">
        <v>67</v>
      </c>
      <c r="H331" s="236">
        <v>74</v>
      </c>
      <c r="I331" s="232">
        <v>0.85</v>
      </c>
      <c r="J331" s="240">
        <v>62.9</v>
      </c>
      <c r="K331" s="238"/>
      <c r="L331" s="229"/>
      <c r="M331" s="230">
        <v>33.22</v>
      </c>
      <c r="N331" s="229"/>
      <c r="O331" s="235">
        <v>1487.43</v>
      </c>
      <c r="AF331" s="219"/>
      <c r="AG331" s="219"/>
      <c r="AH331" s="219"/>
      <c r="AK331" s="203" t="s">
        <v>376</v>
      </c>
      <c r="AM331" s="219"/>
      <c r="AO331" s="219"/>
    </row>
    <row r="332" spans="1:41" customFormat="1" ht="15" hidden="1" x14ac:dyDescent="0.25">
      <c r="A332" s="224"/>
      <c r="B332" s="248"/>
      <c r="C332" s="314"/>
      <c r="D332" s="386" t="s">
        <v>70</v>
      </c>
      <c r="E332" s="386"/>
      <c r="F332" s="386"/>
      <c r="G332" s="221"/>
      <c r="H332" s="249"/>
      <c r="I332" s="249"/>
      <c r="J332" s="249"/>
      <c r="K332" s="250"/>
      <c r="L332" s="249"/>
      <c r="M332" s="251">
        <v>279.95</v>
      </c>
      <c r="N332" s="244"/>
      <c r="O332" s="252">
        <v>7918.63</v>
      </c>
      <c r="AF332" s="219"/>
      <c r="AG332" s="219"/>
      <c r="AH332" s="219"/>
      <c r="AM332" s="219" t="s">
        <v>70</v>
      </c>
      <c r="AO332" s="219"/>
    </row>
    <row r="333" spans="1:41" customFormat="1" ht="57" x14ac:dyDescent="0.25">
      <c r="A333" s="220" t="s">
        <v>765</v>
      </c>
      <c r="B333" s="221" t="s">
        <v>294</v>
      </c>
      <c r="C333" s="313" t="s">
        <v>753</v>
      </c>
      <c r="D333" s="383" t="s">
        <v>754</v>
      </c>
      <c r="E333" s="383"/>
      <c r="F333" s="383"/>
      <c r="G333" s="221" t="s">
        <v>113</v>
      </c>
      <c r="H333" s="221">
        <v>8.5</v>
      </c>
      <c r="I333" s="221" t="s">
        <v>48</v>
      </c>
      <c r="J333" s="394" t="s">
        <v>755</v>
      </c>
      <c r="K333" s="222" t="s">
        <v>756</v>
      </c>
      <c r="L333" s="221"/>
      <c r="M333" s="222" t="s">
        <v>757</v>
      </c>
      <c r="N333" s="221" t="s">
        <v>82</v>
      </c>
      <c r="O333" s="223" t="s">
        <v>758</v>
      </c>
      <c r="P333" s="398"/>
      <c r="AF333" s="219"/>
      <c r="AG333" s="219"/>
      <c r="AH333" s="219" t="s">
        <v>754</v>
      </c>
      <c r="AM333" s="219"/>
      <c r="AO333" s="219"/>
    </row>
    <row r="334" spans="1:41" customFormat="1" ht="15" hidden="1" x14ac:dyDescent="0.25">
      <c r="A334" s="224"/>
      <c r="B334" s="248"/>
      <c r="C334" s="314"/>
      <c r="D334" s="386" t="s">
        <v>70</v>
      </c>
      <c r="E334" s="386"/>
      <c r="F334" s="386"/>
      <c r="G334" s="221"/>
      <c r="H334" s="249"/>
      <c r="I334" s="249"/>
      <c r="J334" s="249"/>
      <c r="K334" s="250"/>
      <c r="L334" s="249"/>
      <c r="M334" s="251">
        <v>406.13</v>
      </c>
      <c r="N334" s="244"/>
      <c r="O334" s="252">
        <v>3314.02</v>
      </c>
      <c r="AF334" s="219"/>
      <c r="AG334" s="219"/>
      <c r="AH334" s="219"/>
      <c r="AM334" s="219" t="s">
        <v>70</v>
      </c>
      <c r="AO334" s="219"/>
    </row>
    <row r="335" spans="1:41" customFormat="1" ht="45.75" x14ac:dyDescent="0.25">
      <c r="A335" s="220" t="s">
        <v>771</v>
      </c>
      <c r="B335" s="221" t="s">
        <v>295</v>
      </c>
      <c r="C335" s="313" t="s">
        <v>760</v>
      </c>
      <c r="D335" s="383" t="s">
        <v>761</v>
      </c>
      <c r="E335" s="383"/>
      <c r="F335" s="383"/>
      <c r="G335" s="221" t="s">
        <v>105</v>
      </c>
      <c r="H335" s="221">
        <v>8</v>
      </c>
      <c r="I335" s="221" t="s">
        <v>48</v>
      </c>
      <c r="J335" s="394" t="s">
        <v>87</v>
      </c>
      <c r="K335" s="222" t="s">
        <v>762</v>
      </c>
      <c r="L335" s="221"/>
      <c r="M335" s="222" t="s">
        <v>763</v>
      </c>
      <c r="N335" s="221" t="s">
        <v>82</v>
      </c>
      <c r="O335" s="223" t="s">
        <v>764</v>
      </c>
      <c r="P335" s="398"/>
      <c r="AF335" s="219"/>
      <c r="AG335" s="219"/>
      <c r="AH335" s="219" t="s">
        <v>761</v>
      </c>
      <c r="AM335" s="219"/>
      <c r="AO335" s="219"/>
    </row>
    <row r="336" spans="1:41" customFormat="1" ht="15" hidden="1" x14ac:dyDescent="0.25">
      <c r="A336" s="224"/>
      <c r="B336" s="248"/>
      <c r="C336" s="314"/>
      <c r="D336" s="386" t="s">
        <v>70</v>
      </c>
      <c r="E336" s="386"/>
      <c r="F336" s="386"/>
      <c r="G336" s="221"/>
      <c r="H336" s="249"/>
      <c r="I336" s="249"/>
      <c r="J336" s="249"/>
      <c r="K336" s="250"/>
      <c r="L336" s="249"/>
      <c r="M336" s="251">
        <v>125.44</v>
      </c>
      <c r="N336" s="244"/>
      <c r="O336" s="252">
        <v>1023.59</v>
      </c>
      <c r="AF336" s="219"/>
      <c r="AG336" s="219"/>
      <c r="AH336" s="219"/>
      <c r="AM336" s="219" t="s">
        <v>70</v>
      </c>
      <c r="AO336" s="219"/>
    </row>
    <row r="337" spans="1:41" customFormat="1" ht="45.75" x14ac:dyDescent="0.25">
      <c r="A337" s="220" t="s">
        <v>649</v>
      </c>
      <c r="B337" s="221" t="s">
        <v>288</v>
      </c>
      <c r="C337" s="313" t="s">
        <v>766</v>
      </c>
      <c r="D337" s="383" t="s">
        <v>767</v>
      </c>
      <c r="E337" s="383"/>
      <c r="F337" s="383"/>
      <c r="G337" s="221" t="s">
        <v>170</v>
      </c>
      <c r="H337" s="221">
        <v>1.4E-2</v>
      </c>
      <c r="I337" s="221" t="s">
        <v>48</v>
      </c>
      <c r="J337" s="394" t="s">
        <v>768</v>
      </c>
      <c r="K337" s="222"/>
      <c r="L337" s="221"/>
      <c r="M337" s="222"/>
      <c r="N337" s="221"/>
      <c r="O337" s="223"/>
      <c r="P337" s="398"/>
      <c r="AF337" s="219"/>
      <c r="AG337" s="219"/>
      <c r="AH337" s="219" t="s">
        <v>767</v>
      </c>
      <c r="AM337" s="219"/>
      <c r="AO337" s="219"/>
    </row>
    <row r="338" spans="1:41" customFormat="1" ht="33.75" hidden="1" x14ac:dyDescent="0.25">
      <c r="A338" s="224"/>
      <c r="B338" s="225"/>
      <c r="C338" s="226" t="s">
        <v>50</v>
      </c>
      <c r="D338" s="384" t="s">
        <v>51</v>
      </c>
      <c r="E338" s="384"/>
      <c r="F338" s="384"/>
      <c r="G338" s="384"/>
      <c r="H338" s="384"/>
      <c r="I338" s="384"/>
      <c r="J338" s="384"/>
      <c r="K338" s="384"/>
      <c r="L338" s="384"/>
      <c r="M338" s="384"/>
      <c r="N338" s="384"/>
      <c r="O338" s="385"/>
      <c r="AF338" s="219"/>
      <c r="AG338" s="219"/>
      <c r="AH338" s="219"/>
      <c r="AI338" s="203" t="s">
        <v>51</v>
      </c>
      <c r="AM338" s="219"/>
      <c r="AO338" s="219"/>
    </row>
    <row r="339" spans="1:41" customFormat="1" ht="57" hidden="1" x14ac:dyDescent="0.25">
      <c r="A339" s="224"/>
      <c r="B339" s="225"/>
      <c r="C339" s="226" t="s">
        <v>52</v>
      </c>
      <c r="D339" s="384" t="s">
        <v>53</v>
      </c>
      <c r="E339" s="384"/>
      <c r="F339" s="384"/>
      <c r="G339" s="384"/>
      <c r="H339" s="384"/>
      <c r="I339" s="384"/>
      <c r="J339" s="384"/>
      <c r="K339" s="384"/>
      <c r="L339" s="384"/>
      <c r="M339" s="384"/>
      <c r="N339" s="384"/>
      <c r="O339" s="385"/>
      <c r="AF339" s="219"/>
      <c r="AG339" s="219"/>
      <c r="AH339" s="219"/>
      <c r="AI339" s="203" t="s">
        <v>53</v>
      </c>
      <c r="AM339" s="219"/>
      <c r="AO339" s="219"/>
    </row>
    <row r="340" spans="1:41" customFormat="1" ht="15" hidden="1" x14ac:dyDescent="0.25">
      <c r="A340" s="224"/>
      <c r="B340" s="227"/>
      <c r="C340" s="226" t="s">
        <v>48</v>
      </c>
      <c r="D340" s="378" t="s">
        <v>54</v>
      </c>
      <c r="E340" s="378"/>
      <c r="F340" s="378"/>
      <c r="G340" s="228"/>
      <c r="H340" s="229"/>
      <c r="I340" s="229"/>
      <c r="J340" s="229"/>
      <c r="K340" s="230">
        <v>740.74</v>
      </c>
      <c r="L340" s="253">
        <v>1.3225</v>
      </c>
      <c r="M340" s="230">
        <v>13.71</v>
      </c>
      <c r="N340" s="232">
        <v>44.77</v>
      </c>
      <c r="O340" s="233">
        <v>613.79999999999995</v>
      </c>
      <c r="AF340" s="219"/>
      <c r="AG340" s="219"/>
      <c r="AH340" s="219"/>
      <c r="AJ340" s="203" t="s">
        <v>54</v>
      </c>
      <c r="AM340" s="219"/>
      <c r="AO340" s="219"/>
    </row>
    <row r="341" spans="1:41" customFormat="1" ht="15" hidden="1" x14ac:dyDescent="0.25">
      <c r="A341" s="224"/>
      <c r="B341" s="227"/>
      <c r="C341" s="226" t="s">
        <v>27</v>
      </c>
      <c r="D341" s="378" t="s">
        <v>55</v>
      </c>
      <c r="E341" s="378"/>
      <c r="F341" s="378"/>
      <c r="G341" s="228"/>
      <c r="H341" s="229"/>
      <c r="I341" s="229"/>
      <c r="J341" s="229"/>
      <c r="K341" s="230">
        <v>96.81</v>
      </c>
      <c r="L341" s="253">
        <v>1.4375</v>
      </c>
      <c r="M341" s="230">
        <v>1.95</v>
      </c>
      <c r="N341" s="232">
        <v>13.24</v>
      </c>
      <c r="O341" s="233">
        <v>25.82</v>
      </c>
      <c r="AF341" s="219"/>
      <c r="AG341" s="219"/>
      <c r="AH341" s="219"/>
      <c r="AJ341" s="203" t="s">
        <v>55</v>
      </c>
      <c r="AM341" s="219"/>
      <c r="AO341" s="219"/>
    </row>
    <row r="342" spans="1:41" customFormat="1" ht="15" hidden="1" x14ac:dyDescent="0.25">
      <c r="A342" s="224"/>
      <c r="B342" s="227"/>
      <c r="C342" s="226" t="s">
        <v>56</v>
      </c>
      <c r="D342" s="378" t="s">
        <v>57</v>
      </c>
      <c r="E342" s="378"/>
      <c r="F342" s="378"/>
      <c r="G342" s="228"/>
      <c r="H342" s="229"/>
      <c r="I342" s="229"/>
      <c r="J342" s="229"/>
      <c r="K342" s="230">
        <v>16.46</v>
      </c>
      <c r="L342" s="253">
        <v>1.4375</v>
      </c>
      <c r="M342" s="230">
        <v>0.33</v>
      </c>
      <c r="N342" s="232">
        <v>44.77</v>
      </c>
      <c r="O342" s="233">
        <v>14.77</v>
      </c>
      <c r="AF342" s="219"/>
      <c r="AG342" s="219"/>
      <c r="AH342" s="219"/>
      <c r="AJ342" s="203" t="s">
        <v>57</v>
      </c>
      <c r="AM342" s="219"/>
      <c r="AO342" s="219"/>
    </row>
    <row r="343" spans="1:41" customFormat="1" ht="15" hidden="1" x14ac:dyDescent="0.25">
      <c r="A343" s="224"/>
      <c r="B343" s="227"/>
      <c r="C343" s="226" t="s">
        <v>58</v>
      </c>
      <c r="D343" s="378" t="s">
        <v>59</v>
      </c>
      <c r="E343" s="378"/>
      <c r="F343" s="378"/>
      <c r="G343" s="228"/>
      <c r="H343" s="229"/>
      <c r="I343" s="229"/>
      <c r="J343" s="229"/>
      <c r="K343" s="230">
        <v>316.33</v>
      </c>
      <c r="L343" s="229"/>
      <c r="M343" s="230">
        <v>4.43</v>
      </c>
      <c r="N343" s="232">
        <v>8.16</v>
      </c>
      <c r="O343" s="233">
        <v>36.15</v>
      </c>
      <c r="AF343" s="219"/>
      <c r="AG343" s="219"/>
      <c r="AH343" s="219"/>
      <c r="AJ343" s="203" t="s">
        <v>59</v>
      </c>
      <c r="AM343" s="219"/>
      <c r="AO343" s="219"/>
    </row>
    <row r="344" spans="1:41" customFormat="1" ht="15" hidden="1" x14ac:dyDescent="0.25">
      <c r="A344" s="287"/>
      <c r="B344" s="227"/>
      <c r="C344" s="226"/>
      <c r="D344" s="378" t="s">
        <v>60</v>
      </c>
      <c r="E344" s="378"/>
      <c r="F344" s="378"/>
      <c r="G344" s="228" t="s">
        <v>61</v>
      </c>
      <c r="H344" s="236">
        <v>77</v>
      </c>
      <c r="I344" s="253">
        <v>1.3225</v>
      </c>
      <c r="J344" s="237">
        <v>1.4256549999999999</v>
      </c>
      <c r="K344" s="238"/>
      <c r="L344" s="229"/>
      <c r="M344" s="238"/>
      <c r="N344" s="229"/>
      <c r="O344" s="239"/>
      <c r="AF344" s="219"/>
      <c r="AG344" s="219"/>
      <c r="AH344" s="219"/>
      <c r="AK344" s="203" t="s">
        <v>60</v>
      </c>
      <c r="AM344" s="219"/>
      <c r="AO344" s="219"/>
    </row>
    <row r="345" spans="1:41" customFormat="1" ht="15" hidden="1" x14ac:dyDescent="0.25">
      <c r="A345" s="287"/>
      <c r="B345" s="227"/>
      <c r="C345" s="226"/>
      <c r="D345" s="378" t="s">
        <v>62</v>
      </c>
      <c r="E345" s="378"/>
      <c r="F345" s="378"/>
      <c r="G345" s="228" t="s">
        <v>61</v>
      </c>
      <c r="H345" s="232">
        <v>1.36</v>
      </c>
      <c r="I345" s="253">
        <v>1.4375</v>
      </c>
      <c r="J345" s="241">
        <v>2.7369999999999998E-2</v>
      </c>
      <c r="K345" s="238"/>
      <c r="L345" s="229"/>
      <c r="M345" s="238"/>
      <c r="N345" s="229"/>
      <c r="O345" s="239"/>
      <c r="AF345" s="219"/>
      <c r="AG345" s="219"/>
      <c r="AH345" s="219"/>
      <c r="AK345" s="203" t="s">
        <v>62</v>
      </c>
      <c r="AM345" s="219"/>
      <c r="AO345" s="219"/>
    </row>
    <row r="346" spans="1:41" customFormat="1" ht="15" hidden="1" x14ac:dyDescent="0.25">
      <c r="A346" s="242"/>
      <c r="B346" s="228"/>
      <c r="C346" s="226"/>
      <c r="D346" s="379" t="s">
        <v>63</v>
      </c>
      <c r="E346" s="379"/>
      <c r="F346" s="379"/>
      <c r="G346" s="243"/>
      <c r="H346" s="244"/>
      <c r="I346" s="244"/>
      <c r="J346" s="244"/>
      <c r="K346" s="245">
        <v>1153.8800000000001</v>
      </c>
      <c r="L346" s="244"/>
      <c r="M346" s="246">
        <v>20.09</v>
      </c>
      <c r="N346" s="244"/>
      <c r="O346" s="254">
        <v>675.77</v>
      </c>
      <c r="AF346" s="219"/>
      <c r="AG346" s="219"/>
      <c r="AH346" s="219"/>
      <c r="AL346" s="203" t="s">
        <v>63</v>
      </c>
      <c r="AM346" s="219"/>
      <c r="AO346" s="219"/>
    </row>
    <row r="347" spans="1:41" customFormat="1" ht="15" hidden="1" x14ac:dyDescent="0.25">
      <c r="A347" s="287"/>
      <c r="B347" s="227"/>
      <c r="C347" s="226"/>
      <c r="D347" s="378" t="s">
        <v>64</v>
      </c>
      <c r="E347" s="378"/>
      <c r="F347" s="378"/>
      <c r="G347" s="228"/>
      <c r="H347" s="229"/>
      <c r="I347" s="229"/>
      <c r="J347" s="229"/>
      <c r="K347" s="238"/>
      <c r="L347" s="229"/>
      <c r="M347" s="230">
        <v>14.04</v>
      </c>
      <c r="N347" s="229"/>
      <c r="O347" s="233">
        <v>628.57000000000005</v>
      </c>
      <c r="AF347" s="219"/>
      <c r="AG347" s="219"/>
      <c r="AH347" s="219"/>
      <c r="AK347" s="203" t="s">
        <v>64</v>
      </c>
      <c r="AM347" s="219"/>
      <c r="AO347" s="219"/>
    </row>
    <row r="348" spans="1:41" customFormat="1" ht="57" hidden="1" x14ac:dyDescent="0.25">
      <c r="A348" s="287"/>
      <c r="B348" s="227"/>
      <c r="C348" s="226" t="s">
        <v>769</v>
      </c>
      <c r="D348" s="378" t="s">
        <v>556</v>
      </c>
      <c r="E348" s="378"/>
      <c r="F348" s="378"/>
      <c r="G348" s="228" t="s">
        <v>67</v>
      </c>
      <c r="H348" s="236">
        <v>121</v>
      </c>
      <c r="I348" s="229"/>
      <c r="J348" s="236">
        <v>121</v>
      </c>
      <c r="K348" s="238"/>
      <c r="L348" s="229"/>
      <c r="M348" s="230">
        <v>16.989999999999998</v>
      </c>
      <c r="N348" s="229"/>
      <c r="O348" s="233">
        <v>760.57</v>
      </c>
      <c r="AF348" s="219"/>
      <c r="AG348" s="219"/>
      <c r="AH348" s="219"/>
      <c r="AK348" s="203" t="s">
        <v>556</v>
      </c>
      <c r="AM348" s="219"/>
      <c r="AO348" s="219"/>
    </row>
    <row r="349" spans="1:41" customFormat="1" ht="90" hidden="1" x14ac:dyDescent="0.25">
      <c r="A349" s="287"/>
      <c r="B349" s="227"/>
      <c r="C349" s="226" t="s">
        <v>770</v>
      </c>
      <c r="D349" s="378" t="s">
        <v>558</v>
      </c>
      <c r="E349" s="378"/>
      <c r="F349" s="378"/>
      <c r="G349" s="228" t="s">
        <v>67</v>
      </c>
      <c r="H349" s="236">
        <v>72</v>
      </c>
      <c r="I349" s="232">
        <v>0.85</v>
      </c>
      <c r="J349" s="240">
        <v>61.2</v>
      </c>
      <c r="K349" s="238"/>
      <c r="L349" s="229"/>
      <c r="M349" s="230">
        <v>8.59</v>
      </c>
      <c r="N349" s="229"/>
      <c r="O349" s="233">
        <v>384.68</v>
      </c>
      <c r="AF349" s="219"/>
      <c r="AG349" s="219"/>
      <c r="AH349" s="219"/>
      <c r="AK349" s="203" t="s">
        <v>558</v>
      </c>
      <c r="AM349" s="219"/>
      <c r="AO349" s="219"/>
    </row>
    <row r="350" spans="1:41" customFormat="1" ht="15" hidden="1" x14ac:dyDescent="0.25">
      <c r="A350" s="224"/>
      <c r="B350" s="248"/>
      <c r="C350" s="314"/>
      <c r="D350" s="386" t="s">
        <v>70</v>
      </c>
      <c r="E350" s="386"/>
      <c r="F350" s="386"/>
      <c r="G350" s="221"/>
      <c r="H350" s="249"/>
      <c r="I350" s="249"/>
      <c r="J350" s="249"/>
      <c r="K350" s="250"/>
      <c r="L350" s="249"/>
      <c r="M350" s="251">
        <v>45.67</v>
      </c>
      <c r="N350" s="244"/>
      <c r="O350" s="252">
        <v>1821.02</v>
      </c>
      <c r="AF350" s="219"/>
      <c r="AG350" s="219"/>
      <c r="AH350" s="219"/>
      <c r="AM350" s="219" t="s">
        <v>70</v>
      </c>
      <c r="AO350" s="219"/>
    </row>
    <row r="351" spans="1:41" customFormat="1" ht="34.5" x14ac:dyDescent="0.25">
      <c r="A351" s="220" t="s">
        <v>657</v>
      </c>
      <c r="B351" s="221" t="s">
        <v>296</v>
      </c>
      <c r="C351" s="313" t="s">
        <v>772</v>
      </c>
      <c r="D351" s="383" t="s">
        <v>773</v>
      </c>
      <c r="E351" s="383"/>
      <c r="F351" s="383"/>
      <c r="G351" s="221" t="s">
        <v>113</v>
      </c>
      <c r="H351" s="221">
        <v>1.4</v>
      </c>
      <c r="I351" s="221" t="s">
        <v>48</v>
      </c>
      <c r="J351" s="394" t="s">
        <v>774</v>
      </c>
      <c r="K351" s="222" t="s">
        <v>775</v>
      </c>
      <c r="L351" s="221"/>
      <c r="M351" s="222" t="s">
        <v>776</v>
      </c>
      <c r="N351" s="221" t="s">
        <v>82</v>
      </c>
      <c r="O351" s="223" t="s">
        <v>777</v>
      </c>
      <c r="P351" s="398"/>
      <c r="AF351" s="219"/>
      <c r="AG351" s="219"/>
      <c r="AH351" s="219" t="s">
        <v>773</v>
      </c>
      <c r="AM351" s="219"/>
      <c r="AO351" s="219"/>
    </row>
    <row r="352" spans="1:41" customFormat="1" ht="15" hidden="1" x14ac:dyDescent="0.25">
      <c r="A352" s="224"/>
      <c r="B352" s="248"/>
      <c r="C352" s="314"/>
      <c r="D352" s="386" t="s">
        <v>70</v>
      </c>
      <c r="E352" s="386"/>
      <c r="F352" s="386"/>
      <c r="G352" s="221"/>
      <c r="H352" s="249"/>
      <c r="I352" s="249"/>
      <c r="J352" s="249"/>
      <c r="K352" s="250"/>
      <c r="L352" s="249"/>
      <c r="M352" s="251">
        <v>97.26</v>
      </c>
      <c r="N352" s="244"/>
      <c r="O352" s="258">
        <v>793.64</v>
      </c>
      <c r="AF352" s="219"/>
      <c r="AG352" s="219"/>
      <c r="AH352" s="219"/>
      <c r="AM352" s="219" t="s">
        <v>70</v>
      </c>
      <c r="AO352" s="219"/>
    </row>
    <row r="353" spans="1:41" customFormat="1" ht="34.5" x14ac:dyDescent="0.25">
      <c r="A353" s="220" t="s">
        <v>664</v>
      </c>
      <c r="B353" s="221" t="s">
        <v>297</v>
      </c>
      <c r="C353" s="313" t="s">
        <v>778</v>
      </c>
      <c r="D353" s="383" t="s">
        <v>779</v>
      </c>
      <c r="E353" s="383"/>
      <c r="F353" s="383"/>
      <c r="G353" s="221" t="s">
        <v>780</v>
      </c>
      <c r="H353" s="221">
        <v>4</v>
      </c>
      <c r="I353" s="221" t="s">
        <v>48</v>
      </c>
      <c r="J353" s="394" t="s">
        <v>58</v>
      </c>
      <c r="K353" s="222"/>
      <c r="L353" s="221"/>
      <c r="M353" s="222"/>
      <c r="N353" s="221"/>
      <c r="O353" s="223"/>
      <c r="P353" s="398"/>
      <c r="AF353" s="219"/>
      <c r="AG353" s="219"/>
      <c r="AH353" s="219" t="s">
        <v>779</v>
      </c>
      <c r="AM353" s="219"/>
      <c r="AO353" s="219"/>
    </row>
    <row r="354" spans="1:41" customFormat="1" ht="33.75" hidden="1" x14ac:dyDescent="0.25">
      <c r="A354" s="224"/>
      <c r="B354" s="225"/>
      <c r="C354" s="226" t="s">
        <v>50</v>
      </c>
      <c r="D354" s="384" t="s">
        <v>51</v>
      </c>
      <c r="E354" s="384"/>
      <c r="F354" s="384"/>
      <c r="G354" s="384"/>
      <c r="H354" s="384"/>
      <c r="I354" s="384"/>
      <c r="J354" s="384"/>
      <c r="K354" s="384"/>
      <c r="L354" s="384"/>
      <c r="M354" s="384"/>
      <c r="N354" s="384"/>
      <c r="O354" s="385"/>
      <c r="AF354" s="219"/>
      <c r="AG354" s="219"/>
      <c r="AH354" s="219"/>
      <c r="AI354" s="203" t="s">
        <v>51</v>
      </c>
      <c r="AM354" s="219"/>
      <c r="AO354" s="219"/>
    </row>
    <row r="355" spans="1:41" customFormat="1" ht="57" hidden="1" x14ac:dyDescent="0.25">
      <c r="A355" s="224"/>
      <c r="B355" s="225"/>
      <c r="C355" s="226" t="s">
        <v>52</v>
      </c>
      <c r="D355" s="384" t="s">
        <v>53</v>
      </c>
      <c r="E355" s="384"/>
      <c r="F355" s="384"/>
      <c r="G355" s="384"/>
      <c r="H355" s="384"/>
      <c r="I355" s="384"/>
      <c r="J355" s="384"/>
      <c r="K355" s="384"/>
      <c r="L355" s="384"/>
      <c r="M355" s="384"/>
      <c r="N355" s="384"/>
      <c r="O355" s="385"/>
      <c r="AF355" s="219"/>
      <c r="AG355" s="219"/>
      <c r="AH355" s="219"/>
      <c r="AI355" s="203" t="s">
        <v>53</v>
      </c>
      <c r="AM355" s="219"/>
      <c r="AO355" s="219"/>
    </row>
    <row r="356" spans="1:41" customFormat="1" ht="15" hidden="1" x14ac:dyDescent="0.25">
      <c r="A356" s="224"/>
      <c r="B356" s="227"/>
      <c r="C356" s="226" t="s">
        <v>48</v>
      </c>
      <c r="D356" s="378" t="s">
        <v>54</v>
      </c>
      <c r="E356" s="378"/>
      <c r="F356" s="378"/>
      <c r="G356" s="228"/>
      <c r="H356" s="229"/>
      <c r="I356" s="229"/>
      <c r="J356" s="229"/>
      <c r="K356" s="230">
        <v>51.81</v>
      </c>
      <c r="L356" s="253">
        <v>1.3225</v>
      </c>
      <c r="M356" s="230">
        <v>274.07</v>
      </c>
      <c r="N356" s="232">
        <v>44.77</v>
      </c>
      <c r="O356" s="235">
        <v>12270.11</v>
      </c>
      <c r="AF356" s="219"/>
      <c r="AG356" s="219"/>
      <c r="AH356" s="219"/>
      <c r="AJ356" s="203" t="s">
        <v>54</v>
      </c>
      <c r="AM356" s="219"/>
      <c r="AO356" s="219"/>
    </row>
    <row r="357" spans="1:41" customFormat="1" ht="15" hidden="1" x14ac:dyDescent="0.25">
      <c r="A357" s="224"/>
      <c r="B357" s="227"/>
      <c r="C357" s="226" t="s">
        <v>27</v>
      </c>
      <c r="D357" s="378" t="s">
        <v>55</v>
      </c>
      <c r="E357" s="378"/>
      <c r="F357" s="378"/>
      <c r="G357" s="228"/>
      <c r="H357" s="229"/>
      <c r="I357" s="229"/>
      <c r="J357" s="229"/>
      <c r="K357" s="230">
        <v>135.13</v>
      </c>
      <c r="L357" s="253">
        <v>1.4375</v>
      </c>
      <c r="M357" s="230">
        <v>777</v>
      </c>
      <c r="N357" s="232">
        <v>13.24</v>
      </c>
      <c r="O357" s="235">
        <v>10287.48</v>
      </c>
      <c r="AF357" s="219"/>
      <c r="AG357" s="219"/>
      <c r="AH357" s="219"/>
      <c r="AJ357" s="203" t="s">
        <v>55</v>
      </c>
      <c r="AM357" s="219"/>
      <c r="AO357" s="219"/>
    </row>
    <row r="358" spans="1:41" customFormat="1" ht="15" hidden="1" x14ac:dyDescent="0.25">
      <c r="A358" s="224"/>
      <c r="B358" s="227"/>
      <c r="C358" s="226" t="s">
        <v>56</v>
      </c>
      <c r="D358" s="378" t="s">
        <v>57</v>
      </c>
      <c r="E358" s="378"/>
      <c r="F358" s="378"/>
      <c r="G358" s="228"/>
      <c r="H358" s="229"/>
      <c r="I358" s="229"/>
      <c r="J358" s="229"/>
      <c r="K358" s="230">
        <v>11.13</v>
      </c>
      <c r="L358" s="253">
        <v>1.4375</v>
      </c>
      <c r="M358" s="230">
        <v>64</v>
      </c>
      <c r="N358" s="232">
        <v>44.77</v>
      </c>
      <c r="O358" s="235">
        <v>2865.28</v>
      </c>
      <c r="AF358" s="219"/>
      <c r="AG358" s="219"/>
      <c r="AH358" s="219"/>
      <c r="AJ358" s="203" t="s">
        <v>57</v>
      </c>
      <c r="AM358" s="219"/>
      <c r="AO358" s="219"/>
    </row>
    <row r="359" spans="1:41" customFormat="1" ht="15" hidden="1" x14ac:dyDescent="0.25">
      <c r="A359" s="224"/>
      <c r="B359" s="227"/>
      <c r="C359" s="226" t="s">
        <v>58</v>
      </c>
      <c r="D359" s="378" t="s">
        <v>59</v>
      </c>
      <c r="E359" s="378"/>
      <c r="F359" s="378"/>
      <c r="G359" s="228"/>
      <c r="H359" s="229"/>
      <c r="I359" s="229"/>
      <c r="J359" s="229"/>
      <c r="K359" s="230">
        <v>6.2</v>
      </c>
      <c r="L359" s="229"/>
      <c r="M359" s="230">
        <v>24.8</v>
      </c>
      <c r="N359" s="232">
        <v>8.16</v>
      </c>
      <c r="O359" s="233">
        <v>202.37</v>
      </c>
      <c r="AF359" s="219"/>
      <c r="AG359" s="219"/>
      <c r="AH359" s="219"/>
      <c r="AJ359" s="203" t="s">
        <v>59</v>
      </c>
      <c r="AM359" s="219"/>
      <c r="AO359" s="219"/>
    </row>
    <row r="360" spans="1:41" customFormat="1" ht="15" hidden="1" x14ac:dyDescent="0.25">
      <c r="A360" s="287"/>
      <c r="B360" s="227"/>
      <c r="C360" s="226"/>
      <c r="D360" s="378" t="s">
        <v>60</v>
      </c>
      <c r="E360" s="378"/>
      <c r="F360" s="378"/>
      <c r="G360" s="228" t="s">
        <v>61</v>
      </c>
      <c r="H360" s="232">
        <v>5.15</v>
      </c>
      <c r="I360" s="253">
        <v>1.3225</v>
      </c>
      <c r="J360" s="253">
        <v>27.243500000000001</v>
      </c>
      <c r="K360" s="238"/>
      <c r="L360" s="229"/>
      <c r="M360" s="238"/>
      <c r="N360" s="229"/>
      <c r="O360" s="239"/>
      <c r="AF360" s="219"/>
      <c r="AG360" s="219"/>
      <c r="AH360" s="219"/>
      <c r="AK360" s="203" t="s">
        <v>60</v>
      </c>
      <c r="AM360" s="219"/>
      <c r="AO360" s="219"/>
    </row>
    <row r="361" spans="1:41" customFormat="1" ht="15" hidden="1" x14ac:dyDescent="0.25">
      <c r="A361" s="287"/>
      <c r="B361" s="227"/>
      <c r="C361" s="226"/>
      <c r="D361" s="378" t="s">
        <v>62</v>
      </c>
      <c r="E361" s="378"/>
      <c r="F361" s="378"/>
      <c r="G361" s="228" t="s">
        <v>61</v>
      </c>
      <c r="H361" s="232">
        <v>0.78</v>
      </c>
      <c r="I361" s="253">
        <v>1.4375</v>
      </c>
      <c r="J361" s="231">
        <v>4.4850000000000003</v>
      </c>
      <c r="K361" s="238"/>
      <c r="L361" s="229"/>
      <c r="M361" s="238"/>
      <c r="N361" s="229"/>
      <c r="O361" s="239"/>
      <c r="AF361" s="219"/>
      <c r="AG361" s="219"/>
      <c r="AH361" s="219"/>
      <c r="AK361" s="203" t="s">
        <v>62</v>
      </c>
      <c r="AM361" s="219"/>
      <c r="AO361" s="219"/>
    </row>
    <row r="362" spans="1:41" customFormat="1" ht="15" hidden="1" x14ac:dyDescent="0.25">
      <c r="A362" s="242"/>
      <c r="B362" s="228"/>
      <c r="C362" s="226"/>
      <c r="D362" s="379" t="s">
        <v>63</v>
      </c>
      <c r="E362" s="379"/>
      <c r="F362" s="379"/>
      <c r="G362" s="243"/>
      <c r="H362" s="244"/>
      <c r="I362" s="244"/>
      <c r="J362" s="244"/>
      <c r="K362" s="246">
        <v>193.14</v>
      </c>
      <c r="L362" s="244"/>
      <c r="M362" s="245">
        <v>1075.8699999999999</v>
      </c>
      <c r="N362" s="244"/>
      <c r="O362" s="247">
        <v>22759.96</v>
      </c>
      <c r="AF362" s="219"/>
      <c r="AG362" s="219"/>
      <c r="AH362" s="219"/>
      <c r="AL362" s="203" t="s">
        <v>63</v>
      </c>
      <c r="AM362" s="219"/>
      <c r="AO362" s="219"/>
    </row>
    <row r="363" spans="1:41" customFormat="1" ht="15" hidden="1" x14ac:dyDescent="0.25">
      <c r="A363" s="287"/>
      <c r="B363" s="227"/>
      <c r="C363" s="226"/>
      <c r="D363" s="378" t="s">
        <v>64</v>
      </c>
      <c r="E363" s="378"/>
      <c r="F363" s="378"/>
      <c r="G363" s="228"/>
      <c r="H363" s="229"/>
      <c r="I363" s="229"/>
      <c r="J363" s="229"/>
      <c r="K363" s="238"/>
      <c r="L363" s="229"/>
      <c r="M363" s="230">
        <v>338.07</v>
      </c>
      <c r="N363" s="229"/>
      <c r="O363" s="235">
        <v>15135.39</v>
      </c>
      <c r="AF363" s="219"/>
      <c r="AG363" s="219"/>
      <c r="AH363" s="219"/>
      <c r="AK363" s="203" t="s">
        <v>64</v>
      </c>
      <c r="AM363" s="219"/>
      <c r="AO363" s="219"/>
    </row>
    <row r="364" spans="1:41" customFormat="1" ht="45" hidden="1" x14ac:dyDescent="0.25">
      <c r="A364" s="287"/>
      <c r="B364" s="227"/>
      <c r="C364" s="226" t="s">
        <v>373</v>
      </c>
      <c r="D364" s="378" t="s">
        <v>374</v>
      </c>
      <c r="E364" s="378"/>
      <c r="F364" s="378"/>
      <c r="G364" s="228" t="s">
        <v>67</v>
      </c>
      <c r="H364" s="236">
        <v>117</v>
      </c>
      <c r="I364" s="229"/>
      <c r="J364" s="236">
        <v>117</v>
      </c>
      <c r="K364" s="238"/>
      <c r="L364" s="229"/>
      <c r="M364" s="230">
        <v>395.54</v>
      </c>
      <c r="N364" s="229"/>
      <c r="O364" s="235">
        <v>17708.41</v>
      </c>
      <c r="AF364" s="219"/>
      <c r="AG364" s="219"/>
      <c r="AH364" s="219"/>
      <c r="AK364" s="203" t="s">
        <v>374</v>
      </c>
      <c r="AM364" s="219"/>
      <c r="AO364" s="219"/>
    </row>
    <row r="365" spans="1:41" customFormat="1" ht="90" hidden="1" x14ac:dyDescent="0.25">
      <c r="A365" s="287"/>
      <c r="B365" s="227"/>
      <c r="C365" s="226" t="s">
        <v>375</v>
      </c>
      <c r="D365" s="378" t="s">
        <v>376</v>
      </c>
      <c r="E365" s="378"/>
      <c r="F365" s="378"/>
      <c r="G365" s="228" t="s">
        <v>67</v>
      </c>
      <c r="H365" s="236">
        <v>74</v>
      </c>
      <c r="I365" s="232">
        <v>0.85</v>
      </c>
      <c r="J365" s="240">
        <v>62.9</v>
      </c>
      <c r="K365" s="238"/>
      <c r="L365" s="229"/>
      <c r="M365" s="230">
        <v>212.65</v>
      </c>
      <c r="N365" s="229"/>
      <c r="O365" s="235">
        <v>9520.16</v>
      </c>
      <c r="AF365" s="219"/>
      <c r="AG365" s="219"/>
      <c r="AH365" s="219"/>
      <c r="AK365" s="203" t="s">
        <v>376</v>
      </c>
      <c r="AM365" s="219"/>
      <c r="AO365" s="219"/>
    </row>
    <row r="366" spans="1:41" customFormat="1" ht="15" hidden="1" x14ac:dyDescent="0.25">
      <c r="A366" s="224"/>
      <c r="B366" s="248"/>
      <c r="C366" s="314"/>
      <c r="D366" s="386" t="s">
        <v>70</v>
      </c>
      <c r="E366" s="386"/>
      <c r="F366" s="386"/>
      <c r="G366" s="221"/>
      <c r="H366" s="249"/>
      <c r="I366" s="249"/>
      <c r="J366" s="249"/>
      <c r="K366" s="250"/>
      <c r="L366" s="249"/>
      <c r="M366" s="256">
        <v>1684.06</v>
      </c>
      <c r="N366" s="244"/>
      <c r="O366" s="252">
        <v>49988.53</v>
      </c>
      <c r="AF366" s="219"/>
      <c r="AG366" s="219"/>
      <c r="AH366" s="219"/>
      <c r="AM366" s="219" t="s">
        <v>70</v>
      </c>
      <c r="AO366" s="219"/>
    </row>
    <row r="367" spans="1:41" customFormat="1" ht="79.5" x14ac:dyDescent="0.25">
      <c r="A367" s="220" t="s">
        <v>672</v>
      </c>
      <c r="B367" s="221" t="s">
        <v>315</v>
      </c>
      <c r="C367" s="313" t="s">
        <v>781</v>
      </c>
      <c r="D367" s="383" t="s">
        <v>782</v>
      </c>
      <c r="E367" s="383"/>
      <c r="F367" s="383"/>
      <c r="G367" s="221" t="s">
        <v>105</v>
      </c>
      <c r="H367" s="221">
        <v>4</v>
      </c>
      <c r="I367" s="221" t="s">
        <v>48</v>
      </c>
      <c r="J367" s="394" t="s">
        <v>58</v>
      </c>
      <c r="K367" s="222" t="s">
        <v>783</v>
      </c>
      <c r="L367" s="221"/>
      <c r="M367" s="222" t="s">
        <v>784</v>
      </c>
      <c r="N367" s="221" t="s">
        <v>82</v>
      </c>
      <c r="O367" s="223" t="s">
        <v>785</v>
      </c>
      <c r="P367" s="398"/>
      <c r="AF367" s="219"/>
      <c r="AG367" s="219"/>
      <c r="AH367" s="219" t="s">
        <v>782</v>
      </c>
      <c r="AM367" s="219"/>
      <c r="AO367" s="219"/>
    </row>
    <row r="368" spans="1:41" customFormat="1" ht="15" hidden="1" x14ac:dyDescent="0.25">
      <c r="A368" s="224"/>
      <c r="B368" s="248"/>
      <c r="C368" s="314"/>
      <c r="D368" s="386" t="s">
        <v>70</v>
      </c>
      <c r="E368" s="386"/>
      <c r="F368" s="386"/>
      <c r="G368" s="221"/>
      <c r="H368" s="249"/>
      <c r="I368" s="249"/>
      <c r="J368" s="249"/>
      <c r="K368" s="250"/>
      <c r="L368" s="249"/>
      <c r="M368" s="256">
        <v>20085.72</v>
      </c>
      <c r="N368" s="244"/>
      <c r="O368" s="252">
        <v>163899.48000000001</v>
      </c>
      <c r="AF368" s="219"/>
      <c r="AG368" s="219"/>
      <c r="AH368" s="219"/>
      <c r="AM368" s="219" t="s">
        <v>70</v>
      </c>
      <c r="AO368" s="219"/>
    </row>
    <row r="369" spans="1:41" customFormat="1" ht="34.5" x14ac:dyDescent="0.25">
      <c r="A369" s="220" t="s">
        <v>793</v>
      </c>
      <c r="B369" s="221" t="s">
        <v>316</v>
      </c>
      <c r="C369" s="313" t="s">
        <v>786</v>
      </c>
      <c r="D369" s="383" t="s">
        <v>787</v>
      </c>
      <c r="E369" s="383"/>
      <c r="F369" s="383"/>
      <c r="G369" s="221" t="s">
        <v>780</v>
      </c>
      <c r="H369" s="221">
        <v>4</v>
      </c>
      <c r="I369" s="221" t="s">
        <v>48</v>
      </c>
      <c r="J369" s="394" t="s">
        <v>58</v>
      </c>
      <c r="K369" s="222"/>
      <c r="L369" s="221"/>
      <c r="M369" s="222"/>
      <c r="N369" s="221"/>
      <c r="O369" s="223"/>
      <c r="P369" s="398"/>
      <c r="AF369" s="219"/>
      <c r="AG369" s="219"/>
      <c r="AH369" s="219" t="s">
        <v>787</v>
      </c>
      <c r="AM369" s="219"/>
      <c r="AO369" s="219"/>
    </row>
    <row r="370" spans="1:41" customFormat="1" ht="33.75" hidden="1" x14ac:dyDescent="0.25">
      <c r="A370" s="224"/>
      <c r="B370" s="225"/>
      <c r="C370" s="226" t="s">
        <v>50</v>
      </c>
      <c r="D370" s="384" t="s">
        <v>51</v>
      </c>
      <c r="E370" s="384"/>
      <c r="F370" s="384"/>
      <c r="G370" s="384"/>
      <c r="H370" s="384"/>
      <c r="I370" s="384"/>
      <c r="J370" s="384"/>
      <c r="K370" s="384"/>
      <c r="L370" s="384"/>
      <c r="M370" s="384"/>
      <c r="N370" s="384"/>
      <c r="O370" s="385"/>
      <c r="AF370" s="219"/>
      <c r="AG370" s="219"/>
      <c r="AH370" s="219"/>
      <c r="AI370" s="203" t="s">
        <v>51</v>
      </c>
      <c r="AM370" s="219"/>
      <c r="AO370" s="219"/>
    </row>
    <row r="371" spans="1:41" customFormat="1" ht="57" hidden="1" x14ac:dyDescent="0.25">
      <c r="A371" s="224"/>
      <c r="B371" s="225"/>
      <c r="C371" s="226" t="s">
        <v>52</v>
      </c>
      <c r="D371" s="384" t="s">
        <v>53</v>
      </c>
      <c r="E371" s="384"/>
      <c r="F371" s="384"/>
      <c r="G371" s="384"/>
      <c r="H371" s="384"/>
      <c r="I371" s="384"/>
      <c r="J371" s="384"/>
      <c r="K371" s="384"/>
      <c r="L371" s="384"/>
      <c r="M371" s="384"/>
      <c r="N371" s="384"/>
      <c r="O371" s="385"/>
      <c r="AF371" s="219"/>
      <c r="AG371" s="219"/>
      <c r="AH371" s="219"/>
      <c r="AI371" s="203" t="s">
        <v>53</v>
      </c>
      <c r="AM371" s="219"/>
      <c r="AO371" s="219"/>
    </row>
    <row r="372" spans="1:41" customFormat="1" ht="15" hidden="1" x14ac:dyDescent="0.25">
      <c r="A372" s="224"/>
      <c r="B372" s="227"/>
      <c r="C372" s="226" t="s">
        <v>48</v>
      </c>
      <c r="D372" s="378" t="s">
        <v>54</v>
      </c>
      <c r="E372" s="378"/>
      <c r="F372" s="378"/>
      <c r="G372" s="228"/>
      <c r="H372" s="229"/>
      <c r="I372" s="229"/>
      <c r="J372" s="229"/>
      <c r="K372" s="230">
        <v>17.16</v>
      </c>
      <c r="L372" s="253">
        <v>1.3225</v>
      </c>
      <c r="M372" s="230">
        <v>90.78</v>
      </c>
      <c r="N372" s="232">
        <v>44.77</v>
      </c>
      <c r="O372" s="235">
        <v>4064.22</v>
      </c>
      <c r="AF372" s="219"/>
      <c r="AG372" s="219"/>
      <c r="AH372" s="219"/>
      <c r="AJ372" s="203" t="s">
        <v>54</v>
      </c>
      <c r="AM372" s="219"/>
      <c r="AO372" s="219"/>
    </row>
    <row r="373" spans="1:41" customFormat="1" ht="15" hidden="1" x14ac:dyDescent="0.25">
      <c r="A373" s="224"/>
      <c r="B373" s="227"/>
      <c r="C373" s="226" t="s">
        <v>27</v>
      </c>
      <c r="D373" s="378" t="s">
        <v>55</v>
      </c>
      <c r="E373" s="378"/>
      <c r="F373" s="378"/>
      <c r="G373" s="228"/>
      <c r="H373" s="229"/>
      <c r="I373" s="229"/>
      <c r="J373" s="229"/>
      <c r="K373" s="230">
        <v>58.45</v>
      </c>
      <c r="L373" s="253">
        <v>1.4375</v>
      </c>
      <c r="M373" s="230">
        <v>336.09</v>
      </c>
      <c r="N373" s="232">
        <v>13.24</v>
      </c>
      <c r="O373" s="235">
        <v>4449.83</v>
      </c>
      <c r="AF373" s="219"/>
      <c r="AG373" s="219"/>
      <c r="AH373" s="219"/>
      <c r="AJ373" s="203" t="s">
        <v>55</v>
      </c>
      <c r="AM373" s="219"/>
      <c r="AO373" s="219"/>
    </row>
    <row r="374" spans="1:41" customFormat="1" ht="15" hidden="1" x14ac:dyDescent="0.25">
      <c r="A374" s="224"/>
      <c r="B374" s="227"/>
      <c r="C374" s="226" t="s">
        <v>56</v>
      </c>
      <c r="D374" s="378" t="s">
        <v>57</v>
      </c>
      <c r="E374" s="378"/>
      <c r="F374" s="378"/>
      <c r="G374" s="228"/>
      <c r="H374" s="229"/>
      <c r="I374" s="229"/>
      <c r="J374" s="229"/>
      <c r="K374" s="230">
        <v>5.12</v>
      </c>
      <c r="L374" s="253">
        <v>1.4375</v>
      </c>
      <c r="M374" s="230">
        <v>29.44</v>
      </c>
      <c r="N374" s="232">
        <v>44.77</v>
      </c>
      <c r="O374" s="235">
        <v>1318.03</v>
      </c>
      <c r="AF374" s="219"/>
      <c r="AG374" s="219"/>
      <c r="AH374" s="219"/>
      <c r="AJ374" s="203" t="s">
        <v>57</v>
      </c>
      <c r="AM374" s="219"/>
      <c r="AO374" s="219"/>
    </row>
    <row r="375" spans="1:41" customFormat="1" ht="15" hidden="1" x14ac:dyDescent="0.25">
      <c r="A375" s="224"/>
      <c r="B375" s="227"/>
      <c r="C375" s="226" t="s">
        <v>58</v>
      </c>
      <c r="D375" s="378" t="s">
        <v>59</v>
      </c>
      <c r="E375" s="378"/>
      <c r="F375" s="378"/>
      <c r="G375" s="228"/>
      <c r="H375" s="229"/>
      <c r="I375" s="229"/>
      <c r="J375" s="229"/>
      <c r="K375" s="230">
        <v>2.74</v>
      </c>
      <c r="L375" s="229"/>
      <c r="M375" s="230">
        <v>10.96</v>
      </c>
      <c r="N375" s="232">
        <v>8.16</v>
      </c>
      <c r="O375" s="233">
        <v>89.43</v>
      </c>
      <c r="AF375" s="219"/>
      <c r="AG375" s="219"/>
      <c r="AH375" s="219"/>
      <c r="AJ375" s="203" t="s">
        <v>59</v>
      </c>
      <c r="AM375" s="219"/>
      <c r="AO375" s="219"/>
    </row>
    <row r="376" spans="1:41" customFormat="1" ht="15" hidden="1" x14ac:dyDescent="0.25">
      <c r="A376" s="287"/>
      <c r="B376" s="227"/>
      <c r="C376" s="226"/>
      <c r="D376" s="378" t="s">
        <v>60</v>
      </c>
      <c r="E376" s="378"/>
      <c r="F376" s="378"/>
      <c r="G376" s="228" t="s">
        <v>61</v>
      </c>
      <c r="H376" s="232">
        <v>1.73</v>
      </c>
      <c r="I376" s="253">
        <v>1.3225</v>
      </c>
      <c r="J376" s="253">
        <v>9.1516999999999999</v>
      </c>
      <c r="K376" s="238"/>
      <c r="L376" s="229"/>
      <c r="M376" s="238"/>
      <c r="N376" s="229"/>
      <c r="O376" s="239"/>
      <c r="AF376" s="219"/>
      <c r="AG376" s="219"/>
      <c r="AH376" s="219"/>
      <c r="AK376" s="203" t="s">
        <v>60</v>
      </c>
      <c r="AM376" s="219"/>
      <c r="AO376" s="219"/>
    </row>
    <row r="377" spans="1:41" customFormat="1" ht="15" hidden="1" x14ac:dyDescent="0.25">
      <c r="A377" s="287"/>
      <c r="B377" s="227"/>
      <c r="C377" s="226"/>
      <c r="D377" s="378" t="s">
        <v>62</v>
      </c>
      <c r="E377" s="378"/>
      <c r="F377" s="378"/>
      <c r="G377" s="228" t="s">
        <v>61</v>
      </c>
      <c r="H377" s="232">
        <v>0.36</v>
      </c>
      <c r="I377" s="253">
        <v>1.4375</v>
      </c>
      <c r="J377" s="232">
        <v>2.0699999999999998</v>
      </c>
      <c r="K377" s="238"/>
      <c r="L377" s="229"/>
      <c r="M377" s="238"/>
      <c r="N377" s="229"/>
      <c r="O377" s="239"/>
      <c r="AF377" s="219"/>
      <c r="AG377" s="219"/>
      <c r="AH377" s="219"/>
      <c r="AK377" s="203" t="s">
        <v>62</v>
      </c>
      <c r="AM377" s="219"/>
      <c r="AO377" s="219"/>
    </row>
    <row r="378" spans="1:41" customFormat="1" ht="15" hidden="1" x14ac:dyDescent="0.25">
      <c r="A378" s="242"/>
      <c r="B378" s="228"/>
      <c r="C378" s="226"/>
      <c r="D378" s="379" t="s">
        <v>63</v>
      </c>
      <c r="E378" s="379"/>
      <c r="F378" s="379"/>
      <c r="G378" s="243"/>
      <c r="H378" s="244"/>
      <c r="I378" s="244"/>
      <c r="J378" s="244"/>
      <c r="K378" s="246">
        <v>78.349999999999994</v>
      </c>
      <c r="L378" s="244"/>
      <c r="M378" s="246">
        <v>437.83</v>
      </c>
      <c r="N378" s="244"/>
      <c r="O378" s="247">
        <v>8603.48</v>
      </c>
      <c r="AF378" s="219"/>
      <c r="AG378" s="219"/>
      <c r="AH378" s="219"/>
      <c r="AL378" s="203" t="s">
        <v>63</v>
      </c>
      <c r="AM378" s="219"/>
      <c r="AO378" s="219"/>
    </row>
    <row r="379" spans="1:41" customFormat="1" ht="15" hidden="1" x14ac:dyDescent="0.25">
      <c r="A379" s="287"/>
      <c r="B379" s="227"/>
      <c r="C379" s="226"/>
      <c r="D379" s="378" t="s">
        <v>64</v>
      </c>
      <c r="E379" s="378"/>
      <c r="F379" s="378"/>
      <c r="G379" s="228"/>
      <c r="H379" s="229"/>
      <c r="I379" s="229"/>
      <c r="J379" s="229"/>
      <c r="K379" s="238"/>
      <c r="L379" s="229"/>
      <c r="M379" s="230">
        <v>120.22</v>
      </c>
      <c r="N379" s="229"/>
      <c r="O379" s="235">
        <v>5382.25</v>
      </c>
      <c r="AF379" s="219"/>
      <c r="AG379" s="219"/>
      <c r="AH379" s="219"/>
      <c r="AK379" s="203" t="s">
        <v>64</v>
      </c>
      <c r="AM379" s="219"/>
      <c r="AO379" s="219"/>
    </row>
    <row r="380" spans="1:41" customFormat="1" ht="45" hidden="1" x14ac:dyDescent="0.25">
      <c r="A380" s="287"/>
      <c r="B380" s="227"/>
      <c r="C380" s="226" t="s">
        <v>373</v>
      </c>
      <c r="D380" s="378" t="s">
        <v>374</v>
      </c>
      <c r="E380" s="378"/>
      <c r="F380" s="378"/>
      <c r="G380" s="228" t="s">
        <v>67</v>
      </c>
      <c r="H380" s="236">
        <v>117</v>
      </c>
      <c r="I380" s="229"/>
      <c r="J380" s="236">
        <v>117</v>
      </c>
      <c r="K380" s="238"/>
      <c r="L380" s="229"/>
      <c r="M380" s="230">
        <v>140.66</v>
      </c>
      <c r="N380" s="229"/>
      <c r="O380" s="235">
        <v>6297.23</v>
      </c>
      <c r="AF380" s="219"/>
      <c r="AG380" s="219"/>
      <c r="AH380" s="219"/>
      <c r="AK380" s="203" t="s">
        <v>374</v>
      </c>
      <c r="AM380" s="219"/>
      <c r="AO380" s="219"/>
    </row>
    <row r="381" spans="1:41" customFormat="1" ht="90" hidden="1" x14ac:dyDescent="0.25">
      <c r="A381" s="287"/>
      <c r="B381" s="227"/>
      <c r="C381" s="226" t="s">
        <v>375</v>
      </c>
      <c r="D381" s="378" t="s">
        <v>376</v>
      </c>
      <c r="E381" s="378"/>
      <c r="F381" s="378"/>
      <c r="G381" s="228" t="s">
        <v>67</v>
      </c>
      <c r="H381" s="236">
        <v>74</v>
      </c>
      <c r="I381" s="232">
        <v>0.85</v>
      </c>
      <c r="J381" s="240">
        <v>62.9</v>
      </c>
      <c r="K381" s="238"/>
      <c r="L381" s="229"/>
      <c r="M381" s="230">
        <v>75.62</v>
      </c>
      <c r="N381" s="229"/>
      <c r="O381" s="235">
        <v>3385.44</v>
      </c>
      <c r="AF381" s="219"/>
      <c r="AG381" s="219"/>
      <c r="AH381" s="219"/>
      <c r="AK381" s="203" t="s">
        <v>376</v>
      </c>
      <c r="AM381" s="219"/>
      <c r="AO381" s="219"/>
    </row>
    <row r="382" spans="1:41" customFormat="1" ht="15" hidden="1" x14ac:dyDescent="0.25">
      <c r="A382" s="224"/>
      <c r="B382" s="248"/>
      <c r="C382" s="314"/>
      <c r="D382" s="386" t="s">
        <v>70</v>
      </c>
      <c r="E382" s="386"/>
      <c r="F382" s="386"/>
      <c r="G382" s="221"/>
      <c r="H382" s="249"/>
      <c r="I382" s="249"/>
      <c r="J382" s="249"/>
      <c r="K382" s="250"/>
      <c r="L382" s="249"/>
      <c r="M382" s="251">
        <v>654.11</v>
      </c>
      <c r="N382" s="244"/>
      <c r="O382" s="252">
        <v>18286.150000000001</v>
      </c>
      <c r="AF382" s="219"/>
      <c r="AG382" s="219"/>
      <c r="AH382" s="219"/>
      <c r="AM382" s="219" t="s">
        <v>70</v>
      </c>
      <c r="AO382" s="219"/>
    </row>
    <row r="383" spans="1:41" customFormat="1" ht="68.25" x14ac:dyDescent="0.25">
      <c r="A383" s="220" t="s">
        <v>680</v>
      </c>
      <c r="B383" s="221" t="s">
        <v>317</v>
      </c>
      <c r="C383" s="313" t="s">
        <v>788</v>
      </c>
      <c r="D383" s="383" t="s">
        <v>789</v>
      </c>
      <c r="E383" s="383"/>
      <c r="F383" s="383"/>
      <c r="G383" s="221" t="s">
        <v>105</v>
      </c>
      <c r="H383" s="221">
        <v>4</v>
      </c>
      <c r="I383" s="221" t="s">
        <v>48</v>
      </c>
      <c r="J383" s="394" t="s">
        <v>58</v>
      </c>
      <c r="K383" s="222" t="s">
        <v>790</v>
      </c>
      <c r="L383" s="221"/>
      <c r="M383" s="222" t="s">
        <v>791</v>
      </c>
      <c r="N383" s="221" t="s">
        <v>82</v>
      </c>
      <c r="O383" s="223" t="s">
        <v>792</v>
      </c>
      <c r="P383" s="398"/>
      <c r="AF383" s="219"/>
      <c r="AG383" s="219"/>
      <c r="AH383" s="219" t="s">
        <v>789</v>
      </c>
      <c r="AM383" s="219"/>
      <c r="AO383" s="219"/>
    </row>
    <row r="384" spans="1:41" customFormat="1" ht="15" hidden="1" x14ac:dyDescent="0.25">
      <c r="A384" s="224"/>
      <c r="B384" s="248"/>
      <c r="C384" s="314"/>
      <c r="D384" s="386" t="s">
        <v>70</v>
      </c>
      <c r="E384" s="386"/>
      <c r="F384" s="386"/>
      <c r="G384" s="221"/>
      <c r="H384" s="249"/>
      <c r="I384" s="249"/>
      <c r="J384" s="249"/>
      <c r="K384" s="250"/>
      <c r="L384" s="249"/>
      <c r="M384" s="256">
        <v>2030.76</v>
      </c>
      <c r="N384" s="244"/>
      <c r="O384" s="252">
        <v>16571</v>
      </c>
      <c r="AF384" s="219"/>
      <c r="AG384" s="219"/>
      <c r="AH384" s="219"/>
      <c r="AM384" s="219" t="s">
        <v>70</v>
      </c>
      <c r="AO384" s="219"/>
    </row>
    <row r="385" spans="1:41" customFormat="1" ht="34.5" x14ac:dyDescent="0.25">
      <c r="A385" s="220" t="s">
        <v>686</v>
      </c>
      <c r="B385" s="221" t="s">
        <v>318</v>
      </c>
      <c r="C385" s="313" t="s">
        <v>794</v>
      </c>
      <c r="D385" s="383" t="s">
        <v>795</v>
      </c>
      <c r="E385" s="383"/>
      <c r="F385" s="383"/>
      <c r="G385" s="221" t="s">
        <v>780</v>
      </c>
      <c r="H385" s="221">
        <v>2</v>
      </c>
      <c r="I385" s="221" t="s">
        <v>48</v>
      </c>
      <c r="J385" s="394" t="s">
        <v>27</v>
      </c>
      <c r="K385" s="222"/>
      <c r="L385" s="221"/>
      <c r="M385" s="222"/>
      <c r="N385" s="221"/>
      <c r="O385" s="223"/>
      <c r="P385" s="398"/>
      <c r="AF385" s="219"/>
      <c r="AG385" s="219"/>
      <c r="AH385" s="219" t="s">
        <v>795</v>
      </c>
      <c r="AM385" s="219"/>
      <c r="AO385" s="219"/>
    </row>
    <row r="386" spans="1:41" customFormat="1" ht="33.75" hidden="1" x14ac:dyDescent="0.25">
      <c r="A386" s="224"/>
      <c r="B386" s="225"/>
      <c r="C386" s="226" t="s">
        <v>50</v>
      </c>
      <c r="D386" s="384" t="s">
        <v>51</v>
      </c>
      <c r="E386" s="384"/>
      <c r="F386" s="384"/>
      <c r="G386" s="384"/>
      <c r="H386" s="384"/>
      <c r="I386" s="384"/>
      <c r="J386" s="384"/>
      <c r="K386" s="384"/>
      <c r="L386" s="384"/>
      <c r="M386" s="384"/>
      <c r="N386" s="384"/>
      <c r="O386" s="385"/>
      <c r="AF386" s="219"/>
      <c r="AG386" s="219"/>
      <c r="AH386" s="219"/>
      <c r="AI386" s="203" t="s">
        <v>51</v>
      </c>
      <c r="AM386" s="219"/>
      <c r="AO386" s="219"/>
    </row>
    <row r="387" spans="1:41" customFormat="1" ht="57" hidden="1" x14ac:dyDescent="0.25">
      <c r="A387" s="224"/>
      <c r="B387" s="225"/>
      <c r="C387" s="226" t="s">
        <v>52</v>
      </c>
      <c r="D387" s="384" t="s">
        <v>53</v>
      </c>
      <c r="E387" s="384"/>
      <c r="F387" s="384"/>
      <c r="G387" s="384"/>
      <c r="H387" s="384"/>
      <c r="I387" s="384"/>
      <c r="J387" s="384"/>
      <c r="K387" s="384"/>
      <c r="L387" s="384"/>
      <c r="M387" s="384"/>
      <c r="N387" s="384"/>
      <c r="O387" s="385"/>
      <c r="AF387" s="219"/>
      <c r="AG387" s="219"/>
      <c r="AH387" s="219"/>
      <c r="AI387" s="203" t="s">
        <v>53</v>
      </c>
      <c r="AM387" s="219"/>
      <c r="AO387" s="219"/>
    </row>
    <row r="388" spans="1:41" customFormat="1" ht="15" hidden="1" x14ac:dyDescent="0.25">
      <c r="A388" s="224"/>
      <c r="B388" s="227"/>
      <c r="C388" s="226" t="s">
        <v>48</v>
      </c>
      <c r="D388" s="378" t="s">
        <v>54</v>
      </c>
      <c r="E388" s="378"/>
      <c r="F388" s="378"/>
      <c r="G388" s="228"/>
      <c r="H388" s="229"/>
      <c r="I388" s="229"/>
      <c r="J388" s="229"/>
      <c r="K388" s="230">
        <v>27.38</v>
      </c>
      <c r="L388" s="253">
        <v>1.3225</v>
      </c>
      <c r="M388" s="230">
        <v>72.42</v>
      </c>
      <c r="N388" s="232">
        <v>44.77</v>
      </c>
      <c r="O388" s="235">
        <v>3242.24</v>
      </c>
      <c r="AF388" s="219"/>
      <c r="AG388" s="219"/>
      <c r="AH388" s="219"/>
      <c r="AJ388" s="203" t="s">
        <v>54</v>
      </c>
      <c r="AM388" s="219"/>
      <c r="AO388" s="219"/>
    </row>
    <row r="389" spans="1:41" customFormat="1" ht="15" hidden="1" x14ac:dyDescent="0.25">
      <c r="A389" s="224"/>
      <c r="B389" s="227"/>
      <c r="C389" s="226" t="s">
        <v>27</v>
      </c>
      <c r="D389" s="378" t="s">
        <v>55</v>
      </c>
      <c r="E389" s="378"/>
      <c r="F389" s="378"/>
      <c r="G389" s="228"/>
      <c r="H389" s="229"/>
      <c r="I389" s="229"/>
      <c r="J389" s="229"/>
      <c r="K389" s="230">
        <v>95.53</v>
      </c>
      <c r="L389" s="253">
        <v>1.4375</v>
      </c>
      <c r="M389" s="230">
        <v>274.64999999999998</v>
      </c>
      <c r="N389" s="232">
        <v>13.24</v>
      </c>
      <c r="O389" s="235">
        <v>3636.37</v>
      </c>
      <c r="AF389" s="219"/>
      <c r="AG389" s="219"/>
      <c r="AH389" s="219"/>
      <c r="AJ389" s="203" t="s">
        <v>55</v>
      </c>
      <c r="AM389" s="219"/>
      <c r="AO389" s="219"/>
    </row>
    <row r="390" spans="1:41" customFormat="1" ht="15" hidden="1" x14ac:dyDescent="0.25">
      <c r="A390" s="224"/>
      <c r="B390" s="227"/>
      <c r="C390" s="226" t="s">
        <v>56</v>
      </c>
      <c r="D390" s="378" t="s">
        <v>57</v>
      </c>
      <c r="E390" s="378"/>
      <c r="F390" s="378"/>
      <c r="G390" s="228"/>
      <c r="H390" s="229"/>
      <c r="I390" s="229"/>
      <c r="J390" s="229"/>
      <c r="K390" s="230">
        <v>8.2899999999999991</v>
      </c>
      <c r="L390" s="253">
        <v>1.4375</v>
      </c>
      <c r="M390" s="230">
        <v>23.83</v>
      </c>
      <c r="N390" s="232">
        <v>44.77</v>
      </c>
      <c r="O390" s="235">
        <v>1066.8699999999999</v>
      </c>
      <c r="AF390" s="219"/>
      <c r="AG390" s="219"/>
      <c r="AH390" s="219"/>
      <c r="AJ390" s="203" t="s">
        <v>57</v>
      </c>
      <c r="AM390" s="219"/>
      <c r="AO390" s="219"/>
    </row>
    <row r="391" spans="1:41" customFormat="1" ht="15" hidden="1" x14ac:dyDescent="0.25">
      <c r="A391" s="224"/>
      <c r="B391" s="227"/>
      <c r="C391" s="226" t="s">
        <v>58</v>
      </c>
      <c r="D391" s="378" t="s">
        <v>59</v>
      </c>
      <c r="E391" s="378"/>
      <c r="F391" s="378"/>
      <c r="G391" s="228"/>
      <c r="H391" s="229"/>
      <c r="I391" s="229"/>
      <c r="J391" s="229"/>
      <c r="K391" s="230">
        <v>3.55</v>
      </c>
      <c r="L391" s="229"/>
      <c r="M391" s="230">
        <v>7.1</v>
      </c>
      <c r="N391" s="232">
        <v>8.16</v>
      </c>
      <c r="O391" s="233">
        <v>57.94</v>
      </c>
      <c r="AF391" s="219"/>
      <c r="AG391" s="219"/>
      <c r="AH391" s="219"/>
      <c r="AJ391" s="203" t="s">
        <v>59</v>
      </c>
      <c r="AM391" s="219"/>
      <c r="AO391" s="219"/>
    </row>
    <row r="392" spans="1:41" customFormat="1" ht="15" hidden="1" x14ac:dyDescent="0.25">
      <c r="A392" s="287"/>
      <c r="B392" s="227"/>
      <c r="C392" s="226"/>
      <c r="D392" s="378" t="s">
        <v>60</v>
      </c>
      <c r="E392" s="378"/>
      <c r="F392" s="378"/>
      <c r="G392" s="228" t="s">
        <v>61</v>
      </c>
      <c r="H392" s="232">
        <v>2.76</v>
      </c>
      <c r="I392" s="253">
        <v>1.3225</v>
      </c>
      <c r="J392" s="253">
        <v>7.3002000000000002</v>
      </c>
      <c r="K392" s="238"/>
      <c r="L392" s="229"/>
      <c r="M392" s="238"/>
      <c r="N392" s="229"/>
      <c r="O392" s="239"/>
      <c r="AF392" s="219"/>
      <c r="AG392" s="219"/>
      <c r="AH392" s="219"/>
      <c r="AK392" s="203" t="s">
        <v>60</v>
      </c>
      <c r="AM392" s="219"/>
      <c r="AO392" s="219"/>
    </row>
    <row r="393" spans="1:41" customFormat="1" ht="15" hidden="1" x14ac:dyDescent="0.25">
      <c r="A393" s="287"/>
      <c r="B393" s="227"/>
      <c r="C393" s="226"/>
      <c r="D393" s="378" t="s">
        <v>62</v>
      </c>
      <c r="E393" s="378"/>
      <c r="F393" s="378"/>
      <c r="G393" s="228" t="s">
        <v>61</v>
      </c>
      <c r="H393" s="232">
        <v>0.57999999999999996</v>
      </c>
      <c r="I393" s="253">
        <v>1.4375</v>
      </c>
      <c r="J393" s="253">
        <v>1.6675</v>
      </c>
      <c r="K393" s="238"/>
      <c r="L393" s="229"/>
      <c r="M393" s="238"/>
      <c r="N393" s="229"/>
      <c r="O393" s="239"/>
      <c r="AF393" s="219"/>
      <c r="AG393" s="219"/>
      <c r="AH393" s="219"/>
      <c r="AK393" s="203" t="s">
        <v>62</v>
      </c>
      <c r="AM393" s="219"/>
      <c r="AO393" s="219"/>
    </row>
    <row r="394" spans="1:41" customFormat="1" ht="15" hidden="1" x14ac:dyDescent="0.25">
      <c r="A394" s="242"/>
      <c r="B394" s="228"/>
      <c r="C394" s="226"/>
      <c r="D394" s="379" t="s">
        <v>63</v>
      </c>
      <c r="E394" s="379"/>
      <c r="F394" s="379"/>
      <c r="G394" s="243"/>
      <c r="H394" s="244"/>
      <c r="I394" s="244"/>
      <c r="J394" s="244"/>
      <c r="K394" s="246">
        <v>126.46</v>
      </c>
      <c r="L394" s="244"/>
      <c r="M394" s="246">
        <v>354.17</v>
      </c>
      <c r="N394" s="244"/>
      <c r="O394" s="247">
        <v>6936.55</v>
      </c>
      <c r="AF394" s="219"/>
      <c r="AG394" s="219"/>
      <c r="AH394" s="219"/>
      <c r="AL394" s="203" t="s">
        <v>63</v>
      </c>
      <c r="AM394" s="219"/>
      <c r="AO394" s="219"/>
    </row>
    <row r="395" spans="1:41" customFormat="1" ht="15" hidden="1" x14ac:dyDescent="0.25">
      <c r="A395" s="287"/>
      <c r="B395" s="227"/>
      <c r="C395" s="226"/>
      <c r="D395" s="378" t="s">
        <v>64</v>
      </c>
      <c r="E395" s="378"/>
      <c r="F395" s="378"/>
      <c r="G395" s="228"/>
      <c r="H395" s="229"/>
      <c r="I395" s="229"/>
      <c r="J395" s="229"/>
      <c r="K395" s="238"/>
      <c r="L395" s="229"/>
      <c r="M395" s="230">
        <v>96.25</v>
      </c>
      <c r="N395" s="229"/>
      <c r="O395" s="235">
        <v>4309.1099999999997</v>
      </c>
      <c r="AF395" s="219"/>
      <c r="AG395" s="219"/>
      <c r="AH395" s="219"/>
      <c r="AK395" s="203" t="s">
        <v>64</v>
      </c>
      <c r="AM395" s="219"/>
      <c r="AO395" s="219"/>
    </row>
    <row r="396" spans="1:41" customFormat="1" ht="45" hidden="1" x14ac:dyDescent="0.25">
      <c r="A396" s="287"/>
      <c r="B396" s="227"/>
      <c r="C396" s="226" t="s">
        <v>373</v>
      </c>
      <c r="D396" s="378" t="s">
        <v>374</v>
      </c>
      <c r="E396" s="378"/>
      <c r="F396" s="378"/>
      <c r="G396" s="228" t="s">
        <v>67</v>
      </c>
      <c r="H396" s="236">
        <v>117</v>
      </c>
      <c r="I396" s="229"/>
      <c r="J396" s="236">
        <v>117</v>
      </c>
      <c r="K396" s="238"/>
      <c r="L396" s="229"/>
      <c r="M396" s="230">
        <v>112.61</v>
      </c>
      <c r="N396" s="229"/>
      <c r="O396" s="235">
        <v>5041.66</v>
      </c>
      <c r="AF396" s="219"/>
      <c r="AG396" s="219"/>
      <c r="AH396" s="219"/>
      <c r="AK396" s="203" t="s">
        <v>374</v>
      </c>
      <c r="AM396" s="219"/>
      <c r="AO396" s="219"/>
    </row>
    <row r="397" spans="1:41" customFormat="1" ht="90" hidden="1" x14ac:dyDescent="0.25">
      <c r="A397" s="287"/>
      <c r="B397" s="227"/>
      <c r="C397" s="226" t="s">
        <v>375</v>
      </c>
      <c r="D397" s="378" t="s">
        <v>376</v>
      </c>
      <c r="E397" s="378"/>
      <c r="F397" s="378"/>
      <c r="G397" s="228" t="s">
        <v>67</v>
      </c>
      <c r="H397" s="236">
        <v>74</v>
      </c>
      <c r="I397" s="232">
        <v>0.85</v>
      </c>
      <c r="J397" s="240">
        <v>62.9</v>
      </c>
      <c r="K397" s="238"/>
      <c r="L397" s="229"/>
      <c r="M397" s="230">
        <v>60.54</v>
      </c>
      <c r="N397" s="229"/>
      <c r="O397" s="235">
        <v>2710.43</v>
      </c>
      <c r="AF397" s="219"/>
      <c r="AG397" s="219"/>
      <c r="AH397" s="219"/>
      <c r="AK397" s="203" t="s">
        <v>376</v>
      </c>
      <c r="AM397" s="219"/>
      <c r="AO397" s="219"/>
    </row>
    <row r="398" spans="1:41" customFormat="1" ht="15" hidden="1" x14ac:dyDescent="0.25">
      <c r="A398" s="224"/>
      <c r="B398" s="248"/>
      <c r="C398" s="314"/>
      <c r="D398" s="386" t="s">
        <v>70</v>
      </c>
      <c r="E398" s="386"/>
      <c r="F398" s="386"/>
      <c r="G398" s="221"/>
      <c r="H398" s="249"/>
      <c r="I398" s="249"/>
      <c r="J398" s="249"/>
      <c r="K398" s="250"/>
      <c r="L398" s="249"/>
      <c r="M398" s="251">
        <v>527.32000000000005</v>
      </c>
      <c r="N398" s="244"/>
      <c r="O398" s="252">
        <v>14688.64</v>
      </c>
      <c r="AF398" s="219"/>
      <c r="AG398" s="219"/>
      <c r="AH398" s="219"/>
      <c r="AM398" s="219" t="s">
        <v>70</v>
      </c>
      <c r="AO398" s="219"/>
    </row>
    <row r="399" spans="1:41" customFormat="1" ht="68.25" x14ac:dyDescent="0.25">
      <c r="A399" s="220" t="s">
        <v>690</v>
      </c>
      <c r="B399" s="221" t="s">
        <v>319</v>
      </c>
      <c r="C399" s="313" t="s">
        <v>796</v>
      </c>
      <c r="D399" s="383" t="s">
        <v>797</v>
      </c>
      <c r="E399" s="383"/>
      <c r="F399" s="383"/>
      <c r="G399" s="221" t="s">
        <v>105</v>
      </c>
      <c r="H399" s="221">
        <v>2</v>
      </c>
      <c r="I399" s="221" t="s">
        <v>48</v>
      </c>
      <c r="J399" s="394" t="s">
        <v>27</v>
      </c>
      <c r="K399" s="222" t="s">
        <v>798</v>
      </c>
      <c r="L399" s="221"/>
      <c r="M399" s="222" t="s">
        <v>799</v>
      </c>
      <c r="N399" s="221" t="s">
        <v>82</v>
      </c>
      <c r="O399" s="223" t="s">
        <v>800</v>
      </c>
      <c r="P399" s="398"/>
      <c r="AF399" s="219"/>
      <c r="AG399" s="219"/>
      <c r="AH399" s="219" t="s">
        <v>797</v>
      </c>
      <c r="AM399" s="219"/>
      <c r="AO399" s="219"/>
    </row>
    <row r="400" spans="1:41" customFormat="1" ht="15" hidden="1" x14ac:dyDescent="0.25">
      <c r="A400" s="224"/>
      <c r="B400" s="248"/>
      <c r="C400" s="314"/>
      <c r="D400" s="386" t="s">
        <v>70</v>
      </c>
      <c r="E400" s="386"/>
      <c r="F400" s="386"/>
      <c r="G400" s="221"/>
      <c r="H400" s="249"/>
      <c r="I400" s="249"/>
      <c r="J400" s="249"/>
      <c r="K400" s="250"/>
      <c r="L400" s="249"/>
      <c r="M400" s="256">
        <v>2448.34</v>
      </c>
      <c r="N400" s="244"/>
      <c r="O400" s="252">
        <v>19978.45</v>
      </c>
      <c r="AF400" s="219"/>
      <c r="AG400" s="219"/>
      <c r="AH400" s="219"/>
      <c r="AM400" s="219" t="s">
        <v>70</v>
      </c>
      <c r="AO400" s="219"/>
    </row>
    <row r="401" spans="1:41" customFormat="1" ht="23.25" x14ac:dyDescent="0.25">
      <c r="A401" s="220" t="s">
        <v>694</v>
      </c>
      <c r="B401" s="221" t="s">
        <v>322</v>
      </c>
      <c r="C401" s="313" t="s">
        <v>801</v>
      </c>
      <c r="D401" s="383" t="s">
        <v>802</v>
      </c>
      <c r="E401" s="383"/>
      <c r="F401" s="383"/>
      <c r="G401" s="221" t="s">
        <v>116</v>
      </c>
      <c r="H401" s="221">
        <v>1.3100000000000001E-2</v>
      </c>
      <c r="I401" s="221" t="s">
        <v>48</v>
      </c>
      <c r="J401" s="394" t="s">
        <v>803</v>
      </c>
      <c r="K401" s="222"/>
      <c r="L401" s="221"/>
      <c r="M401" s="222"/>
      <c r="N401" s="221"/>
      <c r="O401" s="223"/>
      <c r="P401" s="398"/>
      <c r="AF401" s="219"/>
      <c r="AG401" s="219"/>
      <c r="AH401" s="219" t="s">
        <v>802</v>
      </c>
      <c r="AM401" s="219"/>
      <c r="AO401" s="219"/>
    </row>
    <row r="402" spans="1:41" customFormat="1" ht="33.75" hidden="1" x14ac:dyDescent="0.25">
      <c r="A402" s="224"/>
      <c r="B402" s="225"/>
      <c r="C402" s="226" t="s">
        <v>50</v>
      </c>
      <c r="D402" s="384" t="s">
        <v>51</v>
      </c>
      <c r="E402" s="384"/>
      <c r="F402" s="384"/>
      <c r="G402" s="384"/>
      <c r="H402" s="384"/>
      <c r="I402" s="384"/>
      <c r="J402" s="384"/>
      <c r="K402" s="384"/>
      <c r="L402" s="384"/>
      <c r="M402" s="384"/>
      <c r="N402" s="384"/>
      <c r="O402" s="385"/>
      <c r="AF402" s="219"/>
      <c r="AG402" s="219"/>
      <c r="AH402" s="219"/>
      <c r="AI402" s="203" t="s">
        <v>51</v>
      </c>
      <c r="AM402" s="219"/>
      <c r="AO402" s="219"/>
    </row>
    <row r="403" spans="1:41" customFormat="1" ht="57" hidden="1" x14ac:dyDescent="0.25">
      <c r="A403" s="224"/>
      <c r="B403" s="225"/>
      <c r="C403" s="226" t="s">
        <v>52</v>
      </c>
      <c r="D403" s="384" t="s">
        <v>53</v>
      </c>
      <c r="E403" s="384"/>
      <c r="F403" s="384"/>
      <c r="G403" s="384"/>
      <c r="H403" s="384"/>
      <c r="I403" s="384"/>
      <c r="J403" s="384"/>
      <c r="K403" s="384"/>
      <c r="L403" s="384"/>
      <c r="M403" s="384"/>
      <c r="N403" s="384"/>
      <c r="O403" s="385"/>
      <c r="AF403" s="219"/>
      <c r="AG403" s="219"/>
      <c r="AH403" s="219"/>
      <c r="AI403" s="203" t="s">
        <v>53</v>
      </c>
      <c r="AM403" s="219"/>
      <c r="AO403" s="219"/>
    </row>
    <row r="404" spans="1:41" customFormat="1" ht="15" hidden="1" x14ac:dyDescent="0.25">
      <c r="A404" s="224"/>
      <c r="B404" s="227"/>
      <c r="C404" s="226" t="s">
        <v>48</v>
      </c>
      <c r="D404" s="378" t="s">
        <v>54</v>
      </c>
      <c r="E404" s="378"/>
      <c r="F404" s="378"/>
      <c r="G404" s="228"/>
      <c r="H404" s="229"/>
      <c r="I404" s="229"/>
      <c r="J404" s="229"/>
      <c r="K404" s="230">
        <v>359.11</v>
      </c>
      <c r="L404" s="253">
        <v>1.3225</v>
      </c>
      <c r="M404" s="230">
        <v>6.22</v>
      </c>
      <c r="N404" s="232">
        <v>44.77</v>
      </c>
      <c r="O404" s="233">
        <v>278.47000000000003</v>
      </c>
      <c r="AF404" s="219"/>
      <c r="AG404" s="219"/>
      <c r="AH404" s="219"/>
      <c r="AJ404" s="203" t="s">
        <v>54</v>
      </c>
      <c r="AM404" s="219"/>
      <c r="AO404" s="219"/>
    </row>
    <row r="405" spans="1:41" customFormat="1" ht="15" hidden="1" x14ac:dyDescent="0.25">
      <c r="A405" s="224"/>
      <c r="B405" s="227"/>
      <c r="C405" s="226" t="s">
        <v>27</v>
      </c>
      <c r="D405" s="378" t="s">
        <v>55</v>
      </c>
      <c r="E405" s="378"/>
      <c r="F405" s="378"/>
      <c r="G405" s="228"/>
      <c r="H405" s="229"/>
      <c r="I405" s="229"/>
      <c r="J405" s="229"/>
      <c r="K405" s="230">
        <v>63.08</v>
      </c>
      <c r="L405" s="253">
        <v>1.4375</v>
      </c>
      <c r="M405" s="230">
        <v>1.19</v>
      </c>
      <c r="N405" s="232">
        <v>13.24</v>
      </c>
      <c r="O405" s="233">
        <v>15.76</v>
      </c>
      <c r="AF405" s="219"/>
      <c r="AG405" s="219"/>
      <c r="AH405" s="219"/>
      <c r="AJ405" s="203" t="s">
        <v>55</v>
      </c>
      <c r="AM405" s="219"/>
      <c r="AO405" s="219"/>
    </row>
    <row r="406" spans="1:41" customFormat="1" ht="15" hidden="1" x14ac:dyDescent="0.25">
      <c r="A406" s="224"/>
      <c r="B406" s="227"/>
      <c r="C406" s="226" t="s">
        <v>56</v>
      </c>
      <c r="D406" s="378" t="s">
        <v>57</v>
      </c>
      <c r="E406" s="378"/>
      <c r="F406" s="378"/>
      <c r="G406" s="228"/>
      <c r="H406" s="229"/>
      <c r="I406" s="229"/>
      <c r="J406" s="229"/>
      <c r="K406" s="230">
        <v>11.14</v>
      </c>
      <c r="L406" s="253">
        <v>1.4375</v>
      </c>
      <c r="M406" s="230">
        <v>0.21</v>
      </c>
      <c r="N406" s="232">
        <v>44.77</v>
      </c>
      <c r="O406" s="233">
        <v>9.4</v>
      </c>
      <c r="AF406" s="219"/>
      <c r="AG406" s="219"/>
      <c r="AH406" s="219"/>
      <c r="AJ406" s="203" t="s">
        <v>57</v>
      </c>
      <c r="AM406" s="219"/>
      <c r="AO406" s="219"/>
    </row>
    <row r="407" spans="1:41" customFormat="1" ht="15" hidden="1" x14ac:dyDescent="0.25">
      <c r="A407" s="224"/>
      <c r="B407" s="227"/>
      <c r="C407" s="226" t="s">
        <v>58</v>
      </c>
      <c r="D407" s="378" t="s">
        <v>59</v>
      </c>
      <c r="E407" s="378"/>
      <c r="F407" s="378"/>
      <c r="G407" s="228"/>
      <c r="H407" s="229"/>
      <c r="I407" s="229"/>
      <c r="J407" s="229"/>
      <c r="K407" s="234">
        <v>9162.5300000000007</v>
      </c>
      <c r="L407" s="229"/>
      <c r="M407" s="230">
        <v>120.03</v>
      </c>
      <c r="N407" s="232">
        <v>8.16</v>
      </c>
      <c r="O407" s="233">
        <v>979.44</v>
      </c>
      <c r="AF407" s="219"/>
      <c r="AG407" s="219"/>
      <c r="AH407" s="219"/>
      <c r="AJ407" s="203" t="s">
        <v>59</v>
      </c>
      <c r="AM407" s="219"/>
      <c r="AO407" s="219"/>
    </row>
    <row r="408" spans="1:41" customFormat="1" ht="15" hidden="1" x14ac:dyDescent="0.25">
      <c r="A408" s="287"/>
      <c r="B408" s="227"/>
      <c r="C408" s="226"/>
      <c r="D408" s="378" t="s">
        <v>60</v>
      </c>
      <c r="E408" s="378"/>
      <c r="F408" s="378"/>
      <c r="G408" s="228" t="s">
        <v>61</v>
      </c>
      <c r="H408" s="240">
        <v>42.1</v>
      </c>
      <c r="I408" s="253">
        <v>1.3225</v>
      </c>
      <c r="J408" s="237">
        <v>0.72937200000000002</v>
      </c>
      <c r="K408" s="238"/>
      <c r="L408" s="229"/>
      <c r="M408" s="238"/>
      <c r="N408" s="229"/>
      <c r="O408" s="239"/>
      <c r="AF408" s="219"/>
      <c r="AG408" s="219"/>
      <c r="AH408" s="219"/>
      <c r="AK408" s="203" t="s">
        <v>60</v>
      </c>
      <c r="AM408" s="219"/>
      <c r="AO408" s="219"/>
    </row>
    <row r="409" spans="1:41" customFormat="1" ht="15" hidden="1" x14ac:dyDescent="0.25">
      <c r="A409" s="287"/>
      <c r="B409" s="227"/>
      <c r="C409" s="226"/>
      <c r="D409" s="378" t="s">
        <v>62</v>
      </c>
      <c r="E409" s="378"/>
      <c r="F409" s="378"/>
      <c r="G409" s="228" t="s">
        <v>61</v>
      </c>
      <c r="H409" s="232">
        <v>0.96</v>
      </c>
      <c r="I409" s="253">
        <v>1.4375</v>
      </c>
      <c r="J409" s="237">
        <v>1.8078E-2</v>
      </c>
      <c r="K409" s="238"/>
      <c r="L409" s="229"/>
      <c r="M409" s="238"/>
      <c r="N409" s="229"/>
      <c r="O409" s="239"/>
      <c r="AF409" s="219"/>
      <c r="AG409" s="219"/>
      <c r="AH409" s="219"/>
      <c r="AK409" s="203" t="s">
        <v>62</v>
      </c>
      <c r="AM409" s="219"/>
      <c r="AO409" s="219"/>
    </row>
    <row r="410" spans="1:41" customFormat="1" ht="15" hidden="1" x14ac:dyDescent="0.25">
      <c r="A410" s="242"/>
      <c r="B410" s="228"/>
      <c r="C410" s="226"/>
      <c r="D410" s="379" t="s">
        <v>63</v>
      </c>
      <c r="E410" s="379"/>
      <c r="F410" s="379"/>
      <c r="G410" s="243"/>
      <c r="H410" s="244"/>
      <c r="I410" s="244"/>
      <c r="J410" s="244"/>
      <c r="K410" s="245">
        <v>9584.7199999999993</v>
      </c>
      <c r="L410" s="244"/>
      <c r="M410" s="246">
        <v>127.44</v>
      </c>
      <c r="N410" s="244"/>
      <c r="O410" s="247">
        <v>1273.67</v>
      </c>
      <c r="AF410" s="219"/>
      <c r="AG410" s="219"/>
      <c r="AH410" s="219"/>
      <c r="AL410" s="203" t="s">
        <v>63</v>
      </c>
      <c r="AM410" s="219"/>
      <c r="AO410" s="219"/>
    </row>
    <row r="411" spans="1:41" customFormat="1" ht="15" hidden="1" x14ac:dyDescent="0.25">
      <c r="A411" s="287"/>
      <c r="B411" s="227"/>
      <c r="C411" s="226"/>
      <c r="D411" s="378" t="s">
        <v>64</v>
      </c>
      <c r="E411" s="378"/>
      <c r="F411" s="378"/>
      <c r="G411" s="228"/>
      <c r="H411" s="229"/>
      <c r="I411" s="229"/>
      <c r="J411" s="229"/>
      <c r="K411" s="238"/>
      <c r="L411" s="229"/>
      <c r="M411" s="230">
        <v>6.43</v>
      </c>
      <c r="N411" s="229"/>
      <c r="O411" s="233">
        <v>287.87</v>
      </c>
      <c r="AF411" s="219"/>
      <c r="AG411" s="219"/>
      <c r="AH411" s="219"/>
      <c r="AK411" s="203" t="s">
        <v>64</v>
      </c>
      <c r="AM411" s="219"/>
      <c r="AO411" s="219"/>
    </row>
    <row r="412" spans="1:41" customFormat="1" ht="45" hidden="1" x14ac:dyDescent="0.25">
      <c r="A412" s="287"/>
      <c r="B412" s="227"/>
      <c r="C412" s="226" t="s">
        <v>373</v>
      </c>
      <c r="D412" s="378" t="s">
        <v>374</v>
      </c>
      <c r="E412" s="378"/>
      <c r="F412" s="378"/>
      <c r="G412" s="228" t="s">
        <v>67</v>
      </c>
      <c r="H412" s="236">
        <v>117</v>
      </c>
      <c r="I412" s="229"/>
      <c r="J412" s="236">
        <v>117</v>
      </c>
      <c r="K412" s="238"/>
      <c r="L412" s="229"/>
      <c r="M412" s="230">
        <v>7.52</v>
      </c>
      <c r="N412" s="229"/>
      <c r="O412" s="233">
        <v>336.81</v>
      </c>
      <c r="AF412" s="219"/>
      <c r="AG412" s="219"/>
      <c r="AH412" s="219"/>
      <c r="AK412" s="203" t="s">
        <v>374</v>
      </c>
      <c r="AM412" s="219"/>
      <c r="AO412" s="219"/>
    </row>
    <row r="413" spans="1:41" customFormat="1" ht="90" hidden="1" x14ac:dyDescent="0.25">
      <c r="A413" s="287"/>
      <c r="B413" s="227"/>
      <c r="C413" s="226" t="s">
        <v>375</v>
      </c>
      <c r="D413" s="378" t="s">
        <v>376</v>
      </c>
      <c r="E413" s="378"/>
      <c r="F413" s="378"/>
      <c r="G413" s="228" t="s">
        <v>67</v>
      </c>
      <c r="H413" s="236">
        <v>74</v>
      </c>
      <c r="I413" s="232">
        <v>0.85</v>
      </c>
      <c r="J413" s="240">
        <v>62.9</v>
      </c>
      <c r="K413" s="238"/>
      <c r="L413" s="229"/>
      <c r="M413" s="230">
        <v>4.04</v>
      </c>
      <c r="N413" s="229"/>
      <c r="O413" s="233">
        <v>181.07</v>
      </c>
      <c r="AF413" s="219"/>
      <c r="AG413" s="219"/>
      <c r="AH413" s="219"/>
      <c r="AK413" s="203" t="s">
        <v>376</v>
      </c>
      <c r="AM413" s="219"/>
      <c r="AO413" s="219"/>
    </row>
    <row r="414" spans="1:41" customFormat="1" ht="15" hidden="1" x14ac:dyDescent="0.25">
      <c r="A414" s="224"/>
      <c r="B414" s="248"/>
      <c r="C414" s="314"/>
      <c r="D414" s="386" t="s">
        <v>70</v>
      </c>
      <c r="E414" s="386"/>
      <c r="F414" s="386"/>
      <c r="G414" s="221"/>
      <c r="H414" s="249"/>
      <c r="I414" s="249"/>
      <c r="J414" s="249"/>
      <c r="K414" s="250"/>
      <c r="L414" s="249"/>
      <c r="M414" s="251">
        <v>139</v>
      </c>
      <c r="N414" s="244"/>
      <c r="O414" s="252">
        <v>1791.55</v>
      </c>
      <c r="AF414" s="219"/>
      <c r="AG414" s="219"/>
      <c r="AH414" s="219"/>
      <c r="AM414" s="219" t="s">
        <v>70</v>
      </c>
      <c r="AO414" s="219"/>
    </row>
    <row r="415" spans="1:41" customFormat="1" ht="45.75" x14ac:dyDescent="0.25">
      <c r="A415" s="220" t="s">
        <v>289</v>
      </c>
      <c r="B415" s="221" t="s">
        <v>804</v>
      </c>
      <c r="C415" s="313" t="s">
        <v>805</v>
      </c>
      <c r="D415" s="383" t="s">
        <v>806</v>
      </c>
      <c r="E415" s="383"/>
      <c r="F415" s="383"/>
      <c r="G415" s="221" t="s">
        <v>116</v>
      </c>
      <c r="H415" s="221">
        <v>-1.3100000000000001E-2</v>
      </c>
      <c r="I415" s="221" t="s">
        <v>48</v>
      </c>
      <c r="J415" s="394" t="s">
        <v>807</v>
      </c>
      <c r="K415" s="222" t="s">
        <v>808</v>
      </c>
      <c r="L415" s="221"/>
      <c r="M415" s="222" t="s">
        <v>809</v>
      </c>
      <c r="N415" s="221" t="s">
        <v>82</v>
      </c>
      <c r="O415" s="223" t="s">
        <v>810</v>
      </c>
      <c r="P415" s="398"/>
      <c r="AF415" s="219"/>
      <c r="AG415" s="219"/>
      <c r="AH415" s="219" t="s">
        <v>806</v>
      </c>
      <c r="AM415" s="219"/>
      <c r="AO415" s="219"/>
    </row>
    <row r="416" spans="1:41" customFormat="1" ht="15" hidden="1" x14ac:dyDescent="0.25">
      <c r="A416" s="224"/>
      <c r="B416" s="248"/>
      <c r="C416" s="314"/>
      <c r="D416" s="386" t="s">
        <v>70</v>
      </c>
      <c r="E416" s="386"/>
      <c r="F416" s="386"/>
      <c r="G416" s="221"/>
      <c r="H416" s="249"/>
      <c r="I416" s="249"/>
      <c r="J416" s="249"/>
      <c r="K416" s="250"/>
      <c r="L416" s="249"/>
      <c r="M416" s="251">
        <v>-110.8</v>
      </c>
      <c r="N416" s="244"/>
      <c r="O416" s="258">
        <v>-904.13</v>
      </c>
      <c r="AF416" s="219"/>
      <c r="AG416" s="219"/>
      <c r="AH416" s="219"/>
      <c r="AM416" s="219" t="s">
        <v>70</v>
      </c>
      <c r="AO416" s="219"/>
    </row>
    <row r="417" spans="1:41" customFormat="1" ht="45.75" x14ac:dyDescent="0.25">
      <c r="A417" s="220" t="s">
        <v>284</v>
      </c>
      <c r="B417" s="221" t="s">
        <v>811</v>
      </c>
      <c r="C417" s="313" t="s">
        <v>812</v>
      </c>
      <c r="D417" s="383" t="s">
        <v>813</v>
      </c>
      <c r="E417" s="383"/>
      <c r="F417" s="383"/>
      <c r="G417" s="221" t="s">
        <v>105</v>
      </c>
      <c r="H417" s="221">
        <v>1</v>
      </c>
      <c r="I417" s="221" t="s">
        <v>48</v>
      </c>
      <c r="J417" s="394" t="s">
        <v>48</v>
      </c>
      <c r="K417" s="222" t="s">
        <v>814</v>
      </c>
      <c r="L417" s="221"/>
      <c r="M417" s="222" t="s">
        <v>814</v>
      </c>
      <c r="N417" s="221" t="s">
        <v>82</v>
      </c>
      <c r="O417" s="223" t="s">
        <v>815</v>
      </c>
      <c r="P417" s="398"/>
      <c r="AF417" s="219"/>
      <c r="AG417" s="219"/>
      <c r="AH417" s="219" t="s">
        <v>813</v>
      </c>
      <c r="AM417" s="219"/>
      <c r="AO417" s="219"/>
    </row>
    <row r="418" spans="1:41" customFormat="1" ht="15" hidden="1" x14ac:dyDescent="0.25">
      <c r="A418" s="224"/>
      <c r="B418" s="248"/>
      <c r="C418" s="314"/>
      <c r="D418" s="386" t="s">
        <v>70</v>
      </c>
      <c r="E418" s="386"/>
      <c r="F418" s="386"/>
      <c r="G418" s="221"/>
      <c r="H418" s="249"/>
      <c r="I418" s="249"/>
      <c r="J418" s="249"/>
      <c r="K418" s="250"/>
      <c r="L418" s="249"/>
      <c r="M418" s="251">
        <v>430.03</v>
      </c>
      <c r="N418" s="244"/>
      <c r="O418" s="252">
        <v>3509.04</v>
      </c>
      <c r="AF418" s="219"/>
      <c r="AG418" s="219"/>
      <c r="AH418" s="219"/>
      <c r="AM418" s="219" t="s">
        <v>70</v>
      </c>
      <c r="AO418" s="219"/>
    </row>
    <row r="419" spans="1:41" customFormat="1" ht="34.5" x14ac:dyDescent="0.25">
      <c r="A419" s="220" t="s">
        <v>285</v>
      </c>
      <c r="B419" s="221" t="s">
        <v>308</v>
      </c>
      <c r="C419" s="313" t="s">
        <v>816</v>
      </c>
      <c r="D419" s="383" t="s">
        <v>817</v>
      </c>
      <c r="E419" s="383"/>
      <c r="F419" s="383"/>
      <c r="G419" s="221" t="s">
        <v>105</v>
      </c>
      <c r="H419" s="221">
        <v>1</v>
      </c>
      <c r="I419" s="221" t="s">
        <v>48</v>
      </c>
      <c r="J419" s="394" t="s">
        <v>48</v>
      </c>
      <c r="K419" s="222"/>
      <c r="L419" s="221"/>
      <c r="M419" s="222"/>
      <c r="N419" s="221"/>
      <c r="O419" s="223"/>
      <c r="P419" s="398"/>
      <c r="AF419" s="219"/>
      <c r="AG419" s="219"/>
      <c r="AH419" s="219" t="s">
        <v>817</v>
      </c>
      <c r="AM419" s="219"/>
      <c r="AO419" s="219"/>
    </row>
    <row r="420" spans="1:41" customFormat="1" ht="33.75" hidden="1" x14ac:dyDescent="0.25">
      <c r="A420" s="224"/>
      <c r="B420" s="225"/>
      <c r="C420" s="226" t="s">
        <v>50</v>
      </c>
      <c r="D420" s="384" t="s">
        <v>51</v>
      </c>
      <c r="E420" s="384"/>
      <c r="F420" s="384"/>
      <c r="G420" s="384"/>
      <c r="H420" s="384"/>
      <c r="I420" s="384"/>
      <c r="J420" s="384"/>
      <c r="K420" s="384"/>
      <c r="L420" s="384"/>
      <c r="M420" s="384"/>
      <c r="N420" s="384"/>
      <c r="O420" s="385"/>
      <c r="AF420" s="219"/>
      <c r="AG420" s="219"/>
      <c r="AH420" s="219"/>
      <c r="AI420" s="203" t="s">
        <v>51</v>
      </c>
      <c r="AM420" s="219"/>
      <c r="AO420" s="219"/>
    </row>
    <row r="421" spans="1:41" customFormat="1" ht="57" hidden="1" x14ac:dyDescent="0.25">
      <c r="A421" s="224"/>
      <c r="B421" s="225"/>
      <c r="C421" s="226" t="s">
        <v>52</v>
      </c>
      <c r="D421" s="384" t="s">
        <v>53</v>
      </c>
      <c r="E421" s="384"/>
      <c r="F421" s="384"/>
      <c r="G421" s="384"/>
      <c r="H421" s="384"/>
      <c r="I421" s="384"/>
      <c r="J421" s="384"/>
      <c r="K421" s="384"/>
      <c r="L421" s="384"/>
      <c r="M421" s="384"/>
      <c r="N421" s="384"/>
      <c r="O421" s="385"/>
      <c r="AF421" s="219"/>
      <c r="AG421" s="219"/>
      <c r="AH421" s="219"/>
      <c r="AI421" s="203" t="s">
        <v>53</v>
      </c>
      <c r="AM421" s="219"/>
      <c r="AO421" s="219"/>
    </row>
    <row r="422" spans="1:41" customFormat="1" ht="15" hidden="1" x14ac:dyDescent="0.25">
      <c r="A422" s="224"/>
      <c r="B422" s="227"/>
      <c r="C422" s="226" t="s">
        <v>48</v>
      </c>
      <c r="D422" s="378" t="s">
        <v>54</v>
      </c>
      <c r="E422" s="378"/>
      <c r="F422" s="378"/>
      <c r="G422" s="228"/>
      <c r="H422" s="229"/>
      <c r="I422" s="229"/>
      <c r="J422" s="229"/>
      <c r="K422" s="230">
        <v>12.4</v>
      </c>
      <c r="L422" s="253">
        <v>1.3225</v>
      </c>
      <c r="M422" s="230">
        <v>16.399999999999999</v>
      </c>
      <c r="N422" s="232">
        <v>44.77</v>
      </c>
      <c r="O422" s="233">
        <v>734.23</v>
      </c>
      <c r="AF422" s="219"/>
      <c r="AG422" s="219"/>
      <c r="AH422" s="219"/>
      <c r="AJ422" s="203" t="s">
        <v>54</v>
      </c>
      <c r="AM422" s="219"/>
      <c r="AO422" s="219"/>
    </row>
    <row r="423" spans="1:41" customFormat="1" ht="15" hidden="1" x14ac:dyDescent="0.25">
      <c r="A423" s="224"/>
      <c r="B423" s="227"/>
      <c r="C423" s="226" t="s">
        <v>27</v>
      </c>
      <c r="D423" s="378" t="s">
        <v>55</v>
      </c>
      <c r="E423" s="378"/>
      <c r="F423" s="378"/>
      <c r="G423" s="228"/>
      <c r="H423" s="229"/>
      <c r="I423" s="229"/>
      <c r="J423" s="229"/>
      <c r="K423" s="230">
        <v>1.97</v>
      </c>
      <c r="L423" s="253">
        <v>1.4375</v>
      </c>
      <c r="M423" s="230">
        <v>2.83</v>
      </c>
      <c r="N423" s="232">
        <v>13.24</v>
      </c>
      <c r="O423" s="233">
        <v>37.47</v>
      </c>
      <c r="AF423" s="219"/>
      <c r="AG423" s="219"/>
      <c r="AH423" s="219"/>
      <c r="AJ423" s="203" t="s">
        <v>55</v>
      </c>
      <c r="AM423" s="219"/>
      <c r="AO423" s="219"/>
    </row>
    <row r="424" spans="1:41" customFormat="1" ht="15" hidden="1" x14ac:dyDescent="0.25">
      <c r="A424" s="224"/>
      <c r="B424" s="227"/>
      <c r="C424" s="226" t="s">
        <v>56</v>
      </c>
      <c r="D424" s="378" t="s">
        <v>57</v>
      </c>
      <c r="E424" s="378"/>
      <c r="F424" s="378"/>
      <c r="G424" s="228"/>
      <c r="H424" s="229"/>
      <c r="I424" s="229"/>
      <c r="J424" s="229"/>
      <c r="K424" s="230">
        <v>0.35</v>
      </c>
      <c r="L424" s="253">
        <v>1.4375</v>
      </c>
      <c r="M424" s="230">
        <v>0.5</v>
      </c>
      <c r="N424" s="232">
        <v>44.77</v>
      </c>
      <c r="O424" s="233">
        <v>22.39</v>
      </c>
      <c r="AF424" s="219"/>
      <c r="AG424" s="219"/>
      <c r="AH424" s="219"/>
      <c r="AJ424" s="203" t="s">
        <v>57</v>
      </c>
      <c r="AM424" s="219"/>
      <c r="AO424" s="219"/>
    </row>
    <row r="425" spans="1:41" customFormat="1" ht="15" hidden="1" x14ac:dyDescent="0.25">
      <c r="A425" s="224"/>
      <c r="B425" s="227"/>
      <c r="C425" s="226" t="s">
        <v>58</v>
      </c>
      <c r="D425" s="378" t="s">
        <v>59</v>
      </c>
      <c r="E425" s="378"/>
      <c r="F425" s="378"/>
      <c r="G425" s="228"/>
      <c r="H425" s="229"/>
      <c r="I425" s="229"/>
      <c r="J425" s="229"/>
      <c r="K425" s="230">
        <v>24.56</v>
      </c>
      <c r="L425" s="229"/>
      <c r="M425" s="230">
        <v>24.56</v>
      </c>
      <c r="N425" s="232">
        <v>8.16</v>
      </c>
      <c r="O425" s="233">
        <v>200.41</v>
      </c>
      <c r="AF425" s="219"/>
      <c r="AG425" s="219"/>
      <c r="AH425" s="219"/>
      <c r="AJ425" s="203" t="s">
        <v>59</v>
      </c>
      <c r="AM425" s="219"/>
      <c r="AO425" s="219"/>
    </row>
    <row r="426" spans="1:41" customFormat="1" ht="15" hidden="1" x14ac:dyDescent="0.25">
      <c r="A426" s="287"/>
      <c r="B426" s="227"/>
      <c r="C426" s="226"/>
      <c r="D426" s="378" t="s">
        <v>60</v>
      </c>
      <c r="E426" s="378"/>
      <c r="F426" s="378"/>
      <c r="G426" s="228" t="s">
        <v>61</v>
      </c>
      <c r="H426" s="240">
        <v>1.4</v>
      </c>
      <c r="I426" s="253">
        <v>1.3225</v>
      </c>
      <c r="J426" s="253">
        <v>1.8514999999999999</v>
      </c>
      <c r="K426" s="238"/>
      <c r="L426" s="229"/>
      <c r="M426" s="238"/>
      <c r="N426" s="229"/>
      <c r="O426" s="239"/>
      <c r="AF426" s="219"/>
      <c r="AG426" s="219"/>
      <c r="AH426" s="219"/>
      <c r="AK426" s="203" t="s">
        <v>60</v>
      </c>
      <c r="AM426" s="219"/>
      <c r="AO426" s="219"/>
    </row>
    <row r="427" spans="1:41" customFormat="1" ht="15" hidden="1" x14ac:dyDescent="0.25">
      <c r="A427" s="287"/>
      <c r="B427" s="227"/>
      <c r="C427" s="226"/>
      <c r="D427" s="378" t="s">
        <v>62</v>
      </c>
      <c r="E427" s="378"/>
      <c r="F427" s="378"/>
      <c r="G427" s="228" t="s">
        <v>61</v>
      </c>
      <c r="H427" s="232">
        <v>0.03</v>
      </c>
      <c r="I427" s="253">
        <v>1.4375</v>
      </c>
      <c r="J427" s="237">
        <v>4.3124999999999997E-2</v>
      </c>
      <c r="K427" s="238"/>
      <c r="L427" s="229"/>
      <c r="M427" s="238"/>
      <c r="N427" s="229"/>
      <c r="O427" s="239"/>
      <c r="AF427" s="219"/>
      <c r="AG427" s="219"/>
      <c r="AH427" s="219"/>
      <c r="AK427" s="203" t="s">
        <v>62</v>
      </c>
      <c r="AM427" s="219"/>
      <c r="AO427" s="219"/>
    </row>
    <row r="428" spans="1:41" customFormat="1" ht="15" hidden="1" x14ac:dyDescent="0.25">
      <c r="A428" s="242"/>
      <c r="B428" s="228"/>
      <c r="C428" s="226"/>
      <c r="D428" s="379" t="s">
        <v>63</v>
      </c>
      <c r="E428" s="379"/>
      <c r="F428" s="379"/>
      <c r="G428" s="243"/>
      <c r="H428" s="244"/>
      <c r="I428" s="244"/>
      <c r="J428" s="244"/>
      <c r="K428" s="246">
        <v>38.93</v>
      </c>
      <c r="L428" s="244"/>
      <c r="M428" s="246">
        <v>43.79</v>
      </c>
      <c r="N428" s="244"/>
      <c r="O428" s="254">
        <v>972.11</v>
      </c>
      <c r="AF428" s="219"/>
      <c r="AG428" s="219"/>
      <c r="AH428" s="219"/>
      <c r="AL428" s="203" t="s">
        <v>63</v>
      </c>
      <c r="AM428" s="219"/>
      <c r="AO428" s="219"/>
    </row>
    <row r="429" spans="1:41" customFormat="1" ht="15" hidden="1" x14ac:dyDescent="0.25">
      <c r="A429" s="287"/>
      <c r="B429" s="227"/>
      <c r="C429" s="226"/>
      <c r="D429" s="378" t="s">
        <v>64</v>
      </c>
      <c r="E429" s="378"/>
      <c r="F429" s="378"/>
      <c r="G429" s="228"/>
      <c r="H429" s="229"/>
      <c r="I429" s="229"/>
      <c r="J429" s="229"/>
      <c r="K429" s="238"/>
      <c r="L429" s="229"/>
      <c r="M429" s="230">
        <v>16.899999999999999</v>
      </c>
      <c r="N429" s="229"/>
      <c r="O429" s="233">
        <v>756.62</v>
      </c>
      <c r="AF429" s="219"/>
      <c r="AG429" s="219"/>
      <c r="AH429" s="219"/>
      <c r="AK429" s="203" t="s">
        <v>64</v>
      </c>
      <c r="AM429" s="219"/>
      <c r="AO429" s="219"/>
    </row>
    <row r="430" spans="1:41" customFormat="1" ht="45" hidden="1" x14ac:dyDescent="0.25">
      <c r="A430" s="287"/>
      <c r="B430" s="227"/>
      <c r="C430" s="226" t="s">
        <v>373</v>
      </c>
      <c r="D430" s="378" t="s">
        <v>374</v>
      </c>
      <c r="E430" s="378"/>
      <c r="F430" s="378"/>
      <c r="G430" s="228" t="s">
        <v>67</v>
      </c>
      <c r="H430" s="236">
        <v>117</v>
      </c>
      <c r="I430" s="229"/>
      <c r="J430" s="236">
        <v>117</v>
      </c>
      <c r="K430" s="238"/>
      <c r="L430" s="229"/>
      <c r="M430" s="230">
        <v>19.77</v>
      </c>
      <c r="N430" s="229"/>
      <c r="O430" s="233">
        <v>885.25</v>
      </c>
      <c r="AF430" s="219"/>
      <c r="AG430" s="219"/>
      <c r="AH430" s="219"/>
      <c r="AK430" s="203" t="s">
        <v>374</v>
      </c>
      <c r="AM430" s="219"/>
      <c r="AO430" s="219"/>
    </row>
    <row r="431" spans="1:41" customFormat="1" ht="90" hidden="1" x14ac:dyDescent="0.25">
      <c r="A431" s="287"/>
      <c r="B431" s="227"/>
      <c r="C431" s="226" t="s">
        <v>375</v>
      </c>
      <c r="D431" s="378" t="s">
        <v>376</v>
      </c>
      <c r="E431" s="378"/>
      <c r="F431" s="378"/>
      <c r="G431" s="228" t="s">
        <v>67</v>
      </c>
      <c r="H431" s="236">
        <v>74</v>
      </c>
      <c r="I431" s="232">
        <v>0.85</v>
      </c>
      <c r="J431" s="240">
        <v>62.9</v>
      </c>
      <c r="K431" s="238"/>
      <c r="L431" s="229"/>
      <c r="M431" s="230">
        <v>10.63</v>
      </c>
      <c r="N431" s="229"/>
      <c r="O431" s="233">
        <v>475.91</v>
      </c>
      <c r="AF431" s="219"/>
      <c r="AG431" s="219"/>
      <c r="AH431" s="219"/>
      <c r="AK431" s="203" t="s">
        <v>376</v>
      </c>
      <c r="AM431" s="219"/>
      <c r="AO431" s="219"/>
    </row>
    <row r="432" spans="1:41" customFormat="1" ht="15" hidden="1" x14ac:dyDescent="0.25">
      <c r="A432" s="224"/>
      <c r="B432" s="248"/>
      <c r="C432" s="314"/>
      <c r="D432" s="386" t="s">
        <v>70</v>
      </c>
      <c r="E432" s="386"/>
      <c r="F432" s="386"/>
      <c r="G432" s="221"/>
      <c r="H432" s="249"/>
      <c r="I432" s="249"/>
      <c r="J432" s="249"/>
      <c r="K432" s="250"/>
      <c r="L432" s="249"/>
      <c r="M432" s="251">
        <v>74.19</v>
      </c>
      <c r="N432" s="244"/>
      <c r="O432" s="252">
        <v>2333.27</v>
      </c>
      <c r="AF432" s="219"/>
      <c r="AG432" s="219"/>
      <c r="AH432" s="219"/>
      <c r="AM432" s="219" t="s">
        <v>70</v>
      </c>
      <c r="AO432" s="219"/>
    </row>
    <row r="433" spans="1:41" customFormat="1" ht="68.25" x14ac:dyDescent="0.25">
      <c r="A433" s="220" t="s">
        <v>286</v>
      </c>
      <c r="B433" s="221" t="s">
        <v>309</v>
      </c>
      <c r="C433" s="313" t="s">
        <v>818</v>
      </c>
      <c r="D433" s="383" t="s">
        <v>819</v>
      </c>
      <c r="E433" s="383"/>
      <c r="F433" s="383"/>
      <c r="G433" s="221" t="s">
        <v>105</v>
      </c>
      <c r="H433" s="221">
        <v>1</v>
      </c>
      <c r="I433" s="221" t="s">
        <v>48</v>
      </c>
      <c r="J433" s="394" t="s">
        <v>48</v>
      </c>
      <c r="K433" s="222" t="s">
        <v>820</v>
      </c>
      <c r="L433" s="221"/>
      <c r="M433" s="222" t="s">
        <v>820</v>
      </c>
      <c r="N433" s="221" t="s">
        <v>82</v>
      </c>
      <c r="O433" s="223" t="s">
        <v>821</v>
      </c>
      <c r="P433" s="398"/>
      <c r="AF433" s="219"/>
      <c r="AG433" s="219"/>
      <c r="AH433" s="219" t="s">
        <v>819</v>
      </c>
      <c r="AM433" s="219"/>
      <c r="AO433" s="219"/>
    </row>
    <row r="434" spans="1:41" customFormat="1" ht="15" hidden="1" x14ac:dyDescent="0.25">
      <c r="A434" s="224"/>
      <c r="B434" s="248"/>
      <c r="C434" s="314"/>
      <c r="D434" s="386" t="s">
        <v>70</v>
      </c>
      <c r="E434" s="386"/>
      <c r="F434" s="386"/>
      <c r="G434" s="221"/>
      <c r="H434" s="249"/>
      <c r="I434" s="249"/>
      <c r="J434" s="249"/>
      <c r="K434" s="250"/>
      <c r="L434" s="249"/>
      <c r="M434" s="251">
        <v>476.7</v>
      </c>
      <c r="N434" s="244"/>
      <c r="O434" s="252">
        <v>3889.87</v>
      </c>
      <c r="AF434" s="219"/>
      <c r="AG434" s="219"/>
      <c r="AH434" s="219"/>
      <c r="AM434" s="219" t="s">
        <v>70</v>
      </c>
      <c r="AO434" s="219"/>
    </row>
    <row r="435" spans="1:41" customFormat="1" ht="15" x14ac:dyDescent="0.25">
      <c r="A435" s="380" t="s">
        <v>822</v>
      </c>
      <c r="B435" s="381"/>
      <c r="C435" s="381"/>
      <c r="D435" s="381"/>
      <c r="E435" s="381"/>
      <c r="F435" s="381"/>
      <c r="G435" s="381"/>
      <c r="H435" s="381"/>
      <c r="I435" s="381"/>
      <c r="J435" s="381"/>
      <c r="K435" s="381"/>
      <c r="L435" s="381"/>
      <c r="M435" s="381"/>
      <c r="N435" s="381"/>
      <c r="O435" s="382"/>
      <c r="P435" s="398"/>
      <c r="AF435" s="219"/>
      <c r="AG435" s="219" t="s">
        <v>822</v>
      </c>
      <c r="AH435" s="219"/>
      <c r="AM435" s="219"/>
      <c r="AO435" s="219"/>
    </row>
    <row r="436" spans="1:41" customFormat="1" ht="45.75" x14ac:dyDescent="0.25">
      <c r="A436" s="220" t="s">
        <v>291</v>
      </c>
      <c r="B436" s="221" t="s">
        <v>313</v>
      </c>
      <c r="C436" s="313" t="s">
        <v>823</v>
      </c>
      <c r="D436" s="383" t="s">
        <v>824</v>
      </c>
      <c r="E436" s="383"/>
      <c r="F436" s="383"/>
      <c r="G436" s="221" t="s">
        <v>80</v>
      </c>
      <c r="H436" s="221">
        <v>6.25</v>
      </c>
      <c r="I436" s="221" t="s">
        <v>48</v>
      </c>
      <c r="J436" s="394" t="s">
        <v>825</v>
      </c>
      <c r="K436" s="222"/>
      <c r="L436" s="221"/>
      <c r="M436" s="222"/>
      <c r="N436" s="221"/>
      <c r="O436" s="223"/>
      <c r="P436" s="398"/>
      <c r="AF436" s="219"/>
      <c r="AG436" s="219"/>
      <c r="AH436" s="219" t="s">
        <v>824</v>
      </c>
      <c r="AM436" s="219"/>
      <c r="AO436" s="219"/>
    </row>
    <row r="437" spans="1:41" customFormat="1" ht="33.75" hidden="1" x14ac:dyDescent="0.25">
      <c r="A437" s="224"/>
      <c r="B437" s="225"/>
      <c r="C437" s="226" t="s">
        <v>50</v>
      </c>
      <c r="D437" s="384" t="s">
        <v>51</v>
      </c>
      <c r="E437" s="384"/>
      <c r="F437" s="384"/>
      <c r="G437" s="384"/>
      <c r="H437" s="384"/>
      <c r="I437" s="384"/>
      <c r="J437" s="384"/>
      <c r="K437" s="384"/>
      <c r="L437" s="384"/>
      <c r="M437" s="384"/>
      <c r="N437" s="384"/>
      <c r="O437" s="385"/>
      <c r="AF437" s="219"/>
      <c r="AG437" s="219"/>
      <c r="AH437" s="219"/>
      <c r="AI437" s="203" t="s">
        <v>51</v>
      </c>
      <c r="AM437" s="219"/>
      <c r="AO437" s="219"/>
    </row>
    <row r="438" spans="1:41" customFormat="1" ht="57" hidden="1" x14ac:dyDescent="0.25">
      <c r="A438" s="224"/>
      <c r="B438" s="225"/>
      <c r="C438" s="226" t="s">
        <v>52</v>
      </c>
      <c r="D438" s="384" t="s">
        <v>53</v>
      </c>
      <c r="E438" s="384"/>
      <c r="F438" s="384"/>
      <c r="G438" s="384"/>
      <c r="H438" s="384"/>
      <c r="I438" s="384"/>
      <c r="J438" s="384"/>
      <c r="K438" s="384"/>
      <c r="L438" s="384"/>
      <c r="M438" s="384"/>
      <c r="N438" s="384"/>
      <c r="O438" s="385"/>
      <c r="AF438" s="219"/>
      <c r="AG438" s="219"/>
      <c r="AH438" s="219"/>
      <c r="AI438" s="203" t="s">
        <v>53</v>
      </c>
      <c r="AM438" s="219"/>
      <c r="AO438" s="219"/>
    </row>
    <row r="439" spans="1:41" customFormat="1" ht="15" hidden="1" x14ac:dyDescent="0.25">
      <c r="A439" s="224"/>
      <c r="B439" s="227"/>
      <c r="C439" s="226" t="s">
        <v>48</v>
      </c>
      <c r="D439" s="378" t="s">
        <v>54</v>
      </c>
      <c r="E439" s="378"/>
      <c r="F439" s="378"/>
      <c r="G439" s="228"/>
      <c r="H439" s="229"/>
      <c r="I439" s="229"/>
      <c r="J439" s="229"/>
      <c r="K439" s="230">
        <v>136.63999999999999</v>
      </c>
      <c r="L439" s="253">
        <v>1.3225</v>
      </c>
      <c r="M439" s="234">
        <v>1129.42</v>
      </c>
      <c r="N439" s="232">
        <v>44.77</v>
      </c>
      <c r="O439" s="235">
        <v>50564.13</v>
      </c>
      <c r="AF439" s="219"/>
      <c r="AG439" s="219"/>
      <c r="AH439" s="219"/>
      <c r="AJ439" s="203" t="s">
        <v>54</v>
      </c>
      <c r="AM439" s="219"/>
      <c r="AO439" s="219"/>
    </row>
    <row r="440" spans="1:41" customFormat="1" ht="15" hidden="1" x14ac:dyDescent="0.25">
      <c r="A440" s="224"/>
      <c r="B440" s="227"/>
      <c r="C440" s="226" t="s">
        <v>27</v>
      </c>
      <c r="D440" s="378" t="s">
        <v>55</v>
      </c>
      <c r="E440" s="378"/>
      <c r="F440" s="378"/>
      <c r="G440" s="228"/>
      <c r="H440" s="229"/>
      <c r="I440" s="229"/>
      <c r="J440" s="229"/>
      <c r="K440" s="230">
        <v>40.130000000000003</v>
      </c>
      <c r="L440" s="253">
        <v>1.4375</v>
      </c>
      <c r="M440" s="230">
        <v>360.54</v>
      </c>
      <c r="N440" s="232">
        <v>13.24</v>
      </c>
      <c r="O440" s="235">
        <v>4773.55</v>
      </c>
      <c r="AF440" s="219"/>
      <c r="AG440" s="219"/>
      <c r="AH440" s="219"/>
      <c r="AJ440" s="203" t="s">
        <v>55</v>
      </c>
      <c r="AM440" s="219"/>
      <c r="AO440" s="219"/>
    </row>
    <row r="441" spans="1:41" customFormat="1" ht="15" hidden="1" x14ac:dyDescent="0.25">
      <c r="A441" s="224"/>
      <c r="B441" s="227"/>
      <c r="C441" s="226" t="s">
        <v>56</v>
      </c>
      <c r="D441" s="378" t="s">
        <v>57</v>
      </c>
      <c r="E441" s="378"/>
      <c r="F441" s="378"/>
      <c r="G441" s="228"/>
      <c r="H441" s="229"/>
      <c r="I441" s="229"/>
      <c r="J441" s="229"/>
      <c r="K441" s="230">
        <v>6.84</v>
      </c>
      <c r="L441" s="253">
        <v>1.4375</v>
      </c>
      <c r="M441" s="230">
        <v>61.45</v>
      </c>
      <c r="N441" s="232">
        <v>44.77</v>
      </c>
      <c r="O441" s="235">
        <v>2751.12</v>
      </c>
      <c r="AF441" s="219"/>
      <c r="AG441" s="219"/>
      <c r="AH441" s="219"/>
      <c r="AJ441" s="203" t="s">
        <v>57</v>
      </c>
      <c r="AM441" s="219"/>
      <c r="AO441" s="219"/>
    </row>
    <row r="442" spans="1:41" customFormat="1" ht="15" hidden="1" x14ac:dyDescent="0.25">
      <c r="A442" s="224"/>
      <c r="B442" s="227"/>
      <c r="C442" s="226" t="s">
        <v>58</v>
      </c>
      <c r="D442" s="378" t="s">
        <v>59</v>
      </c>
      <c r="E442" s="378"/>
      <c r="F442" s="378"/>
      <c r="G442" s="228"/>
      <c r="H442" s="229"/>
      <c r="I442" s="229"/>
      <c r="J442" s="229"/>
      <c r="K442" s="230">
        <v>298.82</v>
      </c>
      <c r="L442" s="229"/>
      <c r="M442" s="234">
        <v>1867.63</v>
      </c>
      <c r="N442" s="232">
        <v>8.16</v>
      </c>
      <c r="O442" s="235">
        <v>15239.86</v>
      </c>
      <c r="AF442" s="219"/>
      <c r="AG442" s="219"/>
      <c r="AH442" s="219"/>
      <c r="AJ442" s="203" t="s">
        <v>59</v>
      </c>
      <c r="AM442" s="219"/>
      <c r="AO442" s="219"/>
    </row>
    <row r="443" spans="1:41" customFormat="1" ht="15" hidden="1" x14ac:dyDescent="0.25">
      <c r="A443" s="287"/>
      <c r="B443" s="227"/>
      <c r="C443" s="226"/>
      <c r="D443" s="378" t="s">
        <v>60</v>
      </c>
      <c r="E443" s="378"/>
      <c r="F443" s="378"/>
      <c r="G443" s="228" t="s">
        <v>61</v>
      </c>
      <c r="H443" s="236">
        <v>14</v>
      </c>
      <c r="I443" s="253">
        <v>1.3225</v>
      </c>
      <c r="J443" s="241">
        <v>115.71875</v>
      </c>
      <c r="K443" s="238"/>
      <c r="L443" s="229"/>
      <c r="M443" s="238"/>
      <c r="N443" s="229"/>
      <c r="O443" s="239"/>
      <c r="AF443" s="219"/>
      <c r="AG443" s="219"/>
      <c r="AH443" s="219"/>
      <c r="AK443" s="203" t="s">
        <v>60</v>
      </c>
      <c r="AM443" s="219"/>
      <c r="AO443" s="219"/>
    </row>
    <row r="444" spans="1:41" customFormat="1" ht="15" hidden="1" x14ac:dyDescent="0.25">
      <c r="A444" s="287"/>
      <c r="B444" s="227"/>
      <c r="C444" s="226"/>
      <c r="D444" s="378" t="s">
        <v>62</v>
      </c>
      <c r="E444" s="378"/>
      <c r="F444" s="378"/>
      <c r="G444" s="228" t="s">
        <v>61</v>
      </c>
      <c r="H444" s="232">
        <v>0.59</v>
      </c>
      <c r="I444" s="253">
        <v>1.4375</v>
      </c>
      <c r="J444" s="257">
        <v>5.3007812999999997</v>
      </c>
      <c r="K444" s="238"/>
      <c r="L444" s="229"/>
      <c r="M444" s="238"/>
      <c r="N444" s="229"/>
      <c r="O444" s="239"/>
      <c r="AF444" s="219"/>
      <c r="AG444" s="219"/>
      <c r="AH444" s="219"/>
      <c r="AK444" s="203" t="s">
        <v>62</v>
      </c>
      <c r="AM444" s="219"/>
      <c r="AO444" s="219"/>
    </row>
    <row r="445" spans="1:41" customFormat="1" ht="15" hidden="1" x14ac:dyDescent="0.25">
      <c r="A445" s="242"/>
      <c r="B445" s="228"/>
      <c r="C445" s="226"/>
      <c r="D445" s="379" t="s">
        <v>63</v>
      </c>
      <c r="E445" s="379"/>
      <c r="F445" s="379"/>
      <c r="G445" s="243"/>
      <c r="H445" s="244"/>
      <c r="I445" s="244"/>
      <c r="J445" s="244"/>
      <c r="K445" s="246">
        <v>475.59</v>
      </c>
      <c r="L445" s="244"/>
      <c r="M445" s="245">
        <v>3357.59</v>
      </c>
      <c r="N445" s="244"/>
      <c r="O445" s="247">
        <v>70577.539999999994</v>
      </c>
      <c r="AF445" s="219"/>
      <c r="AG445" s="219"/>
      <c r="AH445" s="219"/>
      <c r="AL445" s="203" t="s">
        <v>63</v>
      </c>
      <c r="AM445" s="219"/>
      <c r="AO445" s="219"/>
    </row>
    <row r="446" spans="1:41" customFormat="1" ht="15" hidden="1" x14ac:dyDescent="0.25">
      <c r="A446" s="287"/>
      <c r="B446" s="227"/>
      <c r="C446" s="226"/>
      <c r="D446" s="378" t="s">
        <v>64</v>
      </c>
      <c r="E446" s="378"/>
      <c r="F446" s="378"/>
      <c r="G446" s="228"/>
      <c r="H446" s="229"/>
      <c r="I446" s="229"/>
      <c r="J446" s="229"/>
      <c r="K446" s="238"/>
      <c r="L446" s="229"/>
      <c r="M446" s="234">
        <v>1190.8699999999999</v>
      </c>
      <c r="N446" s="229"/>
      <c r="O446" s="235">
        <v>53315.25</v>
      </c>
      <c r="AF446" s="219"/>
      <c r="AG446" s="219"/>
      <c r="AH446" s="219"/>
      <c r="AK446" s="203" t="s">
        <v>64</v>
      </c>
      <c r="AM446" s="219"/>
      <c r="AO446" s="219"/>
    </row>
    <row r="447" spans="1:41" customFormat="1" ht="22.5" hidden="1" x14ac:dyDescent="0.25">
      <c r="A447" s="287"/>
      <c r="B447" s="227"/>
      <c r="C447" s="226" t="s">
        <v>826</v>
      </c>
      <c r="D447" s="378" t="s">
        <v>827</v>
      </c>
      <c r="E447" s="378"/>
      <c r="F447" s="378"/>
      <c r="G447" s="228" t="s">
        <v>67</v>
      </c>
      <c r="H447" s="236">
        <v>97</v>
      </c>
      <c r="I447" s="229"/>
      <c r="J447" s="236">
        <v>97</v>
      </c>
      <c r="K447" s="238"/>
      <c r="L447" s="229"/>
      <c r="M447" s="234">
        <v>1155.1400000000001</v>
      </c>
      <c r="N447" s="229"/>
      <c r="O447" s="235">
        <v>51715.79</v>
      </c>
      <c r="AF447" s="219"/>
      <c r="AG447" s="219"/>
      <c r="AH447" s="219"/>
      <c r="AK447" s="203" t="s">
        <v>827</v>
      </c>
      <c r="AM447" s="219"/>
      <c r="AO447" s="219"/>
    </row>
    <row r="448" spans="1:41" customFormat="1" ht="56.25" hidden="1" x14ac:dyDescent="0.25">
      <c r="A448" s="287"/>
      <c r="B448" s="227"/>
      <c r="C448" s="226" t="s">
        <v>828</v>
      </c>
      <c r="D448" s="378" t="s">
        <v>829</v>
      </c>
      <c r="E448" s="378"/>
      <c r="F448" s="378"/>
      <c r="G448" s="228" t="s">
        <v>67</v>
      </c>
      <c r="H448" s="236">
        <v>55</v>
      </c>
      <c r="I448" s="232">
        <v>0.85</v>
      </c>
      <c r="J448" s="232">
        <v>46.75</v>
      </c>
      <c r="K448" s="238"/>
      <c r="L448" s="229"/>
      <c r="M448" s="230">
        <v>556.73</v>
      </c>
      <c r="N448" s="229"/>
      <c r="O448" s="235">
        <v>24924.880000000001</v>
      </c>
      <c r="AF448" s="219"/>
      <c r="AG448" s="219"/>
      <c r="AH448" s="219"/>
      <c r="AK448" s="203" t="s">
        <v>829</v>
      </c>
      <c r="AM448" s="219"/>
      <c r="AO448" s="219"/>
    </row>
    <row r="449" spans="1:41" customFormat="1" ht="15" hidden="1" x14ac:dyDescent="0.25">
      <c r="A449" s="224"/>
      <c r="B449" s="248"/>
      <c r="C449" s="314"/>
      <c r="D449" s="386" t="s">
        <v>70</v>
      </c>
      <c r="E449" s="386"/>
      <c r="F449" s="386"/>
      <c r="G449" s="221"/>
      <c r="H449" s="249"/>
      <c r="I449" s="249"/>
      <c r="J449" s="249"/>
      <c r="K449" s="250"/>
      <c r="L449" s="249"/>
      <c r="M449" s="256">
        <v>5069.46</v>
      </c>
      <c r="N449" s="244"/>
      <c r="O449" s="252">
        <v>147218.21</v>
      </c>
      <c r="AF449" s="219"/>
      <c r="AG449" s="219"/>
      <c r="AH449" s="219"/>
      <c r="AM449" s="219" t="s">
        <v>70</v>
      </c>
      <c r="AO449" s="219"/>
    </row>
    <row r="450" spans="1:41" customFormat="1" ht="33.75" x14ac:dyDescent="0.25">
      <c r="A450" s="220" t="s">
        <v>292</v>
      </c>
      <c r="B450" s="221" t="s">
        <v>314</v>
      </c>
      <c r="C450" s="313" t="s">
        <v>830</v>
      </c>
      <c r="D450" s="383" t="s">
        <v>831</v>
      </c>
      <c r="E450" s="383"/>
      <c r="F450" s="383"/>
      <c r="G450" s="221" t="s">
        <v>80</v>
      </c>
      <c r="H450" s="221">
        <v>6.75</v>
      </c>
      <c r="I450" s="221" t="s">
        <v>48</v>
      </c>
      <c r="J450" s="394" t="s">
        <v>832</v>
      </c>
      <c r="K450" s="222" t="s">
        <v>833</v>
      </c>
      <c r="L450" s="221"/>
      <c r="M450" s="222" t="s">
        <v>834</v>
      </c>
      <c r="N450" s="221" t="s">
        <v>82</v>
      </c>
      <c r="O450" s="223" t="s">
        <v>835</v>
      </c>
      <c r="P450" s="398"/>
      <c r="AF450" s="219"/>
      <c r="AG450" s="219"/>
      <c r="AH450" s="219" t="s">
        <v>831</v>
      </c>
      <c r="AM450" s="219"/>
      <c r="AO450" s="219"/>
    </row>
    <row r="451" spans="1:41" customFormat="1" ht="15" hidden="1" x14ac:dyDescent="0.25">
      <c r="A451" s="224"/>
      <c r="B451" s="248"/>
      <c r="C451" s="314"/>
      <c r="D451" s="386" t="s">
        <v>70</v>
      </c>
      <c r="E451" s="386"/>
      <c r="F451" s="386"/>
      <c r="G451" s="221"/>
      <c r="H451" s="249"/>
      <c r="I451" s="249"/>
      <c r="J451" s="249"/>
      <c r="K451" s="250"/>
      <c r="L451" s="249"/>
      <c r="M451" s="256">
        <v>4854.53</v>
      </c>
      <c r="N451" s="244"/>
      <c r="O451" s="252">
        <v>39612.959999999999</v>
      </c>
      <c r="AF451" s="219"/>
      <c r="AG451" s="219"/>
      <c r="AH451" s="219"/>
      <c r="AM451" s="219" t="s">
        <v>70</v>
      </c>
      <c r="AO451" s="219"/>
    </row>
    <row r="452" spans="1:41" customFormat="1" ht="34.5" x14ac:dyDescent="0.25">
      <c r="A452" s="220" t="s">
        <v>293</v>
      </c>
      <c r="B452" s="221" t="s">
        <v>836</v>
      </c>
      <c r="C452" s="313" t="s">
        <v>837</v>
      </c>
      <c r="D452" s="383" t="s">
        <v>838</v>
      </c>
      <c r="E452" s="383"/>
      <c r="F452" s="383"/>
      <c r="G452" s="221" t="s">
        <v>268</v>
      </c>
      <c r="H452" s="221">
        <v>1.1060000000000001</v>
      </c>
      <c r="I452" s="221" t="s">
        <v>48</v>
      </c>
      <c r="J452" s="394" t="s">
        <v>839</v>
      </c>
      <c r="K452" s="222"/>
      <c r="L452" s="221"/>
      <c r="M452" s="222"/>
      <c r="N452" s="221"/>
      <c r="O452" s="223"/>
      <c r="P452" s="398"/>
      <c r="AF452" s="219"/>
      <c r="AG452" s="219"/>
      <c r="AH452" s="219" t="s">
        <v>838</v>
      </c>
      <c r="AM452" s="219"/>
      <c r="AO452" s="219"/>
    </row>
    <row r="453" spans="1:41" customFormat="1" ht="33.75" hidden="1" x14ac:dyDescent="0.25">
      <c r="A453" s="224"/>
      <c r="B453" s="225"/>
      <c r="C453" s="226" t="s">
        <v>50</v>
      </c>
      <c r="D453" s="384" t="s">
        <v>51</v>
      </c>
      <c r="E453" s="384"/>
      <c r="F453" s="384"/>
      <c r="G453" s="384"/>
      <c r="H453" s="384"/>
      <c r="I453" s="384"/>
      <c r="J453" s="384"/>
      <c r="K453" s="384"/>
      <c r="L453" s="384"/>
      <c r="M453" s="384"/>
      <c r="N453" s="384"/>
      <c r="O453" s="385"/>
      <c r="AF453" s="219"/>
      <c r="AG453" s="219"/>
      <c r="AH453" s="219"/>
      <c r="AI453" s="203" t="s">
        <v>51</v>
      </c>
      <c r="AM453" s="219"/>
      <c r="AO453" s="219"/>
    </row>
    <row r="454" spans="1:41" customFormat="1" ht="57" hidden="1" x14ac:dyDescent="0.25">
      <c r="A454" s="224"/>
      <c r="B454" s="225"/>
      <c r="C454" s="226" t="s">
        <v>52</v>
      </c>
      <c r="D454" s="384" t="s">
        <v>53</v>
      </c>
      <c r="E454" s="384"/>
      <c r="F454" s="384"/>
      <c r="G454" s="384"/>
      <c r="H454" s="384"/>
      <c r="I454" s="384"/>
      <c r="J454" s="384"/>
      <c r="K454" s="384"/>
      <c r="L454" s="384"/>
      <c r="M454" s="384"/>
      <c r="N454" s="384"/>
      <c r="O454" s="385"/>
      <c r="AF454" s="219"/>
      <c r="AG454" s="219"/>
      <c r="AH454" s="219"/>
      <c r="AI454" s="203" t="s">
        <v>53</v>
      </c>
      <c r="AM454" s="219"/>
      <c r="AO454" s="219"/>
    </row>
    <row r="455" spans="1:41" customFormat="1" ht="15" hidden="1" x14ac:dyDescent="0.25">
      <c r="A455" s="224"/>
      <c r="B455" s="227"/>
      <c r="C455" s="226" t="s">
        <v>48</v>
      </c>
      <c r="D455" s="378" t="s">
        <v>54</v>
      </c>
      <c r="E455" s="378"/>
      <c r="F455" s="378"/>
      <c r="G455" s="228"/>
      <c r="H455" s="229"/>
      <c r="I455" s="229"/>
      <c r="J455" s="229"/>
      <c r="K455" s="234">
        <v>1449.56</v>
      </c>
      <c r="L455" s="253">
        <v>1.3225</v>
      </c>
      <c r="M455" s="234">
        <v>2120.25</v>
      </c>
      <c r="N455" s="232">
        <v>44.77</v>
      </c>
      <c r="O455" s="235">
        <v>94923.59</v>
      </c>
      <c r="AF455" s="219"/>
      <c r="AG455" s="219"/>
      <c r="AH455" s="219"/>
      <c r="AJ455" s="203" t="s">
        <v>54</v>
      </c>
      <c r="AM455" s="219"/>
      <c r="AO455" s="219"/>
    </row>
    <row r="456" spans="1:41" customFormat="1" ht="15" hidden="1" x14ac:dyDescent="0.25">
      <c r="A456" s="224"/>
      <c r="B456" s="227"/>
      <c r="C456" s="226" t="s">
        <v>27</v>
      </c>
      <c r="D456" s="378" t="s">
        <v>55</v>
      </c>
      <c r="E456" s="378"/>
      <c r="F456" s="378"/>
      <c r="G456" s="228"/>
      <c r="H456" s="229"/>
      <c r="I456" s="229"/>
      <c r="J456" s="229"/>
      <c r="K456" s="230">
        <v>929.64</v>
      </c>
      <c r="L456" s="253">
        <v>1.4375</v>
      </c>
      <c r="M456" s="234">
        <v>1478.01</v>
      </c>
      <c r="N456" s="232">
        <v>13.24</v>
      </c>
      <c r="O456" s="235">
        <v>19568.849999999999</v>
      </c>
      <c r="AF456" s="219"/>
      <c r="AG456" s="219"/>
      <c r="AH456" s="219"/>
      <c r="AJ456" s="203" t="s">
        <v>55</v>
      </c>
      <c r="AM456" s="219"/>
      <c r="AO456" s="219"/>
    </row>
    <row r="457" spans="1:41" customFormat="1" ht="15" hidden="1" x14ac:dyDescent="0.25">
      <c r="A457" s="224"/>
      <c r="B457" s="227"/>
      <c r="C457" s="226" t="s">
        <v>56</v>
      </c>
      <c r="D457" s="378" t="s">
        <v>57</v>
      </c>
      <c r="E457" s="378"/>
      <c r="F457" s="378"/>
      <c r="G457" s="228"/>
      <c r="H457" s="229"/>
      <c r="I457" s="229"/>
      <c r="J457" s="229"/>
      <c r="K457" s="230">
        <v>12.53</v>
      </c>
      <c r="L457" s="253">
        <v>1.4375</v>
      </c>
      <c r="M457" s="230">
        <v>19.920000000000002</v>
      </c>
      <c r="N457" s="232">
        <v>44.77</v>
      </c>
      <c r="O457" s="233">
        <v>891.82</v>
      </c>
      <c r="AF457" s="219"/>
      <c r="AG457" s="219"/>
      <c r="AH457" s="219"/>
      <c r="AJ457" s="203" t="s">
        <v>57</v>
      </c>
      <c r="AM457" s="219"/>
      <c r="AO457" s="219"/>
    </row>
    <row r="458" spans="1:41" customFormat="1" ht="15" hidden="1" x14ac:dyDescent="0.25">
      <c r="A458" s="224"/>
      <c r="B458" s="227"/>
      <c r="C458" s="226" t="s">
        <v>58</v>
      </c>
      <c r="D458" s="378" t="s">
        <v>59</v>
      </c>
      <c r="E458" s="378"/>
      <c r="F458" s="378"/>
      <c r="G458" s="228"/>
      <c r="H458" s="229"/>
      <c r="I458" s="229"/>
      <c r="J458" s="229"/>
      <c r="K458" s="230">
        <v>619.88</v>
      </c>
      <c r="L458" s="229"/>
      <c r="M458" s="230">
        <v>685.59</v>
      </c>
      <c r="N458" s="232">
        <v>8.16</v>
      </c>
      <c r="O458" s="235">
        <v>5594.41</v>
      </c>
      <c r="AF458" s="219"/>
      <c r="AG458" s="219"/>
      <c r="AH458" s="219"/>
      <c r="AJ458" s="203" t="s">
        <v>59</v>
      </c>
      <c r="AM458" s="219"/>
      <c r="AO458" s="219"/>
    </row>
    <row r="459" spans="1:41" customFormat="1" ht="15" hidden="1" x14ac:dyDescent="0.25">
      <c r="A459" s="287"/>
      <c r="B459" s="227"/>
      <c r="C459" s="226"/>
      <c r="D459" s="378" t="s">
        <v>60</v>
      </c>
      <c r="E459" s="378"/>
      <c r="F459" s="378"/>
      <c r="G459" s="228" t="s">
        <v>61</v>
      </c>
      <c r="H459" s="232">
        <v>148.52000000000001</v>
      </c>
      <c r="I459" s="253">
        <v>1.3225</v>
      </c>
      <c r="J459" s="257">
        <v>217.23797619999999</v>
      </c>
      <c r="K459" s="238"/>
      <c r="L459" s="229"/>
      <c r="M459" s="238"/>
      <c r="N459" s="229"/>
      <c r="O459" s="239"/>
      <c r="AF459" s="219"/>
      <c r="AG459" s="219"/>
      <c r="AH459" s="219"/>
      <c r="AK459" s="203" t="s">
        <v>60</v>
      </c>
      <c r="AM459" s="219"/>
      <c r="AO459" s="219"/>
    </row>
    <row r="460" spans="1:41" customFormat="1" ht="15" hidden="1" x14ac:dyDescent="0.25">
      <c r="A460" s="287"/>
      <c r="B460" s="227"/>
      <c r="C460" s="226"/>
      <c r="D460" s="378" t="s">
        <v>62</v>
      </c>
      <c r="E460" s="378"/>
      <c r="F460" s="378"/>
      <c r="G460" s="228" t="s">
        <v>61</v>
      </c>
      <c r="H460" s="232">
        <v>1.08</v>
      </c>
      <c r="I460" s="253">
        <v>1.4375</v>
      </c>
      <c r="J460" s="237">
        <v>1.7170650000000001</v>
      </c>
      <c r="K460" s="238"/>
      <c r="L460" s="229"/>
      <c r="M460" s="238"/>
      <c r="N460" s="229"/>
      <c r="O460" s="239"/>
      <c r="AF460" s="219"/>
      <c r="AG460" s="219"/>
      <c r="AH460" s="219"/>
      <c r="AK460" s="203" t="s">
        <v>62</v>
      </c>
      <c r="AM460" s="219"/>
      <c r="AO460" s="219"/>
    </row>
    <row r="461" spans="1:41" customFormat="1" ht="15" hidden="1" x14ac:dyDescent="0.25">
      <c r="A461" s="242"/>
      <c r="B461" s="228"/>
      <c r="C461" s="226"/>
      <c r="D461" s="379" t="s">
        <v>63</v>
      </c>
      <c r="E461" s="379"/>
      <c r="F461" s="379"/>
      <c r="G461" s="243"/>
      <c r="H461" s="244"/>
      <c r="I461" s="244"/>
      <c r="J461" s="244"/>
      <c r="K461" s="245">
        <v>2999.08</v>
      </c>
      <c r="L461" s="244"/>
      <c r="M461" s="245">
        <v>4283.8500000000004</v>
      </c>
      <c r="N461" s="244"/>
      <c r="O461" s="247">
        <v>120086.85</v>
      </c>
      <c r="AF461" s="219"/>
      <c r="AG461" s="219"/>
      <c r="AH461" s="219"/>
      <c r="AL461" s="203" t="s">
        <v>63</v>
      </c>
      <c r="AM461" s="219"/>
      <c r="AO461" s="219"/>
    </row>
    <row r="462" spans="1:41" customFormat="1" ht="15" hidden="1" x14ac:dyDescent="0.25">
      <c r="A462" s="287"/>
      <c r="B462" s="227"/>
      <c r="C462" s="226"/>
      <c r="D462" s="378" t="s">
        <v>64</v>
      </c>
      <c r="E462" s="378"/>
      <c r="F462" s="378"/>
      <c r="G462" s="228"/>
      <c r="H462" s="229"/>
      <c r="I462" s="229"/>
      <c r="J462" s="229"/>
      <c r="K462" s="238"/>
      <c r="L462" s="229"/>
      <c r="M462" s="234">
        <v>2140.17</v>
      </c>
      <c r="N462" s="229"/>
      <c r="O462" s="235">
        <v>95815.41</v>
      </c>
      <c r="AF462" s="219"/>
      <c r="AG462" s="219"/>
      <c r="AH462" s="219"/>
      <c r="AK462" s="203" t="s">
        <v>64</v>
      </c>
      <c r="AM462" s="219"/>
      <c r="AO462" s="219"/>
    </row>
    <row r="463" spans="1:41" customFormat="1" ht="22.5" hidden="1" x14ac:dyDescent="0.25">
      <c r="A463" s="287"/>
      <c r="B463" s="227"/>
      <c r="C463" s="226" t="s">
        <v>826</v>
      </c>
      <c r="D463" s="378" t="s">
        <v>827</v>
      </c>
      <c r="E463" s="378"/>
      <c r="F463" s="378"/>
      <c r="G463" s="228" t="s">
        <v>67</v>
      </c>
      <c r="H463" s="236">
        <v>97</v>
      </c>
      <c r="I463" s="229"/>
      <c r="J463" s="236">
        <v>97</v>
      </c>
      <c r="K463" s="238"/>
      <c r="L463" s="229"/>
      <c r="M463" s="234">
        <v>2075.96</v>
      </c>
      <c r="N463" s="229"/>
      <c r="O463" s="235">
        <v>92940.95</v>
      </c>
      <c r="AF463" s="219"/>
      <c r="AG463" s="219"/>
      <c r="AH463" s="219"/>
      <c r="AK463" s="203" t="s">
        <v>827</v>
      </c>
      <c r="AM463" s="219"/>
      <c r="AO463" s="219"/>
    </row>
    <row r="464" spans="1:41" customFormat="1" ht="56.25" hidden="1" x14ac:dyDescent="0.25">
      <c r="A464" s="287"/>
      <c r="B464" s="227"/>
      <c r="C464" s="226" t="s">
        <v>828</v>
      </c>
      <c r="D464" s="378" t="s">
        <v>829</v>
      </c>
      <c r="E464" s="378"/>
      <c r="F464" s="378"/>
      <c r="G464" s="228" t="s">
        <v>67</v>
      </c>
      <c r="H464" s="236">
        <v>55</v>
      </c>
      <c r="I464" s="232">
        <v>0.85</v>
      </c>
      <c r="J464" s="232">
        <v>46.75</v>
      </c>
      <c r="K464" s="238"/>
      <c r="L464" s="229"/>
      <c r="M464" s="234">
        <v>1000.53</v>
      </c>
      <c r="N464" s="229"/>
      <c r="O464" s="235">
        <v>44793.7</v>
      </c>
      <c r="AF464" s="219"/>
      <c r="AG464" s="219"/>
      <c r="AH464" s="219"/>
      <c r="AK464" s="203" t="s">
        <v>829</v>
      </c>
      <c r="AM464" s="219"/>
      <c r="AO464" s="219"/>
    </row>
    <row r="465" spans="1:41" customFormat="1" ht="15" hidden="1" x14ac:dyDescent="0.25">
      <c r="A465" s="224"/>
      <c r="B465" s="248"/>
      <c r="C465" s="314"/>
      <c r="D465" s="386" t="s">
        <v>70</v>
      </c>
      <c r="E465" s="386"/>
      <c r="F465" s="386"/>
      <c r="G465" s="221"/>
      <c r="H465" s="249"/>
      <c r="I465" s="249"/>
      <c r="J465" s="249"/>
      <c r="K465" s="250"/>
      <c r="L465" s="249"/>
      <c r="M465" s="256">
        <v>7360.34</v>
      </c>
      <c r="N465" s="244"/>
      <c r="O465" s="252">
        <v>257821.5</v>
      </c>
      <c r="AF465" s="219"/>
      <c r="AG465" s="219"/>
      <c r="AH465" s="219"/>
      <c r="AM465" s="219" t="s">
        <v>70</v>
      </c>
      <c r="AO465" s="219"/>
    </row>
    <row r="466" spans="1:41" customFormat="1" ht="57" x14ac:dyDescent="0.25">
      <c r="A466" s="220" t="s">
        <v>734</v>
      </c>
      <c r="B466" s="221" t="s">
        <v>840</v>
      </c>
      <c r="C466" s="313" t="s">
        <v>841</v>
      </c>
      <c r="D466" s="383" t="s">
        <v>842</v>
      </c>
      <c r="E466" s="383"/>
      <c r="F466" s="383"/>
      <c r="G466" s="221" t="s">
        <v>323</v>
      </c>
      <c r="H466" s="221">
        <v>134.8954</v>
      </c>
      <c r="I466" s="221" t="s">
        <v>48</v>
      </c>
      <c r="J466" s="394" t="s">
        <v>843</v>
      </c>
      <c r="K466" s="222" t="s">
        <v>844</v>
      </c>
      <c r="L466" s="221"/>
      <c r="M466" s="222" t="s">
        <v>845</v>
      </c>
      <c r="N466" s="221" t="s">
        <v>82</v>
      </c>
      <c r="O466" s="223" t="s">
        <v>846</v>
      </c>
      <c r="P466" s="398"/>
      <c r="AF466" s="219"/>
      <c r="AG466" s="219"/>
      <c r="AH466" s="219" t="s">
        <v>842</v>
      </c>
      <c r="AM466" s="219"/>
      <c r="AO466" s="219"/>
    </row>
    <row r="467" spans="1:41" customFormat="1" ht="15" hidden="1" x14ac:dyDescent="0.25">
      <c r="A467" s="224"/>
      <c r="B467" s="248"/>
      <c r="C467" s="314"/>
      <c r="D467" s="386" t="s">
        <v>70</v>
      </c>
      <c r="E467" s="386"/>
      <c r="F467" s="386"/>
      <c r="G467" s="221"/>
      <c r="H467" s="249"/>
      <c r="I467" s="249"/>
      <c r="J467" s="249"/>
      <c r="K467" s="250"/>
      <c r="L467" s="249"/>
      <c r="M467" s="256">
        <v>13381.62</v>
      </c>
      <c r="N467" s="244"/>
      <c r="O467" s="252">
        <v>109194.02</v>
      </c>
      <c r="AF467" s="219"/>
      <c r="AG467" s="219"/>
      <c r="AH467" s="219"/>
      <c r="AM467" s="219" t="s">
        <v>70</v>
      </c>
      <c r="AO467" s="219"/>
    </row>
    <row r="468" spans="1:41" customFormat="1" ht="15" x14ac:dyDescent="0.25">
      <c r="A468" s="380" t="s">
        <v>847</v>
      </c>
      <c r="B468" s="381"/>
      <c r="C468" s="381"/>
      <c r="D468" s="381"/>
      <c r="E468" s="381"/>
      <c r="F468" s="381"/>
      <c r="G468" s="381"/>
      <c r="H468" s="381"/>
      <c r="I468" s="381"/>
      <c r="J468" s="381"/>
      <c r="K468" s="381"/>
      <c r="L468" s="381"/>
      <c r="M468" s="381"/>
      <c r="N468" s="381"/>
      <c r="O468" s="382"/>
      <c r="P468" s="398"/>
      <c r="AF468" s="219"/>
      <c r="AG468" s="219" t="s">
        <v>847</v>
      </c>
      <c r="AH468" s="219"/>
      <c r="AM468" s="219"/>
      <c r="AO468" s="219"/>
    </row>
    <row r="469" spans="1:41" customFormat="1" ht="34.5" x14ac:dyDescent="0.25">
      <c r="A469" s="220" t="s">
        <v>298</v>
      </c>
      <c r="B469" s="221" t="s">
        <v>848</v>
      </c>
      <c r="C469" s="313" t="s">
        <v>849</v>
      </c>
      <c r="D469" s="383" t="s">
        <v>850</v>
      </c>
      <c r="E469" s="383"/>
      <c r="F469" s="383"/>
      <c r="G469" s="221" t="s">
        <v>268</v>
      </c>
      <c r="H469" s="221">
        <v>0.35</v>
      </c>
      <c r="I469" s="221" t="s">
        <v>48</v>
      </c>
      <c r="J469" s="394" t="s">
        <v>851</v>
      </c>
      <c r="K469" s="222"/>
      <c r="L469" s="221"/>
      <c r="M469" s="222"/>
      <c r="N469" s="221"/>
      <c r="O469" s="223"/>
      <c r="P469" s="398"/>
      <c r="AF469" s="219"/>
      <c r="AG469" s="219"/>
      <c r="AH469" s="219" t="s">
        <v>850</v>
      </c>
      <c r="AM469" s="219"/>
      <c r="AO469" s="219"/>
    </row>
    <row r="470" spans="1:41" customFormat="1" ht="15" hidden="1" x14ac:dyDescent="0.25">
      <c r="A470" s="224"/>
      <c r="B470" s="225"/>
      <c r="C470" s="226"/>
      <c r="D470" s="384" t="s">
        <v>852</v>
      </c>
      <c r="E470" s="384"/>
      <c r="F470" s="384"/>
      <c r="G470" s="384"/>
      <c r="H470" s="384"/>
      <c r="I470" s="384"/>
      <c r="J470" s="384"/>
      <c r="K470" s="384"/>
      <c r="L470" s="384"/>
      <c r="M470" s="384"/>
      <c r="N470" s="384"/>
      <c r="O470" s="385"/>
      <c r="AF470" s="219"/>
      <c r="AG470" s="219"/>
      <c r="AH470" s="219"/>
      <c r="AI470" s="203" t="s">
        <v>852</v>
      </c>
      <c r="AM470" s="219"/>
      <c r="AO470" s="219"/>
    </row>
    <row r="471" spans="1:41" customFormat="1" ht="15" hidden="1" x14ac:dyDescent="0.25">
      <c r="A471" s="224"/>
      <c r="B471" s="225"/>
      <c r="C471" s="226" t="s">
        <v>853</v>
      </c>
      <c r="D471" s="384" t="s">
        <v>854</v>
      </c>
      <c r="E471" s="384"/>
      <c r="F471" s="384"/>
      <c r="G471" s="384"/>
      <c r="H471" s="384"/>
      <c r="I471" s="384"/>
      <c r="J471" s="384"/>
      <c r="K471" s="384"/>
      <c r="L471" s="384"/>
      <c r="M471" s="384"/>
      <c r="N471" s="384"/>
      <c r="O471" s="385"/>
      <c r="AF471" s="219"/>
      <c r="AG471" s="219"/>
      <c r="AH471" s="219"/>
      <c r="AI471" s="203" t="s">
        <v>854</v>
      </c>
      <c r="AM471" s="219"/>
      <c r="AO471" s="219"/>
    </row>
    <row r="472" spans="1:41" customFormat="1" ht="33.75" hidden="1" x14ac:dyDescent="0.25">
      <c r="A472" s="224"/>
      <c r="B472" s="225"/>
      <c r="C472" s="226" t="s">
        <v>50</v>
      </c>
      <c r="D472" s="384" t="s">
        <v>51</v>
      </c>
      <c r="E472" s="384"/>
      <c r="F472" s="384"/>
      <c r="G472" s="384"/>
      <c r="H472" s="384"/>
      <c r="I472" s="384"/>
      <c r="J472" s="384"/>
      <c r="K472" s="384"/>
      <c r="L472" s="384"/>
      <c r="M472" s="384"/>
      <c r="N472" s="384"/>
      <c r="O472" s="385"/>
      <c r="AF472" s="219"/>
      <c r="AG472" s="219"/>
      <c r="AH472" s="219"/>
      <c r="AI472" s="203" t="s">
        <v>51</v>
      </c>
      <c r="AM472" s="219"/>
      <c r="AO472" s="219"/>
    </row>
    <row r="473" spans="1:41" customFormat="1" ht="57" hidden="1" x14ac:dyDescent="0.25">
      <c r="A473" s="224"/>
      <c r="B473" s="225"/>
      <c r="C473" s="226" t="s">
        <v>52</v>
      </c>
      <c r="D473" s="384" t="s">
        <v>53</v>
      </c>
      <c r="E473" s="384"/>
      <c r="F473" s="384"/>
      <c r="G473" s="384"/>
      <c r="H473" s="384"/>
      <c r="I473" s="384"/>
      <c r="J473" s="384"/>
      <c r="K473" s="384"/>
      <c r="L473" s="384"/>
      <c r="M473" s="384"/>
      <c r="N473" s="384"/>
      <c r="O473" s="385"/>
      <c r="AF473" s="219"/>
      <c r="AG473" s="219"/>
      <c r="AH473" s="219"/>
      <c r="AI473" s="203" t="s">
        <v>53</v>
      </c>
      <c r="AM473" s="219"/>
      <c r="AO473" s="219"/>
    </row>
    <row r="474" spans="1:41" customFormat="1" ht="15" hidden="1" x14ac:dyDescent="0.25">
      <c r="A474" s="224"/>
      <c r="B474" s="227"/>
      <c r="C474" s="226" t="s">
        <v>48</v>
      </c>
      <c r="D474" s="378" t="s">
        <v>54</v>
      </c>
      <c r="E474" s="378"/>
      <c r="F474" s="378"/>
      <c r="G474" s="228"/>
      <c r="H474" s="229"/>
      <c r="I474" s="229"/>
      <c r="J474" s="229"/>
      <c r="K474" s="230">
        <v>22.04</v>
      </c>
      <c r="L474" s="253">
        <v>2.9095</v>
      </c>
      <c r="M474" s="230">
        <v>22.44</v>
      </c>
      <c r="N474" s="232">
        <v>44.77</v>
      </c>
      <c r="O474" s="235">
        <v>1004.64</v>
      </c>
      <c r="AF474" s="219"/>
      <c r="AG474" s="219"/>
      <c r="AH474" s="219"/>
      <c r="AJ474" s="203" t="s">
        <v>54</v>
      </c>
      <c r="AM474" s="219"/>
      <c r="AO474" s="219"/>
    </row>
    <row r="475" spans="1:41" customFormat="1" ht="15" hidden="1" x14ac:dyDescent="0.25">
      <c r="A475" s="224"/>
      <c r="B475" s="227"/>
      <c r="C475" s="226" t="s">
        <v>27</v>
      </c>
      <c r="D475" s="378" t="s">
        <v>55</v>
      </c>
      <c r="E475" s="378"/>
      <c r="F475" s="378"/>
      <c r="G475" s="228"/>
      <c r="H475" s="229"/>
      <c r="I475" s="229"/>
      <c r="J475" s="229"/>
      <c r="K475" s="230">
        <v>6.01</v>
      </c>
      <c r="L475" s="231">
        <v>2.875</v>
      </c>
      <c r="M475" s="230">
        <v>6.05</v>
      </c>
      <c r="N475" s="232">
        <v>13.24</v>
      </c>
      <c r="O475" s="233">
        <v>80.099999999999994</v>
      </c>
      <c r="AF475" s="219"/>
      <c r="AG475" s="219"/>
      <c r="AH475" s="219"/>
      <c r="AJ475" s="203" t="s">
        <v>55</v>
      </c>
      <c r="AM475" s="219"/>
      <c r="AO475" s="219"/>
    </row>
    <row r="476" spans="1:41" customFormat="1" ht="15" hidden="1" x14ac:dyDescent="0.25">
      <c r="A476" s="224"/>
      <c r="B476" s="227"/>
      <c r="C476" s="226" t="s">
        <v>56</v>
      </c>
      <c r="D476" s="378" t="s">
        <v>57</v>
      </c>
      <c r="E476" s="378"/>
      <c r="F476" s="378"/>
      <c r="G476" s="228"/>
      <c r="H476" s="229"/>
      <c r="I476" s="229"/>
      <c r="J476" s="229"/>
      <c r="K476" s="230">
        <v>0.22</v>
      </c>
      <c r="L476" s="231">
        <v>2.875</v>
      </c>
      <c r="M476" s="230">
        <v>0.22</v>
      </c>
      <c r="N476" s="232">
        <v>44.77</v>
      </c>
      <c r="O476" s="233">
        <v>9.85</v>
      </c>
      <c r="AF476" s="219"/>
      <c r="AG476" s="219"/>
      <c r="AH476" s="219"/>
      <c r="AJ476" s="203" t="s">
        <v>57</v>
      </c>
      <c r="AM476" s="219"/>
      <c r="AO476" s="219"/>
    </row>
    <row r="477" spans="1:41" customFormat="1" ht="15" hidden="1" x14ac:dyDescent="0.25">
      <c r="A477" s="224"/>
      <c r="B477" s="227"/>
      <c r="C477" s="226" t="s">
        <v>58</v>
      </c>
      <c r="D477" s="378" t="s">
        <v>59</v>
      </c>
      <c r="E477" s="378"/>
      <c r="F477" s="378"/>
      <c r="G477" s="228"/>
      <c r="H477" s="229"/>
      <c r="I477" s="229"/>
      <c r="J477" s="229"/>
      <c r="K477" s="234">
        <v>1372.06</v>
      </c>
      <c r="L477" s="236">
        <v>2</v>
      </c>
      <c r="M477" s="230">
        <v>960.44</v>
      </c>
      <c r="N477" s="232">
        <v>8.16</v>
      </c>
      <c r="O477" s="235">
        <v>7837.19</v>
      </c>
      <c r="AF477" s="219"/>
      <c r="AG477" s="219"/>
      <c r="AH477" s="219"/>
      <c r="AJ477" s="203" t="s">
        <v>59</v>
      </c>
      <c r="AM477" s="219"/>
      <c r="AO477" s="219"/>
    </row>
    <row r="478" spans="1:41" customFormat="1" ht="15" hidden="1" x14ac:dyDescent="0.25">
      <c r="A478" s="287"/>
      <c r="B478" s="227"/>
      <c r="C478" s="226"/>
      <c r="D478" s="378" t="s">
        <v>60</v>
      </c>
      <c r="E478" s="378"/>
      <c r="F478" s="378"/>
      <c r="G478" s="228" t="s">
        <v>61</v>
      </c>
      <c r="H478" s="232">
        <v>2.4300000000000002</v>
      </c>
      <c r="I478" s="253">
        <v>2.9095</v>
      </c>
      <c r="J478" s="257">
        <v>2.4745298</v>
      </c>
      <c r="K478" s="238"/>
      <c r="L478" s="229"/>
      <c r="M478" s="238"/>
      <c r="N478" s="229"/>
      <c r="O478" s="239"/>
      <c r="AF478" s="219"/>
      <c r="AG478" s="219"/>
      <c r="AH478" s="219"/>
      <c r="AK478" s="203" t="s">
        <v>60</v>
      </c>
      <c r="AM478" s="219"/>
      <c r="AO478" s="219"/>
    </row>
    <row r="479" spans="1:41" customFormat="1" ht="15" hidden="1" x14ac:dyDescent="0.25">
      <c r="A479" s="287"/>
      <c r="B479" s="227"/>
      <c r="C479" s="226"/>
      <c r="D479" s="378" t="s">
        <v>62</v>
      </c>
      <c r="E479" s="378"/>
      <c r="F479" s="378"/>
      <c r="G479" s="228" t="s">
        <v>61</v>
      </c>
      <c r="H479" s="232">
        <v>0.02</v>
      </c>
      <c r="I479" s="231">
        <v>2.875</v>
      </c>
      <c r="J479" s="237">
        <v>2.0125000000000001E-2</v>
      </c>
      <c r="K479" s="238"/>
      <c r="L479" s="229"/>
      <c r="M479" s="238"/>
      <c r="N479" s="229"/>
      <c r="O479" s="239"/>
      <c r="AF479" s="219"/>
      <c r="AG479" s="219"/>
      <c r="AH479" s="219"/>
      <c r="AK479" s="203" t="s">
        <v>62</v>
      </c>
      <c r="AM479" s="219"/>
      <c r="AO479" s="219"/>
    </row>
    <row r="480" spans="1:41" customFormat="1" ht="15" hidden="1" x14ac:dyDescent="0.25">
      <c r="A480" s="242"/>
      <c r="B480" s="228"/>
      <c r="C480" s="226"/>
      <c r="D480" s="379" t="s">
        <v>63</v>
      </c>
      <c r="E480" s="379"/>
      <c r="F480" s="379"/>
      <c r="G480" s="243"/>
      <c r="H480" s="244"/>
      <c r="I480" s="244"/>
      <c r="J480" s="244"/>
      <c r="K480" s="245">
        <v>1400.11</v>
      </c>
      <c r="L480" s="244"/>
      <c r="M480" s="246">
        <v>988.93</v>
      </c>
      <c r="N480" s="244"/>
      <c r="O480" s="247">
        <v>8921.93</v>
      </c>
      <c r="AF480" s="219"/>
      <c r="AG480" s="219"/>
      <c r="AH480" s="219"/>
      <c r="AL480" s="203" t="s">
        <v>63</v>
      </c>
      <c r="AM480" s="219"/>
      <c r="AO480" s="219"/>
    </row>
    <row r="481" spans="1:41" customFormat="1" ht="15" hidden="1" x14ac:dyDescent="0.25">
      <c r="A481" s="287"/>
      <c r="B481" s="227"/>
      <c r="C481" s="226"/>
      <c r="D481" s="378" t="s">
        <v>64</v>
      </c>
      <c r="E481" s="378"/>
      <c r="F481" s="378"/>
      <c r="G481" s="228"/>
      <c r="H481" s="229"/>
      <c r="I481" s="229"/>
      <c r="J481" s="229"/>
      <c r="K481" s="238"/>
      <c r="L481" s="229"/>
      <c r="M481" s="230">
        <v>22.66</v>
      </c>
      <c r="N481" s="229"/>
      <c r="O481" s="235">
        <v>1014.49</v>
      </c>
      <c r="AF481" s="219"/>
      <c r="AG481" s="219"/>
      <c r="AH481" s="219"/>
      <c r="AK481" s="203" t="s">
        <v>64</v>
      </c>
      <c r="AM481" s="219"/>
      <c r="AO481" s="219"/>
    </row>
    <row r="482" spans="1:41" customFormat="1" ht="45" hidden="1" x14ac:dyDescent="0.25">
      <c r="A482" s="287"/>
      <c r="B482" s="227"/>
      <c r="C482" s="226" t="s">
        <v>645</v>
      </c>
      <c r="D482" s="378" t="s">
        <v>646</v>
      </c>
      <c r="E482" s="378"/>
      <c r="F482" s="378"/>
      <c r="G482" s="228" t="s">
        <v>67</v>
      </c>
      <c r="H482" s="236">
        <v>94</v>
      </c>
      <c r="I482" s="229"/>
      <c r="J482" s="236">
        <v>94</v>
      </c>
      <c r="K482" s="238"/>
      <c r="L482" s="229"/>
      <c r="M482" s="230">
        <v>21.3</v>
      </c>
      <c r="N482" s="229"/>
      <c r="O482" s="233">
        <v>953.62</v>
      </c>
      <c r="AF482" s="219"/>
      <c r="AG482" s="219"/>
      <c r="AH482" s="219"/>
      <c r="AK482" s="203" t="s">
        <v>646</v>
      </c>
      <c r="AM482" s="219"/>
      <c r="AO482" s="219"/>
    </row>
    <row r="483" spans="1:41" customFormat="1" ht="90" hidden="1" x14ac:dyDescent="0.25">
      <c r="A483" s="287"/>
      <c r="B483" s="227"/>
      <c r="C483" s="226" t="s">
        <v>647</v>
      </c>
      <c r="D483" s="378" t="s">
        <v>648</v>
      </c>
      <c r="E483" s="378"/>
      <c r="F483" s="378"/>
      <c r="G483" s="228" t="s">
        <v>67</v>
      </c>
      <c r="H483" s="236">
        <v>51</v>
      </c>
      <c r="I483" s="232">
        <v>0.85</v>
      </c>
      <c r="J483" s="232">
        <v>43.35</v>
      </c>
      <c r="K483" s="238"/>
      <c r="L483" s="229"/>
      <c r="M483" s="230">
        <v>9.82</v>
      </c>
      <c r="N483" s="229"/>
      <c r="O483" s="233">
        <v>439.78</v>
      </c>
      <c r="AF483" s="219"/>
      <c r="AG483" s="219"/>
      <c r="AH483" s="219"/>
      <c r="AK483" s="203" t="s">
        <v>648</v>
      </c>
      <c r="AM483" s="219"/>
      <c r="AO483" s="219"/>
    </row>
    <row r="484" spans="1:41" customFormat="1" ht="15" hidden="1" x14ac:dyDescent="0.25">
      <c r="A484" s="224"/>
      <c r="B484" s="248"/>
      <c r="C484" s="314"/>
      <c r="D484" s="386" t="s">
        <v>70</v>
      </c>
      <c r="E484" s="386"/>
      <c r="F484" s="386"/>
      <c r="G484" s="221"/>
      <c r="H484" s="249"/>
      <c r="I484" s="249"/>
      <c r="J484" s="249"/>
      <c r="K484" s="250"/>
      <c r="L484" s="249"/>
      <c r="M484" s="256">
        <v>1020.05</v>
      </c>
      <c r="N484" s="244"/>
      <c r="O484" s="252">
        <v>10315.33</v>
      </c>
      <c r="AF484" s="219"/>
      <c r="AG484" s="219"/>
      <c r="AH484" s="219"/>
      <c r="AM484" s="219" t="s">
        <v>70</v>
      </c>
      <c r="AO484" s="219"/>
    </row>
    <row r="485" spans="1:41" customFormat="1" ht="15" x14ac:dyDescent="0.25">
      <c r="A485" s="380" t="s">
        <v>855</v>
      </c>
      <c r="B485" s="381"/>
      <c r="C485" s="381"/>
      <c r="D485" s="381"/>
      <c r="E485" s="381"/>
      <c r="F485" s="381"/>
      <c r="G485" s="381"/>
      <c r="H485" s="381"/>
      <c r="I485" s="381"/>
      <c r="J485" s="381"/>
      <c r="K485" s="381"/>
      <c r="L485" s="381"/>
      <c r="M485" s="381"/>
      <c r="N485" s="381"/>
      <c r="O485" s="382"/>
      <c r="P485" s="398"/>
      <c r="AF485" s="219"/>
      <c r="AG485" s="219" t="s">
        <v>855</v>
      </c>
      <c r="AH485" s="219"/>
      <c r="AM485" s="219"/>
      <c r="AO485" s="219"/>
    </row>
    <row r="486" spans="1:41" customFormat="1" ht="34.5" x14ac:dyDescent="0.25">
      <c r="A486" s="220" t="s">
        <v>299</v>
      </c>
      <c r="B486" s="221" t="s">
        <v>856</v>
      </c>
      <c r="C486" s="313" t="s">
        <v>857</v>
      </c>
      <c r="D486" s="383" t="s">
        <v>858</v>
      </c>
      <c r="E486" s="383"/>
      <c r="F486" s="383"/>
      <c r="G486" s="221" t="s">
        <v>105</v>
      </c>
      <c r="H486" s="221">
        <v>4</v>
      </c>
      <c r="I486" s="221" t="s">
        <v>48</v>
      </c>
      <c r="J486" s="394" t="s">
        <v>58</v>
      </c>
      <c r="K486" s="222"/>
      <c r="L486" s="221"/>
      <c r="M486" s="222"/>
      <c r="N486" s="221"/>
      <c r="O486" s="223"/>
      <c r="P486" s="398"/>
      <c r="AF486" s="219"/>
      <c r="AG486" s="219"/>
      <c r="AH486" s="219" t="s">
        <v>858</v>
      </c>
      <c r="AM486" s="219"/>
      <c r="AO486" s="219"/>
    </row>
    <row r="487" spans="1:41" customFormat="1" ht="33.75" hidden="1" x14ac:dyDescent="0.25">
      <c r="A487" s="224"/>
      <c r="B487" s="225"/>
      <c r="C487" s="226" t="s">
        <v>50</v>
      </c>
      <c r="D487" s="384" t="s">
        <v>51</v>
      </c>
      <c r="E487" s="384"/>
      <c r="F487" s="384"/>
      <c r="G487" s="384"/>
      <c r="H487" s="384"/>
      <c r="I487" s="384"/>
      <c r="J487" s="384"/>
      <c r="K487" s="384"/>
      <c r="L487" s="384"/>
      <c r="M487" s="384"/>
      <c r="N487" s="384"/>
      <c r="O487" s="385"/>
      <c r="AF487" s="219"/>
      <c r="AG487" s="219"/>
      <c r="AH487" s="219"/>
      <c r="AI487" s="203" t="s">
        <v>51</v>
      </c>
      <c r="AM487" s="219"/>
      <c r="AO487" s="219"/>
    </row>
    <row r="488" spans="1:41" customFormat="1" ht="57" hidden="1" x14ac:dyDescent="0.25">
      <c r="A488" s="224"/>
      <c r="B488" s="225"/>
      <c r="C488" s="226" t="s">
        <v>52</v>
      </c>
      <c r="D488" s="384" t="s">
        <v>53</v>
      </c>
      <c r="E488" s="384"/>
      <c r="F488" s="384"/>
      <c r="G488" s="384"/>
      <c r="H488" s="384"/>
      <c r="I488" s="384"/>
      <c r="J488" s="384"/>
      <c r="K488" s="384"/>
      <c r="L488" s="384"/>
      <c r="M488" s="384"/>
      <c r="N488" s="384"/>
      <c r="O488" s="385"/>
      <c r="AF488" s="219"/>
      <c r="AG488" s="219"/>
      <c r="AH488" s="219"/>
      <c r="AI488" s="203" t="s">
        <v>53</v>
      </c>
      <c r="AM488" s="219"/>
      <c r="AO488" s="219"/>
    </row>
    <row r="489" spans="1:41" customFormat="1" ht="15" hidden="1" x14ac:dyDescent="0.25">
      <c r="A489" s="224"/>
      <c r="B489" s="227"/>
      <c r="C489" s="226" t="s">
        <v>48</v>
      </c>
      <c r="D489" s="378" t="s">
        <v>54</v>
      </c>
      <c r="E489" s="378"/>
      <c r="F489" s="378"/>
      <c r="G489" s="228"/>
      <c r="H489" s="229"/>
      <c r="I489" s="229"/>
      <c r="J489" s="229"/>
      <c r="K489" s="230">
        <v>7.07</v>
      </c>
      <c r="L489" s="253">
        <v>1.3225</v>
      </c>
      <c r="M489" s="230">
        <v>37.4</v>
      </c>
      <c r="N489" s="232">
        <v>44.77</v>
      </c>
      <c r="O489" s="235">
        <v>1674.4</v>
      </c>
      <c r="AF489" s="219"/>
      <c r="AG489" s="219"/>
      <c r="AH489" s="219"/>
      <c r="AJ489" s="203" t="s">
        <v>54</v>
      </c>
      <c r="AM489" s="219"/>
      <c r="AO489" s="219"/>
    </row>
    <row r="490" spans="1:41" customFormat="1" ht="15" hidden="1" x14ac:dyDescent="0.25">
      <c r="A490" s="224"/>
      <c r="B490" s="227"/>
      <c r="C490" s="226" t="s">
        <v>27</v>
      </c>
      <c r="D490" s="378" t="s">
        <v>55</v>
      </c>
      <c r="E490" s="378"/>
      <c r="F490" s="378"/>
      <c r="G490" s="228"/>
      <c r="H490" s="229"/>
      <c r="I490" s="229"/>
      <c r="J490" s="229"/>
      <c r="K490" s="230">
        <v>1.82</v>
      </c>
      <c r="L490" s="253">
        <v>1.4375</v>
      </c>
      <c r="M490" s="230">
        <v>10.47</v>
      </c>
      <c r="N490" s="232">
        <v>13.24</v>
      </c>
      <c r="O490" s="233">
        <v>138.62</v>
      </c>
      <c r="AF490" s="219"/>
      <c r="AG490" s="219"/>
      <c r="AH490" s="219"/>
      <c r="AJ490" s="203" t="s">
        <v>55</v>
      </c>
      <c r="AM490" s="219"/>
      <c r="AO490" s="219"/>
    </row>
    <row r="491" spans="1:41" customFormat="1" ht="15" hidden="1" x14ac:dyDescent="0.25">
      <c r="A491" s="224"/>
      <c r="B491" s="227"/>
      <c r="C491" s="226" t="s">
        <v>56</v>
      </c>
      <c r="D491" s="378" t="s">
        <v>57</v>
      </c>
      <c r="E491" s="378"/>
      <c r="F491" s="378"/>
      <c r="G491" s="228"/>
      <c r="H491" s="229"/>
      <c r="I491" s="229"/>
      <c r="J491" s="229"/>
      <c r="K491" s="230">
        <v>0.12</v>
      </c>
      <c r="L491" s="253">
        <v>1.4375</v>
      </c>
      <c r="M491" s="230">
        <v>0.69</v>
      </c>
      <c r="N491" s="232">
        <v>44.77</v>
      </c>
      <c r="O491" s="233">
        <v>30.89</v>
      </c>
      <c r="AF491" s="219"/>
      <c r="AG491" s="219"/>
      <c r="AH491" s="219"/>
      <c r="AJ491" s="203" t="s">
        <v>57</v>
      </c>
      <c r="AM491" s="219"/>
      <c r="AO491" s="219"/>
    </row>
    <row r="492" spans="1:41" customFormat="1" ht="15" hidden="1" x14ac:dyDescent="0.25">
      <c r="A492" s="224"/>
      <c r="B492" s="227"/>
      <c r="C492" s="226" t="s">
        <v>58</v>
      </c>
      <c r="D492" s="378" t="s">
        <v>59</v>
      </c>
      <c r="E492" s="378"/>
      <c r="F492" s="378"/>
      <c r="G492" s="228"/>
      <c r="H492" s="229"/>
      <c r="I492" s="229"/>
      <c r="J492" s="229"/>
      <c r="K492" s="230">
        <v>3.06</v>
      </c>
      <c r="L492" s="229"/>
      <c r="M492" s="230">
        <v>12.24</v>
      </c>
      <c r="N492" s="232">
        <v>8.16</v>
      </c>
      <c r="O492" s="233">
        <v>99.88</v>
      </c>
      <c r="AF492" s="219"/>
      <c r="AG492" s="219"/>
      <c r="AH492" s="219"/>
      <c r="AJ492" s="203" t="s">
        <v>59</v>
      </c>
      <c r="AM492" s="219"/>
      <c r="AO492" s="219"/>
    </row>
    <row r="493" spans="1:41" customFormat="1" ht="15" hidden="1" x14ac:dyDescent="0.25">
      <c r="A493" s="287"/>
      <c r="B493" s="227"/>
      <c r="C493" s="226"/>
      <c r="D493" s="378" t="s">
        <v>60</v>
      </c>
      <c r="E493" s="378"/>
      <c r="F493" s="378"/>
      <c r="G493" s="228" t="s">
        <v>61</v>
      </c>
      <c r="H493" s="232">
        <v>0.77</v>
      </c>
      <c r="I493" s="253">
        <v>1.3225</v>
      </c>
      <c r="J493" s="253">
        <v>4.0732999999999997</v>
      </c>
      <c r="K493" s="238"/>
      <c r="L493" s="229"/>
      <c r="M493" s="238"/>
      <c r="N493" s="229"/>
      <c r="O493" s="239"/>
      <c r="AF493" s="219"/>
      <c r="AG493" s="219"/>
      <c r="AH493" s="219"/>
      <c r="AK493" s="203" t="s">
        <v>60</v>
      </c>
      <c r="AM493" s="219"/>
      <c r="AO493" s="219"/>
    </row>
    <row r="494" spans="1:41" customFormat="1" ht="15" hidden="1" x14ac:dyDescent="0.25">
      <c r="A494" s="287"/>
      <c r="B494" s="227"/>
      <c r="C494" s="226"/>
      <c r="D494" s="378" t="s">
        <v>62</v>
      </c>
      <c r="E494" s="378"/>
      <c r="F494" s="378"/>
      <c r="G494" s="228" t="s">
        <v>61</v>
      </c>
      <c r="H494" s="232">
        <v>0.01</v>
      </c>
      <c r="I494" s="253">
        <v>1.4375</v>
      </c>
      <c r="J494" s="253">
        <v>5.7500000000000002E-2</v>
      </c>
      <c r="K494" s="238"/>
      <c r="L494" s="229"/>
      <c r="M494" s="238"/>
      <c r="N494" s="229"/>
      <c r="O494" s="239"/>
      <c r="AF494" s="219"/>
      <c r="AG494" s="219"/>
      <c r="AH494" s="219"/>
      <c r="AK494" s="203" t="s">
        <v>62</v>
      </c>
      <c r="AM494" s="219"/>
      <c r="AO494" s="219"/>
    </row>
    <row r="495" spans="1:41" customFormat="1" ht="15" hidden="1" x14ac:dyDescent="0.25">
      <c r="A495" s="242"/>
      <c r="B495" s="228"/>
      <c r="C495" s="226"/>
      <c r="D495" s="379" t="s">
        <v>63</v>
      </c>
      <c r="E495" s="379"/>
      <c r="F495" s="379"/>
      <c r="G495" s="243"/>
      <c r="H495" s="244"/>
      <c r="I495" s="244"/>
      <c r="J495" s="244"/>
      <c r="K495" s="246">
        <v>11.95</v>
      </c>
      <c r="L495" s="244"/>
      <c r="M495" s="246">
        <v>60.11</v>
      </c>
      <c r="N495" s="244"/>
      <c r="O495" s="247">
        <v>1912.9</v>
      </c>
      <c r="AF495" s="219"/>
      <c r="AG495" s="219"/>
      <c r="AH495" s="219"/>
      <c r="AL495" s="203" t="s">
        <v>63</v>
      </c>
      <c r="AM495" s="219"/>
      <c r="AO495" s="219"/>
    </row>
    <row r="496" spans="1:41" customFormat="1" ht="15" hidden="1" x14ac:dyDescent="0.25">
      <c r="A496" s="287"/>
      <c r="B496" s="227"/>
      <c r="C496" s="226"/>
      <c r="D496" s="378" t="s">
        <v>64</v>
      </c>
      <c r="E496" s="378"/>
      <c r="F496" s="378"/>
      <c r="G496" s="228"/>
      <c r="H496" s="229"/>
      <c r="I496" s="229"/>
      <c r="J496" s="229"/>
      <c r="K496" s="238"/>
      <c r="L496" s="229"/>
      <c r="M496" s="230">
        <v>38.090000000000003</v>
      </c>
      <c r="N496" s="229"/>
      <c r="O496" s="235">
        <v>1705.29</v>
      </c>
      <c r="AF496" s="219"/>
      <c r="AG496" s="219"/>
      <c r="AH496" s="219"/>
      <c r="AK496" s="203" t="s">
        <v>64</v>
      </c>
      <c r="AM496" s="219"/>
      <c r="AO496" s="219"/>
    </row>
    <row r="497" spans="1:41" customFormat="1" ht="57" hidden="1" x14ac:dyDescent="0.25">
      <c r="A497" s="287"/>
      <c r="B497" s="227"/>
      <c r="C497" s="226" t="s">
        <v>769</v>
      </c>
      <c r="D497" s="378" t="s">
        <v>556</v>
      </c>
      <c r="E497" s="378"/>
      <c r="F497" s="378"/>
      <c r="G497" s="228" t="s">
        <v>67</v>
      </c>
      <c r="H497" s="236">
        <v>121</v>
      </c>
      <c r="I497" s="229"/>
      <c r="J497" s="236">
        <v>121</v>
      </c>
      <c r="K497" s="238"/>
      <c r="L497" s="229"/>
      <c r="M497" s="230">
        <v>46.09</v>
      </c>
      <c r="N497" s="229"/>
      <c r="O497" s="235">
        <v>2063.4</v>
      </c>
      <c r="AF497" s="219"/>
      <c r="AG497" s="219"/>
      <c r="AH497" s="219"/>
      <c r="AK497" s="203" t="s">
        <v>556</v>
      </c>
      <c r="AM497" s="219"/>
      <c r="AO497" s="219"/>
    </row>
    <row r="498" spans="1:41" customFormat="1" ht="90" hidden="1" x14ac:dyDescent="0.25">
      <c r="A498" s="287"/>
      <c r="B498" s="227"/>
      <c r="C498" s="226" t="s">
        <v>770</v>
      </c>
      <c r="D498" s="378" t="s">
        <v>558</v>
      </c>
      <c r="E498" s="378"/>
      <c r="F498" s="378"/>
      <c r="G498" s="228" t="s">
        <v>67</v>
      </c>
      <c r="H498" s="236">
        <v>72</v>
      </c>
      <c r="I498" s="232">
        <v>0.85</v>
      </c>
      <c r="J498" s="240">
        <v>61.2</v>
      </c>
      <c r="K498" s="238"/>
      <c r="L498" s="229"/>
      <c r="M498" s="230">
        <v>23.31</v>
      </c>
      <c r="N498" s="229"/>
      <c r="O498" s="235">
        <v>1043.6400000000001</v>
      </c>
      <c r="AF498" s="219"/>
      <c r="AG498" s="219"/>
      <c r="AH498" s="219"/>
      <c r="AK498" s="203" t="s">
        <v>558</v>
      </c>
      <c r="AM498" s="219"/>
      <c r="AO498" s="219"/>
    </row>
    <row r="499" spans="1:41" customFormat="1" ht="15" hidden="1" x14ac:dyDescent="0.25">
      <c r="A499" s="224"/>
      <c r="B499" s="248"/>
      <c r="C499" s="314"/>
      <c r="D499" s="386" t="s">
        <v>70</v>
      </c>
      <c r="E499" s="386"/>
      <c r="F499" s="386"/>
      <c r="G499" s="221"/>
      <c r="H499" s="249"/>
      <c r="I499" s="249"/>
      <c r="J499" s="249"/>
      <c r="K499" s="250"/>
      <c r="L499" s="249"/>
      <c r="M499" s="251">
        <v>129.51</v>
      </c>
      <c r="N499" s="244"/>
      <c r="O499" s="252">
        <v>5019.9399999999996</v>
      </c>
      <c r="AF499" s="219"/>
      <c r="AG499" s="219"/>
      <c r="AH499" s="219"/>
      <c r="AM499" s="219" t="s">
        <v>70</v>
      </c>
      <c r="AO499" s="219"/>
    </row>
    <row r="500" spans="1:41" customFormat="1" ht="33.75" x14ac:dyDescent="0.25">
      <c r="A500" s="220" t="s">
        <v>300</v>
      </c>
      <c r="B500" s="221" t="s">
        <v>617</v>
      </c>
      <c r="C500" s="313" t="s">
        <v>859</v>
      </c>
      <c r="D500" s="383" t="s">
        <v>860</v>
      </c>
      <c r="E500" s="383"/>
      <c r="F500" s="383"/>
      <c r="G500" s="221" t="s">
        <v>667</v>
      </c>
      <c r="H500" s="221">
        <v>41.96</v>
      </c>
      <c r="I500" s="221" t="s">
        <v>48</v>
      </c>
      <c r="J500" s="394" t="s">
        <v>861</v>
      </c>
      <c r="K500" s="222" t="s">
        <v>862</v>
      </c>
      <c r="L500" s="221"/>
      <c r="M500" s="222" t="s">
        <v>863</v>
      </c>
      <c r="N500" s="221" t="s">
        <v>82</v>
      </c>
      <c r="O500" s="223" t="s">
        <v>864</v>
      </c>
      <c r="P500" s="398"/>
      <c r="AF500" s="219"/>
      <c r="AG500" s="219"/>
      <c r="AH500" s="219" t="s">
        <v>860</v>
      </c>
      <c r="AM500" s="219"/>
      <c r="AO500" s="219"/>
    </row>
    <row r="501" spans="1:41" customFormat="1" ht="15" hidden="1" x14ac:dyDescent="0.25">
      <c r="A501" s="224"/>
      <c r="B501" s="248"/>
      <c r="C501" s="314"/>
      <c r="D501" s="386" t="s">
        <v>70</v>
      </c>
      <c r="E501" s="386"/>
      <c r="F501" s="386"/>
      <c r="G501" s="221"/>
      <c r="H501" s="249"/>
      <c r="I501" s="249"/>
      <c r="J501" s="249"/>
      <c r="K501" s="250"/>
      <c r="L501" s="249"/>
      <c r="M501" s="251">
        <v>503.1</v>
      </c>
      <c r="N501" s="244"/>
      <c r="O501" s="252">
        <v>4105.3</v>
      </c>
      <c r="AF501" s="219"/>
      <c r="AG501" s="219"/>
      <c r="AH501" s="219"/>
      <c r="AM501" s="219" t="s">
        <v>70</v>
      </c>
      <c r="AO501" s="219"/>
    </row>
    <row r="502" spans="1:41" customFormat="1" ht="34.5" x14ac:dyDescent="0.25">
      <c r="A502" s="220" t="s">
        <v>294</v>
      </c>
      <c r="B502" s="221" t="s">
        <v>865</v>
      </c>
      <c r="C502" s="313" t="s">
        <v>866</v>
      </c>
      <c r="D502" s="383" t="s">
        <v>867</v>
      </c>
      <c r="E502" s="383"/>
      <c r="F502" s="383"/>
      <c r="G502" s="221" t="s">
        <v>105</v>
      </c>
      <c r="H502" s="221">
        <v>4</v>
      </c>
      <c r="I502" s="221" t="s">
        <v>48</v>
      </c>
      <c r="J502" s="394" t="s">
        <v>58</v>
      </c>
      <c r="K502" s="222" t="s">
        <v>868</v>
      </c>
      <c r="L502" s="221"/>
      <c r="M502" s="222" t="s">
        <v>869</v>
      </c>
      <c r="N502" s="221" t="s">
        <v>82</v>
      </c>
      <c r="O502" s="223" t="s">
        <v>870</v>
      </c>
      <c r="P502" s="398"/>
      <c r="AF502" s="219"/>
      <c r="AG502" s="219"/>
      <c r="AH502" s="219" t="s">
        <v>867</v>
      </c>
      <c r="AM502" s="219"/>
      <c r="AO502" s="219"/>
    </row>
    <row r="503" spans="1:41" customFormat="1" ht="15" hidden="1" x14ac:dyDescent="0.25">
      <c r="A503" s="224"/>
      <c r="B503" s="248"/>
      <c r="C503" s="314"/>
      <c r="D503" s="386" t="s">
        <v>70</v>
      </c>
      <c r="E503" s="386"/>
      <c r="F503" s="386"/>
      <c r="G503" s="221"/>
      <c r="H503" s="249"/>
      <c r="I503" s="249"/>
      <c r="J503" s="249"/>
      <c r="K503" s="250"/>
      <c r="L503" s="249"/>
      <c r="M503" s="251">
        <v>963.92</v>
      </c>
      <c r="N503" s="244"/>
      <c r="O503" s="252">
        <v>7865.59</v>
      </c>
      <c r="AF503" s="219"/>
      <c r="AG503" s="219"/>
      <c r="AH503" s="219"/>
      <c r="AM503" s="219" t="s">
        <v>70</v>
      </c>
      <c r="AO503" s="219"/>
    </row>
    <row r="504" spans="1:41" customFormat="1" ht="15" hidden="1" x14ac:dyDescent="0.25">
      <c r="A504" s="259"/>
      <c r="B504" s="204"/>
      <c r="C504" s="222"/>
      <c r="D504" s="386" t="s">
        <v>874</v>
      </c>
      <c r="E504" s="386"/>
      <c r="F504" s="386"/>
      <c r="G504" s="386"/>
      <c r="H504" s="386"/>
      <c r="I504" s="386"/>
      <c r="J504" s="386"/>
      <c r="K504" s="386"/>
      <c r="L504" s="386"/>
      <c r="M504" s="315">
        <v>91598.720000000001</v>
      </c>
      <c r="N504" s="261"/>
      <c r="O504" s="262"/>
      <c r="P504" s="263"/>
      <c r="AF504" s="219"/>
      <c r="AG504" s="219"/>
      <c r="AH504" s="219"/>
      <c r="AM504" s="219"/>
      <c r="AO504" s="219" t="s">
        <v>874</v>
      </c>
    </row>
    <row r="505" spans="1:41" customFormat="1" ht="15" x14ac:dyDescent="0.25">
      <c r="A505" s="380" t="s">
        <v>875</v>
      </c>
      <c r="B505" s="381"/>
      <c r="C505" s="381"/>
      <c r="D505" s="381"/>
      <c r="E505" s="381"/>
      <c r="F505" s="381"/>
      <c r="G505" s="381"/>
      <c r="H505" s="381"/>
      <c r="I505" s="381"/>
      <c r="J505" s="381"/>
      <c r="K505" s="381"/>
      <c r="L505" s="381"/>
      <c r="M505" s="381"/>
      <c r="N505" s="381"/>
      <c r="O505" s="382"/>
      <c r="P505" s="398"/>
      <c r="AF505" s="219" t="s">
        <v>875</v>
      </c>
      <c r="AG505" s="219"/>
      <c r="AH505" s="219"/>
      <c r="AM505" s="219"/>
      <c r="AO505" s="219"/>
    </row>
    <row r="506" spans="1:41" customFormat="1" ht="34.5" x14ac:dyDescent="0.25">
      <c r="A506" s="220" t="s">
        <v>295</v>
      </c>
      <c r="B506" s="221" t="s">
        <v>876</v>
      </c>
      <c r="C506" s="313" t="s">
        <v>877</v>
      </c>
      <c r="D506" s="383" t="s">
        <v>878</v>
      </c>
      <c r="E506" s="383"/>
      <c r="F506" s="383"/>
      <c r="G506" s="221" t="s">
        <v>371</v>
      </c>
      <c r="H506" s="221">
        <v>0.21529999999999999</v>
      </c>
      <c r="I506" s="221" t="s">
        <v>48</v>
      </c>
      <c r="J506" s="394" t="s">
        <v>879</v>
      </c>
      <c r="K506" s="222"/>
      <c r="L506" s="221"/>
      <c r="M506" s="222"/>
      <c r="N506" s="221"/>
      <c r="O506" s="223"/>
      <c r="P506" s="398"/>
      <c r="AF506" s="219"/>
      <c r="AG506" s="219"/>
      <c r="AH506" s="219" t="s">
        <v>878</v>
      </c>
      <c r="AM506" s="219"/>
      <c r="AO506" s="219"/>
    </row>
    <row r="507" spans="1:41" customFormat="1" ht="33.75" hidden="1" x14ac:dyDescent="0.25">
      <c r="A507" s="224"/>
      <c r="B507" s="225"/>
      <c r="C507" s="226" t="s">
        <v>50</v>
      </c>
      <c r="D507" s="384" t="s">
        <v>51</v>
      </c>
      <c r="E507" s="384"/>
      <c r="F507" s="384"/>
      <c r="G507" s="384"/>
      <c r="H507" s="384"/>
      <c r="I507" s="384"/>
      <c r="J507" s="384"/>
      <c r="K507" s="384"/>
      <c r="L507" s="384"/>
      <c r="M507" s="384"/>
      <c r="N507" s="384"/>
      <c r="O507" s="385"/>
      <c r="AF507" s="219"/>
      <c r="AG507" s="219"/>
      <c r="AH507" s="219"/>
      <c r="AI507" s="203" t="s">
        <v>51</v>
      </c>
      <c r="AM507" s="219"/>
      <c r="AO507" s="219"/>
    </row>
    <row r="508" spans="1:41" customFormat="1" ht="57" hidden="1" x14ac:dyDescent="0.25">
      <c r="A508" s="224"/>
      <c r="B508" s="225"/>
      <c r="C508" s="226" t="s">
        <v>52</v>
      </c>
      <c r="D508" s="384" t="s">
        <v>53</v>
      </c>
      <c r="E508" s="384"/>
      <c r="F508" s="384"/>
      <c r="G508" s="384"/>
      <c r="H508" s="384"/>
      <c r="I508" s="384"/>
      <c r="J508" s="384"/>
      <c r="K508" s="384"/>
      <c r="L508" s="384"/>
      <c r="M508" s="384"/>
      <c r="N508" s="384"/>
      <c r="O508" s="385"/>
      <c r="AF508" s="219"/>
      <c r="AG508" s="219"/>
      <c r="AH508" s="219"/>
      <c r="AI508" s="203" t="s">
        <v>53</v>
      </c>
      <c r="AM508" s="219"/>
      <c r="AO508" s="219"/>
    </row>
    <row r="509" spans="1:41" customFormat="1" ht="15" hidden="1" x14ac:dyDescent="0.25">
      <c r="A509" s="224"/>
      <c r="B509" s="227"/>
      <c r="C509" s="226" t="s">
        <v>48</v>
      </c>
      <c r="D509" s="378" t="s">
        <v>54</v>
      </c>
      <c r="E509" s="378"/>
      <c r="F509" s="378"/>
      <c r="G509" s="228"/>
      <c r="H509" s="229"/>
      <c r="I509" s="229"/>
      <c r="J509" s="229"/>
      <c r="K509" s="230">
        <v>774.36</v>
      </c>
      <c r="L509" s="253">
        <v>1.3225</v>
      </c>
      <c r="M509" s="230">
        <v>220.49</v>
      </c>
      <c r="N509" s="232">
        <v>44.77</v>
      </c>
      <c r="O509" s="235">
        <v>9871.34</v>
      </c>
      <c r="AF509" s="219"/>
      <c r="AG509" s="219"/>
      <c r="AH509" s="219"/>
      <c r="AJ509" s="203" t="s">
        <v>54</v>
      </c>
      <c r="AM509" s="219"/>
      <c r="AO509" s="219"/>
    </row>
    <row r="510" spans="1:41" customFormat="1" ht="15" hidden="1" x14ac:dyDescent="0.25">
      <c r="A510" s="224"/>
      <c r="B510" s="227"/>
      <c r="C510" s="226" t="s">
        <v>27</v>
      </c>
      <c r="D510" s="378" t="s">
        <v>55</v>
      </c>
      <c r="E510" s="378"/>
      <c r="F510" s="378"/>
      <c r="G510" s="228"/>
      <c r="H510" s="229"/>
      <c r="I510" s="229"/>
      <c r="J510" s="229"/>
      <c r="K510" s="230">
        <v>821.12</v>
      </c>
      <c r="L510" s="253">
        <v>1.4375</v>
      </c>
      <c r="M510" s="230">
        <v>254.13</v>
      </c>
      <c r="N510" s="232">
        <v>13.24</v>
      </c>
      <c r="O510" s="235">
        <v>3364.68</v>
      </c>
      <c r="AF510" s="219"/>
      <c r="AG510" s="219"/>
      <c r="AH510" s="219"/>
      <c r="AJ510" s="203" t="s">
        <v>55</v>
      </c>
      <c r="AM510" s="219"/>
      <c r="AO510" s="219"/>
    </row>
    <row r="511" spans="1:41" customFormat="1" ht="15" hidden="1" x14ac:dyDescent="0.25">
      <c r="A511" s="224"/>
      <c r="B511" s="227"/>
      <c r="C511" s="226" t="s">
        <v>56</v>
      </c>
      <c r="D511" s="378" t="s">
        <v>57</v>
      </c>
      <c r="E511" s="378"/>
      <c r="F511" s="378"/>
      <c r="G511" s="228"/>
      <c r="H511" s="229"/>
      <c r="I511" s="229"/>
      <c r="J511" s="229"/>
      <c r="K511" s="230">
        <v>124.95</v>
      </c>
      <c r="L511" s="253">
        <v>1.4375</v>
      </c>
      <c r="M511" s="230">
        <v>38.67</v>
      </c>
      <c r="N511" s="232">
        <v>44.77</v>
      </c>
      <c r="O511" s="235">
        <v>1731.26</v>
      </c>
      <c r="AF511" s="219"/>
      <c r="AG511" s="219"/>
      <c r="AH511" s="219"/>
      <c r="AJ511" s="203" t="s">
        <v>57</v>
      </c>
      <c r="AM511" s="219"/>
      <c r="AO511" s="219"/>
    </row>
    <row r="512" spans="1:41" customFormat="1" ht="15" hidden="1" x14ac:dyDescent="0.25">
      <c r="A512" s="224"/>
      <c r="B512" s="227"/>
      <c r="C512" s="226" t="s">
        <v>58</v>
      </c>
      <c r="D512" s="378" t="s">
        <v>59</v>
      </c>
      <c r="E512" s="378"/>
      <c r="F512" s="378"/>
      <c r="G512" s="228"/>
      <c r="H512" s="229"/>
      <c r="I512" s="229"/>
      <c r="J512" s="229"/>
      <c r="K512" s="234">
        <v>6631.87</v>
      </c>
      <c r="L512" s="229"/>
      <c r="M512" s="234">
        <v>1427.84</v>
      </c>
      <c r="N512" s="232">
        <v>8.16</v>
      </c>
      <c r="O512" s="235">
        <v>11651.17</v>
      </c>
      <c r="AF512" s="219"/>
      <c r="AG512" s="219"/>
      <c r="AH512" s="219"/>
      <c r="AJ512" s="203" t="s">
        <v>59</v>
      </c>
      <c r="AM512" s="219"/>
      <c r="AO512" s="219"/>
    </row>
    <row r="513" spans="1:41" customFormat="1" ht="15" hidden="1" x14ac:dyDescent="0.25">
      <c r="A513" s="287"/>
      <c r="B513" s="227"/>
      <c r="C513" s="226"/>
      <c r="D513" s="378" t="s">
        <v>60</v>
      </c>
      <c r="E513" s="378"/>
      <c r="F513" s="378"/>
      <c r="G513" s="228" t="s">
        <v>61</v>
      </c>
      <c r="H513" s="240">
        <v>88.6</v>
      </c>
      <c r="I513" s="253">
        <v>1.3225</v>
      </c>
      <c r="J513" s="257">
        <v>25.227454600000002</v>
      </c>
      <c r="K513" s="238"/>
      <c r="L513" s="229"/>
      <c r="M513" s="238"/>
      <c r="N513" s="229"/>
      <c r="O513" s="239"/>
      <c r="AF513" s="219"/>
      <c r="AG513" s="219"/>
      <c r="AH513" s="219"/>
      <c r="AK513" s="203" t="s">
        <v>60</v>
      </c>
      <c r="AM513" s="219"/>
      <c r="AO513" s="219"/>
    </row>
    <row r="514" spans="1:41" customFormat="1" ht="15" hidden="1" x14ac:dyDescent="0.25">
      <c r="A514" s="287"/>
      <c r="B514" s="227"/>
      <c r="C514" s="226"/>
      <c r="D514" s="378" t="s">
        <v>62</v>
      </c>
      <c r="E514" s="378"/>
      <c r="F514" s="378"/>
      <c r="G514" s="228" t="s">
        <v>61</v>
      </c>
      <c r="H514" s="232">
        <v>10.34</v>
      </c>
      <c r="I514" s="253">
        <v>1.4375</v>
      </c>
      <c r="J514" s="257">
        <v>3.2001653999999999</v>
      </c>
      <c r="K514" s="238"/>
      <c r="L514" s="229"/>
      <c r="M514" s="238"/>
      <c r="N514" s="229"/>
      <c r="O514" s="239"/>
      <c r="AF514" s="219"/>
      <c r="AG514" s="219"/>
      <c r="AH514" s="219"/>
      <c r="AK514" s="203" t="s">
        <v>62</v>
      </c>
      <c r="AM514" s="219"/>
      <c r="AO514" s="219"/>
    </row>
    <row r="515" spans="1:41" customFormat="1" ht="15" hidden="1" x14ac:dyDescent="0.25">
      <c r="A515" s="242"/>
      <c r="B515" s="228"/>
      <c r="C515" s="226"/>
      <c r="D515" s="379" t="s">
        <v>63</v>
      </c>
      <c r="E515" s="379"/>
      <c r="F515" s="379"/>
      <c r="G515" s="243"/>
      <c r="H515" s="244"/>
      <c r="I515" s="244"/>
      <c r="J515" s="244"/>
      <c r="K515" s="245">
        <v>8227.35</v>
      </c>
      <c r="L515" s="244"/>
      <c r="M515" s="245">
        <v>1902.46</v>
      </c>
      <c r="N515" s="244"/>
      <c r="O515" s="247">
        <v>24887.19</v>
      </c>
      <c r="AF515" s="219"/>
      <c r="AG515" s="219"/>
      <c r="AH515" s="219"/>
      <c r="AL515" s="203" t="s">
        <v>63</v>
      </c>
      <c r="AM515" s="219"/>
      <c r="AO515" s="219"/>
    </row>
    <row r="516" spans="1:41" customFormat="1" ht="15" hidden="1" x14ac:dyDescent="0.25">
      <c r="A516" s="287"/>
      <c r="B516" s="227"/>
      <c r="C516" s="226"/>
      <c r="D516" s="378" t="s">
        <v>64</v>
      </c>
      <c r="E516" s="378"/>
      <c r="F516" s="378"/>
      <c r="G516" s="228"/>
      <c r="H516" s="229"/>
      <c r="I516" s="229"/>
      <c r="J516" s="229"/>
      <c r="K516" s="238"/>
      <c r="L516" s="229"/>
      <c r="M516" s="230">
        <v>259.16000000000003</v>
      </c>
      <c r="N516" s="229"/>
      <c r="O516" s="235">
        <v>11602.6</v>
      </c>
      <c r="AF516" s="219"/>
      <c r="AG516" s="219"/>
      <c r="AH516" s="219"/>
      <c r="AK516" s="203" t="s">
        <v>64</v>
      </c>
      <c r="AM516" s="219"/>
      <c r="AO516" s="219"/>
    </row>
    <row r="517" spans="1:41" customFormat="1" ht="45" hidden="1" x14ac:dyDescent="0.25">
      <c r="A517" s="287"/>
      <c r="B517" s="227"/>
      <c r="C517" s="226" t="s">
        <v>373</v>
      </c>
      <c r="D517" s="378" t="s">
        <v>374</v>
      </c>
      <c r="E517" s="378"/>
      <c r="F517" s="378"/>
      <c r="G517" s="228" t="s">
        <v>67</v>
      </c>
      <c r="H517" s="236">
        <v>117</v>
      </c>
      <c r="I517" s="229"/>
      <c r="J517" s="236">
        <v>117</v>
      </c>
      <c r="K517" s="238"/>
      <c r="L517" s="229"/>
      <c r="M517" s="230">
        <v>303.22000000000003</v>
      </c>
      <c r="N517" s="229"/>
      <c r="O517" s="235">
        <v>13575.04</v>
      </c>
      <c r="AF517" s="219"/>
      <c r="AG517" s="219"/>
      <c r="AH517" s="219"/>
      <c r="AK517" s="203" t="s">
        <v>374</v>
      </c>
      <c r="AM517" s="219"/>
      <c r="AO517" s="219"/>
    </row>
    <row r="518" spans="1:41" customFormat="1" ht="90" hidden="1" x14ac:dyDescent="0.25">
      <c r="A518" s="287"/>
      <c r="B518" s="227"/>
      <c r="C518" s="226" t="s">
        <v>375</v>
      </c>
      <c r="D518" s="378" t="s">
        <v>376</v>
      </c>
      <c r="E518" s="378"/>
      <c r="F518" s="378"/>
      <c r="G518" s="228" t="s">
        <v>67</v>
      </c>
      <c r="H518" s="236">
        <v>74</v>
      </c>
      <c r="I518" s="232">
        <v>0.85</v>
      </c>
      <c r="J518" s="240">
        <v>62.9</v>
      </c>
      <c r="K518" s="238"/>
      <c r="L518" s="229"/>
      <c r="M518" s="230">
        <v>163.01</v>
      </c>
      <c r="N518" s="229"/>
      <c r="O518" s="235">
        <v>7298.04</v>
      </c>
      <c r="AF518" s="219"/>
      <c r="AG518" s="219"/>
      <c r="AH518" s="219"/>
      <c r="AK518" s="203" t="s">
        <v>376</v>
      </c>
      <c r="AM518" s="219"/>
      <c r="AO518" s="219"/>
    </row>
    <row r="519" spans="1:41" customFormat="1" ht="15" hidden="1" x14ac:dyDescent="0.25">
      <c r="A519" s="224"/>
      <c r="B519" s="248"/>
      <c r="C519" s="314"/>
      <c r="D519" s="386" t="s">
        <v>70</v>
      </c>
      <c r="E519" s="386"/>
      <c r="F519" s="386"/>
      <c r="G519" s="221"/>
      <c r="H519" s="249"/>
      <c r="I519" s="249"/>
      <c r="J519" s="249"/>
      <c r="K519" s="250"/>
      <c r="L519" s="249"/>
      <c r="M519" s="256">
        <v>2368.69</v>
      </c>
      <c r="N519" s="244"/>
      <c r="O519" s="252">
        <v>45760.27</v>
      </c>
      <c r="AF519" s="219"/>
      <c r="AG519" s="219"/>
      <c r="AH519" s="219"/>
      <c r="AM519" s="219" t="s">
        <v>70</v>
      </c>
      <c r="AO519" s="219"/>
    </row>
    <row r="520" spans="1:41" customFormat="1" ht="33.75" x14ac:dyDescent="0.25">
      <c r="A520" s="220" t="s">
        <v>288</v>
      </c>
      <c r="B520" s="221" t="s">
        <v>880</v>
      </c>
      <c r="C520" s="313" t="s">
        <v>881</v>
      </c>
      <c r="D520" s="383" t="s">
        <v>882</v>
      </c>
      <c r="E520" s="383"/>
      <c r="F520" s="383"/>
      <c r="G520" s="221" t="s">
        <v>80</v>
      </c>
      <c r="H520" s="221">
        <v>-0.85043500000000005</v>
      </c>
      <c r="I520" s="221" t="s">
        <v>48</v>
      </c>
      <c r="J520" s="394" t="s">
        <v>883</v>
      </c>
      <c r="K520" s="222" t="s">
        <v>884</v>
      </c>
      <c r="L520" s="221"/>
      <c r="M520" s="222" t="s">
        <v>885</v>
      </c>
      <c r="N520" s="221" t="s">
        <v>82</v>
      </c>
      <c r="O520" s="223" t="s">
        <v>886</v>
      </c>
      <c r="P520" s="398"/>
      <c r="AF520" s="219"/>
      <c r="AG520" s="219"/>
      <c r="AH520" s="219" t="s">
        <v>882</v>
      </c>
      <c r="AM520" s="219"/>
      <c r="AO520" s="219"/>
    </row>
    <row r="521" spans="1:41" customFormat="1" ht="15" hidden="1" x14ac:dyDescent="0.25">
      <c r="A521" s="224"/>
      <c r="B521" s="248"/>
      <c r="C521" s="314"/>
      <c r="D521" s="386" t="s">
        <v>70</v>
      </c>
      <c r="E521" s="386"/>
      <c r="F521" s="386"/>
      <c r="G521" s="221"/>
      <c r="H521" s="249"/>
      <c r="I521" s="249"/>
      <c r="J521" s="249"/>
      <c r="K521" s="250"/>
      <c r="L521" s="249"/>
      <c r="M521" s="256">
        <v>-1176.07</v>
      </c>
      <c r="N521" s="244"/>
      <c r="O521" s="252">
        <v>-9596.73</v>
      </c>
      <c r="AF521" s="219"/>
      <c r="AG521" s="219"/>
      <c r="AH521" s="219"/>
      <c r="AM521" s="219" t="s">
        <v>70</v>
      </c>
      <c r="AO521" s="219"/>
    </row>
    <row r="522" spans="1:41" customFormat="1" ht="34.5" x14ac:dyDescent="0.25">
      <c r="A522" s="220" t="s">
        <v>296</v>
      </c>
      <c r="B522" s="221" t="s">
        <v>887</v>
      </c>
      <c r="C522" s="313" t="s">
        <v>881</v>
      </c>
      <c r="D522" s="383" t="s">
        <v>888</v>
      </c>
      <c r="E522" s="383"/>
      <c r="F522" s="383"/>
      <c r="G522" s="221" t="s">
        <v>80</v>
      </c>
      <c r="H522" s="221">
        <v>0.27</v>
      </c>
      <c r="I522" s="221" t="s">
        <v>48</v>
      </c>
      <c r="J522" s="394" t="s">
        <v>372</v>
      </c>
      <c r="K522" s="222" t="s">
        <v>884</v>
      </c>
      <c r="L522" s="221"/>
      <c r="M522" s="222" t="s">
        <v>889</v>
      </c>
      <c r="N522" s="221" t="s">
        <v>82</v>
      </c>
      <c r="O522" s="223" t="s">
        <v>890</v>
      </c>
      <c r="P522" s="398"/>
      <c r="AF522" s="219"/>
      <c r="AG522" s="219"/>
      <c r="AH522" s="219" t="s">
        <v>888</v>
      </c>
      <c r="AM522" s="219"/>
      <c r="AO522" s="219"/>
    </row>
    <row r="523" spans="1:41" customFormat="1" ht="15" hidden="1" x14ac:dyDescent="0.25">
      <c r="A523" s="224"/>
      <c r="B523" s="248"/>
      <c r="C523" s="314"/>
      <c r="D523" s="386" t="s">
        <v>70</v>
      </c>
      <c r="E523" s="386"/>
      <c r="F523" s="386"/>
      <c r="G523" s="221"/>
      <c r="H523" s="249"/>
      <c r="I523" s="249"/>
      <c r="J523" s="249"/>
      <c r="K523" s="250"/>
      <c r="L523" s="249"/>
      <c r="M523" s="251">
        <v>373.38</v>
      </c>
      <c r="N523" s="244"/>
      <c r="O523" s="252">
        <v>3046.78</v>
      </c>
      <c r="AF523" s="219"/>
      <c r="AG523" s="219"/>
      <c r="AH523" s="219"/>
      <c r="AM523" s="219" t="s">
        <v>70</v>
      </c>
      <c r="AO523" s="219"/>
    </row>
    <row r="524" spans="1:41" customFormat="1" ht="34.5" x14ac:dyDescent="0.25">
      <c r="A524" s="220" t="s">
        <v>297</v>
      </c>
      <c r="B524" s="221" t="s">
        <v>891</v>
      </c>
      <c r="C524" s="313" t="s">
        <v>881</v>
      </c>
      <c r="D524" s="383" t="s">
        <v>892</v>
      </c>
      <c r="E524" s="383"/>
      <c r="F524" s="383"/>
      <c r="G524" s="221" t="s">
        <v>80</v>
      </c>
      <c r="H524" s="221">
        <v>0.40300000000000002</v>
      </c>
      <c r="I524" s="221" t="s">
        <v>48</v>
      </c>
      <c r="J524" s="394" t="s">
        <v>893</v>
      </c>
      <c r="K524" s="222" t="s">
        <v>884</v>
      </c>
      <c r="L524" s="221"/>
      <c r="M524" s="222" t="s">
        <v>894</v>
      </c>
      <c r="N524" s="221" t="s">
        <v>82</v>
      </c>
      <c r="O524" s="223" t="s">
        <v>895</v>
      </c>
      <c r="P524" s="398"/>
      <c r="AF524" s="219"/>
      <c r="AG524" s="219"/>
      <c r="AH524" s="219" t="s">
        <v>892</v>
      </c>
      <c r="AM524" s="219"/>
      <c r="AO524" s="219"/>
    </row>
    <row r="525" spans="1:41" customFormat="1" ht="15" hidden="1" x14ac:dyDescent="0.25">
      <c r="A525" s="224"/>
      <c r="B525" s="248"/>
      <c r="C525" s="314"/>
      <c r="D525" s="386" t="s">
        <v>70</v>
      </c>
      <c r="E525" s="386"/>
      <c r="F525" s="386"/>
      <c r="G525" s="221"/>
      <c r="H525" s="249"/>
      <c r="I525" s="249"/>
      <c r="J525" s="249"/>
      <c r="K525" s="250"/>
      <c r="L525" s="249"/>
      <c r="M525" s="251">
        <v>557.30999999999995</v>
      </c>
      <c r="N525" s="244"/>
      <c r="O525" s="252">
        <v>4547.6499999999996</v>
      </c>
      <c r="AF525" s="219"/>
      <c r="AG525" s="219"/>
      <c r="AH525" s="219"/>
      <c r="AM525" s="219" t="s">
        <v>70</v>
      </c>
      <c r="AO525" s="219"/>
    </row>
    <row r="526" spans="1:41" customFormat="1" ht="45.75" x14ac:dyDescent="0.25">
      <c r="A526" s="220" t="s">
        <v>315</v>
      </c>
      <c r="B526" s="221" t="s">
        <v>896</v>
      </c>
      <c r="C526" s="313" t="s">
        <v>897</v>
      </c>
      <c r="D526" s="383" t="s">
        <v>898</v>
      </c>
      <c r="E526" s="383"/>
      <c r="F526" s="383"/>
      <c r="G526" s="221" t="s">
        <v>105</v>
      </c>
      <c r="H526" s="221">
        <v>1</v>
      </c>
      <c r="I526" s="221" t="s">
        <v>48</v>
      </c>
      <c r="J526" s="394" t="s">
        <v>48</v>
      </c>
      <c r="K526" s="222" t="s">
        <v>899</v>
      </c>
      <c r="L526" s="221"/>
      <c r="M526" s="222" t="s">
        <v>899</v>
      </c>
      <c r="N526" s="221" t="s">
        <v>82</v>
      </c>
      <c r="O526" s="223" t="s">
        <v>900</v>
      </c>
      <c r="P526" s="398"/>
      <c r="AF526" s="219"/>
      <c r="AG526" s="219"/>
      <c r="AH526" s="219" t="s">
        <v>898</v>
      </c>
      <c r="AM526" s="219"/>
      <c r="AO526" s="219"/>
    </row>
    <row r="527" spans="1:41" customFormat="1" ht="15" hidden="1" x14ac:dyDescent="0.25">
      <c r="A527" s="224"/>
      <c r="B527" s="248"/>
      <c r="C527" s="314"/>
      <c r="D527" s="386" t="s">
        <v>70</v>
      </c>
      <c r="E527" s="386"/>
      <c r="F527" s="386"/>
      <c r="G527" s="221"/>
      <c r="H527" s="249"/>
      <c r="I527" s="249"/>
      <c r="J527" s="249"/>
      <c r="K527" s="250"/>
      <c r="L527" s="249"/>
      <c r="M527" s="251">
        <v>234.87</v>
      </c>
      <c r="N527" s="244"/>
      <c r="O527" s="252">
        <v>1916.54</v>
      </c>
      <c r="AF527" s="219"/>
      <c r="AG527" s="219"/>
      <c r="AH527" s="219"/>
      <c r="AM527" s="219" t="s">
        <v>70</v>
      </c>
      <c r="AO527" s="219"/>
    </row>
    <row r="528" spans="1:41" customFormat="1" ht="34.5" x14ac:dyDescent="0.25">
      <c r="A528" s="220" t="s">
        <v>316</v>
      </c>
      <c r="B528" s="221" t="s">
        <v>901</v>
      </c>
      <c r="C528" s="313" t="s">
        <v>902</v>
      </c>
      <c r="D528" s="383" t="s">
        <v>903</v>
      </c>
      <c r="E528" s="383"/>
      <c r="F528" s="383"/>
      <c r="G528" s="221" t="s">
        <v>113</v>
      </c>
      <c r="H528" s="221">
        <v>1</v>
      </c>
      <c r="I528" s="221" t="s">
        <v>48</v>
      </c>
      <c r="J528" s="394" t="s">
        <v>48</v>
      </c>
      <c r="K528" s="222" t="s">
        <v>904</v>
      </c>
      <c r="L528" s="221"/>
      <c r="M528" s="222" t="s">
        <v>904</v>
      </c>
      <c r="N528" s="221" t="s">
        <v>82</v>
      </c>
      <c r="O528" s="223" t="s">
        <v>905</v>
      </c>
      <c r="P528" s="398"/>
      <c r="AF528" s="219"/>
      <c r="AG528" s="219"/>
      <c r="AH528" s="219" t="s">
        <v>903</v>
      </c>
      <c r="AM528" s="219"/>
      <c r="AO528" s="219"/>
    </row>
    <row r="529" spans="1:41" customFormat="1" ht="15" hidden="1" x14ac:dyDescent="0.25">
      <c r="A529" s="224"/>
      <c r="B529" s="248"/>
      <c r="C529" s="314"/>
      <c r="D529" s="386" t="s">
        <v>70</v>
      </c>
      <c r="E529" s="386"/>
      <c r="F529" s="386"/>
      <c r="G529" s="221"/>
      <c r="H529" s="249"/>
      <c r="I529" s="249"/>
      <c r="J529" s="249"/>
      <c r="K529" s="250"/>
      <c r="L529" s="249"/>
      <c r="M529" s="251">
        <v>375.59</v>
      </c>
      <c r="N529" s="244"/>
      <c r="O529" s="252">
        <v>3064.81</v>
      </c>
      <c r="AF529" s="219"/>
      <c r="AG529" s="219"/>
      <c r="AH529" s="219"/>
      <c r="AM529" s="219" t="s">
        <v>70</v>
      </c>
      <c r="AO529" s="219"/>
    </row>
    <row r="530" spans="1:41" customFormat="1" ht="34.5" x14ac:dyDescent="0.25">
      <c r="A530" s="220" t="s">
        <v>317</v>
      </c>
      <c r="B530" s="221" t="s">
        <v>906</v>
      </c>
      <c r="C530" s="313" t="s">
        <v>907</v>
      </c>
      <c r="D530" s="383" t="s">
        <v>908</v>
      </c>
      <c r="E530" s="383"/>
      <c r="F530" s="383"/>
      <c r="G530" s="221" t="s">
        <v>113</v>
      </c>
      <c r="H530" s="221">
        <v>1.98</v>
      </c>
      <c r="I530" s="221" t="s">
        <v>48</v>
      </c>
      <c r="J530" s="394" t="s">
        <v>909</v>
      </c>
      <c r="K530" s="222" t="s">
        <v>910</v>
      </c>
      <c r="L530" s="221"/>
      <c r="M530" s="222" t="s">
        <v>911</v>
      </c>
      <c r="N530" s="221" t="s">
        <v>82</v>
      </c>
      <c r="O530" s="223" t="s">
        <v>912</v>
      </c>
      <c r="P530" s="398"/>
      <c r="AF530" s="219"/>
      <c r="AG530" s="219"/>
      <c r="AH530" s="219" t="s">
        <v>908</v>
      </c>
      <c r="AM530" s="219"/>
      <c r="AO530" s="219"/>
    </row>
    <row r="531" spans="1:41" customFormat="1" ht="15" hidden="1" x14ac:dyDescent="0.25">
      <c r="A531" s="224"/>
      <c r="B531" s="248"/>
      <c r="C531" s="314"/>
      <c r="D531" s="386" t="s">
        <v>70</v>
      </c>
      <c r="E531" s="386"/>
      <c r="F531" s="386"/>
      <c r="G531" s="221"/>
      <c r="H531" s="249"/>
      <c r="I531" s="249"/>
      <c r="J531" s="249"/>
      <c r="K531" s="250"/>
      <c r="L531" s="249"/>
      <c r="M531" s="256">
        <v>1596.81</v>
      </c>
      <c r="N531" s="244"/>
      <c r="O531" s="252">
        <v>13029.97</v>
      </c>
      <c r="AF531" s="219"/>
      <c r="AG531" s="219"/>
      <c r="AH531" s="219"/>
      <c r="AM531" s="219" t="s">
        <v>70</v>
      </c>
      <c r="AO531" s="219"/>
    </row>
    <row r="532" spans="1:41" customFormat="1" ht="33.75" x14ac:dyDescent="0.25">
      <c r="A532" s="220" t="s">
        <v>318</v>
      </c>
      <c r="B532" s="221" t="s">
        <v>913</v>
      </c>
      <c r="C532" s="313" t="s">
        <v>914</v>
      </c>
      <c r="D532" s="383" t="s">
        <v>915</v>
      </c>
      <c r="E532" s="383"/>
      <c r="F532" s="383"/>
      <c r="G532" s="221" t="s">
        <v>105</v>
      </c>
      <c r="H532" s="221">
        <v>1</v>
      </c>
      <c r="I532" s="221" t="s">
        <v>48</v>
      </c>
      <c r="J532" s="394" t="s">
        <v>48</v>
      </c>
      <c r="K532" s="222" t="s">
        <v>916</v>
      </c>
      <c r="L532" s="221"/>
      <c r="M532" s="222" t="s">
        <v>916</v>
      </c>
      <c r="N532" s="221" t="s">
        <v>82</v>
      </c>
      <c r="O532" s="223" t="s">
        <v>917</v>
      </c>
      <c r="P532" s="398"/>
      <c r="AF532" s="219"/>
      <c r="AG532" s="219"/>
      <c r="AH532" s="219" t="s">
        <v>915</v>
      </c>
      <c r="AM532" s="219"/>
      <c r="AO532" s="219"/>
    </row>
    <row r="533" spans="1:41" customFormat="1" ht="15" hidden="1" x14ac:dyDescent="0.25">
      <c r="A533" s="224"/>
      <c r="B533" s="248"/>
      <c r="C533" s="314"/>
      <c r="D533" s="386" t="s">
        <v>70</v>
      </c>
      <c r="E533" s="386"/>
      <c r="F533" s="386"/>
      <c r="G533" s="221"/>
      <c r="H533" s="249"/>
      <c r="I533" s="249"/>
      <c r="J533" s="249"/>
      <c r="K533" s="250"/>
      <c r="L533" s="249"/>
      <c r="M533" s="251">
        <v>569.52</v>
      </c>
      <c r="N533" s="244"/>
      <c r="O533" s="252">
        <v>4647.28</v>
      </c>
      <c r="AF533" s="219"/>
      <c r="AG533" s="219"/>
      <c r="AH533" s="219"/>
      <c r="AM533" s="219" t="s">
        <v>70</v>
      </c>
      <c r="AO533" s="219"/>
    </row>
    <row r="534" spans="1:41" customFormat="1" ht="33.75" x14ac:dyDescent="0.25">
      <c r="A534" s="220" t="s">
        <v>319</v>
      </c>
      <c r="B534" s="221" t="s">
        <v>918</v>
      </c>
      <c r="C534" s="313" t="s">
        <v>919</v>
      </c>
      <c r="D534" s="383" t="s">
        <v>920</v>
      </c>
      <c r="E534" s="383"/>
      <c r="F534" s="383"/>
      <c r="G534" s="221" t="s">
        <v>116</v>
      </c>
      <c r="H534" s="221">
        <v>2.92E-2</v>
      </c>
      <c r="I534" s="221" t="s">
        <v>48</v>
      </c>
      <c r="J534" s="394" t="s">
        <v>345</v>
      </c>
      <c r="K534" s="222" t="s">
        <v>921</v>
      </c>
      <c r="L534" s="221"/>
      <c r="M534" s="222" t="s">
        <v>1199</v>
      </c>
      <c r="N534" s="221" t="s">
        <v>82</v>
      </c>
      <c r="O534" s="223" t="s">
        <v>1200</v>
      </c>
      <c r="P534" s="398"/>
      <c r="AF534" s="219"/>
      <c r="AG534" s="219"/>
      <c r="AH534" s="219" t="s">
        <v>920</v>
      </c>
      <c r="AM534" s="219"/>
      <c r="AO534" s="219"/>
    </row>
    <row r="535" spans="1:41" customFormat="1" ht="15" hidden="1" x14ac:dyDescent="0.25">
      <c r="A535" s="224"/>
      <c r="B535" s="248"/>
      <c r="C535" s="314"/>
      <c r="D535" s="386" t="s">
        <v>70</v>
      </c>
      <c r="E535" s="386"/>
      <c r="F535" s="386"/>
      <c r="G535" s="221"/>
      <c r="H535" s="249"/>
      <c r="I535" s="249"/>
      <c r="J535" s="249"/>
      <c r="K535" s="250"/>
      <c r="L535" s="249"/>
      <c r="M535" s="251">
        <v>364.12</v>
      </c>
      <c r="N535" s="244"/>
      <c r="O535" s="252">
        <v>2971.22</v>
      </c>
      <c r="AF535" s="219"/>
      <c r="AG535" s="219"/>
      <c r="AH535" s="219"/>
      <c r="AM535" s="219" t="s">
        <v>70</v>
      </c>
      <c r="AO535" s="219"/>
    </row>
    <row r="536" spans="1:41" customFormat="1" ht="22.5" x14ac:dyDescent="0.25">
      <c r="A536" s="220" t="s">
        <v>320</v>
      </c>
      <c r="B536" s="221" t="s">
        <v>922</v>
      </c>
      <c r="C536" s="313" t="s">
        <v>642</v>
      </c>
      <c r="D536" s="383" t="s">
        <v>643</v>
      </c>
      <c r="E536" s="383"/>
      <c r="F536" s="383"/>
      <c r="G536" s="221" t="s">
        <v>323</v>
      </c>
      <c r="H536" s="221">
        <v>1.4</v>
      </c>
      <c r="I536" s="221" t="s">
        <v>48</v>
      </c>
      <c r="J536" s="396" t="s">
        <v>774</v>
      </c>
      <c r="K536" s="222"/>
      <c r="L536" s="221"/>
      <c r="M536" s="222"/>
      <c r="N536" s="221"/>
      <c r="O536" s="223"/>
      <c r="P536" s="400">
        <v>0.91</v>
      </c>
      <c r="AF536" s="219"/>
      <c r="AG536" s="219"/>
      <c r="AH536" s="219" t="s">
        <v>643</v>
      </c>
      <c r="AM536" s="219"/>
      <c r="AO536" s="219"/>
    </row>
    <row r="537" spans="1:41" customFormat="1" ht="33.75" hidden="1" x14ac:dyDescent="0.25">
      <c r="A537" s="224"/>
      <c r="B537" s="225"/>
      <c r="C537" s="226" t="s">
        <v>50</v>
      </c>
      <c r="D537" s="384" t="s">
        <v>51</v>
      </c>
      <c r="E537" s="384"/>
      <c r="F537" s="384"/>
      <c r="G537" s="384"/>
      <c r="H537" s="384"/>
      <c r="I537" s="384"/>
      <c r="J537" s="384"/>
      <c r="K537" s="384"/>
      <c r="L537" s="384"/>
      <c r="M537" s="384"/>
      <c r="N537" s="384"/>
      <c r="O537" s="385"/>
      <c r="AF537" s="219"/>
      <c r="AG537" s="219"/>
      <c r="AH537" s="219"/>
      <c r="AI537" s="203" t="s">
        <v>51</v>
      </c>
      <c r="AM537" s="219"/>
      <c r="AO537" s="219"/>
    </row>
    <row r="538" spans="1:41" customFormat="1" ht="57" hidden="1" x14ac:dyDescent="0.25">
      <c r="A538" s="224"/>
      <c r="B538" s="225"/>
      <c r="C538" s="226" t="s">
        <v>52</v>
      </c>
      <c r="D538" s="384" t="s">
        <v>53</v>
      </c>
      <c r="E538" s="384"/>
      <c r="F538" s="384"/>
      <c r="G538" s="384"/>
      <c r="H538" s="384"/>
      <c r="I538" s="384"/>
      <c r="J538" s="384"/>
      <c r="K538" s="384"/>
      <c r="L538" s="384"/>
      <c r="M538" s="384"/>
      <c r="N538" s="384"/>
      <c r="O538" s="385"/>
      <c r="AF538" s="219"/>
      <c r="AG538" s="219"/>
      <c r="AH538" s="219"/>
      <c r="AI538" s="203" t="s">
        <v>53</v>
      </c>
      <c r="AM538" s="219"/>
      <c r="AO538" s="219"/>
    </row>
    <row r="539" spans="1:41" customFormat="1" ht="15" hidden="1" x14ac:dyDescent="0.25">
      <c r="A539" s="224"/>
      <c r="B539" s="227"/>
      <c r="C539" s="226" t="s">
        <v>48</v>
      </c>
      <c r="D539" s="378" t="s">
        <v>54</v>
      </c>
      <c r="E539" s="378"/>
      <c r="F539" s="378"/>
      <c r="G539" s="228"/>
      <c r="H539" s="229"/>
      <c r="I539" s="229"/>
      <c r="J539" s="229"/>
      <c r="K539" s="230">
        <v>0.6</v>
      </c>
      <c r="L539" s="253">
        <v>1.3225</v>
      </c>
      <c r="M539" s="230">
        <v>1.1100000000000001</v>
      </c>
      <c r="N539" s="232">
        <v>44.77</v>
      </c>
      <c r="O539" s="233">
        <v>49.69</v>
      </c>
      <c r="AF539" s="219"/>
      <c r="AG539" s="219"/>
      <c r="AH539" s="219"/>
      <c r="AJ539" s="203" t="s">
        <v>54</v>
      </c>
      <c r="AM539" s="219"/>
      <c r="AO539" s="219"/>
    </row>
    <row r="540" spans="1:41" customFormat="1" ht="15" hidden="1" x14ac:dyDescent="0.25">
      <c r="A540" s="224"/>
      <c r="B540" s="227"/>
      <c r="C540" s="226" t="s">
        <v>27</v>
      </c>
      <c r="D540" s="378" t="s">
        <v>55</v>
      </c>
      <c r="E540" s="378"/>
      <c r="F540" s="378"/>
      <c r="G540" s="228"/>
      <c r="H540" s="229"/>
      <c r="I540" s="229"/>
      <c r="J540" s="229"/>
      <c r="K540" s="230">
        <v>0.33</v>
      </c>
      <c r="L540" s="253">
        <v>1.4375</v>
      </c>
      <c r="M540" s="230">
        <v>0.66</v>
      </c>
      <c r="N540" s="232">
        <v>13.24</v>
      </c>
      <c r="O540" s="233">
        <v>8.74</v>
      </c>
      <c r="AF540" s="219"/>
      <c r="AG540" s="219"/>
      <c r="AH540" s="219"/>
      <c r="AJ540" s="203" t="s">
        <v>55</v>
      </c>
      <c r="AM540" s="219"/>
      <c r="AO540" s="219"/>
    </row>
    <row r="541" spans="1:41" customFormat="1" ht="15" hidden="1" x14ac:dyDescent="0.25">
      <c r="A541" s="287"/>
      <c r="B541" s="227"/>
      <c r="C541" s="226"/>
      <c r="D541" s="378" t="s">
        <v>60</v>
      </c>
      <c r="E541" s="378"/>
      <c r="F541" s="378"/>
      <c r="G541" s="228" t="s">
        <v>61</v>
      </c>
      <c r="H541" s="232">
        <v>7.0000000000000007E-2</v>
      </c>
      <c r="I541" s="253">
        <v>1.3225</v>
      </c>
      <c r="J541" s="237">
        <v>0.129605</v>
      </c>
      <c r="K541" s="238"/>
      <c r="L541" s="229"/>
      <c r="M541" s="238"/>
      <c r="N541" s="229"/>
      <c r="O541" s="239"/>
      <c r="AF541" s="219"/>
      <c r="AG541" s="219"/>
      <c r="AH541" s="219"/>
      <c r="AK541" s="203" t="s">
        <v>60</v>
      </c>
      <c r="AM541" s="219"/>
      <c r="AO541" s="219"/>
    </row>
    <row r="542" spans="1:41" customFormat="1" ht="15" hidden="1" x14ac:dyDescent="0.25">
      <c r="A542" s="242"/>
      <c r="B542" s="228"/>
      <c r="C542" s="226"/>
      <c r="D542" s="379" t="s">
        <v>63</v>
      </c>
      <c r="E542" s="379"/>
      <c r="F542" s="379"/>
      <c r="G542" s="243"/>
      <c r="H542" s="244"/>
      <c r="I542" s="244"/>
      <c r="J542" s="244"/>
      <c r="K542" s="246">
        <v>0.93</v>
      </c>
      <c r="L542" s="244"/>
      <c r="M542" s="246">
        <v>1.77</v>
      </c>
      <c r="N542" s="244"/>
      <c r="O542" s="254">
        <v>58.43</v>
      </c>
      <c r="AF542" s="219"/>
      <c r="AG542" s="219"/>
      <c r="AH542" s="219"/>
      <c r="AL542" s="203" t="s">
        <v>63</v>
      </c>
      <c r="AM542" s="219"/>
      <c r="AO542" s="219"/>
    </row>
    <row r="543" spans="1:41" customFormat="1" ht="15" hidden="1" x14ac:dyDescent="0.25">
      <c r="A543" s="287"/>
      <c r="B543" s="227"/>
      <c r="C543" s="226"/>
      <c r="D543" s="378" t="s">
        <v>64</v>
      </c>
      <c r="E543" s="378"/>
      <c r="F543" s="378"/>
      <c r="G543" s="228"/>
      <c r="H543" s="229"/>
      <c r="I543" s="229"/>
      <c r="J543" s="229"/>
      <c r="K543" s="238"/>
      <c r="L543" s="229"/>
      <c r="M543" s="230">
        <v>1.1100000000000001</v>
      </c>
      <c r="N543" s="229"/>
      <c r="O543" s="233">
        <v>49.69</v>
      </c>
      <c r="AF543" s="219"/>
      <c r="AG543" s="219"/>
      <c r="AH543" s="219"/>
      <c r="AK543" s="203" t="s">
        <v>64</v>
      </c>
      <c r="AM543" s="219"/>
      <c r="AO543" s="219"/>
    </row>
    <row r="544" spans="1:41" customFormat="1" ht="45" hidden="1" x14ac:dyDescent="0.25">
      <c r="A544" s="287"/>
      <c r="B544" s="227"/>
      <c r="C544" s="226" t="s">
        <v>645</v>
      </c>
      <c r="D544" s="378" t="s">
        <v>646</v>
      </c>
      <c r="E544" s="378"/>
      <c r="F544" s="378"/>
      <c r="G544" s="228" t="s">
        <v>67</v>
      </c>
      <c r="H544" s="236">
        <v>94</v>
      </c>
      <c r="I544" s="229"/>
      <c r="J544" s="236">
        <v>94</v>
      </c>
      <c r="K544" s="238"/>
      <c r="L544" s="229"/>
      <c r="M544" s="230">
        <v>1.04</v>
      </c>
      <c r="N544" s="229"/>
      <c r="O544" s="233">
        <v>46.71</v>
      </c>
      <c r="AF544" s="219"/>
      <c r="AG544" s="219"/>
      <c r="AH544" s="219"/>
      <c r="AK544" s="203" t="s">
        <v>646</v>
      </c>
      <c r="AM544" s="219"/>
      <c r="AO544" s="219"/>
    </row>
    <row r="545" spans="1:41" customFormat="1" ht="90" hidden="1" x14ac:dyDescent="0.25">
      <c r="A545" s="287"/>
      <c r="B545" s="227"/>
      <c r="C545" s="226" t="s">
        <v>647</v>
      </c>
      <c r="D545" s="378" t="s">
        <v>648</v>
      </c>
      <c r="E545" s="378"/>
      <c r="F545" s="378"/>
      <c r="G545" s="228" t="s">
        <v>67</v>
      </c>
      <c r="H545" s="236">
        <v>51</v>
      </c>
      <c r="I545" s="232">
        <v>0.85</v>
      </c>
      <c r="J545" s="232">
        <v>43.35</v>
      </c>
      <c r="K545" s="238"/>
      <c r="L545" s="229"/>
      <c r="M545" s="230">
        <v>0.48</v>
      </c>
      <c r="N545" s="229"/>
      <c r="O545" s="233">
        <v>21.54</v>
      </c>
      <c r="AF545" s="219"/>
      <c r="AG545" s="219"/>
      <c r="AH545" s="219"/>
      <c r="AK545" s="203" t="s">
        <v>648</v>
      </c>
      <c r="AM545" s="219"/>
      <c r="AO545" s="219"/>
    </row>
    <row r="546" spans="1:41" customFormat="1" ht="15" hidden="1" x14ac:dyDescent="0.25">
      <c r="A546" s="224"/>
      <c r="B546" s="248"/>
      <c r="C546" s="314"/>
      <c r="D546" s="386" t="s">
        <v>70</v>
      </c>
      <c r="E546" s="386"/>
      <c r="F546" s="386"/>
      <c r="G546" s="221"/>
      <c r="H546" s="249"/>
      <c r="I546" s="249"/>
      <c r="J546" s="249"/>
      <c r="K546" s="250"/>
      <c r="L546" s="249"/>
      <c r="M546" s="251">
        <v>3.29</v>
      </c>
      <c r="N546" s="244"/>
      <c r="O546" s="258">
        <v>126.68</v>
      </c>
      <c r="AF546" s="219"/>
      <c r="AG546" s="219"/>
      <c r="AH546" s="219"/>
      <c r="AM546" s="219" t="s">
        <v>70</v>
      </c>
      <c r="AO546" s="219"/>
    </row>
    <row r="547" spans="1:41" customFormat="1" ht="34.5" x14ac:dyDescent="0.25">
      <c r="A547" s="220" t="s">
        <v>321</v>
      </c>
      <c r="B547" s="221" t="s">
        <v>923</v>
      </c>
      <c r="C547" s="313" t="s">
        <v>924</v>
      </c>
      <c r="D547" s="383" t="s">
        <v>925</v>
      </c>
      <c r="E547" s="383"/>
      <c r="F547" s="383"/>
      <c r="G547" s="221" t="s">
        <v>268</v>
      </c>
      <c r="H547" s="221">
        <v>1.4E-2</v>
      </c>
      <c r="I547" s="221" t="s">
        <v>48</v>
      </c>
      <c r="J547" s="396" t="s">
        <v>768</v>
      </c>
      <c r="K547" s="222"/>
      <c r="L547" s="221"/>
      <c r="M547" s="222"/>
      <c r="N547" s="221"/>
      <c r="O547" s="223"/>
      <c r="P547" s="400">
        <f>P536/100</f>
        <v>9.1000000000000004E-3</v>
      </c>
      <c r="AF547" s="219"/>
      <c r="AG547" s="219"/>
      <c r="AH547" s="219" t="s">
        <v>925</v>
      </c>
      <c r="AM547" s="219"/>
      <c r="AO547" s="219"/>
    </row>
    <row r="548" spans="1:41" customFormat="1" ht="33.75" hidden="1" x14ac:dyDescent="0.25">
      <c r="A548" s="224"/>
      <c r="B548" s="225"/>
      <c r="C548" s="226" t="s">
        <v>50</v>
      </c>
      <c r="D548" s="384" t="s">
        <v>51</v>
      </c>
      <c r="E548" s="384"/>
      <c r="F548" s="384"/>
      <c r="G548" s="384"/>
      <c r="H548" s="384"/>
      <c r="I548" s="384"/>
      <c r="J548" s="384"/>
      <c r="K548" s="384"/>
      <c r="L548" s="384"/>
      <c r="M548" s="384"/>
      <c r="N548" s="384"/>
      <c r="O548" s="385"/>
      <c r="AF548" s="219"/>
      <c r="AG548" s="219"/>
      <c r="AH548" s="219"/>
      <c r="AI548" s="203" t="s">
        <v>51</v>
      </c>
      <c r="AM548" s="219"/>
      <c r="AO548" s="219"/>
    </row>
    <row r="549" spans="1:41" customFormat="1" ht="57" hidden="1" x14ac:dyDescent="0.25">
      <c r="A549" s="224"/>
      <c r="B549" s="225"/>
      <c r="C549" s="226" t="s">
        <v>52</v>
      </c>
      <c r="D549" s="384" t="s">
        <v>53</v>
      </c>
      <c r="E549" s="384"/>
      <c r="F549" s="384"/>
      <c r="G549" s="384"/>
      <c r="H549" s="384"/>
      <c r="I549" s="384"/>
      <c r="J549" s="384"/>
      <c r="K549" s="384"/>
      <c r="L549" s="384"/>
      <c r="M549" s="384"/>
      <c r="N549" s="384"/>
      <c r="O549" s="385"/>
      <c r="AF549" s="219"/>
      <c r="AG549" s="219"/>
      <c r="AH549" s="219"/>
      <c r="AI549" s="203" t="s">
        <v>53</v>
      </c>
      <c r="AM549" s="219"/>
      <c r="AO549" s="219"/>
    </row>
    <row r="550" spans="1:41" customFormat="1" ht="15" hidden="1" x14ac:dyDescent="0.25">
      <c r="A550" s="224"/>
      <c r="B550" s="227"/>
      <c r="C550" s="226" t="s">
        <v>48</v>
      </c>
      <c r="D550" s="378" t="s">
        <v>54</v>
      </c>
      <c r="E550" s="378"/>
      <c r="F550" s="378"/>
      <c r="G550" s="228"/>
      <c r="H550" s="229"/>
      <c r="I550" s="229"/>
      <c r="J550" s="229"/>
      <c r="K550" s="230">
        <v>56.55</v>
      </c>
      <c r="L550" s="253">
        <v>1.3225</v>
      </c>
      <c r="M550" s="230">
        <v>1.05</v>
      </c>
      <c r="N550" s="232">
        <v>44.77</v>
      </c>
      <c r="O550" s="233">
        <v>47.01</v>
      </c>
      <c r="AF550" s="219"/>
      <c r="AG550" s="219"/>
      <c r="AH550" s="219"/>
      <c r="AJ550" s="203" t="s">
        <v>54</v>
      </c>
      <c r="AM550" s="219"/>
      <c r="AO550" s="219"/>
    </row>
    <row r="551" spans="1:41" customFormat="1" ht="15" hidden="1" x14ac:dyDescent="0.25">
      <c r="A551" s="224"/>
      <c r="B551" s="227"/>
      <c r="C551" s="226" t="s">
        <v>27</v>
      </c>
      <c r="D551" s="378" t="s">
        <v>55</v>
      </c>
      <c r="E551" s="378"/>
      <c r="F551" s="378"/>
      <c r="G551" s="228"/>
      <c r="H551" s="229"/>
      <c r="I551" s="229"/>
      <c r="J551" s="229"/>
      <c r="K551" s="230">
        <v>9.2200000000000006</v>
      </c>
      <c r="L551" s="253">
        <v>1.4375</v>
      </c>
      <c r="M551" s="230">
        <v>0.19</v>
      </c>
      <c r="N551" s="232">
        <v>13.24</v>
      </c>
      <c r="O551" s="233">
        <v>2.52</v>
      </c>
      <c r="AF551" s="219"/>
      <c r="AG551" s="219"/>
      <c r="AH551" s="219"/>
      <c r="AJ551" s="203" t="s">
        <v>55</v>
      </c>
      <c r="AM551" s="219"/>
      <c r="AO551" s="219"/>
    </row>
    <row r="552" spans="1:41" customFormat="1" ht="15" hidden="1" x14ac:dyDescent="0.25">
      <c r="A552" s="224"/>
      <c r="B552" s="227"/>
      <c r="C552" s="226" t="s">
        <v>56</v>
      </c>
      <c r="D552" s="378" t="s">
        <v>57</v>
      </c>
      <c r="E552" s="378"/>
      <c r="F552" s="378"/>
      <c r="G552" s="228"/>
      <c r="H552" s="229"/>
      <c r="I552" s="229"/>
      <c r="J552" s="229"/>
      <c r="K552" s="230">
        <v>0.22</v>
      </c>
      <c r="L552" s="253">
        <v>1.4375</v>
      </c>
      <c r="M552" s="230">
        <v>0</v>
      </c>
      <c r="N552" s="232">
        <v>44.77</v>
      </c>
      <c r="O552" s="239"/>
      <c r="AF552" s="219"/>
      <c r="AG552" s="219"/>
      <c r="AH552" s="219"/>
      <c r="AJ552" s="203" t="s">
        <v>57</v>
      </c>
      <c r="AM552" s="219"/>
      <c r="AO552" s="219"/>
    </row>
    <row r="553" spans="1:41" customFormat="1" ht="15" hidden="1" x14ac:dyDescent="0.25">
      <c r="A553" s="224"/>
      <c r="B553" s="227"/>
      <c r="C553" s="226" t="s">
        <v>58</v>
      </c>
      <c r="D553" s="378" t="s">
        <v>59</v>
      </c>
      <c r="E553" s="378"/>
      <c r="F553" s="378"/>
      <c r="G553" s="228"/>
      <c r="H553" s="229"/>
      <c r="I553" s="229"/>
      <c r="J553" s="229"/>
      <c r="K553" s="230">
        <v>152.04</v>
      </c>
      <c r="L553" s="229"/>
      <c r="M553" s="230">
        <v>2.13</v>
      </c>
      <c r="N553" s="232">
        <v>8.16</v>
      </c>
      <c r="O553" s="233">
        <v>17.38</v>
      </c>
      <c r="AF553" s="219"/>
      <c r="AG553" s="219"/>
      <c r="AH553" s="219"/>
      <c r="AJ553" s="203" t="s">
        <v>59</v>
      </c>
      <c r="AM553" s="219"/>
      <c r="AO553" s="219"/>
    </row>
    <row r="554" spans="1:41" customFormat="1" ht="15" hidden="1" x14ac:dyDescent="0.25">
      <c r="A554" s="287"/>
      <c r="B554" s="227"/>
      <c r="C554" s="226"/>
      <c r="D554" s="378" t="s">
        <v>60</v>
      </c>
      <c r="E554" s="378"/>
      <c r="F554" s="378"/>
      <c r="G554" s="228" t="s">
        <v>61</v>
      </c>
      <c r="H554" s="232">
        <v>5.31</v>
      </c>
      <c r="I554" s="253">
        <v>1.3225</v>
      </c>
      <c r="J554" s="257">
        <v>9.8314700000000005E-2</v>
      </c>
      <c r="K554" s="238"/>
      <c r="L554" s="229"/>
      <c r="M554" s="238"/>
      <c r="N554" s="229"/>
      <c r="O554" s="239"/>
      <c r="AF554" s="219"/>
      <c r="AG554" s="219"/>
      <c r="AH554" s="219"/>
      <c r="AK554" s="203" t="s">
        <v>60</v>
      </c>
      <c r="AM554" s="219"/>
      <c r="AO554" s="219"/>
    </row>
    <row r="555" spans="1:41" customFormat="1" ht="15" hidden="1" x14ac:dyDescent="0.25">
      <c r="A555" s="287"/>
      <c r="B555" s="227"/>
      <c r="C555" s="226"/>
      <c r="D555" s="378" t="s">
        <v>62</v>
      </c>
      <c r="E555" s="378"/>
      <c r="F555" s="378"/>
      <c r="G555" s="228" t="s">
        <v>61</v>
      </c>
      <c r="H555" s="232">
        <v>0.02</v>
      </c>
      <c r="I555" s="253">
        <v>1.4375</v>
      </c>
      <c r="J555" s="257">
        <v>4.0250000000000003E-4</v>
      </c>
      <c r="K555" s="238"/>
      <c r="L555" s="229"/>
      <c r="M555" s="238"/>
      <c r="N555" s="229"/>
      <c r="O555" s="239"/>
      <c r="AF555" s="219"/>
      <c r="AG555" s="219"/>
      <c r="AH555" s="219"/>
      <c r="AK555" s="203" t="s">
        <v>62</v>
      </c>
      <c r="AM555" s="219"/>
      <c r="AO555" s="219"/>
    </row>
    <row r="556" spans="1:41" customFormat="1" ht="15" hidden="1" x14ac:dyDescent="0.25">
      <c r="A556" s="242"/>
      <c r="B556" s="228"/>
      <c r="C556" s="226"/>
      <c r="D556" s="379" t="s">
        <v>63</v>
      </c>
      <c r="E556" s="379"/>
      <c r="F556" s="379"/>
      <c r="G556" s="243"/>
      <c r="H556" s="244"/>
      <c r="I556" s="244"/>
      <c r="J556" s="244"/>
      <c r="K556" s="246">
        <v>217.81</v>
      </c>
      <c r="L556" s="244"/>
      <c r="M556" s="246">
        <v>3.37</v>
      </c>
      <c r="N556" s="244"/>
      <c r="O556" s="254">
        <v>66.91</v>
      </c>
      <c r="AF556" s="219"/>
      <c r="AG556" s="219"/>
      <c r="AH556" s="219"/>
      <c r="AL556" s="203" t="s">
        <v>63</v>
      </c>
      <c r="AM556" s="219"/>
      <c r="AO556" s="219"/>
    </row>
    <row r="557" spans="1:41" customFormat="1" ht="15" hidden="1" x14ac:dyDescent="0.25">
      <c r="A557" s="287"/>
      <c r="B557" s="227"/>
      <c r="C557" s="226"/>
      <c r="D557" s="378" t="s">
        <v>64</v>
      </c>
      <c r="E557" s="378"/>
      <c r="F557" s="378"/>
      <c r="G557" s="228"/>
      <c r="H557" s="229"/>
      <c r="I557" s="229"/>
      <c r="J557" s="229"/>
      <c r="K557" s="238"/>
      <c r="L557" s="229"/>
      <c r="M557" s="230">
        <v>1.05</v>
      </c>
      <c r="N557" s="229"/>
      <c r="O557" s="233">
        <v>47.01</v>
      </c>
      <c r="AF557" s="219"/>
      <c r="AG557" s="219"/>
      <c r="AH557" s="219"/>
      <c r="AK557" s="203" t="s">
        <v>64</v>
      </c>
      <c r="AM557" s="219"/>
      <c r="AO557" s="219"/>
    </row>
    <row r="558" spans="1:41" customFormat="1" ht="45" hidden="1" x14ac:dyDescent="0.25">
      <c r="A558" s="287"/>
      <c r="B558" s="227"/>
      <c r="C558" s="226" t="s">
        <v>645</v>
      </c>
      <c r="D558" s="378" t="s">
        <v>646</v>
      </c>
      <c r="E558" s="378"/>
      <c r="F558" s="378"/>
      <c r="G558" s="228" t="s">
        <v>67</v>
      </c>
      <c r="H558" s="236">
        <v>94</v>
      </c>
      <c r="I558" s="229"/>
      <c r="J558" s="236">
        <v>94</v>
      </c>
      <c r="K558" s="238"/>
      <c r="L558" s="229"/>
      <c r="M558" s="230">
        <v>0.99</v>
      </c>
      <c r="N558" s="229"/>
      <c r="O558" s="233">
        <v>44.19</v>
      </c>
      <c r="AF558" s="219"/>
      <c r="AG558" s="219"/>
      <c r="AH558" s="219"/>
      <c r="AK558" s="203" t="s">
        <v>646</v>
      </c>
      <c r="AM558" s="219"/>
      <c r="AO558" s="219"/>
    </row>
    <row r="559" spans="1:41" customFormat="1" ht="90" hidden="1" x14ac:dyDescent="0.25">
      <c r="A559" s="287"/>
      <c r="B559" s="227"/>
      <c r="C559" s="226" t="s">
        <v>647</v>
      </c>
      <c r="D559" s="378" t="s">
        <v>648</v>
      </c>
      <c r="E559" s="378"/>
      <c r="F559" s="378"/>
      <c r="G559" s="228" t="s">
        <v>67</v>
      </c>
      <c r="H559" s="236">
        <v>51</v>
      </c>
      <c r="I559" s="232">
        <v>0.85</v>
      </c>
      <c r="J559" s="232">
        <v>43.35</v>
      </c>
      <c r="K559" s="238"/>
      <c r="L559" s="229"/>
      <c r="M559" s="230">
        <v>0.46</v>
      </c>
      <c r="N559" s="229"/>
      <c r="O559" s="233">
        <v>20.38</v>
      </c>
      <c r="AF559" s="219"/>
      <c r="AG559" s="219"/>
      <c r="AH559" s="219"/>
      <c r="AK559" s="203" t="s">
        <v>648</v>
      </c>
      <c r="AM559" s="219"/>
      <c r="AO559" s="219"/>
    </row>
    <row r="560" spans="1:41" customFormat="1" ht="15" hidden="1" x14ac:dyDescent="0.25">
      <c r="A560" s="224"/>
      <c r="B560" s="248"/>
      <c r="C560" s="314"/>
      <c r="D560" s="386" t="s">
        <v>70</v>
      </c>
      <c r="E560" s="386"/>
      <c r="F560" s="386"/>
      <c r="G560" s="221"/>
      <c r="H560" s="249"/>
      <c r="I560" s="249"/>
      <c r="J560" s="249"/>
      <c r="K560" s="250"/>
      <c r="L560" s="249"/>
      <c r="M560" s="251">
        <v>4.82</v>
      </c>
      <c r="N560" s="244"/>
      <c r="O560" s="258">
        <v>131.47999999999999</v>
      </c>
      <c r="AF560" s="219"/>
      <c r="AG560" s="219"/>
      <c r="AH560" s="219"/>
      <c r="AM560" s="219" t="s">
        <v>70</v>
      </c>
      <c r="AO560" s="219"/>
    </row>
    <row r="561" spans="1:41" customFormat="1" ht="34.5" x14ac:dyDescent="0.25">
      <c r="A561" s="220" t="s">
        <v>322</v>
      </c>
      <c r="B561" s="221" t="s">
        <v>926</v>
      </c>
      <c r="C561" s="313" t="s">
        <v>927</v>
      </c>
      <c r="D561" s="383" t="s">
        <v>928</v>
      </c>
      <c r="E561" s="383"/>
      <c r="F561" s="383"/>
      <c r="G561" s="221" t="s">
        <v>268</v>
      </c>
      <c r="H561" s="221">
        <v>1.4E-2</v>
      </c>
      <c r="I561" s="221" t="s">
        <v>48</v>
      </c>
      <c r="J561" s="396" t="s">
        <v>768</v>
      </c>
      <c r="K561" s="222"/>
      <c r="L561" s="221"/>
      <c r="M561" s="222"/>
      <c r="N561" s="221"/>
      <c r="O561" s="223"/>
      <c r="P561" s="400">
        <f>P547</f>
        <v>9.1000000000000004E-3</v>
      </c>
      <c r="AF561" s="219"/>
      <c r="AG561" s="219"/>
      <c r="AH561" s="219" t="s">
        <v>928</v>
      </c>
      <c r="AM561" s="219"/>
      <c r="AO561" s="219"/>
    </row>
    <row r="562" spans="1:41" customFormat="1" ht="15" hidden="1" x14ac:dyDescent="0.25">
      <c r="A562" s="224"/>
      <c r="B562" s="225"/>
      <c r="C562" s="226"/>
      <c r="D562" s="384" t="s">
        <v>929</v>
      </c>
      <c r="E562" s="384"/>
      <c r="F562" s="384"/>
      <c r="G562" s="384"/>
      <c r="H562" s="384"/>
      <c r="I562" s="384"/>
      <c r="J562" s="384"/>
      <c r="K562" s="384"/>
      <c r="L562" s="384"/>
      <c r="M562" s="384"/>
      <c r="N562" s="384"/>
      <c r="O562" s="385"/>
      <c r="AF562" s="219"/>
      <c r="AG562" s="219"/>
      <c r="AH562" s="219"/>
      <c r="AI562" s="203" t="s">
        <v>929</v>
      </c>
      <c r="AM562" s="219"/>
      <c r="AO562" s="219"/>
    </row>
    <row r="563" spans="1:41" customFormat="1" ht="15" hidden="1" x14ac:dyDescent="0.25">
      <c r="A563" s="224"/>
      <c r="B563" s="225"/>
      <c r="C563" s="226" t="s">
        <v>853</v>
      </c>
      <c r="D563" s="384" t="s">
        <v>854</v>
      </c>
      <c r="E563" s="384"/>
      <c r="F563" s="384"/>
      <c r="G563" s="384"/>
      <c r="H563" s="384"/>
      <c r="I563" s="384"/>
      <c r="J563" s="384"/>
      <c r="K563" s="384"/>
      <c r="L563" s="384"/>
      <c r="M563" s="384"/>
      <c r="N563" s="384"/>
      <c r="O563" s="385"/>
      <c r="AF563" s="219"/>
      <c r="AG563" s="219"/>
      <c r="AH563" s="219"/>
      <c r="AI563" s="203" t="s">
        <v>854</v>
      </c>
      <c r="AM563" s="219"/>
      <c r="AO563" s="219"/>
    </row>
    <row r="564" spans="1:41" customFormat="1" ht="22.5" hidden="1" x14ac:dyDescent="0.25">
      <c r="A564" s="224"/>
      <c r="B564" s="225"/>
      <c r="C564" s="226" t="s">
        <v>930</v>
      </c>
      <c r="D564" s="384" t="s">
        <v>931</v>
      </c>
      <c r="E564" s="384"/>
      <c r="F564" s="384"/>
      <c r="G564" s="384"/>
      <c r="H564" s="384"/>
      <c r="I564" s="384"/>
      <c r="J564" s="384"/>
      <c r="K564" s="384"/>
      <c r="L564" s="384"/>
      <c r="M564" s="384"/>
      <c r="N564" s="384"/>
      <c r="O564" s="385"/>
      <c r="AF564" s="219"/>
      <c r="AG564" s="219"/>
      <c r="AH564" s="219"/>
      <c r="AI564" s="203" t="s">
        <v>931</v>
      </c>
      <c r="AM564" s="219"/>
      <c r="AO564" s="219"/>
    </row>
    <row r="565" spans="1:41" customFormat="1" ht="33.75" hidden="1" x14ac:dyDescent="0.25">
      <c r="A565" s="224"/>
      <c r="B565" s="225"/>
      <c r="C565" s="226" t="s">
        <v>50</v>
      </c>
      <c r="D565" s="384" t="s">
        <v>51</v>
      </c>
      <c r="E565" s="384"/>
      <c r="F565" s="384"/>
      <c r="G565" s="384"/>
      <c r="H565" s="384"/>
      <c r="I565" s="384"/>
      <c r="J565" s="384"/>
      <c r="K565" s="384"/>
      <c r="L565" s="384"/>
      <c r="M565" s="384"/>
      <c r="N565" s="384"/>
      <c r="O565" s="385"/>
      <c r="AF565" s="219"/>
      <c r="AG565" s="219"/>
      <c r="AH565" s="219"/>
      <c r="AI565" s="203" t="s">
        <v>51</v>
      </c>
      <c r="AM565" s="219"/>
      <c r="AO565" s="219"/>
    </row>
    <row r="566" spans="1:41" customFormat="1" ht="57" hidden="1" x14ac:dyDescent="0.25">
      <c r="A566" s="224"/>
      <c r="B566" s="225"/>
      <c r="C566" s="226" t="s">
        <v>52</v>
      </c>
      <c r="D566" s="384" t="s">
        <v>53</v>
      </c>
      <c r="E566" s="384"/>
      <c r="F566" s="384"/>
      <c r="G566" s="384"/>
      <c r="H566" s="384"/>
      <c r="I566" s="384"/>
      <c r="J566" s="384"/>
      <c r="K566" s="384"/>
      <c r="L566" s="384"/>
      <c r="M566" s="384"/>
      <c r="N566" s="384"/>
      <c r="O566" s="385"/>
      <c r="AF566" s="219"/>
      <c r="AG566" s="219"/>
      <c r="AH566" s="219"/>
      <c r="AI566" s="203" t="s">
        <v>53</v>
      </c>
      <c r="AM566" s="219"/>
      <c r="AO566" s="219"/>
    </row>
    <row r="567" spans="1:41" customFormat="1" ht="15" hidden="1" x14ac:dyDescent="0.25">
      <c r="A567" s="224"/>
      <c r="B567" s="227"/>
      <c r="C567" s="226" t="s">
        <v>48</v>
      </c>
      <c r="D567" s="378" t="s">
        <v>54</v>
      </c>
      <c r="E567" s="378"/>
      <c r="F567" s="378"/>
      <c r="G567" s="228"/>
      <c r="H567" s="229"/>
      <c r="I567" s="229"/>
      <c r="J567" s="229"/>
      <c r="K567" s="230">
        <v>19.32</v>
      </c>
      <c r="L567" s="241">
        <v>3.20045</v>
      </c>
      <c r="M567" s="230">
        <v>0.87</v>
      </c>
      <c r="N567" s="232">
        <v>44.77</v>
      </c>
      <c r="O567" s="233">
        <v>38.950000000000003</v>
      </c>
      <c r="AF567" s="219"/>
      <c r="AG567" s="219"/>
      <c r="AH567" s="219"/>
      <c r="AJ567" s="203" t="s">
        <v>54</v>
      </c>
      <c r="AM567" s="219"/>
      <c r="AO567" s="219"/>
    </row>
    <row r="568" spans="1:41" customFormat="1" ht="15" hidden="1" x14ac:dyDescent="0.25">
      <c r="A568" s="224"/>
      <c r="B568" s="227"/>
      <c r="C568" s="226" t="s">
        <v>27</v>
      </c>
      <c r="D568" s="378" t="s">
        <v>55</v>
      </c>
      <c r="E568" s="378"/>
      <c r="F568" s="378"/>
      <c r="G568" s="228"/>
      <c r="H568" s="229"/>
      <c r="I568" s="229"/>
      <c r="J568" s="229"/>
      <c r="K568" s="230">
        <v>6.01</v>
      </c>
      <c r="L568" s="253">
        <v>3.1625000000000001</v>
      </c>
      <c r="M568" s="230">
        <v>0.27</v>
      </c>
      <c r="N568" s="232">
        <v>13.24</v>
      </c>
      <c r="O568" s="233">
        <v>3.57</v>
      </c>
      <c r="AF568" s="219"/>
      <c r="AG568" s="219"/>
      <c r="AH568" s="219"/>
      <c r="AJ568" s="203" t="s">
        <v>55</v>
      </c>
      <c r="AM568" s="219"/>
      <c r="AO568" s="219"/>
    </row>
    <row r="569" spans="1:41" customFormat="1" ht="15" hidden="1" x14ac:dyDescent="0.25">
      <c r="A569" s="224"/>
      <c r="B569" s="227"/>
      <c r="C569" s="226" t="s">
        <v>56</v>
      </c>
      <c r="D569" s="378" t="s">
        <v>57</v>
      </c>
      <c r="E569" s="378"/>
      <c r="F569" s="378"/>
      <c r="G569" s="228"/>
      <c r="H569" s="229"/>
      <c r="I569" s="229"/>
      <c r="J569" s="229"/>
      <c r="K569" s="230">
        <v>0.22</v>
      </c>
      <c r="L569" s="253">
        <v>3.1625000000000001</v>
      </c>
      <c r="M569" s="230">
        <v>0.01</v>
      </c>
      <c r="N569" s="232">
        <v>44.77</v>
      </c>
      <c r="O569" s="233">
        <v>0.45</v>
      </c>
      <c r="AF569" s="219"/>
      <c r="AG569" s="219"/>
      <c r="AH569" s="219"/>
      <c r="AJ569" s="203" t="s">
        <v>57</v>
      </c>
      <c r="AM569" s="219"/>
      <c r="AO569" s="219"/>
    </row>
    <row r="570" spans="1:41" customFormat="1" ht="15" hidden="1" x14ac:dyDescent="0.25">
      <c r="A570" s="224"/>
      <c r="B570" s="227"/>
      <c r="C570" s="226" t="s">
        <v>58</v>
      </c>
      <c r="D570" s="378" t="s">
        <v>59</v>
      </c>
      <c r="E570" s="378"/>
      <c r="F570" s="378"/>
      <c r="G570" s="228"/>
      <c r="H570" s="229"/>
      <c r="I570" s="229"/>
      <c r="J570" s="229"/>
      <c r="K570" s="230">
        <v>138.16</v>
      </c>
      <c r="L570" s="240">
        <v>2.2000000000000002</v>
      </c>
      <c r="M570" s="230">
        <v>4.26</v>
      </c>
      <c r="N570" s="232">
        <v>8.16</v>
      </c>
      <c r="O570" s="233">
        <v>34.76</v>
      </c>
      <c r="AF570" s="219"/>
      <c r="AG570" s="219"/>
      <c r="AH570" s="219"/>
      <c r="AJ570" s="203" t="s">
        <v>59</v>
      </c>
      <c r="AM570" s="219"/>
      <c r="AO570" s="219"/>
    </row>
    <row r="571" spans="1:41" customFormat="1" ht="15" hidden="1" x14ac:dyDescent="0.25">
      <c r="A571" s="287"/>
      <c r="B571" s="227"/>
      <c r="C571" s="226"/>
      <c r="D571" s="378" t="s">
        <v>60</v>
      </c>
      <c r="E571" s="378"/>
      <c r="F571" s="378"/>
      <c r="G571" s="228" t="s">
        <v>61</v>
      </c>
      <c r="H571" s="232">
        <v>2.13</v>
      </c>
      <c r="I571" s="241">
        <v>3.20045</v>
      </c>
      <c r="J571" s="257">
        <v>9.5437400000000006E-2</v>
      </c>
      <c r="K571" s="238"/>
      <c r="L571" s="229"/>
      <c r="M571" s="238"/>
      <c r="N571" s="229"/>
      <c r="O571" s="239"/>
      <c r="AF571" s="219"/>
      <c r="AG571" s="219"/>
      <c r="AH571" s="219"/>
      <c r="AK571" s="203" t="s">
        <v>60</v>
      </c>
      <c r="AM571" s="219"/>
      <c r="AO571" s="219"/>
    </row>
    <row r="572" spans="1:41" customFormat="1" ht="15" hidden="1" x14ac:dyDescent="0.25">
      <c r="A572" s="287"/>
      <c r="B572" s="227"/>
      <c r="C572" s="226"/>
      <c r="D572" s="378" t="s">
        <v>62</v>
      </c>
      <c r="E572" s="378"/>
      <c r="F572" s="378"/>
      <c r="G572" s="228" t="s">
        <v>61</v>
      </c>
      <c r="H572" s="232">
        <v>0.02</v>
      </c>
      <c r="I572" s="253">
        <v>3.1625000000000001</v>
      </c>
      <c r="J572" s="257">
        <v>8.855E-4</v>
      </c>
      <c r="K572" s="238"/>
      <c r="L572" s="229"/>
      <c r="M572" s="238"/>
      <c r="N572" s="229"/>
      <c r="O572" s="239"/>
      <c r="AF572" s="219"/>
      <c r="AG572" s="219"/>
      <c r="AH572" s="219"/>
      <c r="AK572" s="203" t="s">
        <v>62</v>
      </c>
      <c r="AM572" s="219"/>
      <c r="AO572" s="219"/>
    </row>
    <row r="573" spans="1:41" customFormat="1" ht="15" hidden="1" x14ac:dyDescent="0.25">
      <c r="A573" s="242"/>
      <c r="B573" s="228"/>
      <c r="C573" s="226"/>
      <c r="D573" s="379" t="s">
        <v>63</v>
      </c>
      <c r="E573" s="379"/>
      <c r="F573" s="379"/>
      <c r="G573" s="243"/>
      <c r="H573" s="244"/>
      <c r="I573" s="244"/>
      <c r="J573" s="244"/>
      <c r="K573" s="246">
        <v>163.49</v>
      </c>
      <c r="L573" s="244"/>
      <c r="M573" s="246">
        <v>5.4</v>
      </c>
      <c r="N573" s="244"/>
      <c r="O573" s="254">
        <v>77.28</v>
      </c>
      <c r="AF573" s="219"/>
      <c r="AG573" s="219"/>
      <c r="AH573" s="219"/>
      <c r="AL573" s="203" t="s">
        <v>63</v>
      </c>
      <c r="AM573" s="219"/>
      <c r="AO573" s="219"/>
    </row>
    <row r="574" spans="1:41" customFormat="1" ht="15" hidden="1" x14ac:dyDescent="0.25">
      <c r="A574" s="287"/>
      <c r="B574" s="227"/>
      <c r="C574" s="226"/>
      <c r="D574" s="378" t="s">
        <v>64</v>
      </c>
      <c r="E574" s="378"/>
      <c r="F574" s="378"/>
      <c r="G574" s="228"/>
      <c r="H574" s="229"/>
      <c r="I574" s="229"/>
      <c r="J574" s="229"/>
      <c r="K574" s="238"/>
      <c r="L574" s="229"/>
      <c r="M574" s="230">
        <v>0.88</v>
      </c>
      <c r="N574" s="229"/>
      <c r="O574" s="233">
        <v>39.4</v>
      </c>
      <c r="AF574" s="219"/>
      <c r="AG574" s="219"/>
      <c r="AH574" s="219"/>
      <c r="AK574" s="203" t="s">
        <v>64</v>
      </c>
      <c r="AM574" s="219"/>
      <c r="AO574" s="219"/>
    </row>
    <row r="575" spans="1:41" customFormat="1" ht="45" hidden="1" x14ac:dyDescent="0.25">
      <c r="A575" s="287"/>
      <c r="B575" s="227"/>
      <c r="C575" s="226" t="s">
        <v>645</v>
      </c>
      <c r="D575" s="378" t="s">
        <v>646</v>
      </c>
      <c r="E575" s="378"/>
      <c r="F575" s="378"/>
      <c r="G575" s="228" t="s">
        <v>67</v>
      </c>
      <c r="H575" s="236">
        <v>94</v>
      </c>
      <c r="I575" s="229"/>
      <c r="J575" s="236">
        <v>94</v>
      </c>
      <c r="K575" s="238"/>
      <c r="L575" s="229"/>
      <c r="M575" s="230">
        <v>0.83</v>
      </c>
      <c r="N575" s="229"/>
      <c r="O575" s="233">
        <v>37.04</v>
      </c>
      <c r="AF575" s="219"/>
      <c r="AG575" s="219"/>
      <c r="AH575" s="219"/>
      <c r="AK575" s="203" t="s">
        <v>646</v>
      </c>
      <c r="AM575" s="219"/>
      <c r="AO575" s="219"/>
    </row>
    <row r="576" spans="1:41" customFormat="1" ht="90" hidden="1" x14ac:dyDescent="0.25">
      <c r="A576" s="287"/>
      <c r="B576" s="227"/>
      <c r="C576" s="226" t="s">
        <v>647</v>
      </c>
      <c r="D576" s="378" t="s">
        <v>648</v>
      </c>
      <c r="E576" s="378"/>
      <c r="F576" s="378"/>
      <c r="G576" s="228" t="s">
        <v>67</v>
      </c>
      <c r="H576" s="236">
        <v>51</v>
      </c>
      <c r="I576" s="232">
        <v>0.85</v>
      </c>
      <c r="J576" s="232">
        <v>43.35</v>
      </c>
      <c r="K576" s="238"/>
      <c r="L576" s="229"/>
      <c r="M576" s="230">
        <v>0.38</v>
      </c>
      <c r="N576" s="229"/>
      <c r="O576" s="233">
        <v>17.079999999999998</v>
      </c>
      <c r="AF576" s="219"/>
      <c r="AG576" s="219"/>
      <c r="AH576" s="219"/>
      <c r="AK576" s="203" t="s">
        <v>648</v>
      </c>
      <c r="AM576" s="219"/>
      <c r="AO576" s="219"/>
    </row>
    <row r="577" spans="1:41" customFormat="1" ht="15" hidden="1" x14ac:dyDescent="0.25">
      <c r="A577" s="224"/>
      <c r="B577" s="248"/>
      <c r="C577" s="314"/>
      <c r="D577" s="386" t="s">
        <v>70</v>
      </c>
      <c r="E577" s="386"/>
      <c r="F577" s="386"/>
      <c r="G577" s="221"/>
      <c r="H577" s="249"/>
      <c r="I577" s="249"/>
      <c r="J577" s="249"/>
      <c r="K577" s="250"/>
      <c r="L577" s="249"/>
      <c r="M577" s="251">
        <v>6.61</v>
      </c>
      <c r="N577" s="244"/>
      <c r="O577" s="258">
        <v>131.4</v>
      </c>
      <c r="AF577" s="219"/>
      <c r="AG577" s="219"/>
      <c r="AH577" s="219"/>
      <c r="AM577" s="219" t="s">
        <v>70</v>
      </c>
      <c r="AO577" s="219"/>
    </row>
    <row r="578" spans="1:41" customFormat="1" ht="45.75" x14ac:dyDescent="0.25">
      <c r="A578" s="220" t="s">
        <v>804</v>
      </c>
      <c r="B578" s="221" t="s">
        <v>932</v>
      </c>
      <c r="C578" s="313" t="s">
        <v>266</v>
      </c>
      <c r="D578" s="383" t="s">
        <v>267</v>
      </c>
      <c r="E578" s="383"/>
      <c r="F578" s="383"/>
      <c r="G578" s="221" t="s">
        <v>268</v>
      </c>
      <c r="H578" s="221">
        <v>0.41599999999999998</v>
      </c>
      <c r="I578" s="221" t="s">
        <v>48</v>
      </c>
      <c r="J578" s="394" t="s">
        <v>933</v>
      </c>
      <c r="K578" s="222"/>
      <c r="L578" s="221"/>
      <c r="M578" s="222"/>
      <c r="N578" s="221"/>
      <c r="O578" s="223"/>
      <c r="P578" s="398"/>
      <c r="AF578" s="219"/>
      <c r="AG578" s="219"/>
      <c r="AH578" s="219" t="s">
        <v>267</v>
      </c>
      <c r="AM578" s="219"/>
      <c r="AO578" s="219"/>
    </row>
    <row r="579" spans="1:41" customFormat="1" ht="33.75" hidden="1" x14ac:dyDescent="0.25">
      <c r="A579" s="224"/>
      <c r="B579" s="225"/>
      <c r="C579" s="226" t="s">
        <v>50</v>
      </c>
      <c r="D579" s="384" t="s">
        <v>51</v>
      </c>
      <c r="E579" s="384"/>
      <c r="F579" s="384"/>
      <c r="G579" s="384"/>
      <c r="H579" s="384"/>
      <c r="I579" s="384"/>
      <c r="J579" s="384"/>
      <c r="K579" s="384"/>
      <c r="L579" s="384"/>
      <c r="M579" s="384"/>
      <c r="N579" s="384"/>
      <c r="O579" s="385"/>
      <c r="AF579" s="219"/>
      <c r="AG579" s="219"/>
      <c r="AH579" s="219"/>
      <c r="AI579" s="203" t="s">
        <v>51</v>
      </c>
      <c r="AM579" s="219"/>
      <c r="AO579" s="219"/>
    </row>
    <row r="580" spans="1:41" customFormat="1" ht="57" hidden="1" x14ac:dyDescent="0.25">
      <c r="A580" s="224"/>
      <c r="B580" s="225"/>
      <c r="C580" s="226" t="s">
        <v>52</v>
      </c>
      <c r="D580" s="384" t="s">
        <v>53</v>
      </c>
      <c r="E580" s="384"/>
      <c r="F580" s="384"/>
      <c r="G580" s="384"/>
      <c r="H580" s="384"/>
      <c r="I580" s="384"/>
      <c r="J580" s="384"/>
      <c r="K580" s="384"/>
      <c r="L580" s="384"/>
      <c r="M580" s="384"/>
      <c r="N580" s="384"/>
      <c r="O580" s="385"/>
      <c r="AF580" s="219"/>
      <c r="AG580" s="219"/>
      <c r="AH580" s="219"/>
      <c r="AI580" s="203" t="s">
        <v>53</v>
      </c>
      <c r="AM580" s="219"/>
      <c r="AO580" s="219"/>
    </row>
    <row r="581" spans="1:41" customFormat="1" ht="15" hidden="1" x14ac:dyDescent="0.25">
      <c r="A581" s="224"/>
      <c r="B581" s="227"/>
      <c r="C581" s="226" t="s">
        <v>48</v>
      </c>
      <c r="D581" s="378" t="s">
        <v>54</v>
      </c>
      <c r="E581" s="378"/>
      <c r="F581" s="378"/>
      <c r="G581" s="228"/>
      <c r="H581" s="229"/>
      <c r="I581" s="229"/>
      <c r="J581" s="229"/>
      <c r="K581" s="230">
        <v>201.61</v>
      </c>
      <c r="L581" s="253">
        <v>1.3225</v>
      </c>
      <c r="M581" s="230">
        <v>110.92</v>
      </c>
      <c r="N581" s="232">
        <v>44.77</v>
      </c>
      <c r="O581" s="235">
        <v>4965.8900000000003</v>
      </c>
      <c r="AF581" s="219"/>
      <c r="AG581" s="219"/>
      <c r="AH581" s="219"/>
      <c r="AJ581" s="203" t="s">
        <v>54</v>
      </c>
      <c r="AM581" s="219"/>
      <c r="AO581" s="219"/>
    </row>
    <row r="582" spans="1:41" customFormat="1" ht="15" hidden="1" x14ac:dyDescent="0.25">
      <c r="A582" s="224"/>
      <c r="B582" s="227"/>
      <c r="C582" s="226" t="s">
        <v>27</v>
      </c>
      <c r="D582" s="378" t="s">
        <v>55</v>
      </c>
      <c r="E582" s="378"/>
      <c r="F582" s="378"/>
      <c r="G582" s="228"/>
      <c r="H582" s="229"/>
      <c r="I582" s="229"/>
      <c r="J582" s="229"/>
      <c r="K582" s="230">
        <v>71.64</v>
      </c>
      <c r="L582" s="253">
        <v>1.4375</v>
      </c>
      <c r="M582" s="230">
        <v>42.84</v>
      </c>
      <c r="N582" s="232">
        <v>13.24</v>
      </c>
      <c r="O582" s="233">
        <v>567.20000000000005</v>
      </c>
      <c r="AF582" s="219"/>
      <c r="AG582" s="219"/>
      <c r="AH582" s="219"/>
      <c r="AJ582" s="203" t="s">
        <v>55</v>
      </c>
      <c r="AM582" s="219"/>
      <c r="AO582" s="219"/>
    </row>
    <row r="583" spans="1:41" customFormat="1" ht="15" hidden="1" x14ac:dyDescent="0.25">
      <c r="A583" s="224"/>
      <c r="B583" s="227"/>
      <c r="C583" s="226" t="s">
        <v>56</v>
      </c>
      <c r="D583" s="378" t="s">
        <v>57</v>
      </c>
      <c r="E583" s="378"/>
      <c r="F583" s="378"/>
      <c r="G583" s="228"/>
      <c r="H583" s="229"/>
      <c r="I583" s="229"/>
      <c r="J583" s="229"/>
      <c r="K583" s="230">
        <v>2.3199999999999998</v>
      </c>
      <c r="L583" s="253">
        <v>1.4375</v>
      </c>
      <c r="M583" s="230">
        <v>1.39</v>
      </c>
      <c r="N583" s="232">
        <v>44.77</v>
      </c>
      <c r="O583" s="233">
        <v>62.23</v>
      </c>
      <c r="AF583" s="219"/>
      <c r="AG583" s="219"/>
      <c r="AH583" s="219"/>
      <c r="AJ583" s="203" t="s">
        <v>57</v>
      </c>
      <c r="AM583" s="219"/>
      <c r="AO583" s="219"/>
    </row>
    <row r="584" spans="1:41" customFormat="1" ht="15" hidden="1" x14ac:dyDescent="0.25">
      <c r="A584" s="224"/>
      <c r="B584" s="227"/>
      <c r="C584" s="226" t="s">
        <v>58</v>
      </c>
      <c r="D584" s="378" t="s">
        <v>59</v>
      </c>
      <c r="E584" s="378"/>
      <c r="F584" s="378"/>
      <c r="G584" s="228"/>
      <c r="H584" s="229"/>
      <c r="I584" s="229"/>
      <c r="J584" s="229"/>
      <c r="K584" s="230">
        <v>62.75</v>
      </c>
      <c r="L584" s="229"/>
      <c r="M584" s="230">
        <v>26.1</v>
      </c>
      <c r="N584" s="232">
        <v>8.16</v>
      </c>
      <c r="O584" s="233">
        <v>212.98</v>
      </c>
      <c r="AF584" s="219"/>
      <c r="AG584" s="219"/>
      <c r="AH584" s="219"/>
      <c r="AJ584" s="203" t="s">
        <v>59</v>
      </c>
      <c r="AM584" s="219"/>
      <c r="AO584" s="219"/>
    </row>
    <row r="585" spans="1:41" customFormat="1" ht="15" hidden="1" x14ac:dyDescent="0.25">
      <c r="A585" s="287"/>
      <c r="B585" s="227"/>
      <c r="C585" s="226"/>
      <c r="D585" s="378" t="s">
        <v>60</v>
      </c>
      <c r="E585" s="378"/>
      <c r="F585" s="378"/>
      <c r="G585" s="228" t="s">
        <v>61</v>
      </c>
      <c r="H585" s="240">
        <v>21.2</v>
      </c>
      <c r="I585" s="253">
        <v>1.3225</v>
      </c>
      <c r="J585" s="237">
        <v>11.663392</v>
      </c>
      <c r="K585" s="238"/>
      <c r="L585" s="229"/>
      <c r="M585" s="238"/>
      <c r="N585" s="229"/>
      <c r="O585" s="239"/>
      <c r="AF585" s="219"/>
      <c r="AG585" s="219"/>
      <c r="AH585" s="219"/>
      <c r="AK585" s="203" t="s">
        <v>60</v>
      </c>
      <c r="AM585" s="219"/>
      <c r="AO585" s="219"/>
    </row>
    <row r="586" spans="1:41" customFormat="1" ht="15" hidden="1" x14ac:dyDescent="0.25">
      <c r="A586" s="287"/>
      <c r="B586" s="227"/>
      <c r="C586" s="226"/>
      <c r="D586" s="378" t="s">
        <v>62</v>
      </c>
      <c r="E586" s="378"/>
      <c r="F586" s="378"/>
      <c r="G586" s="228" t="s">
        <v>61</v>
      </c>
      <c r="H586" s="240">
        <v>0.2</v>
      </c>
      <c r="I586" s="253">
        <v>1.4375</v>
      </c>
      <c r="J586" s="253">
        <v>0.1196</v>
      </c>
      <c r="K586" s="238"/>
      <c r="L586" s="229"/>
      <c r="M586" s="238"/>
      <c r="N586" s="229"/>
      <c r="O586" s="239"/>
      <c r="AF586" s="219"/>
      <c r="AG586" s="219"/>
      <c r="AH586" s="219"/>
      <c r="AK586" s="203" t="s">
        <v>62</v>
      </c>
      <c r="AM586" s="219"/>
      <c r="AO586" s="219"/>
    </row>
    <row r="587" spans="1:41" customFormat="1" ht="15" hidden="1" x14ac:dyDescent="0.25">
      <c r="A587" s="242"/>
      <c r="B587" s="228"/>
      <c r="C587" s="226"/>
      <c r="D587" s="379" t="s">
        <v>63</v>
      </c>
      <c r="E587" s="379"/>
      <c r="F587" s="379"/>
      <c r="G587" s="243"/>
      <c r="H587" s="244"/>
      <c r="I587" s="244"/>
      <c r="J587" s="244"/>
      <c r="K587" s="246">
        <v>336</v>
      </c>
      <c r="L587" s="244"/>
      <c r="M587" s="246">
        <v>179.86</v>
      </c>
      <c r="N587" s="244"/>
      <c r="O587" s="247">
        <v>5746.07</v>
      </c>
      <c r="AF587" s="219"/>
      <c r="AG587" s="219"/>
      <c r="AH587" s="219"/>
      <c r="AL587" s="203" t="s">
        <v>63</v>
      </c>
      <c r="AM587" s="219"/>
      <c r="AO587" s="219"/>
    </row>
    <row r="588" spans="1:41" customFormat="1" ht="15" hidden="1" x14ac:dyDescent="0.25">
      <c r="A588" s="287"/>
      <c r="B588" s="227"/>
      <c r="C588" s="226"/>
      <c r="D588" s="378" t="s">
        <v>64</v>
      </c>
      <c r="E588" s="378"/>
      <c r="F588" s="378"/>
      <c r="G588" s="228"/>
      <c r="H588" s="229"/>
      <c r="I588" s="229"/>
      <c r="J588" s="229"/>
      <c r="K588" s="238"/>
      <c r="L588" s="229"/>
      <c r="M588" s="230">
        <v>112.31</v>
      </c>
      <c r="N588" s="229"/>
      <c r="O588" s="235">
        <v>5028.12</v>
      </c>
      <c r="AF588" s="219"/>
      <c r="AG588" s="219"/>
      <c r="AH588" s="219"/>
      <c r="AK588" s="203" t="s">
        <v>64</v>
      </c>
      <c r="AM588" s="219"/>
      <c r="AO588" s="219"/>
    </row>
    <row r="589" spans="1:41" customFormat="1" ht="45" hidden="1" x14ac:dyDescent="0.25">
      <c r="A589" s="287"/>
      <c r="B589" s="227"/>
      <c r="C589" s="226" t="s">
        <v>258</v>
      </c>
      <c r="D589" s="378" t="s">
        <v>259</v>
      </c>
      <c r="E589" s="378"/>
      <c r="F589" s="378"/>
      <c r="G589" s="228" t="s">
        <v>67</v>
      </c>
      <c r="H589" s="236">
        <v>110</v>
      </c>
      <c r="I589" s="229"/>
      <c r="J589" s="236">
        <v>110</v>
      </c>
      <c r="K589" s="238"/>
      <c r="L589" s="229"/>
      <c r="M589" s="230">
        <v>123.54</v>
      </c>
      <c r="N589" s="229"/>
      <c r="O589" s="235">
        <v>5530.93</v>
      </c>
      <c r="AF589" s="219"/>
      <c r="AG589" s="219"/>
      <c r="AH589" s="219"/>
      <c r="AK589" s="203" t="s">
        <v>259</v>
      </c>
      <c r="AM589" s="219"/>
      <c r="AO589" s="219"/>
    </row>
    <row r="590" spans="1:41" customFormat="1" ht="90" hidden="1" x14ac:dyDescent="0.25">
      <c r="A590" s="287"/>
      <c r="B590" s="227"/>
      <c r="C590" s="226" t="s">
        <v>260</v>
      </c>
      <c r="D590" s="378" t="s">
        <v>261</v>
      </c>
      <c r="E590" s="378"/>
      <c r="F590" s="378"/>
      <c r="G590" s="228" t="s">
        <v>67</v>
      </c>
      <c r="H590" s="236">
        <v>69</v>
      </c>
      <c r="I590" s="232">
        <v>0.85</v>
      </c>
      <c r="J590" s="232">
        <v>58.65</v>
      </c>
      <c r="K590" s="238"/>
      <c r="L590" s="229"/>
      <c r="M590" s="230">
        <v>65.87</v>
      </c>
      <c r="N590" s="229"/>
      <c r="O590" s="235">
        <v>2948.99</v>
      </c>
      <c r="AF590" s="219"/>
      <c r="AG590" s="219"/>
      <c r="AH590" s="219"/>
      <c r="AK590" s="203" t="s">
        <v>261</v>
      </c>
      <c r="AM590" s="219"/>
      <c r="AO590" s="219"/>
    </row>
    <row r="591" spans="1:41" customFormat="1" ht="15" hidden="1" x14ac:dyDescent="0.25">
      <c r="A591" s="224"/>
      <c r="B591" s="248"/>
      <c r="C591" s="314"/>
      <c r="D591" s="386" t="s">
        <v>70</v>
      </c>
      <c r="E591" s="386"/>
      <c r="F591" s="386"/>
      <c r="G591" s="221"/>
      <c r="H591" s="249"/>
      <c r="I591" s="249"/>
      <c r="J591" s="249"/>
      <c r="K591" s="250"/>
      <c r="L591" s="249"/>
      <c r="M591" s="251">
        <v>369.27</v>
      </c>
      <c r="N591" s="244"/>
      <c r="O591" s="252">
        <v>14225.99</v>
      </c>
      <c r="AF591" s="219"/>
      <c r="AG591" s="219"/>
      <c r="AH591" s="219"/>
      <c r="AM591" s="219" t="s">
        <v>70</v>
      </c>
      <c r="AO591" s="219"/>
    </row>
    <row r="592" spans="1:41" customFormat="1" ht="33.75" x14ac:dyDescent="0.25">
      <c r="A592" s="220" t="s">
        <v>811</v>
      </c>
      <c r="B592" s="221" t="s">
        <v>934</v>
      </c>
      <c r="C592" s="313" t="s">
        <v>426</v>
      </c>
      <c r="D592" s="383" t="s">
        <v>935</v>
      </c>
      <c r="E592" s="383"/>
      <c r="F592" s="383"/>
      <c r="G592" s="221" t="s">
        <v>116</v>
      </c>
      <c r="H592" s="221">
        <v>9.9839999999999998E-2</v>
      </c>
      <c r="I592" s="221" t="s">
        <v>48</v>
      </c>
      <c r="J592" s="394" t="s">
        <v>936</v>
      </c>
      <c r="K592" s="222" t="s">
        <v>429</v>
      </c>
      <c r="L592" s="221"/>
      <c r="M592" s="222" t="s">
        <v>937</v>
      </c>
      <c r="N592" s="221" t="s">
        <v>82</v>
      </c>
      <c r="O592" s="223" t="s">
        <v>938</v>
      </c>
      <c r="P592" s="398"/>
      <c r="AF592" s="219"/>
      <c r="AG592" s="219"/>
      <c r="AH592" s="219" t="s">
        <v>935</v>
      </c>
      <c r="AM592" s="219"/>
      <c r="AO592" s="219"/>
    </row>
    <row r="593" spans="1:41" customFormat="1" ht="15" hidden="1" x14ac:dyDescent="0.25">
      <c r="A593" s="224"/>
      <c r="B593" s="248"/>
      <c r="C593" s="314"/>
      <c r="D593" s="386" t="s">
        <v>70</v>
      </c>
      <c r="E593" s="386"/>
      <c r="F593" s="386"/>
      <c r="G593" s="221"/>
      <c r="H593" s="249"/>
      <c r="I593" s="249"/>
      <c r="J593" s="249"/>
      <c r="K593" s="250"/>
      <c r="L593" s="249"/>
      <c r="M593" s="256">
        <v>2156.31</v>
      </c>
      <c r="N593" s="244"/>
      <c r="O593" s="252">
        <v>17595.490000000002</v>
      </c>
      <c r="AF593" s="219"/>
      <c r="AG593" s="219"/>
      <c r="AH593" s="219"/>
      <c r="AM593" s="219" t="s">
        <v>70</v>
      </c>
      <c r="AO593" s="219"/>
    </row>
    <row r="594" spans="1:41" customFormat="1" ht="33.75" x14ac:dyDescent="0.25">
      <c r="A594" s="220" t="s">
        <v>308</v>
      </c>
      <c r="B594" s="221" t="s">
        <v>939</v>
      </c>
      <c r="C594" s="313" t="s">
        <v>269</v>
      </c>
      <c r="D594" s="383" t="s">
        <v>270</v>
      </c>
      <c r="E594" s="383"/>
      <c r="F594" s="383"/>
      <c r="G594" s="221" t="s">
        <v>116</v>
      </c>
      <c r="H594" s="221">
        <v>1.248E-2</v>
      </c>
      <c r="I594" s="221" t="s">
        <v>48</v>
      </c>
      <c r="J594" s="394" t="s">
        <v>940</v>
      </c>
      <c r="K594" s="222" t="s">
        <v>271</v>
      </c>
      <c r="L594" s="221"/>
      <c r="M594" s="222" t="s">
        <v>941</v>
      </c>
      <c r="N594" s="221" t="s">
        <v>82</v>
      </c>
      <c r="O594" s="223" t="s">
        <v>942</v>
      </c>
      <c r="P594" s="398"/>
      <c r="AF594" s="219"/>
      <c r="AG594" s="219"/>
      <c r="AH594" s="219" t="s">
        <v>270</v>
      </c>
      <c r="AM594" s="219"/>
      <c r="AO594" s="219"/>
    </row>
    <row r="595" spans="1:41" customFormat="1" ht="15" hidden="1" x14ac:dyDescent="0.25">
      <c r="A595" s="224"/>
      <c r="B595" s="248"/>
      <c r="C595" s="314"/>
      <c r="D595" s="386" t="s">
        <v>70</v>
      </c>
      <c r="E595" s="386"/>
      <c r="F595" s="386"/>
      <c r="G595" s="221"/>
      <c r="H595" s="249"/>
      <c r="I595" s="249"/>
      <c r="J595" s="249"/>
      <c r="K595" s="250"/>
      <c r="L595" s="249"/>
      <c r="M595" s="251">
        <v>148.33000000000001</v>
      </c>
      <c r="N595" s="244"/>
      <c r="O595" s="252">
        <v>1210.3699999999999</v>
      </c>
      <c r="AF595" s="219"/>
      <c r="AG595" s="219"/>
      <c r="AH595" s="219"/>
      <c r="AM595" s="219" t="s">
        <v>70</v>
      </c>
      <c r="AO595" s="219"/>
    </row>
    <row r="596" spans="1:41" customFormat="1" ht="45.75" x14ac:dyDescent="0.25">
      <c r="A596" s="220" t="s">
        <v>309</v>
      </c>
      <c r="B596" s="221" t="s">
        <v>943</v>
      </c>
      <c r="C596" s="313" t="s">
        <v>944</v>
      </c>
      <c r="D596" s="383" t="s">
        <v>945</v>
      </c>
      <c r="E596" s="383"/>
      <c r="F596" s="383"/>
      <c r="G596" s="221" t="s">
        <v>113</v>
      </c>
      <c r="H596" s="221">
        <v>1.423</v>
      </c>
      <c r="I596" s="221" t="s">
        <v>48</v>
      </c>
      <c r="J596" s="394" t="s">
        <v>946</v>
      </c>
      <c r="K596" s="222"/>
      <c r="L596" s="221"/>
      <c r="M596" s="222"/>
      <c r="N596" s="221"/>
      <c r="O596" s="223"/>
      <c r="P596" s="398"/>
      <c r="AF596" s="219"/>
      <c r="AG596" s="219"/>
      <c r="AH596" s="219" t="s">
        <v>945</v>
      </c>
      <c r="AM596" s="219"/>
      <c r="AO596" s="219"/>
    </row>
    <row r="597" spans="1:41" customFormat="1" ht="33.75" hidden="1" x14ac:dyDescent="0.25">
      <c r="A597" s="224"/>
      <c r="B597" s="225"/>
      <c r="C597" s="226" t="s">
        <v>50</v>
      </c>
      <c r="D597" s="384" t="s">
        <v>51</v>
      </c>
      <c r="E597" s="384"/>
      <c r="F597" s="384"/>
      <c r="G597" s="384"/>
      <c r="H597" s="384"/>
      <c r="I597" s="384"/>
      <c r="J597" s="384"/>
      <c r="K597" s="384"/>
      <c r="L597" s="384"/>
      <c r="M597" s="384"/>
      <c r="N597" s="384"/>
      <c r="O597" s="385"/>
      <c r="AF597" s="219"/>
      <c r="AG597" s="219"/>
      <c r="AH597" s="219"/>
      <c r="AI597" s="203" t="s">
        <v>51</v>
      </c>
      <c r="AM597" s="219"/>
      <c r="AO597" s="219"/>
    </row>
    <row r="598" spans="1:41" customFormat="1" ht="57" hidden="1" x14ac:dyDescent="0.25">
      <c r="A598" s="224"/>
      <c r="B598" s="225"/>
      <c r="C598" s="226" t="s">
        <v>52</v>
      </c>
      <c r="D598" s="384" t="s">
        <v>53</v>
      </c>
      <c r="E598" s="384"/>
      <c r="F598" s="384"/>
      <c r="G598" s="384"/>
      <c r="H598" s="384"/>
      <c r="I598" s="384"/>
      <c r="J598" s="384"/>
      <c r="K598" s="384"/>
      <c r="L598" s="384"/>
      <c r="M598" s="384"/>
      <c r="N598" s="384"/>
      <c r="O598" s="385"/>
      <c r="AF598" s="219"/>
      <c r="AG598" s="219"/>
      <c r="AH598" s="219"/>
      <c r="AI598" s="203" t="s">
        <v>53</v>
      </c>
      <c r="AM598" s="219"/>
      <c r="AO598" s="219"/>
    </row>
    <row r="599" spans="1:41" customFormat="1" ht="15" hidden="1" x14ac:dyDescent="0.25">
      <c r="A599" s="224"/>
      <c r="B599" s="227"/>
      <c r="C599" s="226" t="s">
        <v>48</v>
      </c>
      <c r="D599" s="378" t="s">
        <v>54</v>
      </c>
      <c r="E599" s="378"/>
      <c r="F599" s="378"/>
      <c r="G599" s="228"/>
      <c r="H599" s="229"/>
      <c r="I599" s="229"/>
      <c r="J599" s="229"/>
      <c r="K599" s="230">
        <v>42.14</v>
      </c>
      <c r="L599" s="253">
        <v>1.3225</v>
      </c>
      <c r="M599" s="230">
        <v>79.3</v>
      </c>
      <c r="N599" s="232">
        <v>44.77</v>
      </c>
      <c r="O599" s="235">
        <v>3550.26</v>
      </c>
      <c r="AF599" s="219"/>
      <c r="AG599" s="219"/>
      <c r="AH599" s="219"/>
      <c r="AJ599" s="203" t="s">
        <v>54</v>
      </c>
      <c r="AM599" s="219"/>
      <c r="AO599" s="219"/>
    </row>
    <row r="600" spans="1:41" customFormat="1" ht="15" hidden="1" x14ac:dyDescent="0.25">
      <c r="A600" s="224"/>
      <c r="B600" s="227"/>
      <c r="C600" s="226" t="s">
        <v>27</v>
      </c>
      <c r="D600" s="378" t="s">
        <v>55</v>
      </c>
      <c r="E600" s="378"/>
      <c r="F600" s="378"/>
      <c r="G600" s="228"/>
      <c r="H600" s="229"/>
      <c r="I600" s="229"/>
      <c r="J600" s="229"/>
      <c r="K600" s="230">
        <v>218.88</v>
      </c>
      <c r="L600" s="253">
        <v>1.4375</v>
      </c>
      <c r="M600" s="230">
        <v>447.73</v>
      </c>
      <c r="N600" s="232">
        <v>13.24</v>
      </c>
      <c r="O600" s="235">
        <v>5927.95</v>
      </c>
      <c r="AF600" s="219"/>
      <c r="AG600" s="219"/>
      <c r="AH600" s="219"/>
      <c r="AJ600" s="203" t="s">
        <v>55</v>
      </c>
      <c r="AM600" s="219"/>
      <c r="AO600" s="219"/>
    </row>
    <row r="601" spans="1:41" customFormat="1" ht="15" hidden="1" x14ac:dyDescent="0.25">
      <c r="A601" s="224"/>
      <c r="B601" s="227"/>
      <c r="C601" s="226" t="s">
        <v>56</v>
      </c>
      <c r="D601" s="378" t="s">
        <v>57</v>
      </c>
      <c r="E601" s="378"/>
      <c r="F601" s="378"/>
      <c r="G601" s="228"/>
      <c r="H601" s="229"/>
      <c r="I601" s="229"/>
      <c r="J601" s="229"/>
      <c r="K601" s="230">
        <v>24.14</v>
      </c>
      <c r="L601" s="253">
        <v>1.4375</v>
      </c>
      <c r="M601" s="230">
        <v>49.38</v>
      </c>
      <c r="N601" s="232">
        <v>44.77</v>
      </c>
      <c r="O601" s="235">
        <v>2210.7399999999998</v>
      </c>
      <c r="AF601" s="219"/>
      <c r="AG601" s="219"/>
      <c r="AH601" s="219"/>
      <c r="AJ601" s="203" t="s">
        <v>57</v>
      </c>
      <c r="AM601" s="219"/>
      <c r="AO601" s="219"/>
    </row>
    <row r="602" spans="1:41" customFormat="1" ht="15" hidden="1" x14ac:dyDescent="0.25">
      <c r="A602" s="287"/>
      <c r="B602" s="227"/>
      <c r="C602" s="226"/>
      <c r="D602" s="378" t="s">
        <v>60</v>
      </c>
      <c r="E602" s="378"/>
      <c r="F602" s="378"/>
      <c r="G602" s="228" t="s">
        <v>61</v>
      </c>
      <c r="H602" s="232">
        <v>4.9400000000000004</v>
      </c>
      <c r="I602" s="253">
        <v>1.3225</v>
      </c>
      <c r="J602" s="257">
        <v>9.2966724999999997</v>
      </c>
      <c r="K602" s="238"/>
      <c r="L602" s="229"/>
      <c r="M602" s="238"/>
      <c r="N602" s="229"/>
      <c r="O602" s="239"/>
      <c r="AF602" s="219"/>
      <c r="AG602" s="219"/>
      <c r="AH602" s="219"/>
      <c r="AK602" s="203" t="s">
        <v>60</v>
      </c>
      <c r="AM602" s="219"/>
      <c r="AO602" s="219"/>
    </row>
    <row r="603" spans="1:41" customFormat="1" ht="15" hidden="1" x14ac:dyDescent="0.25">
      <c r="A603" s="287"/>
      <c r="B603" s="227"/>
      <c r="C603" s="226"/>
      <c r="D603" s="378" t="s">
        <v>62</v>
      </c>
      <c r="E603" s="378"/>
      <c r="F603" s="378"/>
      <c r="G603" s="228" t="s">
        <v>61</v>
      </c>
      <c r="H603" s="240">
        <v>2.4</v>
      </c>
      <c r="I603" s="253">
        <v>1.4375</v>
      </c>
      <c r="J603" s="241">
        <v>4.9093499999999999</v>
      </c>
      <c r="K603" s="238"/>
      <c r="L603" s="229"/>
      <c r="M603" s="238"/>
      <c r="N603" s="229"/>
      <c r="O603" s="239"/>
      <c r="AF603" s="219"/>
      <c r="AG603" s="219"/>
      <c r="AH603" s="219"/>
      <c r="AK603" s="203" t="s">
        <v>62</v>
      </c>
      <c r="AM603" s="219"/>
      <c r="AO603" s="219"/>
    </row>
    <row r="604" spans="1:41" customFormat="1" ht="15" hidden="1" x14ac:dyDescent="0.25">
      <c r="A604" s="242"/>
      <c r="B604" s="228"/>
      <c r="C604" s="226"/>
      <c r="D604" s="379" t="s">
        <v>63</v>
      </c>
      <c r="E604" s="379"/>
      <c r="F604" s="379"/>
      <c r="G604" s="243"/>
      <c r="H604" s="244"/>
      <c r="I604" s="244"/>
      <c r="J604" s="244"/>
      <c r="K604" s="246">
        <v>261.02</v>
      </c>
      <c r="L604" s="244"/>
      <c r="M604" s="246">
        <v>527.03</v>
      </c>
      <c r="N604" s="244"/>
      <c r="O604" s="247">
        <v>9478.2099999999991</v>
      </c>
      <c r="AF604" s="219"/>
      <c r="AG604" s="219"/>
      <c r="AH604" s="219"/>
      <c r="AL604" s="203" t="s">
        <v>63</v>
      </c>
      <c r="AM604" s="219"/>
      <c r="AO604" s="219"/>
    </row>
    <row r="605" spans="1:41" customFormat="1" ht="15" hidden="1" x14ac:dyDescent="0.25">
      <c r="A605" s="287"/>
      <c r="B605" s="227"/>
      <c r="C605" s="226"/>
      <c r="D605" s="378" t="s">
        <v>64</v>
      </c>
      <c r="E605" s="378"/>
      <c r="F605" s="378"/>
      <c r="G605" s="228"/>
      <c r="H605" s="229"/>
      <c r="I605" s="229"/>
      <c r="J605" s="229"/>
      <c r="K605" s="238"/>
      <c r="L605" s="229"/>
      <c r="M605" s="230">
        <v>128.68</v>
      </c>
      <c r="N605" s="229"/>
      <c r="O605" s="235">
        <v>5761</v>
      </c>
      <c r="AF605" s="219"/>
      <c r="AG605" s="219"/>
      <c r="AH605" s="219"/>
      <c r="AK605" s="203" t="s">
        <v>64</v>
      </c>
      <c r="AM605" s="219"/>
      <c r="AO605" s="219"/>
    </row>
    <row r="606" spans="1:41" customFormat="1" ht="23.25" hidden="1" x14ac:dyDescent="0.25">
      <c r="A606" s="287"/>
      <c r="B606" s="227"/>
      <c r="C606" s="226" t="s">
        <v>947</v>
      </c>
      <c r="D606" s="378" t="s">
        <v>948</v>
      </c>
      <c r="E606" s="378"/>
      <c r="F606" s="378"/>
      <c r="G606" s="228" t="s">
        <v>67</v>
      </c>
      <c r="H606" s="236">
        <v>98</v>
      </c>
      <c r="I606" s="229"/>
      <c r="J606" s="236">
        <v>98</v>
      </c>
      <c r="K606" s="238"/>
      <c r="L606" s="229"/>
      <c r="M606" s="230">
        <v>126.11</v>
      </c>
      <c r="N606" s="229"/>
      <c r="O606" s="235">
        <v>5645.78</v>
      </c>
      <c r="AF606" s="219"/>
      <c r="AG606" s="219"/>
      <c r="AH606" s="219"/>
      <c r="AK606" s="203" t="s">
        <v>948</v>
      </c>
      <c r="AM606" s="219"/>
      <c r="AO606" s="219"/>
    </row>
    <row r="607" spans="1:41" customFormat="1" ht="56.25" hidden="1" x14ac:dyDescent="0.25">
      <c r="A607" s="287"/>
      <c r="B607" s="227"/>
      <c r="C607" s="226" t="s">
        <v>949</v>
      </c>
      <c r="D607" s="378" t="s">
        <v>950</v>
      </c>
      <c r="E607" s="378"/>
      <c r="F607" s="378"/>
      <c r="G607" s="228" t="s">
        <v>67</v>
      </c>
      <c r="H607" s="236">
        <v>58</v>
      </c>
      <c r="I607" s="232">
        <v>0.85</v>
      </c>
      <c r="J607" s="240">
        <v>49.3</v>
      </c>
      <c r="K607" s="238"/>
      <c r="L607" s="229"/>
      <c r="M607" s="230">
        <v>63.44</v>
      </c>
      <c r="N607" s="229"/>
      <c r="O607" s="235">
        <v>2840.17</v>
      </c>
      <c r="AF607" s="219"/>
      <c r="AG607" s="219"/>
      <c r="AH607" s="219"/>
      <c r="AK607" s="203" t="s">
        <v>950</v>
      </c>
      <c r="AM607" s="219"/>
      <c r="AO607" s="219"/>
    </row>
    <row r="608" spans="1:41" customFormat="1" ht="15" hidden="1" x14ac:dyDescent="0.25">
      <c r="A608" s="224"/>
      <c r="B608" s="248"/>
      <c r="C608" s="314"/>
      <c r="D608" s="386" t="s">
        <v>70</v>
      </c>
      <c r="E608" s="386"/>
      <c r="F608" s="386"/>
      <c r="G608" s="221"/>
      <c r="H608" s="249"/>
      <c r="I608" s="249"/>
      <c r="J608" s="249"/>
      <c r="K608" s="250"/>
      <c r="L608" s="249"/>
      <c r="M608" s="251">
        <v>716.58</v>
      </c>
      <c r="N608" s="244"/>
      <c r="O608" s="252">
        <v>17964.16</v>
      </c>
      <c r="AF608" s="219"/>
      <c r="AG608" s="219"/>
      <c r="AH608" s="219"/>
      <c r="AM608" s="219" t="s">
        <v>70</v>
      </c>
      <c r="AO608" s="219"/>
    </row>
    <row r="609" spans="1:41" customFormat="1" ht="34.5" x14ac:dyDescent="0.25">
      <c r="A609" s="220" t="s">
        <v>313</v>
      </c>
      <c r="B609" s="221" t="s">
        <v>951</v>
      </c>
      <c r="C609" s="313" t="s">
        <v>952</v>
      </c>
      <c r="D609" s="383" t="s">
        <v>953</v>
      </c>
      <c r="E609" s="383"/>
      <c r="F609" s="383"/>
      <c r="G609" s="221" t="s">
        <v>80</v>
      </c>
      <c r="H609" s="221">
        <v>0.02</v>
      </c>
      <c r="I609" s="221" t="s">
        <v>48</v>
      </c>
      <c r="J609" s="394" t="s">
        <v>702</v>
      </c>
      <c r="K609" s="222"/>
      <c r="L609" s="221"/>
      <c r="M609" s="222"/>
      <c r="N609" s="221"/>
      <c r="O609" s="223"/>
      <c r="P609" s="398"/>
      <c r="AF609" s="219"/>
      <c r="AG609" s="219"/>
      <c r="AH609" s="219" t="s">
        <v>953</v>
      </c>
      <c r="AM609" s="219"/>
      <c r="AO609" s="219"/>
    </row>
    <row r="610" spans="1:41" customFormat="1" ht="57" hidden="1" x14ac:dyDescent="0.25">
      <c r="A610" s="224"/>
      <c r="B610" s="225"/>
      <c r="C610" s="226" t="s">
        <v>52</v>
      </c>
      <c r="D610" s="384" t="s">
        <v>53</v>
      </c>
      <c r="E610" s="384"/>
      <c r="F610" s="384"/>
      <c r="G610" s="384"/>
      <c r="H610" s="384"/>
      <c r="I610" s="384"/>
      <c r="J610" s="384"/>
      <c r="K610" s="384"/>
      <c r="L610" s="384"/>
      <c r="M610" s="384"/>
      <c r="N610" s="384"/>
      <c r="O610" s="385"/>
      <c r="AF610" s="219"/>
      <c r="AG610" s="219"/>
      <c r="AH610" s="219"/>
      <c r="AI610" s="203" t="s">
        <v>53</v>
      </c>
      <c r="AM610" s="219"/>
      <c r="AO610" s="219"/>
    </row>
    <row r="611" spans="1:41" customFormat="1" ht="15" hidden="1" x14ac:dyDescent="0.25">
      <c r="A611" s="224"/>
      <c r="B611" s="227"/>
      <c r="C611" s="226" t="s">
        <v>48</v>
      </c>
      <c r="D611" s="378" t="s">
        <v>54</v>
      </c>
      <c r="E611" s="378"/>
      <c r="F611" s="378"/>
      <c r="G611" s="228"/>
      <c r="H611" s="229"/>
      <c r="I611" s="229"/>
      <c r="J611" s="229"/>
      <c r="K611" s="230">
        <v>494.38</v>
      </c>
      <c r="L611" s="232">
        <v>1.1499999999999999</v>
      </c>
      <c r="M611" s="230">
        <v>11.37</v>
      </c>
      <c r="N611" s="232">
        <v>44.77</v>
      </c>
      <c r="O611" s="233">
        <v>509.03</v>
      </c>
      <c r="AF611" s="219"/>
      <c r="AG611" s="219"/>
      <c r="AH611" s="219"/>
      <c r="AJ611" s="203" t="s">
        <v>54</v>
      </c>
      <c r="AM611" s="219"/>
      <c r="AO611" s="219"/>
    </row>
    <row r="612" spans="1:41" customFormat="1" ht="15" hidden="1" x14ac:dyDescent="0.25">
      <c r="A612" s="224"/>
      <c r="B612" s="227"/>
      <c r="C612" s="226" t="s">
        <v>27</v>
      </c>
      <c r="D612" s="378" t="s">
        <v>55</v>
      </c>
      <c r="E612" s="378"/>
      <c r="F612" s="378"/>
      <c r="G612" s="228"/>
      <c r="H612" s="229"/>
      <c r="I612" s="229"/>
      <c r="J612" s="229"/>
      <c r="K612" s="230">
        <v>28.74</v>
      </c>
      <c r="L612" s="232">
        <v>1.1499999999999999</v>
      </c>
      <c r="M612" s="230">
        <v>0.66</v>
      </c>
      <c r="N612" s="232">
        <v>13.24</v>
      </c>
      <c r="O612" s="233">
        <v>8.74</v>
      </c>
      <c r="AF612" s="219"/>
      <c r="AG612" s="219"/>
      <c r="AH612" s="219"/>
      <c r="AJ612" s="203" t="s">
        <v>55</v>
      </c>
      <c r="AM612" s="219"/>
      <c r="AO612" s="219"/>
    </row>
    <row r="613" spans="1:41" customFormat="1" ht="15" hidden="1" x14ac:dyDescent="0.25">
      <c r="A613" s="224"/>
      <c r="B613" s="227"/>
      <c r="C613" s="226" t="s">
        <v>56</v>
      </c>
      <c r="D613" s="378" t="s">
        <v>57</v>
      </c>
      <c r="E613" s="378"/>
      <c r="F613" s="378"/>
      <c r="G613" s="228"/>
      <c r="H613" s="229"/>
      <c r="I613" s="229"/>
      <c r="J613" s="229"/>
      <c r="K613" s="230">
        <v>4.99</v>
      </c>
      <c r="L613" s="232">
        <v>1.1499999999999999</v>
      </c>
      <c r="M613" s="230">
        <v>0.11</v>
      </c>
      <c r="N613" s="232">
        <v>44.77</v>
      </c>
      <c r="O613" s="233">
        <v>4.92</v>
      </c>
      <c r="AF613" s="219"/>
      <c r="AG613" s="219"/>
      <c r="AH613" s="219"/>
      <c r="AJ613" s="203" t="s">
        <v>57</v>
      </c>
      <c r="AM613" s="219"/>
      <c r="AO613" s="219"/>
    </row>
    <row r="614" spans="1:41" customFormat="1" ht="15" hidden="1" x14ac:dyDescent="0.25">
      <c r="A614" s="224"/>
      <c r="B614" s="227"/>
      <c r="C614" s="226" t="s">
        <v>58</v>
      </c>
      <c r="D614" s="378" t="s">
        <v>59</v>
      </c>
      <c r="E614" s="378"/>
      <c r="F614" s="378"/>
      <c r="G614" s="228"/>
      <c r="H614" s="229"/>
      <c r="I614" s="229"/>
      <c r="J614" s="229"/>
      <c r="K614" s="230">
        <v>938.89</v>
      </c>
      <c r="L614" s="229"/>
      <c r="M614" s="230">
        <v>18.78</v>
      </c>
      <c r="N614" s="232">
        <v>8.16</v>
      </c>
      <c r="O614" s="233">
        <v>153.24</v>
      </c>
      <c r="AF614" s="219"/>
      <c r="AG614" s="219"/>
      <c r="AH614" s="219"/>
      <c r="AJ614" s="203" t="s">
        <v>59</v>
      </c>
      <c r="AM614" s="219"/>
      <c r="AO614" s="219"/>
    </row>
    <row r="615" spans="1:41" customFormat="1" ht="15" hidden="1" x14ac:dyDescent="0.25">
      <c r="A615" s="287"/>
      <c r="B615" s="227"/>
      <c r="C615" s="226"/>
      <c r="D615" s="378" t="s">
        <v>60</v>
      </c>
      <c r="E615" s="378"/>
      <c r="F615" s="378"/>
      <c r="G615" s="228" t="s">
        <v>61</v>
      </c>
      <c r="H615" s="232">
        <v>61.11</v>
      </c>
      <c r="I615" s="232">
        <v>1.1499999999999999</v>
      </c>
      <c r="J615" s="241">
        <v>1.4055299999999999</v>
      </c>
      <c r="K615" s="238"/>
      <c r="L615" s="229"/>
      <c r="M615" s="238"/>
      <c r="N615" s="229"/>
      <c r="O615" s="239"/>
      <c r="AF615" s="219"/>
      <c r="AG615" s="219"/>
      <c r="AH615" s="219"/>
      <c r="AK615" s="203" t="s">
        <v>60</v>
      </c>
      <c r="AM615" s="219"/>
      <c r="AO615" s="219"/>
    </row>
    <row r="616" spans="1:41" customFormat="1" ht="15" hidden="1" x14ac:dyDescent="0.25">
      <c r="A616" s="287"/>
      <c r="B616" s="227"/>
      <c r="C616" s="226"/>
      <c r="D616" s="378" t="s">
        <v>62</v>
      </c>
      <c r="E616" s="378"/>
      <c r="F616" s="378"/>
      <c r="G616" s="228" t="s">
        <v>61</v>
      </c>
      <c r="H616" s="232">
        <v>0.43</v>
      </c>
      <c r="I616" s="232">
        <v>1.1499999999999999</v>
      </c>
      <c r="J616" s="241">
        <v>9.8899999999999995E-3</v>
      </c>
      <c r="K616" s="238"/>
      <c r="L616" s="229"/>
      <c r="M616" s="238"/>
      <c r="N616" s="229"/>
      <c r="O616" s="239"/>
      <c r="AF616" s="219"/>
      <c r="AG616" s="219"/>
      <c r="AH616" s="219"/>
      <c r="AK616" s="203" t="s">
        <v>62</v>
      </c>
      <c r="AM616" s="219"/>
      <c r="AO616" s="219"/>
    </row>
    <row r="617" spans="1:41" customFormat="1" ht="15" hidden="1" x14ac:dyDescent="0.25">
      <c r="A617" s="242"/>
      <c r="B617" s="228"/>
      <c r="C617" s="226"/>
      <c r="D617" s="379" t="s">
        <v>63</v>
      </c>
      <c r="E617" s="379"/>
      <c r="F617" s="379"/>
      <c r="G617" s="243"/>
      <c r="H617" s="244"/>
      <c r="I617" s="244"/>
      <c r="J617" s="244"/>
      <c r="K617" s="245">
        <v>1462.01</v>
      </c>
      <c r="L617" s="244"/>
      <c r="M617" s="246">
        <v>30.81</v>
      </c>
      <c r="N617" s="244"/>
      <c r="O617" s="254">
        <v>671.01</v>
      </c>
      <c r="AF617" s="219"/>
      <c r="AG617" s="219"/>
      <c r="AH617" s="219"/>
      <c r="AL617" s="203" t="s">
        <v>63</v>
      </c>
      <c r="AM617" s="219"/>
      <c r="AO617" s="219"/>
    </row>
    <row r="618" spans="1:41" customFormat="1" ht="15" hidden="1" x14ac:dyDescent="0.25">
      <c r="A618" s="287"/>
      <c r="B618" s="227"/>
      <c r="C618" s="226"/>
      <c r="D618" s="378" t="s">
        <v>64</v>
      </c>
      <c r="E618" s="378"/>
      <c r="F618" s="378"/>
      <c r="G618" s="228"/>
      <c r="H618" s="229"/>
      <c r="I618" s="229"/>
      <c r="J618" s="229"/>
      <c r="K618" s="238"/>
      <c r="L618" s="229"/>
      <c r="M618" s="230">
        <v>11.48</v>
      </c>
      <c r="N618" s="229"/>
      <c r="O618" s="233">
        <v>513.95000000000005</v>
      </c>
      <c r="AF618" s="219"/>
      <c r="AG618" s="219"/>
      <c r="AH618" s="219"/>
      <c r="AK618" s="203" t="s">
        <v>64</v>
      </c>
      <c r="AM618" s="219"/>
      <c r="AO618" s="219"/>
    </row>
    <row r="619" spans="1:41" customFormat="1" ht="45.75" hidden="1" x14ac:dyDescent="0.25">
      <c r="A619" s="287"/>
      <c r="B619" s="227"/>
      <c r="C619" s="226" t="s">
        <v>703</v>
      </c>
      <c r="D619" s="378" t="s">
        <v>704</v>
      </c>
      <c r="E619" s="378"/>
      <c r="F619" s="378"/>
      <c r="G619" s="228" t="s">
        <v>67</v>
      </c>
      <c r="H619" s="236">
        <v>103</v>
      </c>
      <c r="I619" s="229"/>
      <c r="J619" s="236">
        <v>103</v>
      </c>
      <c r="K619" s="238"/>
      <c r="L619" s="229"/>
      <c r="M619" s="230">
        <v>11.82</v>
      </c>
      <c r="N619" s="229"/>
      <c r="O619" s="233">
        <v>529.37</v>
      </c>
      <c r="AF619" s="219"/>
      <c r="AG619" s="219"/>
      <c r="AH619" s="219"/>
      <c r="AK619" s="203" t="s">
        <v>704</v>
      </c>
      <c r="AM619" s="219"/>
      <c r="AO619" s="219"/>
    </row>
    <row r="620" spans="1:41" customFormat="1" ht="45.75" hidden="1" x14ac:dyDescent="0.25">
      <c r="A620" s="287"/>
      <c r="B620" s="227"/>
      <c r="C620" s="226" t="s">
        <v>705</v>
      </c>
      <c r="D620" s="378" t="s">
        <v>706</v>
      </c>
      <c r="E620" s="378"/>
      <c r="F620" s="378"/>
      <c r="G620" s="228" t="s">
        <v>67</v>
      </c>
      <c r="H620" s="236">
        <v>59</v>
      </c>
      <c r="I620" s="229"/>
      <c r="J620" s="236">
        <v>59</v>
      </c>
      <c r="K620" s="238"/>
      <c r="L620" s="229"/>
      <c r="M620" s="230">
        <v>6.77</v>
      </c>
      <c r="N620" s="229"/>
      <c r="O620" s="233">
        <v>303.23</v>
      </c>
      <c r="AF620" s="219"/>
      <c r="AG620" s="219"/>
      <c r="AH620" s="219"/>
      <c r="AK620" s="203" t="s">
        <v>706</v>
      </c>
      <c r="AM620" s="219"/>
      <c r="AO620" s="219"/>
    </row>
    <row r="621" spans="1:41" customFormat="1" ht="15" hidden="1" x14ac:dyDescent="0.25">
      <c r="A621" s="224"/>
      <c r="B621" s="248"/>
      <c r="C621" s="314"/>
      <c r="D621" s="386" t="s">
        <v>70</v>
      </c>
      <c r="E621" s="386"/>
      <c r="F621" s="386"/>
      <c r="G621" s="221"/>
      <c r="H621" s="249"/>
      <c r="I621" s="249"/>
      <c r="J621" s="249"/>
      <c r="K621" s="250"/>
      <c r="L621" s="249"/>
      <c r="M621" s="251">
        <v>49.4</v>
      </c>
      <c r="N621" s="244"/>
      <c r="O621" s="252">
        <v>1503.61</v>
      </c>
      <c r="AF621" s="219"/>
      <c r="AG621" s="219"/>
      <c r="AH621" s="219"/>
      <c r="AM621" s="219" t="s">
        <v>70</v>
      </c>
      <c r="AO621" s="219"/>
    </row>
    <row r="622" spans="1:41" customFormat="1" ht="33.75" x14ac:dyDescent="0.25">
      <c r="A622" s="220" t="s">
        <v>314</v>
      </c>
      <c r="B622" s="221" t="s">
        <v>954</v>
      </c>
      <c r="C622" s="313" t="s">
        <v>955</v>
      </c>
      <c r="D622" s="383" t="s">
        <v>956</v>
      </c>
      <c r="E622" s="383"/>
      <c r="F622" s="383"/>
      <c r="G622" s="221" t="s">
        <v>80</v>
      </c>
      <c r="H622" s="221">
        <v>2.0799999999999999E-2</v>
      </c>
      <c r="I622" s="221" t="s">
        <v>48</v>
      </c>
      <c r="J622" s="394" t="s">
        <v>709</v>
      </c>
      <c r="K622" s="222" t="s">
        <v>957</v>
      </c>
      <c r="L622" s="221"/>
      <c r="M622" s="222" t="s">
        <v>958</v>
      </c>
      <c r="N622" s="221" t="s">
        <v>82</v>
      </c>
      <c r="O622" s="223" t="s">
        <v>959</v>
      </c>
      <c r="P622" s="398"/>
      <c r="AF622" s="219"/>
      <c r="AG622" s="219"/>
      <c r="AH622" s="219" t="s">
        <v>956</v>
      </c>
      <c r="AM622" s="219"/>
      <c r="AO622" s="219"/>
    </row>
    <row r="623" spans="1:41" customFormat="1" ht="15" hidden="1" x14ac:dyDescent="0.25">
      <c r="A623" s="224"/>
      <c r="B623" s="248"/>
      <c r="C623" s="314"/>
      <c r="D623" s="386" t="s">
        <v>70</v>
      </c>
      <c r="E623" s="386"/>
      <c r="F623" s="386"/>
      <c r="G623" s="221"/>
      <c r="H623" s="249"/>
      <c r="I623" s="249"/>
      <c r="J623" s="249"/>
      <c r="K623" s="250"/>
      <c r="L623" s="249"/>
      <c r="M623" s="251">
        <v>13.83</v>
      </c>
      <c r="N623" s="244"/>
      <c r="O623" s="258">
        <v>112.85</v>
      </c>
      <c r="AF623" s="219"/>
      <c r="AG623" s="219"/>
      <c r="AH623" s="219"/>
      <c r="AM623" s="219" t="s">
        <v>70</v>
      </c>
      <c r="AO623" s="219"/>
    </row>
    <row r="624" spans="1:41" customFormat="1" ht="15" hidden="1" x14ac:dyDescent="0.25">
      <c r="A624" s="259"/>
      <c r="B624" s="204"/>
      <c r="C624" s="222"/>
      <c r="D624" s="386" t="s">
        <v>960</v>
      </c>
      <c r="E624" s="386"/>
      <c r="F624" s="386"/>
      <c r="G624" s="386"/>
      <c r="H624" s="386"/>
      <c r="I624" s="386"/>
      <c r="J624" s="386"/>
      <c r="K624" s="386"/>
      <c r="L624" s="386"/>
      <c r="M624" s="315">
        <v>8732.66</v>
      </c>
      <c r="N624" s="261"/>
      <c r="O624" s="262"/>
      <c r="P624" s="263"/>
      <c r="AF624" s="219"/>
      <c r="AG624" s="219"/>
      <c r="AH624" s="219"/>
      <c r="AM624" s="219"/>
      <c r="AO624" s="219" t="s">
        <v>960</v>
      </c>
    </row>
    <row r="625" spans="1:41" customFormat="1" ht="15" x14ac:dyDescent="0.25">
      <c r="A625" s="380" t="s">
        <v>961</v>
      </c>
      <c r="B625" s="381"/>
      <c r="C625" s="381"/>
      <c r="D625" s="381"/>
      <c r="E625" s="381"/>
      <c r="F625" s="381"/>
      <c r="G625" s="381"/>
      <c r="H625" s="381"/>
      <c r="I625" s="381"/>
      <c r="J625" s="381"/>
      <c r="K625" s="381"/>
      <c r="L625" s="381"/>
      <c r="M625" s="381"/>
      <c r="N625" s="381"/>
      <c r="O625" s="382"/>
      <c r="P625" s="398"/>
      <c r="AF625" s="219" t="s">
        <v>961</v>
      </c>
      <c r="AG625" s="219"/>
      <c r="AH625" s="219"/>
      <c r="AM625" s="219"/>
      <c r="AO625" s="219"/>
    </row>
    <row r="626" spans="1:41" customFormat="1" ht="22.5" x14ac:dyDescent="0.25">
      <c r="A626" s="220" t="s">
        <v>836</v>
      </c>
      <c r="B626" s="221" t="s">
        <v>962</v>
      </c>
      <c r="C626" s="313" t="s">
        <v>963</v>
      </c>
      <c r="D626" s="383" t="s">
        <v>964</v>
      </c>
      <c r="E626" s="383"/>
      <c r="F626" s="383"/>
      <c r="G626" s="221" t="s">
        <v>71</v>
      </c>
      <c r="H626" s="221">
        <v>1.7000000000000001E-2</v>
      </c>
      <c r="I626" s="221" t="s">
        <v>48</v>
      </c>
      <c r="J626" s="394" t="s">
        <v>965</v>
      </c>
      <c r="K626" s="222"/>
      <c r="L626" s="221"/>
      <c r="M626" s="222"/>
      <c r="N626" s="221"/>
      <c r="O626" s="223"/>
      <c r="P626" s="398"/>
      <c r="AF626" s="219"/>
      <c r="AG626" s="219"/>
      <c r="AH626" s="219" t="s">
        <v>964</v>
      </c>
      <c r="AM626" s="219"/>
      <c r="AO626" s="219"/>
    </row>
    <row r="627" spans="1:41" customFormat="1" ht="33.75" hidden="1" x14ac:dyDescent="0.25">
      <c r="A627" s="224"/>
      <c r="B627" s="225"/>
      <c r="C627" s="226" t="s">
        <v>50</v>
      </c>
      <c r="D627" s="384" t="s">
        <v>51</v>
      </c>
      <c r="E627" s="384"/>
      <c r="F627" s="384"/>
      <c r="G627" s="384"/>
      <c r="H627" s="384"/>
      <c r="I627" s="384"/>
      <c r="J627" s="384"/>
      <c r="K627" s="384"/>
      <c r="L627" s="384"/>
      <c r="M627" s="384"/>
      <c r="N627" s="384"/>
      <c r="O627" s="385"/>
      <c r="AF627" s="219"/>
      <c r="AG627" s="219"/>
      <c r="AH627" s="219"/>
      <c r="AI627" s="203" t="s">
        <v>51</v>
      </c>
      <c r="AM627" s="219"/>
      <c r="AO627" s="219"/>
    </row>
    <row r="628" spans="1:41" customFormat="1" ht="57" hidden="1" x14ac:dyDescent="0.25">
      <c r="A628" s="224"/>
      <c r="B628" s="225"/>
      <c r="C628" s="226" t="s">
        <v>52</v>
      </c>
      <c r="D628" s="384" t="s">
        <v>53</v>
      </c>
      <c r="E628" s="384"/>
      <c r="F628" s="384"/>
      <c r="G628" s="384"/>
      <c r="H628" s="384"/>
      <c r="I628" s="384"/>
      <c r="J628" s="384"/>
      <c r="K628" s="384"/>
      <c r="L628" s="384"/>
      <c r="M628" s="384"/>
      <c r="N628" s="384"/>
      <c r="O628" s="385"/>
      <c r="AF628" s="219"/>
      <c r="AG628" s="219"/>
      <c r="AH628" s="219"/>
      <c r="AI628" s="203" t="s">
        <v>53</v>
      </c>
      <c r="AM628" s="219"/>
      <c r="AO628" s="219"/>
    </row>
    <row r="629" spans="1:41" customFormat="1" ht="15" hidden="1" x14ac:dyDescent="0.25">
      <c r="A629" s="224"/>
      <c r="B629" s="227"/>
      <c r="C629" s="226" t="s">
        <v>48</v>
      </c>
      <c r="D629" s="378" t="s">
        <v>54</v>
      </c>
      <c r="E629" s="378"/>
      <c r="F629" s="378"/>
      <c r="G629" s="228"/>
      <c r="H629" s="229"/>
      <c r="I629" s="229"/>
      <c r="J629" s="229"/>
      <c r="K629" s="234">
        <v>1053</v>
      </c>
      <c r="L629" s="253">
        <v>1.3225</v>
      </c>
      <c r="M629" s="230">
        <v>23.67</v>
      </c>
      <c r="N629" s="232">
        <v>44.77</v>
      </c>
      <c r="O629" s="235">
        <v>1059.71</v>
      </c>
      <c r="AF629" s="219"/>
      <c r="AG629" s="219"/>
      <c r="AH629" s="219"/>
      <c r="AJ629" s="203" t="s">
        <v>54</v>
      </c>
      <c r="AM629" s="219"/>
      <c r="AO629" s="219"/>
    </row>
    <row r="630" spans="1:41" customFormat="1" ht="15" hidden="1" x14ac:dyDescent="0.25">
      <c r="A630" s="224"/>
      <c r="B630" s="227"/>
      <c r="C630" s="226" t="s">
        <v>27</v>
      </c>
      <c r="D630" s="378" t="s">
        <v>55</v>
      </c>
      <c r="E630" s="378"/>
      <c r="F630" s="378"/>
      <c r="G630" s="228"/>
      <c r="H630" s="229"/>
      <c r="I630" s="229"/>
      <c r="J630" s="229"/>
      <c r="K630" s="234">
        <v>1566.06</v>
      </c>
      <c r="L630" s="253">
        <v>1.4375</v>
      </c>
      <c r="M630" s="230">
        <v>38.270000000000003</v>
      </c>
      <c r="N630" s="232">
        <v>13.24</v>
      </c>
      <c r="O630" s="233">
        <v>506.69</v>
      </c>
      <c r="AF630" s="219"/>
      <c r="AG630" s="219"/>
      <c r="AH630" s="219"/>
      <c r="AJ630" s="203" t="s">
        <v>55</v>
      </c>
      <c r="AM630" s="219"/>
      <c r="AO630" s="219"/>
    </row>
    <row r="631" spans="1:41" customFormat="1" ht="15" hidden="1" x14ac:dyDescent="0.25">
      <c r="A631" s="224"/>
      <c r="B631" s="227"/>
      <c r="C631" s="226" t="s">
        <v>56</v>
      </c>
      <c r="D631" s="378" t="s">
        <v>57</v>
      </c>
      <c r="E631" s="378"/>
      <c r="F631" s="378"/>
      <c r="G631" s="228"/>
      <c r="H631" s="229"/>
      <c r="I631" s="229"/>
      <c r="J631" s="229"/>
      <c r="K631" s="230">
        <v>244.39</v>
      </c>
      <c r="L631" s="253">
        <v>1.4375</v>
      </c>
      <c r="M631" s="230">
        <v>5.97</v>
      </c>
      <c r="N631" s="232">
        <v>44.77</v>
      </c>
      <c r="O631" s="233">
        <v>267.27999999999997</v>
      </c>
      <c r="AF631" s="219"/>
      <c r="AG631" s="219"/>
      <c r="AH631" s="219"/>
      <c r="AJ631" s="203" t="s">
        <v>57</v>
      </c>
      <c r="AM631" s="219"/>
      <c r="AO631" s="219"/>
    </row>
    <row r="632" spans="1:41" customFormat="1" ht="15" hidden="1" x14ac:dyDescent="0.25">
      <c r="A632" s="224"/>
      <c r="B632" s="227"/>
      <c r="C632" s="226" t="s">
        <v>58</v>
      </c>
      <c r="D632" s="378" t="s">
        <v>59</v>
      </c>
      <c r="E632" s="378"/>
      <c r="F632" s="378"/>
      <c r="G632" s="228"/>
      <c r="H632" s="229"/>
      <c r="I632" s="229"/>
      <c r="J632" s="229"/>
      <c r="K632" s="230">
        <v>909.27</v>
      </c>
      <c r="L632" s="229"/>
      <c r="M632" s="230">
        <v>15.46</v>
      </c>
      <c r="N632" s="232">
        <v>8.16</v>
      </c>
      <c r="O632" s="233">
        <v>126.15</v>
      </c>
      <c r="AF632" s="219"/>
      <c r="AG632" s="219"/>
      <c r="AH632" s="219"/>
      <c r="AJ632" s="203" t="s">
        <v>59</v>
      </c>
      <c r="AM632" s="219"/>
      <c r="AO632" s="219"/>
    </row>
    <row r="633" spans="1:41" customFormat="1" ht="15" hidden="1" x14ac:dyDescent="0.25">
      <c r="A633" s="287"/>
      <c r="B633" s="227"/>
      <c r="C633" s="226"/>
      <c r="D633" s="378" t="s">
        <v>60</v>
      </c>
      <c r="E633" s="378"/>
      <c r="F633" s="378"/>
      <c r="G633" s="228" t="s">
        <v>61</v>
      </c>
      <c r="H633" s="236">
        <v>135</v>
      </c>
      <c r="I633" s="253">
        <v>1.3225</v>
      </c>
      <c r="J633" s="257">
        <v>3.0351374999999998</v>
      </c>
      <c r="K633" s="238"/>
      <c r="L633" s="229"/>
      <c r="M633" s="238"/>
      <c r="N633" s="229"/>
      <c r="O633" s="239"/>
      <c r="AF633" s="219"/>
      <c r="AG633" s="219"/>
      <c r="AH633" s="219"/>
      <c r="AK633" s="203" t="s">
        <v>60</v>
      </c>
      <c r="AM633" s="219"/>
      <c r="AO633" s="219"/>
    </row>
    <row r="634" spans="1:41" customFormat="1" ht="15" hidden="1" x14ac:dyDescent="0.25">
      <c r="A634" s="287"/>
      <c r="B634" s="227"/>
      <c r="C634" s="226"/>
      <c r="D634" s="378" t="s">
        <v>62</v>
      </c>
      <c r="E634" s="378"/>
      <c r="F634" s="378"/>
      <c r="G634" s="228" t="s">
        <v>61</v>
      </c>
      <c r="H634" s="232">
        <v>18.12</v>
      </c>
      <c r="I634" s="253">
        <v>1.4375</v>
      </c>
      <c r="J634" s="257">
        <v>0.44280750000000002</v>
      </c>
      <c r="K634" s="238"/>
      <c r="L634" s="229"/>
      <c r="M634" s="238"/>
      <c r="N634" s="229"/>
      <c r="O634" s="239"/>
      <c r="AF634" s="219"/>
      <c r="AG634" s="219"/>
      <c r="AH634" s="219"/>
      <c r="AK634" s="203" t="s">
        <v>62</v>
      </c>
      <c r="AM634" s="219"/>
      <c r="AO634" s="219"/>
    </row>
    <row r="635" spans="1:41" customFormat="1" ht="15" hidden="1" x14ac:dyDescent="0.25">
      <c r="A635" s="242"/>
      <c r="B635" s="228"/>
      <c r="C635" s="226"/>
      <c r="D635" s="379" t="s">
        <v>63</v>
      </c>
      <c r="E635" s="379"/>
      <c r="F635" s="379"/>
      <c r="G635" s="243"/>
      <c r="H635" s="244"/>
      <c r="I635" s="244"/>
      <c r="J635" s="244"/>
      <c r="K635" s="245">
        <v>3528.33</v>
      </c>
      <c r="L635" s="244"/>
      <c r="M635" s="246">
        <v>77.400000000000006</v>
      </c>
      <c r="N635" s="244"/>
      <c r="O635" s="247">
        <v>1692.55</v>
      </c>
      <c r="AF635" s="219"/>
      <c r="AG635" s="219"/>
      <c r="AH635" s="219"/>
      <c r="AL635" s="203" t="s">
        <v>63</v>
      </c>
      <c r="AM635" s="219"/>
      <c r="AO635" s="219"/>
    </row>
    <row r="636" spans="1:41" customFormat="1" ht="15" hidden="1" x14ac:dyDescent="0.25">
      <c r="A636" s="287"/>
      <c r="B636" s="227"/>
      <c r="C636" s="226"/>
      <c r="D636" s="378" t="s">
        <v>64</v>
      </c>
      <c r="E636" s="378"/>
      <c r="F636" s="378"/>
      <c r="G636" s="228"/>
      <c r="H636" s="229"/>
      <c r="I636" s="229"/>
      <c r="J636" s="229"/>
      <c r="K636" s="238"/>
      <c r="L636" s="229"/>
      <c r="M636" s="230">
        <v>29.64</v>
      </c>
      <c r="N636" s="229"/>
      <c r="O636" s="235">
        <v>1326.99</v>
      </c>
      <c r="AF636" s="219"/>
      <c r="AG636" s="219"/>
      <c r="AH636" s="219"/>
      <c r="AK636" s="203" t="s">
        <v>64</v>
      </c>
      <c r="AM636" s="219"/>
      <c r="AO636" s="219"/>
    </row>
    <row r="637" spans="1:41" customFormat="1" ht="45" hidden="1" x14ac:dyDescent="0.25">
      <c r="A637" s="287"/>
      <c r="B637" s="227"/>
      <c r="C637" s="226" t="s">
        <v>262</v>
      </c>
      <c r="D637" s="378" t="s">
        <v>263</v>
      </c>
      <c r="E637" s="378"/>
      <c r="F637" s="378"/>
      <c r="G637" s="228" t="s">
        <v>67</v>
      </c>
      <c r="H637" s="236">
        <v>102</v>
      </c>
      <c r="I637" s="229"/>
      <c r="J637" s="236">
        <v>102</v>
      </c>
      <c r="K637" s="238"/>
      <c r="L637" s="229"/>
      <c r="M637" s="230">
        <v>30.23</v>
      </c>
      <c r="N637" s="229"/>
      <c r="O637" s="235">
        <v>1353.53</v>
      </c>
      <c r="AF637" s="219"/>
      <c r="AG637" s="219"/>
      <c r="AH637" s="219"/>
      <c r="AK637" s="203" t="s">
        <v>263</v>
      </c>
      <c r="AM637" s="219"/>
      <c r="AO637" s="219"/>
    </row>
    <row r="638" spans="1:41" customFormat="1" ht="90" hidden="1" x14ac:dyDescent="0.25">
      <c r="A638" s="287"/>
      <c r="B638" s="227"/>
      <c r="C638" s="226" t="s">
        <v>264</v>
      </c>
      <c r="D638" s="378" t="s">
        <v>265</v>
      </c>
      <c r="E638" s="378"/>
      <c r="F638" s="378"/>
      <c r="G638" s="228" t="s">
        <v>67</v>
      </c>
      <c r="H638" s="236">
        <v>58</v>
      </c>
      <c r="I638" s="232">
        <v>0.85</v>
      </c>
      <c r="J638" s="240">
        <v>49.3</v>
      </c>
      <c r="K638" s="238"/>
      <c r="L638" s="229"/>
      <c r="M638" s="230">
        <v>14.61</v>
      </c>
      <c r="N638" s="229"/>
      <c r="O638" s="233">
        <v>654.21</v>
      </c>
      <c r="AF638" s="219"/>
      <c r="AG638" s="219"/>
      <c r="AH638" s="219"/>
      <c r="AK638" s="203" t="s">
        <v>265</v>
      </c>
      <c r="AM638" s="219"/>
      <c r="AO638" s="219"/>
    </row>
    <row r="639" spans="1:41" customFormat="1" ht="15" hidden="1" x14ac:dyDescent="0.25">
      <c r="A639" s="224"/>
      <c r="B639" s="248"/>
      <c r="C639" s="314"/>
      <c r="D639" s="386" t="s">
        <v>70</v>
      </c>
      <c r="E639" s="386"/>
      <c r="F639" s="386"/>
      <c r="G639" s="221"/>
      <c r="H639" s="249"/>
      <c r="I639" s="249"/>
      <c r="J639" s="249"/>
      <c r="K639" s="250"/>
      <c r="L639" s="249"/>
      <c r="M639" s="251">
        <v>122.24</v>
      </c>
      <c r="N639" s="244"/>
      <c r="O639" s="252">
        <v>3700.29</v>
      </c>
      <c r="AF639" s="219"/>
      <c r="AG639" s="219"/>
      <c r="AH639" s="219"/>
      <c r="AM639" s="219" t="s">
        <v>70</v>
      </c>
      <c r="AO639" s="219"/>
    </row>
    <row r="640" spans="1:41" customFormat="1" ht="33.75" x14ac:dyDescent="0.25">
      <c r="A640" s="220" t="s">
        <v>840</v>
      </c>
      <c r="B640" s="221" t="s">
        <v>966</v>
      </c>
      <c r="C640" s="313" t="s">
        <v>967</v>
      </c>
      <c r="D640" s="383" t="s">
        <v>968</v>
      </c>
      <c r="E640" s="383"/>
      <c r="F640" s="383"/>
      <c r="G640" s="221" t="s">
        <v>80</v>
      </c>
      <c r="H640" s="221">
        <v>1.734</v>
      </c>
      <c r="I640" s="221" t="s">
        <v>48</v>
      </c>
      <c r="J640" s="394" t="s">
        <v>969</v>
      </c>
      <c r="K640" s="222" t="s">
        <v>970</v>
      </c>
      <c r="L640" s="221"/>
      <c r="M640" s="222" t="s">
        <v>971</v>
      </c>
      <c r="N640" s="221" t="s">
        <v>82</v>
      </c>
      <c r="O640" s="223" t="s">
        <v>972</v>
      </c>
      <c r="P640" s="398"/>
      <c r="AF640" s="219"/>
      <c r="AG640" s="219"/>
      <c r="AH640" s="219" t="s">
        <v>968</v>
      </c>
      <c r="AM640" s="219"/>
      <c r="AO640" s="219"/>
    </row>
    <row r="641" spans="1:41" customFormat="1" ht="15" hidden="1" x14ac:dyDescent="0.25">
      <c r="A641" s="224"/>
      <c r="B641" s="248"/>
      <c r="C641" s="314"/>
      <c r="D641" s="386" t="s">
        <v>70</v>
      </c>
      <c r="E641" s="386"/>
      <c r="F641" s="386"/>
      <c r="G641" s="221"/>
      <c r="H641" s="249"/>
      <c r="I641" s="249"/>
      <c r="J641" s="249"/>
      <c r="K641" s="250"/>
      <c r="L641" s="249"/>
      <c r="M641" s="251">
        <v>849.66</v>
      </c>
      <c r="N641" s="244"/>
      <c r="O641" s="252">
        <v>6933.23</v>
      </c>
      <c r="AF641" s="219"/>
      <c r="AG641" s="219"/>
      <c r="AH641" s="219"/>
      <c r="AM641" s="219" t="s">
        <v>70</v>
      </c>
      <c r="AO641" s="219"/>
    </row>
    <row r="642" spans="1:41" customFormat="1" ht="34.5" x14ac:dyDescent="0.25">
      <c r="A642" s="220" t="s">
        <v>848</v>
      </c>
      <c r="B642" s="221" t="s">
        <v>973</v>
      </c>
      <c r="C642" s="313" t="s">
        <v>974</v>
      </c>
      <c r="D642" s="383" t="s">
        <v>975</v>
      </c>
      <c r="E642" s="383"/>
      <c r="F642" s="383"/>
      <c r="G642" s="221" t="s">
        <v>71</v>
      </c>
      <c r="H642" s="221">
        <v>9.5399999999999999E-2</v>
      </c>
      <c r="I642" s="221" t="s">
        <v>48</v>
      </c>
      <c r="J642" s="394" t="s">
        <v>976</v>
      </c>
      <c r="K642" s="222"/>
      <c r="L642" s="221"/>
      <c r="M642" s="222"/>
      <c r="N642" s="221"/>
      <c r="O642" s="223"/>
      <c r="P642" s="398"/>
      <c r="AF642" s="219"/>
      <c r="AG642" s="219"/>
      <c r="AH642" s="219" t="s">
        <v>975</v>
      </c>
      <c r="AM642" s="219"/>
      <c r="AO642" s="219"/>
    </row>
    <row r="643" spans="1:41" customFormat="1" ht="33.75" hidden="1" x14ac:dyDescent="0.25">
      <c r="A643" s="224"/>
      <c r="B643" s="225"/>
      <c r="C643" s="226" t="s">
        <v>50</v>
      </c>
      <c r="D643" s="384" t="s">
        <v>51</v>
      </c>
      <c r="E643" s="384"/>
      <c r="F643" s="384"/>
      <c r="G643" s="384"/>
      <c r="H643" s="384"/>
      <c r="I643" s="384"/>
      <c r="J643" s="384"/>
      <c r="K643" s="384"/>
      <c r="L643" s="384"/>
      <c r="M643" s="384"/>
      <c r="N643" s="384"/>
      <c r="O643" s="385"/>
      <c r="AF643" s="219"/>
      <c r="AG643" s="219"/>
      <c r="AH643" s="219"/>
      <c r="AI643" s="203" t="s">
        <v>51</v>
      </c>
      <c r="AM643" s="219"/>
      <c r="AO643" s="219"/>
    </row>
    <row r="644" spans="1:41" customFormat="1" ht="57" hidden="1" x14ac:dyDescent="0.25">
      <c r="A644" s="224"/>
      <c r="B644" s="225"/>
      <c r="C644" s="226" t="s">
        <v>52</v>
      </c>
      <c r="D644" s="384" t="s">
        <v>53</v>
      </c>
      <c r="E644" s="384"/>
      <c r="F644" s="384"/>
      <c r="G644" s="384"/>
      <c r="H644" s="384"/>
      <c r="I644" s="384"/>
      <c r="J644" s="384"/>
      <c r="K644" s="384"/>
      <c r="L644" s="384"/>
      <c r="M644" s="384"/>
      <c r="N644" s="384"/>
      <c r="O644" s="385"/>
      <c r="AF644" s="219"/>
      <c r="AG644" s="219"/>
      <c r="AH644" s="219"/>
      <c r="AI644" s="203" t="s">
        <v>53</v>
      </c>
      <c r="AM644" s="219"/>
      <c r="AO644" s="219"/>
    </row>
    <row r="645" spans="1:41" customFormat="1" ht="15" hidden="1" x14ac:dyDescent="0.25">
      <c r="A645" s="224"/>
      <c r="B645" s="227"/>
      <c r="C645" s="226" t="s">
        <v>48</v>
      </c>
      <c r="D645" s="378" t="s">
        <v>54</v>
      </c>
      <c r="E645" s="378"/>
      <c r="F645" s="378"/>
      <c r="G645" s="228"/>
      <c r="H645" s="229"/>
      <c r="I645" s="229"/>
      <c r="J645" s="229"/>
      <c r="K645" s="234">
        <v>6119.4</v>
      </c>
      <c r="L645" s="253">
        <v>1.3225</v>
      </c>
      <c r="M645" s="230">
        <v>772.06</v>
      </c>
      <c r="N645" s="232">
        <v>44.77</v>
      </c>
      <c r="O645" s="235">
        <v>34565.129999999997</v>
      </c>
      <c r="AF645" s="219"/>
      <c r="AG645" s="219"/>
      <c r="AH645" s="219"/>
      <c r="AJ645" s="203" t="s">
        <v>54</v>
      </c>
      <c r="AM645" s="219"/>
      <c r="AO645" s="219"/>
    </row>
    <row r="646" spans="1:41" customFormat="1" ht="15" hidden="1" x14ac:dyDescent="0.25">
      <c r="A646" s="224"/>
      <c r="B646" s="227"/>
      <c r="C646" s="226" t="s">
        <v>27</v>
      </c>
      <c r="D646" s="378" t="s">
        <v>55</v>
      </c>
      <c r="E646" s="378"/>
      <c r="F646" s="378"/>
      <c r="G646" s="228"/>
      <c r="H646" s="229"/>
      <c r="I646" s="229"/>
      <c r="J646" s="229"/>
      <c r="K646" s="234">
        <v>7845.94</v>
      </c>
      <c r="L646" s="253">
        <v>1.4375</v>
      </c>
      <c r="M646" s="234">
        <v>1075.97</v>
      </c>
      <c r="N646" s="232">
        <v>13.24</v>
      </c>
      <c r="O646" s="235">
        <v>14245.84</v>
      </c>
      <c r="AF646" s="219"/>
      <c r="AG646" s="219"/>
      <c r="AH646" s="219"/>
      <c r="AJ646" s="203" t="s">
        <v>55</v>
      </c>
      <c r="AM646" s="219"/>
      <c r="AO646" s="219"/>
    </row>
    <row r="647" spans="1:41" customFormat="1" ht="15" hidden="1" x14ac:dyDescent="0.25">
      <c r="A647" s="224"/>
      <c r="B647" s="227"/>
      <c r="C647" s="226" t="s">
        <v>56</v>
      </c>
      <c r="D647" s="378" t="s">
        <v>57</v>
      </c>
      <c r="E647" s="378"/>
      <c r="F647" s="378"/>
      <c r="G647" s="228"/>
      <c r="H647" s="229"/>
      <c r="I647" s="229"/>
      <c r="J647" s="229"/>
      <c r="K647" s="234">
        <v>1056.48</v>
      </c>
      <c r="L647" s="253">
        <v>1.4375</v>
      </c>
      <c r="M647" s="230">
        <v>144.88</v>
      </c>
      <c r="N647" s="232">
        <v>44.77</v>
      </c>
      <c r="O647" s="235">
        <v>6486.28</v>
      </c>
      <c r="AF647" s="219"/>
      <c r="AG647" s="219"/>
      <c r="AH647" s="219"/>
      <c r="AJ647" s="203" t="s">
        <v>57</v>
      </c>
      <c r="AM647" s="219"/>
      <c r="AO647" s="219"/>
    </row>
    <row r="648" spans="1:41" customFormat="1" ht="15" hidden="1" x14ac:dyDescent="0.25">
      <c r="A648" s="224"/>
      <c r="B648" s="227"/>
      <c r="C648" s="226" t="s">
        <v>58</v>
      </c>
      <c r="D648" s="378" t="s">
        <v>59</v>
      </c>
      <c r="E648" s="378"/>
      <c r="F648" s="378"/>
      <c r="G648" s="228"/>
      <c r="H648" s="229"/>
      <c r="I648" s="229"/>
      <c r="J648" s="229"/>
      <c r="K648" s="234">
        <v>4000.1</v>
      </c>
      <c r="L648" s="229"/>
      <c r="M648" s="230">
        <v>381.61</v>
      </c>
      <c r="N648" s="232">
        <v>8.16</v>
      </c>
      <c r="O648" s="235">
        <v>3113.94</v>
      </c>
      <c r="AF648" s="219"/>
      <c r="AG648" s="219"/>
      <c r="AH648" s="219"/>
      <c r="AJ648" s="203" t="s">
        <v>59</v>
      </c>
      <c r="AM648" s="219"/>
      <c r="AO648" s="219"/>
    </row>
    <row r="649" spans="1:41" customFormat="1" ht="15" hidden="1" x14ac:dyDescent="0.25">
      <c r="A649" s="287"/>
      <c r="B649" s="227"/>
      <c r="C649" s="226"/>
      <c r="D649" s="378" t="s">
        <v>60</v>
      </c>
      <c r="E649" s="378"/>
      <c r="F649" s="378"/>
      <c r="G649" s="228" t="s">
        <v>61</v>
      </c>
      <c r="H649" s="236">
        <v>651</v>
      </c>
      <c r="I649" s="253">
        <v>1.3225</v>
      </c>
      <c r="J649" s="257">
        <v>82.134391500000007</v>
      </c>
      <c r="K649" s="238"/>
      <c r="L649" s="229"/>
      <c r="M649" s="238"/>
      <c r="N649" s="229"/>
      <c r="O649" s="239"/>
      <c r="AF649" s="219"/>
      <c r="AG649" s="219"/>
      <c r="AH649" s="219"/>
      <c r="AK649" s="203" t="s">
        <v>60</v>
      </c>
      <c r="AM649" s="219"/>
      <c r="AO649" s="219"/>
    </row>
    <row r="650" spans="1:41" customFormat="1" ht="15" hidden="1" x14ac:dyDescent="0.25">
      <c r="A650" s="287"/>
      <c r="B650" s="227"/>
      <c r="C650" s="226"/>
      <c r="D650" s="378" t="s">
        <v>62</v>
      </c>
      <c r="E650" s="378"/>
      <c r="F650" s="378"/>
      <c r="G650" s="228" t="s">
        <v>61</v>
      </c>
      <c r="H650" s="232">
        <v>78.84</v>
      </c>
      <c r="I650" s="253">
        <v>1.4375</v>
      </c>
      <c r="J650" s="257">
        <v>10.811920499999999</v>
      </c>
      <c r="K650" s="238"/>
      <c r="L650" s="229"/>
      <c r="M650" s="238"/>
      <c r="N650" s="229"/>
      <c r="O650" s="239"/>
      <c r="AF650" s="219"/>
      <c r="AG650" s="219"/>
      <c r="AH650" s="219"/>
      <c r="AK650" s="203" t="s">
        <v>62</v>
      </c>
      <c r="AM650" s="219"/>
      <c r="AO650" s="219"/>
    </row>
    <row r="651" spans="1:41" customFormat="1" ht="15" hidden="1" x14ac:dyDescent="0.25">
      <c r="A651" s="242"/>
      <c r="B651" s="228"/>
      <c r="C651" s="226"/>
      <c r="D651" s="379" t="s">
        <v>63</v>
      </c>
      <c r="E651" s="379"/>
      <c r="F651" s="379"/>
      <c r="G651" s="243"/>
      <c r="H651" s="244"/>
      <c r="I651" s="244"/>
      <c r="J651" s="244"/>
      <c r="K651" s="245">
        <v>17965.439999999999</v>
      </c>
      <c r="L651" s="244"/>
      <c r="M651" s="245">
        <v>2229.64</v>
      </c>
      <c r="N651" s="244"/>
      <c r="O651" s="247">
        <v>51924.91</v>
      </c>
      <c r="AF651" s="219"/>
      <c r="AG651" s="219"/>
      <c r="AH651" s="219"/>
      <c r="AL651" s="203" t="s">
        <v>63</v>
      </c>
      <c r="AM651" s="219"/>
      <c r="AO651" s="219"/>
    </row>
    <row r="652" spans="1:41" customFormat="1" ht="15" hidden="1" x14ac:dyDescent="0.25">
      <c r="A652" s="287"/>
      <c r="B652" s="227"/>
      <c r="C652" s="226"/>
      <c r="D652" s="378" t="s">
        <v>64</v>
      </c>
      <c r="E652" s="378"/>
      <c r="F652" s="378"/>
      <c r="G652" s="228"/>
      <c r="H652" s="229"/>
      <c r="I652" s="229"/>
      <c r="J652" s="229"/>
      <c r="K652" s="238"/>
      <c r="L652" s="229"/>
      <c r="M652" s="230">
        <v>916.94</v>
      </c>
      <c r="N652" s="229"/>
      <c r="O652" s="235">
        <v>41051.410000000003</v>
      </c>
      <c r="AF652" s="219"/>
      <c r="AG652" s="219"/>
      <c r="AH652" s="219"/>
      <c r="AK652" s="203" t="s">
        <v>64</v>
      </c>
      <c r="AM652" s="219"/>
      <c r="AO652" s="219"/>
    </row>
    <row r="653" spans="1:41" customFormat="1" ht="45" hidden="1" x14ac:dyDescent="0.25">
      <c r="A653" s="287"/>
      <c r="B653" s="227"/>
      <c r="C653" s="226" t="s">
        <v>262</v>
      </c>
      <c r="D653" s="378" t="s">
        <v>263</v>
      </c>
      <c r="E653" s="378"/>
      <c r="F653" s="378"/>
      <c r="G653" s="228" t="s">
        <v>67</v>
      </c>
      <c r="H653" s="236">
        <v>102</v>
      </c>
      <c r="I653" s="229"/>
      <c r="J653" s="236">
        <v>102</v>
      </c>
      <c r="K653" s="238"/>
      <c r="L653" s="229"/>
      <c r="M653" s="230">
        <v>935.28</v>
      </c>
      <c r="N653" s="229"/>
      <c r="O653" s="235">
        <v>41872.44</v>
      </c>
      <c r="AF653" s="219"/>
      <c r="AG653" s="219"/>
      <c r="AH653" s="219"/>
      <c r="AK653" s="203" t="s">
        <v>263</v>
      </c>
      <c r="AM653" s="219"/>
      <c r="AO653" s="219"/>
    </row>
    <row r="654" spans="1:41" customFormat="1" ht="90" hidden="1" x14ac:dyDescent="0.25">
      <c r="A654" s="287"/>
      <c r="B654" s="227"/>
      <c r="C654" s="226" t="s">
        <v>264</v>
      </c>
      <c r="D654" s="378" t="s">
        <v>265</v>
      </c>
      <c r="E654" s="378"/>
      <c r="F654" s="378"/>
      <c r="G654" s="228" t="s">
        <v>67</v>
      </c>
      <c r="H654" s="236">
        <v>58</v>
      </c>
      <c r="I654" s="232">
        <v>0.85</v>
      </c>
      <c r="J654" s="240">
        <v>49.3</v>
      </c>
      <c r="K654" s="238"/>
      <c r="L654" s="229"/>
      <c r="M654" s="230">
        <v>452.05</v>
      </c>
      <c r="N654" s="229"/>
      <c r="O654" s="235">
        <v>20238.349999999999</v>
      </c>
      <c r="AF654" s="219"/>
      <c r="AG654" s="219"/>
      <c r="AH654" s="219"/>
      <c r="AK654" s="203" t="s">
        <v>265</v>
      </c>
      <c r="AM654" s="219"/>
      <c r="AO654" s="219"/>
    </row>
    <row r="655" spans="1:41" customFormat="1" ht="15" hidden="1" x14ac:dyDescent="0.25">
      <c r="A655" s="224"/>
      <c r="B655" s="248"/>
      <c r="C655" s="314"/>
      <c r="D655" s="386" t="s">
        <v>70</v>
      </c>
      <c r="E655" s="386"/>
      <c r="F655" s="386"/>
      <c r="G655" s="221"/>
      <c r="H655" s="249"/>
      <c r="I655" s="249"/>
      <c r="J655" s="249"/>
      <c r="K655" s="250"/>
      <c r="L655" s="249"/>
      <c r="M655" s="256">
        <v>3616.97</v>
      </c>
      <c r="N655" s="244"/>
      <c r="O655" s="252">
        <v>114035.7</v>
      </c>
      <c r="AF655" s="219"/>
      <c r="AG655" s="219"/>
      <c r="AH655" s="219"/>
      <c r="AM655" s="219" t="s">
        <v>70</v>
      </c>
      <c r="AO655" s="219"/>
    </row>
    <row r="656" spans="1:41" customFormat="1" ht="33.75" x14ac:dyDescent="0.25">
      <c r="A656" s="220" t="s">
        <v>856</v>
      </c>
      <c r="B656" s="221" t="s">
        <v>977</v>
      </c>
      <c r="C656" s="313" t="s">
        <v>978</v>
      </c>
      <c r="D656" s="383" t="s">
        <v>979</v>
      </c>
      <c r="E656" s="383"/>
      <c r="F656" s="383"/>
      <c r="G656" s="221" t="s">
        <v>80</v>
      </c>
      <c r="H656" s="221">
        <v>9.68</v>
      </c>
      <c r="I656" s="221" t="s">
        <v>48</v>
      </c>
      <c r="J656" s="394" t="s">
        <v>980</v>
      </c>
      <c r="K656" s="222" t="s">
        <v>981</v>
      </c>
      <c r="L656" s="221"/>
      <c r="M656" s="222" t="s">
        <v>982</v>
      </c>
      <c r="N656" s="221" t="s">
        <v>82</v>
      </c>
      <c r="O656" s="223" t="s">
        <v>983</v>
      </c>
      <c r="P656" s="398"/>
      <c r="AF656" s="219"/>
      <c r="AG656" s="219"/>
      <c r="AH656" s="219" t="s">
        <v>979</v>
      </c>
      <c r="AM656" s="219"/>
      <c r="AO656" s="219"/>
    </row>
    <row r="657" spans="1:41" customFormat="1" ht="15" hidden="1" x14ac:dyDescent="0.25">
      <c r="A657" s="224"/>
      <c r="B657" s="248"/>
      <c r="C657" s="314"/>
      <c r="D657" s="386" t="s">
        <v>70</v>
      </c>
      <c r="E657" s="386"/>
      <c r="F657" s="386"/>
      <c r="G657" s="221"/>
      <c r="H657" s="249"/>
      <c r="I657" s="249"/>
      <c r="J657" s="249"/>
      <c r="K657" s="250"/>
      <c r="L657" s="249"/>
      <c r="M657" s="256">
        <v>6324.04</v>
      </c>
      <c r="N657" s="244"/>
      <c r="O657" s="252">
        <v>51604.17</v>
      </c>
      <c r="AF657" s="219"/>
      <c r="AG657" s="219"/>
      <c r="AH657" s="219"/>
      <c r="AM657" s="219" t="s">
        <v>70</v>
      </c>
      <c r="AO657" s="219"/>
    </row>
    <row r="658" spans="1:41" customFormat="1" ht="33.75" x14ac:dyDescent="0.25">
      <c r="A658" s="220" t="s">
        <v>617</v>
      </c>
      <c r="B658" s="221" t="s">
        <v>984</v>
      </c>
      <c r="C658" s="313" t="s">
        <v>707</v>
      </c>
      <c r="D658" s="383" t="s">
        <v>985</v>
      </c>
      <c r="E658" s="383"/>
      <c r="F658" s="383"/>
      <c r="G658" s="221" t="s">
        <v>80</v>
      </c>
      <c r="H658" s="221">
        <v>9.68</v>
      </c>
      <c r="I658" s="221" t="s">
        <v>48</v>
      </c>
      <c r="J658" s="394" t="s">
        <v>980</v>
      </c>
      <c r="K658" s="222" t="s">
        <v>710</v>
      </c>
      <c r="L658" s="221" t="s">
        <v>986</v>
      </c>
      <c r="M658" s="222" t="s">
        <v>987</v>
      </c>
      <c r="N658" s="221" t="s">
        <v>82</v>
      </c>
      <c r="O658" s="223" t="s">
        <v>988</v>
      </c>
      <c r="P658" s="398"/>
      <c r="AF658" s="219"/>
      <c r="AG658" s="219"/>
      <c r="AH658" s="219" t="s">
        <v>985</v>
      </c>
      <c r="AM658" s="219"/>
      <c r="AO658" s="219"/>
    </row>
    <row r="659" spans="1:41" customFormat="1" ht="15" hidden="1" x14ac:dyDescent="0.25">
      <c r="A659" s="224"/>
      <c r="B659" s="225"/>
      <c r="C659" s="226"/>
      <c r="D659" s="384" t="s">
        <v>989</v>
      </c>
      <c r="E659" s="384"/>
      <c r="F659" s="384"/>
      <c r="G659" s="384"/>
      <c r="H659" s="384"/>
      <c r="I659" s="384"/>
      <c r="J659" s="384"/>
      <c r="K659" s="384"/>
      <c r="L659" s="384"/>
      <c r="M659" s="384"/>
      <c r="N659" s="384"/>
      <c r="O659" s="385"/>
      <c r="AF659" s="219"/>
      <c r="AG659" s="219"/>
      <c r="AH659" s="219"/>
      <c r="AI659" s="203" t="s">
        <v>989</v>
      </c>
      <c r="AM659" s="219"/>
      <c r="AO659" s="219"/>
    </row>
    <row r="660" spans="1:41" customFormat="1" ht="22.5" hidden="1" x14ac:dyDescent="0.25">
      <c r="A660" s="224"/>
      <c r="B660" s="225"/>
      <c r="C660" s="226" t="s">
        <v>990</v>
      </c>
      <c r="D660" s="384" t="s">
        <v>991</v>
      </c>
      <c r="E660" s="384"/>
      <c r="F660" s="384"/>
      <c r="G660" s="384"/>
      <c r="H660" s="384"/>
      <c r="I660" s="384"/>
      <c r="J660" s="384"/>
      <c r="K660" s="384"/>
      <c r="L660" s="384"/>
      <c r="M660" s="384"/>
      <c r="N660" s="384"/>
      <c r="O660" s="385"/>
      <c r="AF660" s="219"/>
      <c r="AG660" s="219"/>
      <c r="AH660" s="219"/>
      <c r="AI660" s="203" t="s">
        <v>991</v>
      </c>
      <c r="AM660" s="219"/>
      <c r="AO660" s="219"/>
    </row>
    <row r="661" spans="1:41" customFormat="1" ht="15" hidden="1" x14ac:dyDescent="0.25">
      <c r="A661" s="224"/>
      <c r="B661" s="248"/>
      <c r="C661" s="314"/>
      <c r="D661" s="386" t="s">
        <v>70</v>
      </c>
      <c r="E661" s="386"/>
      <c r="F661" s="386"/>
      <c r="G661" s="221"/>
      <c r="H661" s="249"/>
      <c r="I661" s="249"/>
      <c r="J661" s="249"/>
      <c r="K661" s="250"/>
      <c r="L661" s="249"/>
      <c r="M661" s="251">
        <v>93.76</v>
      </c>
      <c r="N661" s="244"/>
      <c r="O661" s="258">
        <v>765.08</v>
      </c>
      <c r="AF661" s="219"/>
      <c r="AG661" s="219"/>
      <c r="AH661" s="219"/>
      <c r="AM661" s="219" t="s">
        <v>70</v>
      </c>
      <c r="AO661" s="219"/>
    </row>
    <row r="662" spans="1:41" customFormat="1" ht="33.75" x14ac:dyDescent="0.25">
      <c r="A662" s="220" t="s">
        <v>865</v>
      </c>
      <c r="B662" s="221" t="s">
        <v>992</v>
      </c>
      <c r="C662" s="313" t="s">
        <v>993</v>
      </c>
      <c r="D662" s="383" t="s">
        <v>994</v>
      </c>
      <c r="E662" s="383"/>
      <c r="F662" s="383"/>
      <c r="G662" s="221" t="s">
        <v>116</v>
      </c>
      <c r="H662" s="221">
        <v>1.7000000000000001E-2</v>
      </c>
      <c r="I662" s="221" t="s">
        <v>48</v>
      </c>
      <c r="J662" s="394" t="s">
        <v>965</v>
      </c>
      <c r="K662" s="222" t="s">
        <v>995</v>
      </c>
      <c r="L662" s="221"/>
      <c r="M662" s="222" t="s">
        <v>996</v>
      </c>
      <c r="N662" s="221" t="s">
        <v>82</v>
      </c>
      <c r="O662" s="223" t="s">
        <v>997</v>
      </c>
      <c r="P662" s="398"/>
      <c r="AF662" s="219"/>
      <c r="AG662" s="219"/>
      <c r="AH662" s="219" t="s">
        <v>994</v>
      </c>
      <c r="AM662" s="219"/>
      <c r="AO662" s="219"/>
    </row>
    <row r="663" spans="1:41" customFormat="1" ht="15" hidden="1" x14ac:dyDescent="0.25">
      <c r="A663" s="224"/>
      <c r="B663" s="248"/>
      <c r="C663" s="314"/>
      <c r="D663" s="386" t="s">
        <v>70</v>
      </c>
      <c r="E663" s="386"/>
      <c r="F663" s="386"/>
      <c r="G663" s="221"/>
      <c r="H663" s="249"/>
      <c r="I663" s="249"/>
      <c r="J663" s="249"/>
      <c r="K663" s="250"/>
      <c r="L663" s="249"/>
      <c r="M663" s="251">
        <v>125.29</v>
      </c>
      <c r="N663" s="244"/>
      <c r="O663" s="252">
        <v>1022.37</v>
      </c>
      <c r="AF663" s="219"/>
      <c r="AG663" s="219"/>
      <c r="AH663" s="219"/>
      <c r="AM663" s="219" t="s">
        <v>70</v>
      </c>
      <c r="AO663" s="219"/>
    </row>
    <row r="664" spans="1:41" customFormat="1" ht="33.75" x14ac:dyDescent="0.25">
      <c r="A664" s="220" t="s">
        <v>871</v>
      </c>
      <c r="B664" s="221" t="s">
        <v>998</v>
      </c>
      <c r="C664" s="313" t="s">
        <v>999</v>
      </c>
      <c r="D664" s="383" t="s">
        <v>1000</v>
      </c>
      <c r="E664" s="383"/>
      <c r="F664" s="383"/>
      <c r="G664" s="221" t="s">
        <v>116</v>
      </c>
      <c r="H664" s="221">
        <v>1.4999999999999999E-2</v>
      </c>
      <c r="I664" s="221" t="s">
        <v>48</v>
      </c>
      <c r="J664" s="394" t="s">
        <v>1001</v>
      </c>
      <c r="K664" s="222" t="s">
        <v>1002</v>
      </c>
      <c r="L664" s="221"/>
      <c r="M664" s="222" t="s">
        <v>1003</v>
      </c>
      <c r="N664" s="221" t="s">
        <v>82</v>
      </c>
      <c r="O664" s="223" t="s">
        <v>1004</v>
      </c>
      <c r="P664" s="398"/>
      <c r="AF664" s="219"/>
      <c r="AG664" s="219"/>
      <c r="AH664" s="219" t="s">
        <v>1000</v>
      </c>
      <c r="AM664" s="219"/>
      <c r="AO664" s="219"/>
    </row>
    <row r="665" spans="1:41" customFormat="1" ht="15" hidden="1" x14ac:dyDescent="0.25">
      <c r="A665" s="224"/>
      <c r="B665" s="248"/>
      <c r="C665" s="314"/>
      <c r="D665" s="386" t="s">
        <v>70</v>
      </c>
      <c r="E665" s="386"/>
      <c r="F665" s="386"/>
      <c r="G665" s="221"/>
      <c r="H665" s="249"/>
      <c r="I665" s="249"/>
      <c r="J665" s="249"/>
      <c r="K665" s="250"/>
      <c r="L665" s="249"/>
      <c r="M665" s="251">
        <v>109.88</v>
      </c>
      <c r="N665" s="244"/>
      <c r="O665" s="258">
        <v>896.62</v>
      </c>
      <c r="AF665" s="219"/>
      <c r="AG665" s="219"/>
      <c r="AH665" s="219"/>
      <c r="AM665" s="219" t="s">
        <v>70</v>
      </c>
      <c r="AO665" s="219"/>
    </row>
    <row r="666" spans="1:41" customFormat="1" ht="34.5" x14ac:dyDescent="0.25">
      <c r="A666" s="220" t="s">
        <v>872</v>
      </c>
      <c r="B666" s="221" t="s">
        <v>1005</v>
      </c>
      <c r="C666" s="313" t="s">
        <v>1006</v>
      </c>
      <c r="D666" s="383" t="s">
        <v>1007</v>
      </c>
      <c r="E666" s="383"/>
      <c r="F666" s="383"/>
      <c r="G666" s="221" t="s">
        <v>116</v>
      </c>
      <c r="H666" s="221">
        <v>1.569</v>
      </c>
      <c r="I666" s="221" t="s">
        <v>48</v>
      </c>
      <c r="J666" s="394" t="s">
        <v>1008</v>
      </c>
      <c r="K666" s="222" t="s">
        <v>1009</v>
      </c>
      <c r="L666" s="221"/>
      <c r="M666" s="222" t="s">
        <v>1010</v>
      </c>
      <c r="N666" s="221" t="s">
        <v>82</v>
      </c>
      <c r="O666" s="223" t="s">
        <v>1011</v>
      </c>
      <c r="P666" s="398"/>
      <c r="AF666" s="219"/>
      <c r="AG666" s="219"/>
      <c r="AH666" s="219" t="s">
        <v>1007</v>
      </c>
      <c r="AM666" s="219"/>
      <c r="AO666" s="219"/>
    </row>
    <row r="667" spans="1:41" customFormat="1" ht="15" hidden="1" x14ac:dyDescent="0.25">
      <c r="A667" s="224"/>
      <c r="B667" s="248"/>
      <c r="C667" s="314"/>
      <c r="D667" s="386" t="s">
        <v>70</v>
      </c>
      <c r="E667" s="386"/>
      <c r="F667" s="386"/>
      <c r="G667" s="221"/>
      <c r="H667" s="249"/>
      <c r="I667" s="249"/>
      <c r="J667" s="249"/>
      <c r="K667" s="250"/>
      <c r="L667" s="249"/>
      <c r="M667" s="256">
        <v>12547.65</v>
      </c>
      <c r="N667" s="244"/>
      <c r="O667" s="252">
        <v>102388.82</v>
      </c>
      <c r="AF667" s="219"/>
      <c r="AG667" s="219"/>
      <c r="AH667" s="219"/>
      <c r="AM667" s="219" t="s">
        <v>70</v>
      </c>
      <c r="AO667" s="219"/>
    </row>
    <row r="668" spans="1:41" customFormat="1" ht="33.75" x14ac:dyDescent="0.25">
      <c r="A668" s="220" t="s">
        <v>873</v>
      </c>
      <c r="B668" s="221" t="s">
        <v>1012</v>
      </c>
      <c r="C668" s="313" t="s">
        <v>1013</v>
      </c>
      <c r="D668" s="383" t="s">
        <v>1014</v>
      </c>
      <c r="E668" s="383"/>
      <c r="F668" s="383"/>
      <c r="G668" s="221" t="s">
        <v>116</v>
      </c>
      <c r="H668" s="221">
        <v>1.302E-2</v>
      </c>
      <c r="I668" s="221" t="s">
        <v>48</v>
      </c>
      <c r="J668" s="394" t="s">
        <v>1015</v>
      </c>
      <c r="K668" s="222" t="s">
        <v>1016</v>
      </c>
      <c r="L668" s="221"/>
      <c r="M668" s="222" t="s">
        <v>1017</v>
      </c>
      <c r="N668" s="221" t="s">
        <v>82</v>
      </c>
      <c r="O668" s="223" t="s">
        <v>1018</v>
      </c>
      <c r="P668" s="398"/>
      <c r="AF668" s="219"/>
      <c r="AG668" s="219"/>
      <c r="AH668" s="219" t="s">
        <v>1014</v>
      </c>
      <c r="AM668" s="219"/>
      <c r="AO668" s="219"/>
    </row>
    <row r="669" spans="1:41" customFormat="1" ht="15" hidden="1" x14ac:dyDescent="0.25">
      <c r="A669" s="224"/>
      <c r="B669" s="248"/>
      <c r="C669" s="314"/>
      <c r="D669" s="386" t="s">
        <v>70</v>
      </c>
      <c r="E669" s="386"/>
      <c r="F669" s="386"/>
      <c r="G669" s="221"/>
      <c r="H669" s="249"/>
      <c r="I669" s="249"/>
      <c r="J669" s="249"/>
      <c r="K669" s="250"/>
      <c r="L669" s="249"/>
      <c r="M669" s="251">
        <v>88.28</v>
      </c>
      <c r="N669" s="244"/>
      <c r="O669" s="258">
        <v>720.36</v>
      </c>
      <c r="AF669" s="219"/>
      <c r="AG669" s="219"/>
      <c r="AH669" s="219"/>
      <c r="AM669" s="219" t="s">
        <v>70</v>
      </c>
      <c r="AO669" s="219"/>
    </row>
    <row r="670" spans="1:41" customFormat="1" ht="23.25" x14ac:dyDescent="0.25">
      <c r="A670" s="220" t="s">
        <v>876</v>
      </c>
      <c r="B670" s="221" t="s">
        <v>1019</v>
      </c>
      <c r="C670" s="313" t="s">
        <v>1020</v>
      </c>
      <c r="D670" s="383" t="s">
        <v>1021</v>
      </c>
      <c r="E670" s="383"/>
      <c r="F670" s="383"/>
      <c r="G670" s="221" t="s">
        <v>116</v>
      </c>
      <c r="H670" s="221">
        <v>3.8600000000000002E-2</v>
      </c>
      <c r="I670" s="221" t="s">
        <v>48</v>
      </c>
      <c r="J670" s="394" t="s">
        <v>1022</v>
      </c>
      <c r="K670" s="222"/>
      <c r="L670" s="221"/>
      <c r="M670" s="222"/>
      <c r="N670" s="221"/>
      <c r="O670" s="223"/>
      <c r="P670" s="398"/>
      <c r="AF670" s="219"/>
      <c r="AG670" s="219"/>
      <c r="AH670" s="219" t="s">
        <v>1021</v>
      </c>
      <c r="AM670" s="219"/>
      <c r="AO670" s="219"/>
    </row>
    <row r="671" spans="1:41" customFormat="1" ht="33.75" hidden="1" x14ac:dyDescent="0.25">
      <c r="A671" s="224"/>
      <c r="B671" s="225"/>
      <c r="C671" s="226" t="s">
        <v>50</v>
      </c>
      <c r="D671" s="384" t="s">
        <v>51</v>
      </c>
      <c r="E671" s="384"/>
      <c r="F671" s="384"/>
      <c r="G671" s="384"/>
      <c r="H671" s="384"/>
      <c r="I671" s="384"/>
      <c r="J671" s="384"/>
      <c r="K671" s="384"/>
      <c r="L671" s="384"/>
      <c r="M671" s="384"/>
      <c r="N671" s="384"/>
      <c r="O671" s="385"/>
      <c r="AF671" s="219"/>
      <c r="AG671" s="219"/>
      <c r="AH671" s="219"/>
      <c r="AI671" s="203" t="s">
        <v>51</v>
      </c>
      <c r="AM671" s="219"/>
      <c r="AO671" s="219"/>
    </row>
    <row r="672" spans="1:41" customFormat="1" ht="57" hidden="1" x14ac:dyDescent="0.25">
      <c r="A672" s="224"/>
      <c r="B672" s="225"/>
      <c r="C672" s="226" t="s">
        <v>52</v>
      </c>
      <c r="D672" s="384" t="s">
        <v>53</v>
      </c>
      <c r="E672" s="384"/>
      <c r="F672" s="384"/>
      <c r="G672" s="384"/>
      <c r="H672" s="384"/>
      <c r="I672" s="384"/>
      <c r="J672" s="384"/>
      <c r="K672" s="384"/>
      <c r="L672" s="384"/>
      <c r="M672" s="384"/>
      <c r="N672" s="384"/>
      <c r="O672" s="385"/>
      <c r="AF672" s="219"/>
      <c r="AG672" s="219"/>
      <c r="AH672" s="219"/>
      <c r="AI672" s="203" t="s">
        <v>53</v>
      </c>
      <c r="AM672" s="219"/>
      <c r="AO672" s="219"/>
    </row>
    <row r="673" spans="1:41" customFormat="1" ht="15" hidden="1" x14ac:dyDescent="0.25">
      <c r="A673" s="224"/>
      <c r="B673" s="227"/>
      <c r="C673" s="226" t="s">
        <v>48</v>
      </c>
      <c r="D673" s="378" t="s">
        <v>54</v>
      </c>
      <c r="E673" s="378"/>
      <c r="F673" s="378"/>
      <c r="G673" s="228"/>
      <c r="H673" s="229"/>
      <c r="I673" s="229"/>
      <c r="J673" s="229"/>
      <c r="K673" s="230">
        <v>408.85</v>
      </c>
      <c r="L673" s="253">
        <v>1.3225</v>
      </c>
      <c r="M673" s="230">
        <v>20.87</v>
      </c>
      <c r="N673" s="232">
        <v>44.77</v>
      </c>
      <c r="O673" s="233">
        <v>934.35</v>
      </c>
      <c r="AF673" s="219"/>
      <c r="AG673" s="219"/>
      <c r="AH673" s="219"/>
      <c r="AJ673" s="203" t="s">
        <v>54</v>
      </c>
      <c r="AM673" s="219"/>
      <c r="AO673" s="219"/>
    </row>
    <row r="674" spans="1:41" customFormat="1" ht="15" hidden="1" x14ac:dyDescent="0.25">
      <c r="A674" s="224"/>
      <c r="B674" s="227"/>
      <c r="C674" s="226" t="s">
        <v>27</v>
      </c>
      <c r="D674" s="378" t="s">
        <v>55</v>
      </c>
      <c r="E674" s="378"/>
      <c r="F674" s="378"/>
      <c r="G674" s="228"/>
      <c r="H674" s="229"/>
      <c r="I674" s="229"/>
      <c r="J674" s="229"/>
      <c r="K674" s="230">
        <v>425.84</v>
      </c>
      <c r="L674" s="253">
        <v>1.4375</v>
      </c>
      <c r="M674" s="230">
        <v>23.63</v>
      </c>
      <c r="N674" s="232">
        <v>13.24</v>
      </c>
      <c r="O674" s="233">
        <v>312.86</v>
      </c>
      <c r="AF674" s="219"/>
      <c r="AG674" s="219"/>
      <c r="AH674" s="219"/>
      <c r="AJ674" s="203" t="s">
        <v>55</v>
      </c>
      <c r="AM674" s="219"/>
      <c r="AO674" s="219"/>
    </row>
    <row r="675" spans="1:41" customFormat="1" ht="15" hidden="1" x14ac:dyDescent="0.25">
      <c r="A675" s="224"/>
      <c r="B675" s="227"/>
      <c r="C675" s="226" t="s">
        <v>56</v>
      </c>
      <c r="D675" s="378" t="s">
        <v>57</v>
      </c>
      <c r="E675" s="378"/>
      <c r="F675" s="378"/>
      <c r="G675" s="228"/>
      <c r="H675" s="229"/>
      <c r="I675" s="229"/>
      <c r="J675" s="229"/>
      <c r="K675" s="230">
        <v>51.59</v>
      </c>
      <c r="L675" s="253">
        <v>1.4375</v>
      </c>
      <c r="M675" s="230">
        <v>2.86</v>
      </c>
      <c r="N675" s="232">
        <v>44.77</v>
      </c>
      <c r="O675" s="233">
        <v>128.04</v>
      </c>
      <c r="AF675" s="219"/>
      <c r="AG675" s="219"/>
      <c r="AH675" s="219"/>
      <c r="AJ675" s="203" t="s">
        <v>57</v>
      </c>
      <c r="AM675" s="219"/>
      <c r="AO675" s="219"/>
    </row>
    <row r="676" spans="1:41" customFormat="1" ht="15" hidden="1" x14ac:dyDescent="0.25">
      <c r="A676" s="224"/>
      <c r="B676" s="227"/>
      <c r="C676" s="226" t="s">
        <v>58</v>
      </c>
      <c r="D676" s="378" t="s">
        <v>59</v>
      </c>
      <c r="E676" s="378"/>
      <c r="F676" s="378"/>
      <c r="G676" s="228"/>
      <c r="H676" s="229"/>
      <c r="I676" s="229"/>
      <c r="J676" s="229"/>
      <c r="K676" s="230">
        <v>72.209999999999994</v>
      </c>
      <c r="L676" s="229"/>
      <c r="M676" s="230">
        <v>2.79</v>
      </c>
      <c r="N676" s="232">
        <v>8.16</v>
      </c>
      <c r="O676" s="233">
        <v>22.77</v>
      </c>
      <c r="AF676" s="219"/>
      <c r="AG676" s="219"/>
      <c r="AH676" s="219"/>
      <c r="AJ676" s="203" t="s">
        <v>59</v>
      </c>
      <c r="AM676" s="219"/>
      <c r="AO676" s="219"/>
    </row>
    <row r="677" spans="1:41" customFormat="1" ht="15" hidden="1" x14ac:dyDescent="0.25">
      <c r="A677" s="287"/>
      <c r="B677" s="227"/>
      <c r="C677" s="226"/>
      <c r="D677" s="378" t="s">
        <v>60</v>
      </c>
      <c r="E677" s="378"/>
      <c r="F677" s="378"/>
      <c r="G677" s="228" t="s">
        <v>61</v>
      </c>
      <c r="H677" s="240">
        <v>42.5</v>
      </c>
      <c r="I677" s="253">
        <v>1.3225</v>
      </c>
      <c r="J677" s="257">
        <v>2.1695612999999998</v>
      </c>
      <c r="K677" s="238"/>
      <c r="L677" s="229"/>
      <c r="M677" s="238"/>
      <c r="N677" s="229"/>
      <c r="O677" s="239"/>
      <c r="AF677" s="219"/>
      <c r="AG677" s="219"/>
      <c r="AH677" s="219"/>
      <c r="AK677" s="203" t="s">
        <v>60</v>
      </c>
      <c r="AM677" s="219"/>
      <c r="AO677" s="219"/>
    </row>
    <row r="678" spans="1:41" customFormat="1" ht="15" hidden="1" x14ac:dyDescent="0.25">
      <c r="A678" s="287"/>
      <c r="B678" s="227"/>
      <c r="C678" s="226"/>
      <c r="D678" s="378" t="s">
        <v>62</v>
      </c>
      <c r="E678" s="378"/>
      <c r="F678" s="378"/>
      <c r="G678" s="228" t="s">
        <v>61</v>
      </c>
      <c r="H678" s="232">
        <v>4.16</v>
      </c>
      <c r="I678" s="253">
        <v>1.4375</v>
      </c>
      <c r="J678" s="237">
        <v>0.23082800000000001</v>
      </c>
      <c r="K678" s="238"/>
      <c r="L678" s="229"/>
      <c r="M678" s="238"/>
      <c r="N678" s="229"/>
      <c r="O678" s="239"/>
      <c r="AF678" s="219"/>
      <c r="AG678" s="219"/>
      <c r="AH678" s="219"/>
      <c r="AK678" s="203" t="s">
        <v>62</v>
      </c>
      <c r="AM678" s="219"/>
      <c r="AO678" s="219"/>
    </row>
    <row r="679" spans="1:41" customFormat="1" ht="15" hidden="1" x14ac:dyDescent="0.25">
      <c r="A679" s="242"/>
      <c r="B679" s="228"/>
      <c r="C679" s="226"/>
      <c r="D679" s="379" t="s">
        <v>63</v>
      </c>
      <c r="E679" s="379"/>
      <c r="F679" s="379"/>
      <c r="G679" s="243"/>
      <c r="H679" s="244"/>
      <c r="I679" s="244"/>
      <c r="J679" s="244"/>
      <c r="K679" s="246">
        <v>906.9</v>
      </c>
      <c r="L679" s="244"/>
      <c r="M679" s="246">
        <v>47.29</v>
      </c>
      <c r="N679" s="244"/>
      <c r="O679" s="247">
        <v>1269.98</v>
      </c>
      <c r="AF679" s="219"/>
      <c r="AG679" s="219"/>
      <c r="AH679" s="219"/>
      <c r="AL679" s="203" t="s">
        <v>63</v>
      </c>
      <c r="AM679" s="219"/>
      <c r="AO679" s="219"/>
    </row>
    <row r="680" spans="1:41" customFormat="1" ht="15" hidden="1" x14ac:dyDescent="0.25">
      <c r="A680" s="287"/>
      <c r="B680" s="227"/>
      <c r="C680" s="226"/>
      <c r="D680" s="378" t="s">
        <v>64</v>
      </c>
      <c r="E680" s="378"/>
      <c r="F680" s="378"/>
      <c r="G680" s="228"/>
      <c r="H680" s="229"/>
      <c r="I680" s="229"/>
      <c r="J680" s="229"/>
      <c r="K680" s="238"/>
      <c r="L680" s="229"/>
      <c r="M680" s="230">
        <v>23.73</v>
      </c>
      <c r="N680" s="229"/>
      <c r="O680" s="235">
        <v>1062.3900000000001</v>
      </c>
      <c r="AF680" s="219"/>
      <c r="AG680" s="219"/>
      <c r="AH680" s="219"/>
      <c r="AK680" s="203" t="s">
        <v>64</v>
      </c>
      <c r="AM680" s="219"/>
      <c r="AO680" s="219"/>
    </row>
    <row r="681" spans="1:41" customFormat="1" ht="45" hidden="1" x14ac:dyDescent="0.25">
      <c r="A681" s="287"/>
      <c r="B681" s="227"/>
      <c r="C681" s="226" t="s">
        <v>262</v>
      </c>
      <c r="D681" s="378" t="s">
        <v>263</v>
      </c>
      <c r="E681" s="378"/>
      <c r="F681" s="378"/>
      <c r="G681" s="228" t="s">
        <v>67</v>
      </c>
      <c r="H681" s="236">
        <v>102</v>
      </c>
      <c r="I681" s="229"/>
      <c r="J681" s="236">
        <v>102</v>
      </c>
      <c r="K681" s="238"/>
      <c r="L681" s="229"/>
      <c r="M681" s="230">
        <v>24.2</v>
      </c>
      <c r="N681" s="229"/>
      <c r="O681" s="235">
        <v>1083.6400000000001</v>
      </c>
      <c r="AF681" s="219"/>
      <c r="AG681" s="219"/>
      <c r="AH681" s="219"/>
      <c r="AK681" s="203" t="s">
        <v>263</v>
      </c>
      <c r="AM681" s="219"/>
      <c r="AO681" s="219"/>
    </row>
    <row r="682" spans="1:41" customFormat="1" ht="90" hidden="1" x14ac:dyDescent="0.25">
      <c r="A682" s="287"/>
      <c r="B682" s="227"/>
      <c r="C682" s="226" t="s">
        <v>264</v>
      </c>
      <c r="D682" s="378" t="s">
        <v>265</v>
      </c>
      <c r="E682" s="378"/>
      <c r="F682" s="378"/>
      <c r="G682" s="228" t="s">
        <v>67</v>
      </c>
      <c r="H682" s="236">
        <v>58</v>
      </c>
      <c r="I682" s="232">
        <v>0.85</v>
      </c>
      <c r="J682" s="240">
        <v>49.3</v>
      </c>
      <c r="K682" s="238"/>
      <c r="L682" s="229"/>
      <c r="M682" s="230">
        <v>11.7</v>
      </c>
      <c r="N682" s="229"/>
      <c r="O682" s="233">
        <v>523.76</v>
      </c>
      <c r="AF682" s="219"/>
      <c r="AG682" s="219"/>
      <c r="AH682" s="219"/>
      <c r="AK682" s="203" t="s">
        <v>265</v>
      </c>
      <c r="AM682" s="219"/>
      <c r="AO682" s="219"/>
    </row>
    <row r="683" spans="1:41" customFormat="1" ht="15" hidden="1" x14ac:dyDescent="0.25">
      <c r="A683" s="224"/>
      <c r="B683" s="248"/>
      <c r="C683" s="314"/>
      <c r="D683" s="386" t="s">
        <v>70</v>
      </c>
      <c r="E683" s="386"/>
      <c r="F683" s="386"/>
      <c r="G683" s="221"/>
      <c r="H683" s="249"/>
      <c r="I683" s="249"/>
      <c r="J683" s="249"/>
      <c r="K683" s="250"/>
      <c r="L683" s="249"/>
      <c r="M683" s="251">
        <v>83.19</v>
      </c>
      <c r="N683" s="244"/>
      <c r="O683" s="252">
        <v>2877.38</v>
      </c>
      <c r="AF683" s="219"/>
      <c r="AG683" s="219"/>
      <c r="AH683" s="219"/>
      <c r="AM683" s="219" t="s">
        <v>70</v>
      </c>
      <c r="AO683" s="219"/>
    </row>
    <row r="684" spans="1:41" customFormat="1" ht="57" x14ac:dyDescent="0.25">
      <c r="A684" s="220" t="s">
        <v>880</v>
      </c>
      <c r="B684" s="221" t="s">
        <v>1023</v>
      </c>
      <c r="C684" s="313" t="s">
        <v>1024</v>
      </c>
      <c r="D684" s="383" t="s">
        <v>1025</v>
      </c>
      <c r="E684" s="383"/>
      <c r="F684" s="383"/>
      <c r="G684" s="221" t="s">
        <v>113</v>
      </c>
      <c r="H684" s="221">
        <v>0.75</v>
      </c>
      <c r="I684" s="221" t="s">
        <v>48</v>
      </c>
      <c r="J684" s="394" t="s">
        <v>1026</v>
      </c>
      <c r="K684" s="222" t="s">
        <v>1027</v>
      </c>
      <c r="L684" s="221"/>
      <c r="M684" s="222" t="s">
        <v>1028</v>
      </c>
      <c r="N684" s="221" t="s">
        <v>82</v>
      </c>
      <c r="O684" s="223" t="s">
        <v>1029</v>
      </c>
      <c r="P684" s="398"/>
      <c r="AF684" s="219"/>
      <c r="AG684" s="219"/>
      <c r="AH684" s="219" t="s">
        <v>1025</v>
      </c>
      <c r="AM684" s="219"/>
      <c r="AO684" s="219"/>
    </row>
    <row r="685" spans="1:41" customFormat="1" ht="15" hidden="1" x14ac:dyDescent="0.25">
      <c r="A685" s="224"/>
      <c r="B685" s="248"/>
      <c r="C685" s="314"/>
      <c r="D685" s="386" t="s">
        <v>70</v>
      </c>
      <c r="E685" s="386"/>
      <c r="F685" s="386"/>
      <c r="G685" s="221"/>
      <c r="H685" s="249"/>
      <c r="I685" s="249"/>
      <c r="J685" s="249"/>
      <c r="K685" s="250"/>
      <c r="L685" s="249"/>
      <c r="M685" s="251">
        <v>303.22000000000003</v>
      </c>
      <c r="N685" s="244"/>
      <c r="O685" s="252">
        <v>2474.2800000000002</v>
      </c>
      <c r="AF685" s="219"/>
      <c r="AG685" s="219"/>
      <c r="AH685" s="219"/>
      <c r="AM685" s="219" t="s">
        <v>70</v>
      </c>
      <c r="AO685" s="219"/>
    </row>
    <row r="686" spans="1:41" customFormat="1" ht="57" x14ac:dyDescent="0.25">
      <c r="A686" s="220" t="s">
        <v>887</v>
      </c>
      <c r="B686" s="221" t="s">
        <v>1030</v>
      </c>
      <c r="C686" s="313" t="s">
        <v>1031</v>
      </c>
      <c r="D686" s="383" t="s">
        <v>1032</v>
      </c>
      <c r="E686" s="383"/>
      <c r="F686" s="383"/>
      <c r="G686" s="221" t="s">
        <v>113</v>
      </c>
      <c r="H686" s="221">
        <v>0.5</v>
      </c>
      <c r="I686" s="221" t="s">
        <v>48</v>
      </c>
      <c r="J686" s="394" t="s">
        <v>676</v>
      </c>
      <c r="K686" s="222" t="s">
        <v>1033</v>
      </c>
      <c r="L686" s="221"/>
      <c r="M686" s="222" t="s">
        <v>1034</v>
      </c>
      <c r="N686" s="221" t="s">
        <v>82</v>
      </c>
      <c r="O686" s="223" t="s">
        <v>1035</v>
      </c>
      <c r="P686" s="398"/>
      <c r="AF686" s="219"/>
      <c r="AG686" s="219"/>
      <c r="AH686" s="219" t="s">
        <v>1032</v>
      </c>
      <c r="AM686" s="219"/>
      <c r="AO686" s="219"/>
    </row>
    <row r="687" spans="1:41" customFormat="1" ht="15" hidden="1" x14ac:dyDescent="0.25">
      <c r="A687" s="224"/>
      <c r="B687" s="248"/>
      <c r="C687" s="314"/>
      <c r="D687" s="386" t="s">
        <v>70</v>
      </c>
      <c r="E687" s="386"/>
      <c r="F687" s="386"/>
      <c r="G687" s="221"/>
      <c r="H687" s="249"/>
      <c r="I687" s="249"/>
      <c r="J687" s="249"/>
      <c r="K687" s="250"/>
      <c r="L687" s="249"/>
      <c r="M687" s="251">
        <v>48.5</v>
      </c>
      <c r="N687" s="244"/>
      <c r="O687" s="258">
        <v>395.76</v>
      </c>
      <c r="AF687" s="219"/>
      <c r="AG687" s="219"/>
      <c r="AH687" s="219"/>
      <c r="AM687" s="219" t="s">
        <v>70</v>
      </c>
      <c r="AO687" s="219"/>
    </row>
    <row r="688" spans="1:41" customFormat="1" ht="57" x14ac:dyDescent="0.25">
      <c r="A688" s="220" t="s">
        <v>891</v>
      </c>
      <c r="B688" s="221" t="s">
        <v>1036</v>
      </c>
      <c r="C688" s="313" t="s">
        <v>1037</v>
      </c>
      <c r="D688" s="383" t="s">
        <v>1038</v>
      </c>
      <c r="E688" s="383"/>
      <c r="F688" s="383"/>
      <c r="G688" s="221" t="s">
        <v>113</v>
      </c>
      <c r="H688" s="221">
        <v>0.25</v>
      </c>
      <c r="I688" s="221" t="s">
        <v>48</v>
      </c>
      <c r="J688" s="394" t="s">
        <v>1039</v>
      </c>
      <c r="K688" s="222" t="s">
        <v>1040</v>
      </c>
      <c r="L688" s="221"/>
      <c r="M688" s="222" t="s">
        <v>1041</v>
      </c>
      <c r="N688" s="221" t="s">
        <v>82</v>
      </c>
      <c r="O688" s="223" t="s">
        <v>1042</v>
      </c>
      <c r="P688" s="398"/>
      <c r="AF688" s="219"/>
      <c r="AG688" s="219"/>
      <c r="AH688" s="219" t="s">
        <v>1038</v>
      </c>
      <c r="AM688" s="219"/>
      <c r="AO688" s="219"/>
    </row>
    <row r="689" spans="1:41" customFormat="1" ht="15" hidden="1" x14ac:dyDescent="0.25">
      <c r="A689" s="224"/>
      <c r="B689" s="248"/>
      <c r="C689" s="314"/>
      <c r="D689" s="386" t="s">
        <v>70</v>
      </c>
      <c r="E689" s="386"/>
      <c r="F689" s="386"/>
      <c r="G689" s="221"/>
      <c r="H689" s="249"/>
      <c r="I689" s="249"/>
      <c r="J689" s="249"/>
      <c r="K689" s="250"/>
      <c r="L689" s="249"/>
      <c r="M689" s="251">
        <v>26.55</v>
      </c>
      <c r="N689" s="244"/>
      <c r="O689" s="258">
        <v>216.65</v>
      </c>
      <c r="AF689" s="219"/>
      <c r="AG689" s="219"/>
      <c r="AH689" s="219"/>
      <c r="AM689" s="219" t="s">
        <v>70</v>
      </c>
      <c r="AO689" s="219"/>
    </row>
    <row r="690" spans="1:41" customFormat="1" ht="34.5" x14ac:dyDescent="0.25">
      <c r="A690" s="220" t="s">
        <v>896</v>
      </c>
      <c r="B690" s="221" t="s">
        <v>1043</v>
      </c>
      <c r="C690" s="313" t="s">
        <v>1044</v>
      </c>
      <c r="D690" s="383" t="s">
        <v>1045</v>
      </c>
      <c r="E690" s="383"/>
      <c r="F690" s="383"/>
      <c r="G690" s="221" t="s">
        <v>371</v>
      </c>
      <c r="H690" s="221">
        <v>0.47560000000000002</v>
      </c>
      <c r="I690" s="221" t="s">
        <v>48</v>
      </c>
      <c r="J690" s="394" t="s">
        <v>1046</v>
      </c>
      <c r="K690" s="222"/>
      <c r="L690" s="221"/>
      <c r="M690" s="222"/>
      <c r="N690" s="221"/>
      <c r="O690" s="223"/>
      <c r="P690" s="398"/>
      <c r="AF690" s="219"/>
      <c r="AG690" s="219"/>
      <c r="AH690" s="219" t="s">
        <v>1045</v>
      </c>
      <c r="AM690" s="219"/>
      <c r="AO690" s="219"/>
    </row>
    <row r="691" spans="1:41" customFormat="1" ht="33.75" hidden="1" x14ac:dyDescent="0.25">
      <c r="A691" s="224"/>
      <c r="B691" s="225"/>
      <c r="C691" s="226" t="s">
        <v>50</v>
      </c>
      <c r="D691" s="384" t="s">
        <v>51</v>
      </c>
      <c r="E691" s="384"/>
      <c r="F691" s="384"/>
      <c r="G691" s="384"/>
      <c r="H691" s="384"/>
      <c r="I691" s="384"/>
      <c r="J691" s="384"/>
      <c r="K691" s="384"/>
      <c r="L691" s="384"/>
      <c r="M691" s="384"/>
      <c r="N691" s="384"/>
      <c r="O691" s="385"/>
      <c r="AF691" s="219"/>
      <c r="AG691" s="219"/>
      <c r="AH691" s="219"/>
      <c r="AI691" s="203" t="s">
        <v>51</v>
      </c>
      <c r="AM691" s="219"/>
      <c r="AO691" s="219"/>
    </row>
    <row r="692" spans="1:41" customFormat="1" ht="57" hidden="1" x14ac:dyDescent="0.25">
      <c r="A692" s="224"/>
      <c r="B692" s="225"/>
      <c r="C692" s="226" t="s">
        <v>52</v>
      </c>
      <c r="D692" s="384" t="s">
        <v>53</v>
      </c>
      <c r="E692" s="384"/>
      <c r="F692" s="384"/>
      <c r="G692" s="384"/>
      <c r="H692" s="384"/>
      <c r="I692" s="384"/>
      <c r="J692" s="384"/>
      <c r="K692" s="384"/>
      <c r="L692" s="384"/>
      <c r="M692" s="384"/>
      <c r="N692" s="384"/>
      <c r="O692" s="385"/>
      <c r="AF692" s="219"/>
      <c r="AG692" s="219"/>
      <c r="AH692" s="219"/>
      <c r="AI692" s="203" t="s">
        <v>53</v>
      </c>
      <c r="AM692" s="219"/>
      <c r="AO692" s="219"/>
    </row>
    <row r="693" spans="1:41" customFormat="1" ht="15" hidden="1" x14ac:dyDescent="0.25">
      <c r="A693" s="224"/>
      <c r="B693" s="227"/>
      <c r="C693" s="226" t="s">
        <v>48</v>
      </c>
      <c r="D693" s="378" t="s">
        <v>54</v>
      </c>
      <c r="E693" s="378"/>
      <c r="F693" s="378"/>
      <c r="G693" s="228"/>
      <c r="H693" s="229"/>
      <c r="I693" s="229"/>
      <c r="J693" s="229"/>
      <c r="K693" s="234">
        <v>1291.31</v>
      </c>
      <c r="L693" s="253">
        <v>1.3225</v>
      </c>
      <c r="M693" s="230">
        <v>812.21</v>
      </c>
      <c r="N693" s="232">
        <v>44.77</v>
      </c>
      <c r="O693" s="235">
        <v>36362.639999999999</v>
      </c>
      <c r="AF693" s="219"/>
      <c r="AG693" s="219"/>
      <c r="AH693" s="219"/>
      <c r="AJ693" s="203" t="s">
        <v>54</v>
      </c>
      <c r="AM693" s="219"/>
      <c r="AO693" s="219"/>
    </row>
    <row r="694" spans="1:41" customFormat="1" ht="15" hidden="1" x14ac:dyDescent="0.25">
      <c r="A694" s="224"/>
      <c r="B694" s="227"/>
      <c r="C694" s="226" t="s">
        <v>27</v>
      </c>
      <c r="D694" s="378" t="s">
        <v>55</v>
      </c>
      <c r="E694" s="378"/>
      <c r="F694" s="378"/>
      <c r="G694" s="228"/>
      <c r="H694" s="229"/>
      <c r="I694" s="229"/>
      <c r="J694" s="229"/>
      <c r="K694" s="230">
        <v>870.84</v>
      </c>
      <c r="L694" s="253">
        <v>1.4375</v>
      </c>
      <c r="M694" s="230">
        <v>595.37</v>
      </c>
      <c r="N694" s="232">
        <v>13.24</v>
      </c>
      <c r="O694" s="235">
        <v>7882.7</v>
      </c>
      <c r="AF694" s="219"/>
      <c r="AG694" s="219"/>
      <c r="AH694" s="219"/>
      <c r="AJ694" s="203" t="s">
        <v>55</v>
      </c>
      <c r="AM694" s="219"/>
      <c r="AO694" s="219"/>
    </row>
    <row r="695" spans="1:41" customFormat="1" ht="15" hidden="1" x14ac:dyDescent="0.25">
      <c r="A695" s="224"/>
      <c r="B695" s="227"/>
      <c r="C695" s="226" t="s">
        <v>56</v>
      </c>
      <c r="D695" s="378" t="s">
        <v>57</v>
      </c>
      <c r="E695" s="378"/>
      <c r="F695" s="378"/>
      <c r="G695" s="228"/>
      <c r="H695" s="229"/>
      <c r="I695" s="229"/>
      <c r="J695" s="229"/>
      <c r="K695" s="230">
        <v>126.46</v>
      </c>
      <c r="L695" s="253">
        <v>1.4375</v>
      </c>
      <c r="M695" s="230">
        <v>86.46</v>
      </c>
      <c r="N695" s="232">
        <v>44.77</v>
      </c>
      <c r="O695" s="235">
        <v>3870.81</v>
      </c>
      <c r="AF695" s="219"/>
      <c r="AG695" s="219"/>
      <c r="AH695" s="219"/>
      <c r="AJ695" s="203" t="s">
        <v>57</v>
      </c>
      <c r="AM695" s="219"/>
      <c r="AO695" s="219"/>
    </row>
    <row r="696" spans="1:41" customFormat="1" ht="15" hidden="1" x14ac:dyDescent="0.25">
      <c r="A696" s="224"/>
      <c r="B696" s="227"/>
      <c r="C696" s="226" t="s">
        <v>58</v>
      </c>
      <c r="D696" s="378" t="s">
        <v>59</v>
      </c>
      <c r="E696" s="378"/>
      <c r="F696" s="378"/>
      <c r="G696" s="228"/>
      <c r="H696" s="229"/>
      <c r="I696" s="229"/>
      <c r="J696" s="229"/>
      <c r="K696" s="234">
        <v>11872.85</v>
      </c>
      <c r="L696" s="229"/>
      <c r="M696" s="234">
        <v>5646.73</v>
      </c>
      <c r="N696" s="232">
        <v>8.16</v>
      </c>
      <c r="O696" s="235">
        <v>46077.32</v>
      </c>
      <c r="AF696" s="219"/>
      <c r="AG696" s="219"/>
      <c r="AH696" s="219"/>
      <c r="AJ696" s="203" t="s">
        <v>59</v>
      </c>
      <c r="AM696" s="219"/>
      <c r="AO696" s="219"/>
    </row>
    <row r="697" spans="1:41" customFormat="1" ht="15" hidden="1" x14ac:dyDescent="0.25">
      <c r="A697" s="287"/>
      <c r="B697" s="227"/>
      <c r="C697" s="226"/>
      <c r="D697" s="378" t="s">
        <v>60</v>
      </c>
      <c r="E697" s="378"/>
      <c r="F697" s="378"/>
      <c r="G697" s="228" t="s">
        <v>61</v>
      </c>
      <c r="H697" s="236">
        <v>139</v>
      </c>
      <c r="I697" s="253">
        <v>1.3225</v>
      </c>
      <c r="J697" s="237">
        <v>87.428359</v>
      </c>
      <c r="K697" s="238"/>
      <c r="L697" s="229"/>
      <c r="M697" s="238"/>
      <c r="N697" s="229"/>
      <c r="O697" s="239"/>
      <c r="AF697" s="219"/>
      <c r="AG697" s="219"/>
      <c r="AH697" s="219"/>
      <c r="AK697" s="203" t="s">
        <v>60</v>
      </c>
      <c r="AM697" s="219"/>
      <c r="AO697" s="219"/>
    </row>
    <row r="698" spans="1:41" customFormat="1" ht="15" hidden="1" x14ac:dyDescent="0.25">
      <c r="A698" s="287"/>
      <c r="B698" s="227"/>
      <c r="C698" s="226"/>
      <c r="D698" s="378" t="s">
        <v>62</v>
      </c>
      <c r="E698" s="378"/>
      <c r="F698" s="378"/>
      <c r="G698" s="228" t="s">
        <v>61</v>
      </c>
      <c r="H698" s="232">
        <v>10.44</v>
      </c>
      <c r="I698" s="253">
        <v>1.4375</v>
      </c>
      <c r="J698" s="237">
        <v>7.1375669999999998</v>
      </c>
      <c r="K698" s="238"/>
      <c r="L698" s="229"/>
      <c r="M698" s="238"/>
      <c r="N698" s="229"/>
      <c r="O698" s="239"/>
      <c r="AF698" s="219"/>
      <c r="AG698" s="219"/>
      <c r="AH698" s="219"/>
      <c r="AK698" s="203" t="s">
        <v>62</v>
      </c>
      <c r="AM698" s="219"/>
      <c r="AO698" s="219"/>
    </row>
    <row r="699" spans="1:41" customFormat="1" ht="15" hidden="1" x14ac:dyDescent="0.25">
      <c r="A699" s="242"/>
      <c r="B699" s="228"/>
      <c r="C699" s="226"/>
      <c r="D699" s="379" t="s">
        <v>63</v>
      </c>
      <c r="E699" s="379"/>
      <c r="F699" s="379"/>
      <c r="G699" s="243"/>
      <c r="H699" s="244"/>
      <c r="I699" s="244"/>
      <c r="J699" s="244"/>
      <c r="K699" s="245">
        <v>14035</v>
      </c>
      <c r="L699" s="244"/>
      <c r="M699" s="245">
        <v>7054.31</v>
      </c>
      <c r="N699" s="244"/>
      <c r="O699" s="247">
        <v>90322.66</v>
      </c>
      <c r="AF699" s="219"/>
      <c r="AG699" s="219"/>
      <c r="AH699" s="219"/>
      <c r="AL699" s="203" t="s">
        <v>63</v>
      </c>
      <c r="AM699" s="219"/>
      <c r="AO699" s="219"/>
    </row>
    <row r="700" spans="1:41" customFormat="1" ht="15" hidden="1" x14ac:dyDescent="0.25">
      <c r="A700" s="287"/>
      <c r="B700" s="227"/>
      <c r="C700" s="226"/>
      <c r="D700" s="378" t="s">
        <v>64</v>
      </c>
      <c r="E700" s="378"/>
      <c r="F700" s="378"/>
      <c r="G700" s="228"/>
      <c r="H700" s="229"/>
      <c r="I700" s="229"/>
      <c r="J700" s="229"/>
      <c r="K700" s="238"/>
      <c r="L700" s="229"/>
      <c r="M700" s="230">
        <v>898.67</v>
      </c>
      <c r="N700" s="229"/>
      <c r="O700" s="235">
        <v>40233.449999999997</v>
      </c>
      <c r="AF700" s="219"/>
      <c r="AG700" s="219"/>
      <c r="AH700" s="219"/>
      <c r="AK700" s="203" t="s">
        <v>64</v>
      </c>
      <c r="AM700" s="219"/>
      <c r="AO700" s="219"/>
    </row>
    <row r="701" spans="1:41" customFormat="1" ht="45" hidden="1" x14ac:dyDescent="0.25">
      <c r="A701" s="287"/>
      <c r="B701" s="227"/>
      <c r="C701" s="226" t="s">
        <v>373</v>
      </c>
      <c r="D701" s="378" t="s">
        <v>374</v>
      </c>
      <c r="E701" s="378"/>
      <c r="F701" s="378"/>
      <c r="G701" s="228" t="s">
        <v>67</v>
      </c>
      <c r="H701" s="236">
        <v>117</v>
      </c>
      <c r="I701" s="229"/>
      <c r="J701" s="236">
        <v>117</v>
      </c>
      <c r="K701" s="238"/>
      <c r="L701" s="229"/>
      <c r="M701" s="234">
        <v>1051.44</v>
      </c>
      <c r="N701" s="229"/>
      <c r="O701" s="235">
        <v>47073.14</v>
      </c>
      <c r="AF701" s="219"/>
      <c r="AG701" s="219"/>
      <c r="AH701" s="219"/>
      <c r="AK701" s="203" t="s">
        <v>374</v>
      </c>
      <c r="AM701" s="219"/>
      <c r="AO701" s="219"/>
    </row>
    <row r="702" spans="1:41" customFormat="1" ht="90" hidden="1" x14ac:dyDescent="0.25">
      <c r="A702" s="287"/>
      <c r="B702" s="227"/>
      <c r="C702" s="226" t="s">
        <v>375</v>
      </c>
      <c r="D702" s="378" t="s">
        <v>376</v>
      </c>
      <c r="E702" s="378"/>
      <c r="F702" s="378"/>
      <c r="G702" s="228" t="s">
        <v>67</v>
      </c>
      <c r="H702" s="236">
        <v>74</v>
      </c>
      <c r="I702" s="232">
        <v>0.85</v>
      </c>
      <c r="J702" s="240">
        <v>62.9</v>
      </c>
      <c r="K702" s="238"/>
      <c r="L702" s="229"/>
      <c r="M702" s="230">
        <v>565.26</v>
      </c>
      <c r="N702" s="229"/>
      <c r="O702" s="235">
        <v>25306.84</v>
      </c>
      <c r="AF702" s="219"/>
      <c r="AG702" s="219"/>
      <c r="AH702" s="219"/>
      <c r="AK702" s="203" t="s">
        <v>376</v>
      </c>
      <c r="AM702" s="219"/>
      <c r="AO702" s="219"/>
    </row>
    <row r="703" spans="1:41" customFormat="1" ht="15" hidden="1" x14ac:dyDescent="0.25">
      <c r="A703" s="224"/>
      <c r="B703" s="248"/>
      <c r="C703" s="314"/>
      <c r="D703" s="386" t="s">
        <v>70</v>
      </c>
      <c r="E703" s="386"/>
      <c r="F703" s="386"/>
      <c r="G703" s="221"/>
      <c r="H703" s="249"/>
      <c r="I703" s="249"/>
      <c r="J703" s="249"/>
      <c r="K703" s="250"/>
      <c r="L703" s="249"/>
      <c r="M703" s="256">
        <v>8671.01</v>
      </c>
      <c r="N703" s="244"/>
      <c r="O703" s="252">
        <v>162702.64000000001</v>
      </c>
      <c r="AF703" s="219"/>
      <c r="AG703" s="219"/>
      <c r="AH703" s="219"/>
      <c r="AM703" s="219" t="s">
        <v>70</v>
      </c>
      <c r="AO703" s="219"/>
    </row>
    <row r="704" spans="1:41" customFormat="1" ht="33.75" x14ac:dyDescent="0.25">
      <c r="A704" s="220" t="s">
        <v>901</v>
      </c>
      <c r="B704" s="221" t="s">
        <v>1047</v>
      </c>
      <c r="C704" s="313" t="s">
        <v>881</v>
      </c>
      <c r="D704" s="383" t="s">
        <v>882</v>
      </c>
      <c r="E704" s="383"/>
      <c r="F704" s="383"/>
      <c r="G704" s="221" t="s">
        <v>80</v>
      </c>
      <c r="H704" s="221">
        <v>-1.87862</v>
      </c>
      <c r="I704" s="221" t="s">
        <v>48</v>
      </c>
      <c r="J704" s="394" t="s">
        <v>1048</v>
      </c>
      <c r="K704" s="222" t="s">
        <v>884</v>
      </c>
      <c r="L704" s="221"/>
      <c r="M704" s="222" t="s">
        <v>1049</v>
      </c>
      <c r="N704" s="221" t="s">
        <v>82</v>
      </c>
      <c r="O704" s="223" t="s">
        <v>1050</v>
      </c>
      <c r="P704" s="398"/>
      <c r="AF704" s="219"/>
      <c r="AG704" s="219"/>
      <c r="AH704" s="219" t="s">
        <v>882</v>
      </c>
      <c r="AM704" s="219"/>
      <c r="AO704" s="219"/>
    </row>
    <row r="705" spans="1:41" customFormat="1" ht="15" hidden="1" x14ac:dyDescent="0.25">
      <c r="A705" s="224"/>
      <c r="B705" s="248"/>
      <c r="C705" s="314"/>
      <c r="D705" s="386" t="s">
        <v>70</v>
      </c>
      <c r="E705" s="386"/>
      <c r="F705" s="386"/>
      <c r="G705" s="221"/>
      <c r="H705" s="249"/>
      <c r="I705" s="249"/>
      <c r="J705" s="249"/>
      <c r="K705" s="250"/>
      <c r="L705" s="249"/>
      <c r="M705" s="256">
        <v>-2597.94</v>
      </c>
      <c r="N705" s="244"/>
      <c r="O705" s="252">
        <v>-21199.19</v>
      </c>
      <c r="AF705" s="219"/>
      <c r="AG705" s="219"/>
      <c r="AH705" s="219"/>
      <c r="AM705" s="219" t="s">
        <v>70</v>
      </c>
      <c r="AO705" s="219"/>
    </row>
    <row r="706" spans="1:41" customFormat="1" ht="45.75" x14ac:dyDescent="0.25">
      <c r="A706" s="220" t="s">
        <v>906</v>
      </c>
      <c r="B706" s="221" t="s">
        <v>1051</v>
      </c>
      <c r="C706" s="313" t="s">
        <v>897</v>
      </c>
      <c r="D706" s="383" t="s">
        <v>898</v>
      </c>
      <c r="E706" s="383"/>
      <c r="F706" s="383"/>
      <c r="G706" s="221" t="s">
        <v>105</v>
      </c>
      <c r="H706" s="221">
        <v>2</v>
      </c>
      <c r="I706" s="221" t="s">
        <v>48</v>
      </c>
      <c r="J706" s="394" t="s">
        <v>27</v>
      </c>
      <c r="K706" s="222" t="s">
        <v>899</v>
      </c>
      <c r="L706" s="221"/>
      <c r="M706" s="222" t="s">
        <v>1052</v>
      </c>
      <c r="N706" s="221" t="s">
        <v>82</v>
      </c>
      <c r="O706" s="223" t="s">
        <v>1053</v>
      </c>
      <c r="P706" s="398"/>
      <c r="AF706" s="219"/>
      <c r="AG706" s="219"/>
      <c r="AH706" s="219" t="s">
        <v>898</v>
      </c>
      <c r="AM706" s="219"/>
      <c r="AO706" s="219"/>
    </row>
    <row r="707" spans="1:41" customFormat="1" ht="15" hidden="1" x14ac:dyDescent="0.25">
      <c r="A707" s="224"/>
      <c r="B707" s="248"/>
      <c r="C707" s="314"/>
      <c r="D707" s="386" t="s">
        <v>70</v>
      </c>
      <c r="E707" s="386"/>
      <c r="F707" s="386"/>
      <c r="G707" s="221"/>
      <c r="H707" s="249"/>
      <c r="I707" s="249"/>
      <c r="J707" s="249"/>
      <c r="K707" s="250"/>
      <c r="L707" s="249"/>
      <c r="M707" s="251">
        <v>469.74</v>
      </c>
      <c r="N707" s="244"/>
      <c r="O707" s="252">
        <v>3833.08</v>
      </c>
      <c r="AF707" s="219"/>
      <c r="AG707" s="219"/>
      <c r="AH707" s="219"/>
      <c r="AM707" s="219" t="s">
        <v>70</v>
      </c>
      <c r="AO707" s="219"/>
    </row>
    <row r="708" spans="1:41" customFormat="1" ht="45.75" x14ac:dyDescent="0.25">
      <c r="A708" s="220" t="s">
        <v>913</v>
      </c>
      <c r="B708" s="221" t="s">
        <v>1054</v>
      </c>
      <c r="C708" s="313" t="s">
        <v>881</v>
      </c>
      <c r="D708" s="383" t="s">
        <v>1055</v>
      </c>
      <c r="E708" s="383"/>
      <c r="F708" s="383"/>
      <c r="G708" s="221" t="s">
        <v>80</v>
      </c>
      <c r="H708" s="221">
        <v>2.66</v>
      </c>
      <c r="I708" s="221" t="s">
        <v>48</v>
      </c>
      <c r="J708" s="394" t="s">
        <v>1056</v>
      </c>
      <c r="K708" s="222" t="s">
        <v>884</v>
      </c>
      <c r="L708" s="221"/>
      <c r="M708" s="222" t="s">
        <v>1057</v>
      </c>
      <c r="N708" s="221" t="s">
        <v>82</v>
      </c>
      <c r="O708" s="223" t="s">
        <v>1058</v>
      </c>
      <c r="P708" s="398"/>
      <c r="AF708" s="219"/>
      <c r="AG708" s="219"/>
      <c r="AH708" s="219" t="s">
        <v>1055</v>
      </c>
      <c r="AM708" s="219"/>
      <c r="AO708" s="219"/>
    </row>
    <row r="709" spans="1:41" customFormat="1" ht="15" hidden="1" x14ac:dyDescent="0.25">
      <c r="A709" s="224"/>
      <c r="B709" s="248"/>
      <c r="C709" s="314"/>
      <c r="D709" s="386" t="s">
        <v>70</v>
      </c>
      <c r="E709" s="386"/>
      <c r="F709" s="386"/>
      <c r="G709" s="221"/>
      <c r="H709" s="249"/>
      <c r="I709" s="249"/>
      <c r="J709" s="249"/>
      <c r="K709" s="250"/>
      <c r="L709" s="249"/>
      <c r="M709" s="256">
        <v>3678.51</v>
      </c>
      <c r="N709" s="244"/>
      <c r="O709" s="252">
        <v>30016.639999999999</v>
      </c>
      <c r="AF709" s="219"/>
      <c r="AG709" s="219"/>
      <c r="AH709" s="219"/>
      <c r="AM709" s="219" t="s">
        <v>70</v>
      </c>
      <c r="AO709" s="219"/>
    </row>
    <row r="710" spans="1:41" customFormat="1" ht="34.5" x14ac:dyDescent="0.25">
      <c r="A710" s="220" t="s">
        <v>918</v>
      </c>
      <c r="B710" s="221" t="s">
        <v>1060</v>
      </c>
      <c r="C710" s="313" t="s">
        <v>881</v>
      </c>
      <c r="D710" s="383" t="s">
        <v>1061</v>
      </c>
      <c r="E710" s="383"/>
      <c r="F710" s="383"/>
      <c r="G710" s="221" t="s">
        <v>80</v>
      </c>
      <c r="H710" s="221">
        <v>0.80600000000000005</v>
      </c>
      <c r="I710" s="221" t="s">
        <v>48</v>
      </c>
      <c r="J710" s="394" t="s">
        <v>1062</v>
      </c>
      <c r="K710" s="222" t="s">
        <v>884</v>
      </c>
      <c r="L710" s="221"/>
      <c r="M710" s="222" t="s">
        <v>1063</v>
      </c>
      <c r="N710" s="221" t="s">
        <v>82</v>
      </c>
      <c r="O710" s="223" t="s">
        <v>1064</v>
      </c>
      <c r="P710" s="398"/>
      <c r="AF710" s="219"/>
      <c r="AG710" s="219"/>
      <c r="AH710" s="219" t="s">
        <v>1061</v>
      </c>
      <c r="AM710" s="219"/>
      <c r="AO710" s="219"/>
    </row>
    <row r="711" spans="1:41" customFormat="1" ht="15" hidden="1" x14ac:dyDescent="0.25">
      <c r="A711" s="224"/>
      <c r="B711" s="248"/>
      <c r="C711" s="314"/>
      <c r="D711" s="386" t="s">
        <v>70</v>
      </c>
      <c r="E711" s="386"/>
      <c r="F711" s="386"/>
      <c r="G711" s="221"/>
      <c r="H711" s="249"/>
      <c r="I711" s="249"/>
      <c r="J711" s="249"/>
      <c r="K711" s="250"/>
      <c r="L711" s="249"/>
      <c r="M711" s="256">
        <v>1114.6199999999999</v>
      </c>
      <c r="N711" s="244"/>
      <c r="O711" s="252">
        <v>9095.2999999999993</v>
      </c>
      <c r="AF711" s="219"/>
      <c r="AG711" s="219"/>
      <c r="AH711" s="219"/>
      <c r="AM711" s="219" t="s">
        <v>70</v>
      </c>
      <c r="AO711" s="219"/>
    </row>
    <row r="712" spans="1:41" customFormat="1" ht="45.75" x14ac:dyDescent="0.25">
      <c r="A712" s="220" t="s">
        <v>1059</v>
      </c>
      <c r="B712" s="221" t="s">
        <v>1065</v>
      </c>
      <c r="C712" s="313" t="s">
        <v>881</v>
      </c>
      <c r="D712" s="383" t="s">
        <v>1066</v>
      </c>
      <c r="E712" s="383"/>
      <c r="F712" s="383"/>
      <c r="G712" s="221" t="s">
        <v>80</v>
      </c>
      <c r="H712" s="221">
        <v>0.99</v>
      </c>
      <c r="I712" s="221" t="s">
        <v>48</v>
      </c>
      <c r="J712" s="394" t="s">
        <v>1067</v>
      </c>
      <c r="K712" s="222" t="s">
        <v>884</v>
      </c>
      <c r="L712" s="221"/>
      <c r="M712" s="222" t="s">
        <v>1068</v>
      </c>
      <c r="N712" s="221" t="s">
        <v>82</v>
      </c>
      <c r="O712" s="223" t="s">
        <v>1069</v>
      </c>
      <c r="P712" s="398"/>
      <c r="AF712" s="219"/>
      <c r="AG712" s="219"/>
      <c r="AH712" s="219" t="s">
        <v>1066</v>
      </c>
      <c r="AM712" s="219"/>
      <c r="AO712" s="219"/>
    </row>
    <row r="713" spans="1:41" customFormat="1" ht="15" hidden="1" x14ac:dyDescent="0.25">
      <c r="A713" s="224"/>
      <c r="B713" s="248"/>
      <c r="C713" s="314"/>
      <c r="D713" s="386" t="s">
        <v>70</v>
      </c>
      <c r="E713" s="386"/>
      <c r="F713" s="386"/>
      <c r="G713" s="221"/>
      <c r="H713" s="249"/>
      <c r="I713" s="249"/>
      <c r="J713" s="249"/>
      <c r="K713" s="250"/>
      <c r="L713" s="249"/>
      <c r="M713" s="256">
        <v>1369.07</v>
      </c>
      <c r="N713" s="244"/>
      <c r="O713" s="252">
        <v>11171.61</v>
      </c>
      <c r="AF713" s="219"/>
      <c r="AG713" s="219"/>
      <c r="AH713" s="219"/>
      <c r="AM713" s="219" t="s">
        <v>70</v>
      </c>
      <c r="AO713" s="219"/>
    </row>
    <row r="714" spans="1:41" customFormat="1" ht="33.75" x14ac:dyDescent="0.25">
      <c r="A714" s="220" t="s">
        <v>922</v>
      </c>
      <c r="B714" s="221" t="s">
        <v>1070</v>
      </c>
      <c r="C714" s="313" t="s">
        <v>914</v>
      </c>
      <c r="D714" s="383" t="s">
        <v>915</v>
      </c>
      <c r="E714" s="383"/>
      <c r="F714" s="383"/>
      <c r="G714" s="221" t="s">
        <v>105</v>
      </c>
      <c r="H714" s="221">
        <v>2</v>
      </c>
      <c r="I714" s="221" t="s">
        <v>48</v>
      </c>
      <c r="J714" s="394" t="s">
        <v>27</v>
      </c>
      <c r="K714" s="222" t="s">
        <v>916</v>
      </c>
      <c r="L714" s="221"/>
      <c r="M714" s="222" t="s">
        <v>1071</v>
      </c>
      <c r="N714" s="221" t="s">
        <v>82</v>
      </c>
      <c r="O714" s="223" t="s">
        <v>1072</v>
      </c>
      <c r="P714" s="398"/>
      <c r="AF714" s="219"/>
      <c r="AG714" s="219"/>
      <c r="AH714" s="219" t="s">
        <v>915</v>
      </c>
      <c r="AM714" s="219"/>
      <c r="AO714" s="219"/>
    </row>
    <row r="715" spans="1:41" customFormat="1" ht="15" hidden="1" x14ac:dyDescent="0.25">
      <c r="A715" s="224"/>
      <c r="B715" s="248"/>
      <c r="C715" s="314"/>
      <c r="D715" s="386" t="s">
        <v>70</v>
      </c>
      <c r="E715" s="386"/>
      <c r="F715" s="386"/>
      <c r="G715" s="221"/>
      <c r="H715" s="249"/>
      <c r="I715" s="249"/>
      <c r="J715" s="249"/>
      <c r="K715" s="250"/>
      <c r="L715" s="249"/>
      <c r="M715" s="256">
        <v>1139.04</v>
      </c>
      <c r="N715" s="244"/>
      <c r="O715" s="252">
        <v>9294.57</v>
      </c>
      <c r="AF715" s="219"/>
      <c r="AG715" s="219"/>
      <c r="AH715" s="219"/>
      <c r="AM715" s="219" t="s">
        <v>70</v>
      </c>
      <c r="AO715" s="219"/>
    </row>
    <row r="716" spans="1:41" customFormat="1" ht="15" x14ac:dyDescent="0.25">
      <c r="A716" s="380" t="s">
        <v>1073</v>
      </c>
      <c r="B716" s="381"/>
      <c r="C716" s="381"/>
      <c r="D716" s="381"/>
      <c r="E716" s="381"/>
      <c r="F716" s="381"/>
      <c r="G716" s="381"/>
      <c r="H716" s="381"/>
      <c r="I716" s="381"/>
      <c r="J716" s="381"/>
      <c r="K716" s="381"/>
      <c r="L716" s="381"/>
      <c r="M716" s="381"/>
      <c r="N716" s="381"/>
      <c r="O716" s="382"/>
      <c r="P716" s="398"/>
      <c r="AF716" s="219"/>
      <c r="AG716" s="219" t="s">
        <v>1073</v>
      </c>
      <c r="AH716" s="219"/>
      <c r="AM716" s="219"/>
      <c r="AO716" s="219"/>
    </row>
    <row r="717" spans="1:41" customFormat="1" ht="34.5" x14ac:dyDescent="0.25">
      <c r="A717" s="220" t="s">
        <v>923</v>
      </c>
      <c r="B717" s="221" t="s">
        <v>1074</v>
      </c>
      <c r="C717" s="313" t="s">
        <v>1075</v>
      </c>
      <c r="D717" s="383" t="s">
        <v>1076</v>
      </c>
      <c r="E717" s="383"/>
      <c r="F717" s="383"/>
      <c r="G717" s="221" t="s">
        <v>71</v>
      </c>
      <c r="H717" s="221">
        <v>7.7999999999999996E-3</v>
      </c>
      <c r="I717" s="221" t="s">
        <v>48</v>
      </c>
      <c r="J717" s="394" t="s">
        <v>1077</v>
      </c>
      <c r="K717" s="222"/>
      <c r="L717" s="221"/>
      <c r="M717" s="222"/>
      <c r="N717" s="221"/>
      <c r="O717" s="223"/>
      <c r="P717" s="398"/>
      <c r="AF717" s="219"/>
      <c r="AG717" s="219"/>
      <c r="AH717" s="219" t="s">
        <v>1076</v>
      </c>
      <c r="AM717" s="219"/>
      <c r="AO717" s="219"/>
    </row>
    <row r="718" spans="1:41" customFormat="1" ht="33.75" hidden="1" x14ac:dyDescent="0.25">
      <c r="A718" s="224"/>
      <c r="B718" s="225"/>
      <c r="C718" s="226" t="s">
        <v>50</v>
      </c>
      <c r="D718" s="384" t="s">
        <v>51</v>
      </c>
      <c r="E718" s="384"/>
      <c r="F718" s="384"/>
      <c r="G718" s="384"/>
      <c r="H718" s="384"/>
      <c r="I718" s="384"/>
      <c r="J718" s="384"/>
      <c r="K718" s="384"/>
      <c r="L718" s="384"/>
      <c r="M718" s="384"/>
      <c r="N718" s="384"/>
      <c r="O718" s="385"/>
      <c r="AF718" s="219"/>
      <c r="AG718" s="219"/>
      <c r="AH718" s="219"/>
      <c r="AI718" s="203" t="s">
        <v>51</v>
      </c>
      <c r="AM718" s="219"/>
      <c r="AO718" s="219"/>
    </row>
    <row r="719" spans="1:41" customFormat="1" ht="57" hidden="1" x14ac:dyDescent="0.25">
      <c r="A719" s="224"/>
      <c r="B719" s="225"/>
      <c r="C719" s="226" t="s">
        <v>52</v>
      </c>
      <c r="D719" s="384" t="s">
        <v>53</v>
      </c>
      <c r="E719" s="384"/>
      <c r="F719" s="384"/>
      <c r="G719" s="384"/>
      <c r="H719" s="384"/>
      <c r="I719" s="384"/>
      <c r="J719" s="384"/>
      <c r="K719" s="384"/>
      <c r="L719" s="384"/>
      <c r="M719" s="384"/>
      <c r="N719" s="384"/>
      <c r="O719" s="385"/>
      <c r="AF719" s="219"/>
      <c r="AG719" s="219"/>
      <c r="AH719" s="219"/>
      <c r="AI719" s="203" t="s">
        <v>53</v>
      </c>
      <c r="AM719" s="219"/>
      <c r="AO719" s="219"/>
    </row>
    <row r="720" spans="1:41" customFormat="1" ht="15" hidden="1" x14ac:dyDescent="0.25">
      <c r="A720" s="224"/>
      <c r="B720" s="227"/>
      <c r="C720" s="226" t="s">
        <v>48</v>
      </c>
      <c r="D720" s="378" t="s">
        <v>54</v>
      </c>
      <c r="E720" s="378"/>
      <c r="F720" s="378"/>
      <c r="G720" s="228"/>
      <c r="H720" s="229"/>
      <c r="I720" s="229"/>
      <c r="J720" s="229"/>
      <c r="K720" s="234">
        <v>15096.4</v>
      </c>
      <c r="L720" s="253">
        <v>1.3225</v>
      </c>
      <c r="M720" s="230">
        <v>155.72999999999999</v>
      </c>
      <c r="N720" s="232">
        <v>44.77</v>
      </c>
      <c r="O720" s="235">
        <v>6972.03</v>
      </c>
      <c r="AF720" s="219"/>
      <c r="AG720" s="219"/>
      <c r="AH720" s="219"/>
      <c r="AJ720" s="203" t="s">
        <v>54</v>
      </c>
      <c r="AM720" s="219"/>
      <c r="AO720" s="219"/>
    </row>
    <row r="721" spans="1:41" customFormat="1" ht="15" hidden="1" x14ac:dyDescent="0.25">
      <c r="A721" s="224"/>
      <c r="B721" s="227"/>
      <c r="C721" s="226" t="s">
        <v>27</v>
      </c>
      <c r="D721" s="378" t="s">
        <v>55</v>
      </c>
      <c r="E721" s="378"/>
      <c r="F721" s="378"/>
      <c r="G721" s="228"/>
      <c r="H721" s="229"/>
      <c r="I721" s="229"/>
      <c r="J721" s="229"/>
      <c r="K721" s="234">
        <v>13550.04</v>
      </c>
      <c r="L721" s="253">
        <v>1.4375</v>
      </c>
      <c r="M721" s="230">
        <v>151.93</v>
      </c>
      <c r="N721" s="232">
        <v>13.24</v>
      </c>
      <c r="O721" s="235">
        <v>2011.55</v>
      </c>
      <c r="AF721" s="219"/>
      <c r="AG721" s="219"/>
      <c r="AH721" s="219"/>
      <c r="AJ721" s="203" t="s">
        <v>55</v>
      </c>
      <c r="AM721" s="219"/>
      <c r="AO721" s="219"/>
    </row>
    <row r="722" spans="1:41" customFormat="1" ht="15" hidden="1" x14ac:dyDescent="0.25">
      <c r="A722" s="224"/>
      <c r="B722" s="227"/>
      <c r="C722" s="226" t="s">
        <v>56</v>
      </c>
      <c r="D722" s="378" t="s">
        <v>57</v>
      </c>
      <c r="E722" s="378"/>
      <c r="F722" s="378"/>
      <c r="G722" s="228"/>
      <c r="H722" s="229"/>
      <c r="I722" s="229"/>
      <c r="J722" s="229"/>
      <c r="K722" s="234">
        <v>1867.24</v>
      </c>
      <c r="L722" s="253">
        <v>1.4375</v>
      </c>
      <c r="M722" s="230">
        <v>20.94</v>
      </c>
      <c r="N722" s="232">
        <v>44.77</v>
      </c>
      <c r="O722" s="233">
        <v>937.48</v>
      </c>
      <c r="AF722" s="219"/>
      <c r="AG722" s="219"/>
      <c r="AH722" s="219"/>
      <c r="AJ722" s="203" t="s">
        <v>57</v>
      </c>
      <c r="AM722" s="219"/>
      <c r="AO722" s="219"/>
    </row>
    <row r="723" spans="1:41" customFormat="1" ht="15" hidden="1" x14ac:dyDescent="0.25">
      <c r="A723" s="224"/>
      <c r="B723" s="227"/>
      <c r="C723" s="226" t="s">
        <v>58</v>
      </c>
      <c r="D723" s="378" t="s">
        <v>59</v>
      </c>
      <c r="E723" s="378"/>
      <c r="F723" s="378"/>
      <c r="G723" s="228"/>
      <c r="H723" s="229"/>
      <c r="I723" s="229"/>
      <c r="J723" s="229"/>
      <c r="K723" s="234">
        <v>11906.42</v>
      </c>
      <c r="L723" s="229"/>
      <c r="M723" s="230">
        <v>92.87</v>
      </c>
      <c r="N723" s="232">
        <v>8.16</v>
      </c>
      <c r="O723" s="233">
        <v>757.82</v>
      </c>
      <c r="AF723" s="219"/>
      <c r="AG723" s="219"/>
      <c r="AH723" s="219"/>
      <c r="AJ723" s="203" t="s">
        <v>59</v>
      </c>
      <c r="AM723" s="219"/>
      <c r="AO723" s="219"/>
    </row>
    <row r="724" spans="1:41" customFormat="1" ht="15" hidden="1" x14ac:dyDescent="0.25">
      <c r="A724" s="287"/>
      <c r="B724" s="227"/>
      <c r="C724" s="226"/>
      <c r="D724" s="378" t="s">
        <v>60</v>
      </c>
      <c r="E724" s="378"/>
      <c r="F724" s="378"/>
      <c r="G724" s="228" t="s">
        <v>61</v>
      </c>
      <c r="H724" s="236">
        <v>1606</v>
      </c>
      <c r="I724" s="253">
        <v>1.3225</v>
      </c>
      <c r="J724" s="237">
        <v>16.566693000000001</v>
      </c>
      <c r="K724" s="238"/>
      <c r="L724" s="229"/>
      <c r="M724" s="238"/>
      <c r="N724" s="229"/>
      <c r="O724" s="239"/>
      <c r="AF724" s="219"/>
      <c r="AG724" s="219"/>
      <c r="AH724" s="219"/>
      <c r="AK724" s="203" t="s">
        <v>60</v>
      </c>
      <c r="AM724" s="219"/>
      <c r="AO724" s="219"/>
    </row>
    <row r="725" spans="1:41" customFormat="1" ht="15" hidden="1" x14ac:dyDescent="0.25">
      <c r="A725" s="287"/>
      <c r="B725" s="227"/>
      <c r="C725" s="226"/>
      <c r="D725" s="378" t="s">
        <v>62</v>
      </c>
      <c r="E725" s="378"/>
      <c r="F725" s="378"/>
      <c r="G725" s="228" t="s">
        <v>61</v>
      </c>
      <c r="H725" s="232">
        <v>139.31</v>
      </c>
      <c r="I725" s="253">
        <v>1.4375</v>
      </c>
      <c r="J725" s="257">
        <v>1.5620134000000001</v>
      </c>
      <c r="K725" s="238"/>
      <c r="L725" s="229"/>
      <c r="M725" s="238"/>
      <c r="N725" s="229"/>
      <c r="O725" s="239"/>
      <c r="AF725" s="219"/>
      <c r="AG725" s="219"/>
      <c r="AH725" s="219"/>
      <c r="AK725" s="203" t="s">
        <v>62</v>
      </c>
      <c r="AM725" s="219"/>
      <c r="AO725" s="219"/>
    </row>
    <row r="726" spans="1:41" customFormat="1" ht="15" hidden="1" x14ac:dyDescent="0.25">
      <c r="A726" s="242"/>
      <c r="B726" s="228"/>
      <c r="C726" s="226"/>
      <c r="D726" s="379" t="s">
        <v>63</v>
      </c>
      <c r="E726" s="379"/>
      <c r="F726" s="379"/>
      <c r="G726" s="243"/>
      <c r="H726" s="244"/>
      <c r="I726" s="244"/>
      <c r="J726" s="244"/>
      <c r="K726" s="245">
        <v>40552.86</v>
      </c>
      <c r="L726" s="244"/>
      <c r="M726" s="246">
        <v>400.53</v>
      </c>
      <c r="N726" s="244"/>
      <c r="O726" s="247">
        <v>9741.4</v>
      </c>
      <c r="AF726" s="219"/>
      <c r="AG726" s="219"/>
      <c r="AH726" s="219"/>
      <c r="AL726" s="203" t="s">
        <v>63</v>
      </c>
      <c r="AM726" s="219"/>
      <c r="AO726" s="219"/>
    </row>
    <row r="727" spans="1:41" customFormat="1" ht="15" hidden="1" x14ac:dyDescent="0.25">
      <c r="A727" s="287"/>
      <c r="B727" s="227"/>
      <c r="C727" s="226"/>
      <c r="D727" s="378" t="s">
        <v>64</v>
      </c>
      <c r="E727" s="378"/>
      <c r="F727" s="378"/>
      <c r="G727" s="228"/>
      <c r="H727" s="229"/>
      <c r="I727" s="229"/>
      <c r="J727" s="229"/>
      <c r="K727" s="238"/>
      <c r="L727" s="229"/>
      <c r="M727" s="230">
        <v>176.67</v>
      </c>
      <c r="N727" s="229"/>
      <c r="O727" s="235">
        <v>7909.51</v>
      </c>
      <c r="AF727" s="219"/>
      <c r="AG727" s="219"/>
      <c r="AH727" s="219"/>
      <c r="AK727" s="203" t="s">
        <v>64</v>
      </c>
      <c r="AM727" s="219"/>
      <c r="AO727" s="219"/>
    </row>
    <row r="728" spans="1:41" customFormat="1" ht="45" hidden="1" x14ac:dyDescent="0.25">
      <c r="A728" s="287"/>
      <c r="B728" s="227"/>
      <c r="C728" s="226" t="s">
        <v>262</v>
      </c>
      <c r="D728" s="378" t="s">
        <v>263</v>
      </c>
      <c r="E728" s="378"/>
      <c r="F728" s="378"/>
      <c r="G728" s="228" t="s">
        <v>67</v>
      </c>
      <c r="H728" s="236">
        <v>102</v>
      </c>
      <c r="I728" s="229"/>
      <c r="J728" s="236">
        <v>102</v>
      </c>
      <c r="K728" s="238"/>
      <c r="L728" s="229"/>
      <c r="M728" s="230">
        <v>180.2</v>
      </c>
      <c r="N728" s="229"/>
      <c r="O728" s="235">
        <v>8067.7</v>
      </c>
      <c r="AF728" s="219"/>
      <c r="AG728" s="219"/>
      <c r="AH728" s="219"/>
      <c r="AK728" s="203" t="s">
        <v>263</v>
      </c>
      <c r="AM728" s="219"/>
      <c r="AO728" s="219"/>
    </row>
    <row r="729" spans="1:41" customFormat="1" ht="90" hidden="1" x14ac:dyDescent="0.25">
      <c r="A729" s="287"/>
      <c r="B729" s="227"/>
      <c r="C729" s="226" t="s">
        <v>264</v>
      </c>
      <c r="D729" s="378" t="s">
        <v>265</v>
      </c>
      <c r="E729" s="378"/>
      <c r="F729" s="378"/>
      <c r="G729" s="228" t="s">
        <v>67</v>
      </c>
      <c r="H729" s="236">
        <v>58</v>
      </c>
      <c r="I729" s="232">
        <v>0.85</v>
      </c>
      <c r="J729" s="240">
        <v>49.3</v>
      </c>
      <c r="K729" s="238"/>
      <c r="L729" s="229"/>
      <c r="M729" s="230">
        <v>87.1</v>
      </c>
      <c r="N729" s="229"/>
      <c r="O729" s="235">
        <v>3899.39</v>
      </c>
      <c r="AF729" s="219"/>
      <c r="AG729" s="219"/>
      <c r="AH729" s="219"/>
      <c r="AK729" s="203" t="s">
        <v>265</v>
      </c>
      <c r="AM729" s="219"/>
      <c r="AO729" s="219"/>
    </row>
    <row r="730" spans="1:41" customFormat="1" ht="15" hidden="1" x14ac:dyDescent="0.25">
      <c r="A730" s="224"/>
      <c r="B730" s="248"/>
      <c r="C730" s="314"/>
      <c r="D730" s="386" t="s">
        <v>70</v>
      </c>
      <c r="E730" s="386"/>
      <c r="F730" s="386"/>
      <c r="G730" s="221"/>
      <c r="H730" s="249"/>
      <c r="I730" s="249"/>
      <c r="J730" s="249"/>
      <c r="K730" s="250"/>
      <c r="L730" s="249"/>
      <c r="M730" s="251">
        <v>667.83</v>
      </c>
      <c r="N730" s="244"/>
      <c r="O730" s="252">
        <v>21708.49</v>
      </c>
      <c r="AF730" s="219"/>
      <c r="AG730" s="219"/>
      <c r="AH730" s="219"/>
      <c r="AM730" s="219" t="s">
        <v>70</v>
      </c>
      <c r="AO730" s="219"/>
    </row>
    <row r="731" spans="1:41" customFormat="1" ht="33.75" x14ac:dyDescent="0.25">
      <c r="A731" s="220" t="s">
        <v>926</v>
      </c>
      <c r="B731" s="221" t="s">
        <v>1079</v>
      </c>
      <c r="C731" s="313" t="s">
        <v>978</v>
      </c>
      <c r="D731" s="383" t="s">
        <v>979</v>
      </c>
      <c r="E731" s="383"/>
      <c r="F731" s="383"/>
      <c r="G731" s="221" t="s">
        <v>80</v>
      </c>
      <c r="H731" s="221">
        <v>0.79169999999999996</v>
      </c>
      <c r="I731" s="221" t="s">
        <v>48</v>
      </c>
      <c r="J731" s="394" t="s">
        <v>1080</v>
      </c>
      <c r="K731" s="222" t="s">
        <v>981</v>
      </c>
      <c r="L731" s="221"/>
      <c r="M731" s="222" t="s">
        <v>1081</v>
      </c>
      <c r="N731" s="221" t="s">
        <v>82</v>
      </c>
      <c r="O731" s="223" t="s">
        <v>1082</v>
      </c>
      <c r="P731" s="398"/>
      <c r="AF731" s="219"/>
      <c r="AG731" s="219"/>
      <c r="AH731" s="219" t="s">
        <v>979</v>
      </c>
      <c r="AM731" s="219"/>
      <c r="AO731" s="219"/>
    </row>
    <row r="732" spans="1:41" customFormat="1" ht="15" hidden="1" x14ac:dyDescent="0.25">
      <c r="A732" s="224"/>
      <c r="B732" s="248"/>
      <c r="C732" s="314"/>
      <c r="D732" s="386" t="s">
        <v>70</v>
      </c>
      <c r="E732" s="386"/>
      <c r="F732" s="386"/>
      <c r="G732" s="221"/>
      <c r="H732" s="249"/>
      <c r="I732" s="249"/>
      <c r="J732" s="249"/>
      <c r="K732" s="250"/>
      <c r="L732" s="249"/>
      <c r="M732" s="251">
        <v>517.23</v>
      </c>
      <c r="N732" s="244"/>
      <c r="O732" s="252">
        <v>4220.6000000000004</v>
      </c>
      <c r="AF732" s="219"/>
      <c r="AG732" s="219"/>
      <c r="AH732" s="219"/>
      <c r="AM732" s="219" t="s">
        <v>70</v>
      </c>
      <c r="AO732" s="219"/>
    </row>
    <row r="733" spans="1:41" customFormat="1" ht="33.75" x14ac:dyDescent="0.25">
      <c r="A733" s="220" t="s">
        <v>1078</v>
      </c>
      <c r="B733" s="221" t="s">
        <v>1084</v>
      </c>
      <c r="C733" s="313" t="s">
        <v>707</v>
      </c>
      <c r="D733" s="383" t="s">
        <v>985</v>
      </c>
      <c r="E733" s="383"/>
      <c r="F733" s="383"/>
      <c r="G733" s="221" t="s">
        <v>80</v>
      </c>
      <c r="H733" s="221">
        <v>0.79</v>
      </c>
      <c r="I733" s="221" t="s">
        <v>48</v>
      </c>
      <c r="J733" s="394" t="s">
        <v>1085</v>
      </c>
      <c r="K733" s="222" t="s">
        <v>710</v>
      </c>
      <c r="L733" s="221" t="s">
        <v>986</v>
      </c>
      <c r="M733" s="222" t="s">
        <v>1086</v>
      </c>
      <c r="N733" s="221" t="s">
        <v>82</v>
      </c>
      <c r="O733" s="223" t="s">
        <v>1087</v>
      </c>
      <c r="P733" s="398"/>
      <c r="AF733" s="219"/>
      <c r="AG733" s="219"/>
      <c r="AH733" s="219" t="s">
        <v>985</v>
      </c>
      <c r="AM733" s="219"/>
      <c r="AO733" s="219"/>
    </row>
    <row r="734" spans="1:41" customFormat="1" ht="15" hidden="1" x14ac:dyDescent="0.25">
      <c r="A734" s="224"/>
      <c r="B734" s="225"/>
      <c r="C734" s="226"/>
      <c r="D734" s="384" t="s">
        <v>989</v>
      </c>
      <c r="E734" s="384"/>
      <c r="F734" s="384"/>
      <c r="G734" s="384"/>
      <c r="H734" s="384"/>
      <c r="I734" s="384"/>
      <c r="J734" s="384"/>
      <c r="K734" s="384"/>
      <c r="L734" s="384"/>
      <c r="M734" s="384"/>
      <c r="N734" s="384"/>
      <c r="O734" s="385"/>
      <c r="AF734" s="219"/>
      <c r="AG734" s="219"/>
      <c r="AH734" s="219"/>
      <c r="AI734" s="203" t="s">
        <v>989</v>
      </c>
      <c r="AM734" s="219"/>
      <c r="AO734" s="219"/>
    </row>
    <row r="735" spans="1:41" customFormat="1" ht="22.5" hidden="1" x14ac:dyDescent="0.25">
      <c r="A735" s="224"/>
      <c r="B735" s="225"/>
      <c r="C735" s="226" t="s">
        <v>990</v>
      </c>
      <c r="D735" s="384" t="s">
        <v>991</v>
      </c>
      <c r="E735" s="384"/>
      <c r="F735" s="384"/>
      <c r="G735" s="384"/>
      <c r="H735" s="384"/>
      <c r="I735" s="384"/>
      <c r="J735" s="384"/>
      <c r="K735" s="384"/>
      <c r="L735" s="384"/>
      <c r="M735" s="384"/>
      <c r="N735" s="384"/>
      <c r="O735" s="385"/>
      <c r="AF735" s="219"/>
      <c r="AG735" s="219"/>
      <c r="AH735" s="219"/>
      <c r="AI735" s="203" t="s">
        <v>991</v>
      </c>
      <c r="AM735" s="219"/>
      <c r="AO735" s="219"/>
    </row>
    <row r="736" spans="1:41" customFormat="1" ht="15" hidden="1" x14ac:dyDescent="0.25">
      <c r="A736" s="224"/>
      <c r="B736" s="248"/>
      <c r="C736" s="314"/>
      <c r="D736" s="386" t="s">
        <v>70</v>
      </c>
      <c r="E736" s="386"/>
      <c r="F736" s="386"/>
      <c r="G736" s="221"/>
      <c r="H736" s="249"/>
      <c r="I736" s="249"/>
      <c r="J736" s="249"/>
      <c r="K736" s="250"/>
      <c r="L736" s="249"/>
      <c r="M736" s="251">
        <v>7.65</v>
      </c>
      <c r="N736" s="244"/>
      <c r="O736" s="258">
        <v>62.42</v>
      </c>
      <c r="AF736" s="219"/>
      <c r="AG736" s="219"/>
      <c r="AH736" s="219"/>
      <c r="AM736" s="219" t="s">
        <v>70</v>
      </c>
      <c r="AO736" s="219"/>
    </row>
    <row r="737" spans="1:41" customFormat="1" ht="34.5" x14ac:dyDescent="0.25">
      <c r="A737" s="220" t="s">
        <v>1083</v>
      </c>
      <c r="B737" s="221" t="s">
        <v>1088</v>
      </c>
      <c r="C737" s="313" t="s">
        <v>1089</v>
      </c>
      <c r="D737" s="383" t="s">
        <v>1090</v>
      </c>
      <c r="E737" s="383"/>
      <c r="F737" s="383"/>
      <c r="G737" s="221" t="s">
        <v>116</v>
      </c>
      <c r="H737" s="221">
        <v>5.2999999999999999E-2</v>
      </c>
      <c r="I737" s="221" t="s">
        <v>48</v>
      </c>
      <c r="J737" s="394" t="s">
        <v>1091</v>
      </c>
      <c r="K737" s="222" t="s">
        <v>1092</v>
      </c>
      <c r="L737" s="221"/>
      <c r="M737" s="222" t="s">
        <v>1093</v>
      </c>
      <c r="N737" s="221" t="s">
        <v>82</v>
      </c>
      <c r="O737" s="223" t="s">
        <v>1094</v>
      </c>
      <c r="P737" s="398"/>
      <c r="AF737" s="219"/>
      <c r="AG737" s="219"/>
      <c r="AH737" s="219" t="s">
        <v>1090</v>
      </c>
      <c r="AM737" s="219"/>
      <c r="AO737" s="219"/>
    </row>
    <row r="738" spans="1:41" customFormat="1" ht="15" hidden="1" x14ac:dyDescent="0.25">
      <c r="A738" s="224"/>
      <c r="B738" s="248"/>
      <c r="C738" s="314"/>
      <c r="D738" s="386" t="s">
        <v>70</v>
      </c>
      <c r="E738" s="386"/>
      <c r="F738" s="386"/>
      <c r="G738" s="221"/>
      <c r="H738" s="249"/>
      <c r="I738" s="249"/>
      <c r="J738" s="249"/>
      <c r="K738" s="250"/>
      <c r="L738" s="249"/>
      <c r="M738" s="251">
        <v>429.44</v>
      </c>
      <c r="N738" s="244"/>
      <c r="O738" s="252">
        <v>3504.23</v>
      </c>
      <c r="AF738" s="219"/>
      <c r="AG738" s="219"/>
      <c r="AH738" s="219"/>
      <c r="AM738" s="219" t="s">
        <v>70</v>
      </c>
      <c r="AO738" s="219"/>
    </row>
    <row r="739" spans="1:41" customFormat="1" ht="33.75" x14ac:dyDescent="0.25">
      <c r="A739" s="220" t="s">
        <v>932</v>
      </c>
      <c r="B739" s="221" t="s">
        <v>1095</v>
      </c>
      <c r="C739" s="313" t="s">
        <v>1096</v>
      </c>
      <c r="D739" s="383" t="s">
        <v>1097</v>
      </c>
      <c r="E739" s="383"/>
      <c r="F739" s="383"/>
      <c r="G739" s="221" t="s">
        <v>116</v>
      </c>
      <c r="H739" s="221">
        <v>5.1000000000000004E-3</v>
      </c>
      <c r="I739" s="221" t="s">
        <v>48</v>
      </c>
      <c r="J739" s="396" t="s">
        <v>1098</v>
      </c>
      <c r="K739" s="222" t="s">
        <v>1099</v>
      </c>
      <c r="L739" s="221"/>
      <c r="M739" s="222" t="s">
        <v>1100</v>
      </c>
      <c r="N739" s="221" t="s">
        <v>82</v>
      </c>
      <c r="O739" s="223" t="s">
        <v>1101</v>
      </c>
      <c r="P739" s="400">
        <v>0</v>
      </c>
      <c r="AF739" s="219"/>
      <c r="AG739" s="219"/>
      <c r="AH739" s="219" t="s">
        <v>1097</v>
      </c>
      <c r="AM739" s="219"/>
      <c r="AO739" s="219"/>
    </row>
    <row r="740" spans="1:41" customFormat="1" ht="15" hidden="1" x14ac:dyDescent="0.25">
      <c r="A740" s="224"/>
      <c r="B740" s="248"/>
      <c r="C740" s="314"/>
      <c r="D740" s="386" t="s">
        <v>70</v>
      </c>
      <c r="E740" s="386"/>
      <c r="F740" s="386"/>
      <c r="G740" s="221"/>
      <c r="H740" s="249"/>
      <c r="I740" s="249"/>
      <c r="J740" s="249"/>
      <c r="K740" s="250"/>
      <c r="L740" s="249"/>
      <c r="M740" s="251">
        <v>34.299999999999997</v>
      </c>
      <c r="N740" s="244"/>
      <c r="O740" s="258">
        <v>279.89</v>
      </c>
      <c r="AF740" s="219"/>
      <c r="AG740" s="219"/>
      <c r="AH740" s="219"/>
      <c r="AM740" s="219" t="s">
        <v>70</v>
      </c>
      <c r="AO740" s="219"/>
    </row>
    <row r="741" spans="1:41" customFormat="1" ht="22.5" x14ac:dyDescent="0.25">
      <c r="A741" s="220" t="s">
        <v>934</v>
      </c>
      <c r="B741" s="221" t="s">
        <v>1102</v>
      </c>
      <c r="C741" s="313" t="s">
        <v>642</v>
      </c>
      <c r="D741" s="383" t="s">
        <v>643</v>
      </c>
      <c r="E741" s="383"/>
      <c r="F741" s="383"/>
      <c r="G741" s="221" t="s">
        <v>323</v>
      </c>
      <c r="H741" s="221">
        <v>3.8</v>
      </c>
      <c r="I741" s="221" t="s">
        <v>48</v>
      </c>
      <c r="J741" s="221" t="s">
        <v>1103</v>
      </c>
      <c r="K741" s="222"/>
      <c r="L741" s="221"/>
      <c r="M741" s="222"/>
      <c r="N741" s="221"/>
      <c r="O741" s="223"/>
      <c r="P741" s="398"/>
      <c r="AF741" s="219"/>
      <c r="AG741" s="219"/>
      <c r="AH741" s="219" t="s">
        <v>643</v>
      </c>
      <c r="AM741" s="219"/>
      <c r="AO741" s="219"/>
    </row>
    <row r="742" spans="1:41" customFormat="1" ht="33.75" hidden="1" x14ac:dyDescent="0.25">
      <c r="A742" s="224"/>
      <c r="B742" s="225"/>
      <c r="C742" s="226" t="s">
        <v>50</v>
      </c>
      <c r="D742" s="384" t="s">
        <v>51</v>
      </c>
      <c r="E742" s="384"/>
      <c r="F742" s="384"/>
      <c r="G742" s="384"/>
      <c r="H742" s="384"/>
      <c r="I742" s="384"/>
      <c r="J742" s="384"/>
      <c r="K742" s="384"/>
      <c r="L742" s="384"/>
      <c r="M742" s="384"/>
      <c r="N742" s="384"/>
      <c r="O742" s="385"/>
      <c r="AF742" s="219"/>
      <c r="AG742" s="219"/>
      <c r="AH742" s="219"/>
      <c r="AI742" s="203" t="s">
        <v>51</v>
      </c>
      <c r="AM742" s="219"/>
      <c r="AO742" s="219"/>
    </row>
    <row r="743" spans="1:41" customFormat="1" ht="57" hidden="1" x14ac:dyDescent="0.25">
      <c r="A743" s="224"/>
      <c r="B743" s="225"/>
      <c r="C743" s="226" t="s">
        <v>52</v>
      </c>
      <c r="D743" s="384" t="s">
        <v>53</v>
      </c>
      <c r="E743" s="384"/>
      <c r="F743" s="384"/>
      <c r="G743" s="384"/>
      <c r="H743" s="384"/>
      <c r="I743" s="384"/>
      <c r="J743" s="384"/>
      <c r="K743" s="384"/>
      <c r="L743" s="384"/>
      <c r="M743" s="384"/>
      <c r="N743" s="384"/>
      <c r="O743" s="385"/>
      <c r="AF743" s="219"/>
      <c r="AG743" s="219"/>
      <c r="AH743" s="219"/>
      <c r="AI743" s="203" t="s">
        <v>53</v>
      </c>
      <c r="AM743" s="219"/>
      <c r="AO743" s="219"/>
    </row>
    <row r="744" spans="1:41" customFormat="1" ht="15" hidden="1" x14ac:dyDescent="0.25">
      <c r="A744" s="224"/>
      <c r="B744" s="227"/>
      <c r="C744" s="226" t="s">
        <v>48</v>
      </c>
      <c r="D744" s="378" t="s">
        <v>54</v>
      </c>
      <c r="E744" s="378"/>
      <c r="F744" s="378"/>
      <c r="G744" s="228"/>
      <c r="H744" s="229"/>
      <c r="I744" s="229"/>
      <c r="J744" s="229"/>
      <c r="K744" s="230">
        <v>0.6</v>
      </c>
      <c r="L744" s="253">
        <v>1.3225</v>
      </c>
      <c r="M744" s="230">
        <v>3.02</v>
      </c>
      <c r="N744" s="232">
        <v>44.77</v>
      </c>
      <c r="O744" s="233">
        <v>135.21</v>
      </c>
      <c r="AF744" s="219"/>
      <c r="AG744" s="219"/>
      <c r="AH744" s="219"/>
      <c r="AJ744" s="203" t="s">
        <v>54</v>
      </c>
      <c r="AM744" s="219"/>
      <c r="AO744" s="219"/>
    </row>
    <row r="745" spans="1:41" customFormat="1" ht="15" hidden="1" x14ac:dyDescent="0.25">
      <c r="A745" s="224"/>
      <c r="B745" s="227"/>
      <c r="C745" s="226" t="s">
        <v>27</v>
      </c>
      <c r="D745" s="378" t="s">
        <v>55</v>
      </c>
      <c r="E745" s="378"/>
      <c r="F745" s="378"/>
      <c r="G745" s="228"/>
      <c r="H745" s="229"/>
      <c r="I745" s="229"/>
      <c r="J745" s="229"/>
      <c r="K745" s="230">
        <v>0.33</v>
      </c>
      <c r="L745" s="253">
        <v>1.4375</v>
      </c>
      <c r="M745" s="230">
        <v>1.8</v>
      </c>
      <c r="N745" s="232">
        <v>13.24</v>
      </c>
      <c r="O745" s="233">
        <v>23.83</v>
      </c>
      <c r="AF745" s="219"/>
      <c r="AG745" s="219"/>
      <c r="AH745" s="219"/>
      <c r="AJ745" s="203" t="s">
        <v>55</v>
      </c>
      <c r="AM745" s="219"/>
      <c r="AO745" s="219"/>
    </row>
    <row r="746" spans="1:41" customFormat="1" ht="15" hidden="1" x14ac:dyDescent="0.25">
      <c r="A746" s="287"/>
      <c r="B746" s="227"/>
      <c r="C746" s="226"/>
      <c r="D746" s="378" t="s">
        <v>60</v>
      </c>
      <c r="E746" s="378"/>
      <c r="F746" s="378"/>
      <c r="G746" s="228" t="s">
        <v>61</v>
      </c>
      <c r="H746" s="232">
        <v>7.0000000000000007E-2</v>
      </c>
      <c r="I746" s="253">
        <v>1.3225</v>
      </c>
      <c r="J746" s="237">
        <v>0.35178500000000001</v>
      </c>
      <c r="K746" s="238"/>
      <c r="L746" s="229"/>
      <c r="M746" s="238"/>
      <c r="N746" s="229"/>
      <c r="O746" s="239"/>
      <c r="AF746" s="219"/>
      <c r="AG746" s="219"/>
      <c r="AH746" s="219"/>
      <c r="AK746" s="203" t="s">
        <v>60</v>
      </c>
      <c r="AM746" s="219"/>
      <c r="AO746" s="219"/>
    </row>
    <row r="747" spans="1:41" customFormat="1" ht="15" hidden="1" x14ac:dyDescent="0.25">
      <c r="A747" s="242"/>
      <c r="B747" s="228"/>
      <c r="C747" s="226"/>
      <c r="D747" s="379" t="s">
        <v>63</v>
      </c>
      <c r="E747" s="379"/>
      <c r="F747" s="379"/>
      <c r="G747" s="243"/>
      <c r="H747" s="244"/>
      <c r="I747" s="244"/>
      <c r="J747" s="244"/>
      <c r="K747" s="246">
        <v>0.93</v>
      </c>
      <c r="L747" s="244"/>
      <c r="M747" s="246">
        <v>4.82</v>
      </c>
      <c r="N747" s="244"/>
      <c r="O747" s="254">
        <v>159.04</v>
      </c>
      <c r="AF747" s="219"/>
      <c r="AG747" s="219"/>
      <c r="AH747" s="219"/>
      <c r="AL747" s="203" t="s">
        <v>63</v>
      </c>
      <c r="AM747" s="219"/>
      <c r="AO747" s="219"/>
    </row>
    <row r="748" spans="1:41" customFormat="1" ht="15" hidden="1" x14ac:dyDescent="0.25">
      <c r="A748" s="287"/>
      <c r="B748" s="227"/>
      <c r="C748" s="226"/>
      <c r="D748" s="378" t="s">
        <v>64</v>
      </c>
      <c r="E748" s="378"/>
      <c r="F748" s="378"/>
      <c r="G748" s="228"/>
      <c r="H748" s="229"/>
      <c r="I748" s="229"/>
      <c r="J748" s="229"/>
      <c r="K748" s="238"/>
      <c r="L748" s="229"/>
      <c r="M748" s="230">
        <v>3.02</v>
      </c>
      <c r="N748" s="229"/>
      <c r="O748" s="233">
        <v>135.21</v>
      </c>
      <c r="AF748" s="219"/>
      <c r="AG748" s="219"/>
      <c r="AH748" s="219"/>
      <c r="AK748" s="203" t="s">
        <v>64</v>
      </c>
      <c r="AM748" s="219"/>
      <c r="AO748" s="219"/>
    </row>
    <row r="749" spans="1:41" customFormat="1" ht="45" hidden="1" x14ac:dyDescent="0.25">
      <c r="A749" s="287"/>
      <c r="B749" s="227"/>
      <c r="C749" s="226" t="s">
        <v>645</v>
      </c>
      <c r="D749" s="378" t="s">
        <v>646</v>
      </c>
      <c r="E749" s="378"/>
      <c r="F749" s="378"/>
      <c r="G749" s="228" t="s">
        <v>67</v>
      </c>
      <c r="H749" s="236">
        <v>94</v>
      </c>
      <c r="I749" s="229"/>
      <c r="J749" s="236">
        <v>94</v>
      </c>
      <c r="K749" s="238"/>
      <c r="L749" s="229"/>
      <c r="M749" s="230">
        <v>2.84</v>
      </c>
      <c r="N749" s="229"/>
      <c r="O749" s="233">
        <v>127.1</v>
      </c>
      <c r="AF749" s="219"/>
      <c r="AG749" s="219"/>
      <c r="AH749" s="219"/>
      <c r="AK749" s="203" t="s">
        <v>646</v>
      </c>
      <c r="AM749" s="219"/>
      <c r="AO749" s="219"/>
    </row>
    <row r="750" spans="1:41" customFormat="1" ht="90" hidden="1" x14ac:dyDescent="0.25">
      <c r="A750" s="287"/>
      <c r="B750" s="227"/>
      <c r="C750" s="226" t="s">
        <v>647</v>
      </c>
      <c r="D750" s="378" t="s">
        <v>648</v>
      </c>
      <c r="E750" s="378"/>
      <c r="F750" s="378"/>
      <c r="G750" s="228" t="s">
        <v>67</v>
      </c>
      <c r="H750" s="236">
        <v>51</v>
      </c>
      <c r="I750" s="232">
        <v>0.85</v>
      </c>
      <c r="J750" s="232">
        <v>43.35</v>
      </c>
      <c r="K750" s="238"/>
      <c r="L750" s="229"/>
      <c r="M750" s="230">
        <v>1.31</v>
      </c>
      <c r="N750" s="229"/>
      <c r="O750" s="233">
        <v>58.61</v>
      </c>
      <c r="AF750" s="219"/>
      <c r="AG750" s="219"/>
      <c r="AH750" s="219"/>
      <c r="AK750" s="203" t="s">
        <v>648</v>
      </c>
      <c r="AM750" s="219"/>
      <c r="AO750" s="219"/>
    </row>
    <row r="751" spans="1:41" customFormat="1" ht="15" hidden="1" x14ac:dyDescent="0.25">
      <c r="A751" s="224"/>
      <c r="B751" s="248"/>
      <c r="C751" s="314"/>
      <c r="D751" s="386" t="s">
        <v>70</v>
      </c>
      <c r="E751" s="386"/>
      <c r="F751" s="386"/>
      <c r="G751" s="221"/>
      <c r="H751" s="249"/>
      <c r="I751" s="249"/>
      <c r="J751" s="249"/>
      <c r="K751" s="250"/>
      <c r="L751" s="249"/>
      <c r="M751" s="251">
        <v>8.9700000000000006</v>
      </c>
      <c r="N751" s="244"/>
      <c r="O751" s="258">
        <v>344.75</v>
      </c>
      <c r="AF751" s="219"/>
      <c r="AG751" s="219"/>
      <c r="AH751" s="219"/>
      <c r="AM751" s="219" t="s">
        <v>70</v>
      </c>
      <c r="AO751" s="219"/>
    </row>
    <row r="752" spans="1:41" customFormat="1" ht="45.75" x14ac:dyDescent="0.25">
      <c r="A752" s="220" t="s">
        <v>939</v>
      </c>
      <c r="B752" s="221" t="s">
        <v>1104</v>
      </c>
      <c r="C752" s="313" t="s">
        <v>266</v>
      </c>
      <c r="D752" s="383" t="s">
        <v>267</v>
      </c>
      <c r="E752" s="383"/>
      <c r="F752" s="383"/>
      <c r="G752" s="221" t="s">
        <v>268</v>
      </c>
      <c r="H752" s="221">
        <v>3.7999999999999999E-2</v>
      </c>
      <c r="I752" s="221" t="s">
        <v>48</v>
      </c>
      <c r="J752" s="394" t="s">
        <v>1105</v>
      </c>
      <c r="K752" s="222"/>
      <c r="L752" s="221"/>
      <c r="M752" s="222"/>
      <c r="N752" s="221"/>
      <c r="O752" s="223"/>
      <c r="P752" s="398"/>
      <c r="AF752" s="219"/>
      <c r="AG752" s="219"/>
      <c r="AH752" s="219" t="s">
        <v>267</v>
      </c>
      <c r="AM752" s="219"/>
      <c r="AO752" s="219"/>
    </row>
    <row r="753" spans="1:41" customFormat="1" ht="33.75" hidden="1" x14ac:dyDescent="0.25">
      <c r="A753" s="224"/>
      <c r="B753" s="225"/>
      <c r="C753" s="226" t="s">
        <v>50</v>
      </c>
      <c r="D753" s="384" t="s">
        <v>51</v>
      </c>
      <c r="E753" s="384"/>
      <c r="F753" s="384"/>
      <c r="G753" s="384"/>
      <c r="H753" s="384"/>
      <c r="I753" s="384"/>
      <c r="J753" s="384"/>
      <c r="K753" s="384"/>
      <c r="L753" s="384"/>
      <c r="M753" s="384"/>
      <c r="N753" s="384"/>
      <c r="O753" s="385"/>
      <c r="AF753" s="219"/>
      <c r="AG753" s="219"/>
      <c r="AH753" s="219"/>
      <c r="AI753" s="203" t="s">
        <v>51</v>
      </c>
      <c r="AM753" s="219"/>
      <c r="AO753" s="219"/>
    </row>
    <row r="754" spans="1:41" customFormat="1" ht="57" hidden="1" x14ac:dyDescent="0.25">
      <c r="A754" s="224"/>
      <c r="B754" s="225"/>
      <c r="C754" s="226" t="s">
        <v>52</v>
      </c>
      <c r="D754" s="384" t="s">
        <v>53</v>
      </c>
      <c r="E754" s="384"/>
      <c r="F754" s="384"/>
      <c r="G754" s="384"/>
      <c r="H754" s="384"/>
      <c r="I754" s="384"/>
      <c r="J754" s="384"/>
      <c r="K754" s="384"/>
      <c r="L754" s="384"/>
      <c r="M754" s="384"/>
      <c r="N754" s="384"/>
      <c r="O754" s="385"/>
      <c r="AF754" s="219"/>
      <c r="AG754" s="219"/>
      <c r="AH754" s="219"/>
      <c r="AI754" s="203" t="s">
        <v>53</v>
      </c>
      <c r="AM754" s="219"/>
      <c r="AO754" s="219"/>
    </row>
    <row r="755" spans="1:41" customFormat="1" ht="15" hidden="1" x14ac:dyDescent="0.25">
      <c r="A755" s="224"/>
      <c r="B755" s="227"/>
      <c r="C755" s="226" t="s">
        <v>48</v>
      </c>
      <c r="D755" s="378" t="s">
        <v>54</v>
      </c>
      <c r="E755" s="378"/>
      <c r="F755" s="378"/>
      <c r="G755" s="228"/>
      <c r="H755" s="229"/>
      <c r="I755" s="229"/>
      <c r="J755" s="229"/>
      <c r="K755" s="230">
        <v>201.61</v>
      </c>
      <c r="L755" s="253">
        <v>1.3225</v>
      </c>
      <c r="M755" s="230">
        <v>10.130000000000001</v>
      </c>
      <c r="N755" s="232">
        <v>44.77</v>
      </c>
      <c r="O755" s="233">
        <v>453.52</v>
      </c>
      <c r="AF755" s="219"/>
      <c r="AG755" s="219"/>
      <c r="AH755" s="219"/>
      <c r="AJ755" s="203" t="s">
        <v>54</v>
      </c>
      <c r="AM755" s="219"/>
      <c r="AO755" s="219"/>
    </row>
    <row r="756" spans="1:41" customFormat="1" ht="15" hidden="1" x14ac:dyDescent="0.25">
      <c r="A756" s="224"/>
      <c r="B756" s="227"/>
      <c r="C756" s="226" t="s">
        <v>27</v>
      </c>
      <c r="D756" s="378" t="s">
        <v>55</v>
      </c>
      <c r="E756" s="378"/>
      <c r="F756" s="378"/>
      <c r="G756" s="228"/>
      <c r="H756" s="229"/>
      <c r="I756" s="229"/>
      <c r="J756" s="229"/>
      <c r="K756" s="230">
        <v>71.64</v>
      </c>
      <c r="L756" s="253">
        <v>1.4375</v>
      </c>
      <c r="M756" s="230">
        <v>3.91</v>
      </c>
      <c r="N756" s="232">
        <v>13.24</v>
      </c>
      <c r="O756" s="233">
        <v>51.77</v>
      </c>
      <c r="AF756" s="219"/>
      <c r="AG756" s="219"/>
      <c r="AH756" s="219"/>
      <c r="AJ756" s="203" t="s">
        <v>55</v>
      </c>
      <c r="AM756" s="219"/>
      <c r="AO756" s="219"/>
    </row>
    <row r="757" spans="1:41" customFormat="1" ht="15" hidden="1" x14ac:dyDescent="0.25">
      <c r="A757" s="224"/>
      <c r="B757" s="227"/>
      <c r="C757" s="226" t="s">
        <v>56</v>
      </c>
      <c r="D757" s="378" t="s">
        <v>57</v>
      </c>
      <c r="E757" s="378"/>
      <c r="F757" s="378"/>
      <c r="G757" s="228"/>
      <c r="H757" s="229"/>
      <c r="I757" s="229"/>
      <c r="J757" s="229"/>
      <c r="K757" s="230">
        <v>2.3199999999999998</v>
      </c>
      <c r="L757" s="253">
        <v>1.4375</v>
      </c>
      <c r="M757" s="230">
        <v>0.13</v>
      </c>
      <c r="N757" s="232">
        <v>44.77</v>
      </c>
      <c r="O757" s="233">
        <v>5.82</v>
      </c>
      <c r="AF757" s="219"/>
      <c r="AG757" s="219"/>
      <c r="AH757" s="219"/>
      <c r="AJ757" s="203" t="s">
        <v>57</v>
      </c>
      <c r="AM757" s="219"/>
      <c r="AO757" s="219"/>
    </row>
    <row r="758" spans="1:41" customFormat="1" ht="15" hidden="1" x14ac:dyDescent="0.25">
      <c r="A758" s="224"/>
      <c r="B758" s="227"/>
      <c r="C758" s="226" t="s">
        <v>58</v>
      </c>
      <c r="D758" s="378" t="s">
        <v>59</v>
      </c>
      <c r="E758" s="378"/>
      <c r="F758" s="378"/>
      <c r="G758" s="228"/>
      <c r="H758" s="229"/>
      <c r="I758" s="229"/>
      <c r="J758" s="229"/>
      <c r="K758" s="230">
        <v>62.75</v>
      </c>
      <c r="L758" s="229"/>
      <c r="M758" s="230">
        <v>2.38</v>
      </c>
      <c r="N758" s="232">
        <v>8.16</v>
      </c>
      <c r="O758" s="233">
        <v>19.420000000000002</v>
      </c>
      <c r="AF758" s="219"/>
      <c r="AG758" s="219"/>
      <c r="AH758" s="219"/>
      <c r="AJ758" s="203" t="s">
        <v>59</v>
      </c>
      <c r="AM758" s="219"/>
      <c r="AO758" s="219"/>
    </row>
    <row r="759" spans="1:41" customFormat="1" ht="15" hidden="1" x14ac:dyDescent="0.25">
      <c r="A759" s="287"/>
      <c r="B759" s="227"/>
      <c r="C759" s="226"/>
      <c r="D759" s="378" t="s">
        <v>60</v>
      </c>
      <c r="E759" s="378"/>
      <c r="F759" s="378"/>
      <c r="G759" s="228" t="s">
        <v>61</v>
      </c>
      <c r="H759" s="240">
        <v>21.2</v>
      </c>
      <c r="I759" s="253">
        <v>1.3225</v>
      </c>
      <c r="J759" s="237">
        <v>1.0654060000000001</v>
      </c>
      <c r="K759" s="238"/>
      <c r="L759" s="229"/>
      <c r="M759" s="238"/>
      <c r="N759" s="229"/>
      <c r="O759" s="239"/>
      <c r="AF759" s="219"/>
      <c r="AG759" s="219"/>
      <c r="AH759" s="219"/>
      <c r="AK759" s="203" t="s">
        <v>60</v>
      </c>
      <c r="AM759" s="219"/>
      <c r="AO759" s="219"/>
    </row>
    <row r="760" spans="1:41" customFormat="1" ht="15" hidden="1" x14ac:dyDescent="0.25">
      <c r="A760" s="287"/>
      <c r="B760" s="227"/>
      <c r="C760" s="226"/>
      <c r="D760" s="378" t="s">
        <v>62</v>
      </c>
      <c r="E760" s="378"/>
      <c r="F760" s="378"/>
      <c r="G760" s="228" t="s">
        <v>61</v>
      </c>
      <c r="H760" s="240">
        <v>0.2</v>
      </c>
      <c r="I760" s="253">
        <v>1.4375</v>
      </c>
      <c r="J760" s="237">
        <v>1.0925000000000001E-2</v>
      </c>
      <c r="K760" s="238"/>
      <c r="L760" s="229"/>
      <c r="M760" s="238"/>
      <c r="N760" s="229"/>
      <c r="O760" s="239"/>
      <c r="AF760" s="219"/>
      <c r="AG760" s="219"/>
      <c r="AH760" s="219"/>
      <c r="AK760" s="203" t="s">
        <v>62</v>
      </c>
      <c r="AM760" s="219"/>
      <c r="AO760" s="219"/>
    </row>
    <row r="761" spans="1:41" customFormat="1" ht="15" hidden="1" x14ac:dyDescent="0.25">
      <c r="A761" s="242"/>
      <c r="B761" s="228"/>
      <c r="C761" s="226"/>
      <c r="D761" s="379" t="s">
        <v>63</v>
      </c>
      <c r="E761" s="379"/>
      <c r="F761" s="379"/>
      <c r="G761" s="243"/>
      <c r="H761" s="244"/>
      <c r="I761" s="244"/>
      <c r="J761" s="244"/>
      <c r="K761" s="246">
        <v>336</v>
      </c>
      <c r="L761" s="244"/>
      <c r="M761" s="246">
        <v>16.420000000000002</v>
      </c>
      <c r="N761" s="244"/>
      <c r="O761" s="254">
        <v>524.71</v>
      </c>
      <c r="AF761" s="219"/>
      <c r="AG761" s="219"/>
      <c r="AH761" s="219"/>
      <c r="AL761" s="203" t="s">
        <v>63</v>
      </c>
      <c r="AM761" s="219"/>
      <c r="AO761" s="219"/>
    </row>
    <row r="762" spans="1:41" customFormat="1" ht="15" hidden="1" x14ac:dyDescent="0.25">
      <c r="A762" s="287"/>
      <c r="B762" s="227"/>
      <c r="C762" s="226"/>
      <c r="D762" s="378" t="s">
        <v>64</v>
      </c>
      <c r="E762" s="378"/>
      <c r="F762" s="378"/>
      <c r="G762" s="228"/>
      <c r="H762" s="229"/>
      <c r="I762" s="229"/>
      <c r="J762" s="229"/>
      <c r="K762" s="238"/>
      <c r="L762" s="229"/>
      <c r="M762" s="230">
        <v>10.26</v>
      </c>
      <c r="N762" s="229"/>
      <c r="O762" s="233">
        <v>459.34</v>
      </c>
      <c r="AF762" s="219"/>
      <c r="AG762" s="219"/>
      <c r="AH762" s="219"/>
      <c r="AK762" s="203" t="s">
        <v>64</v>
      </c>
      <c r="AM762" s="219"/>
      <c r="AO762" s="219"/>
    </row>
    <row r="763" spans="1:41" customFormat="1" ht="45" hidden="1" x14ac:dyDescent="0.25">
      <c r="A763" s="287"/>
      <c r="B763" s="227"/>
      <c r="C763" s="226" t="s">
        <v>258</v>
      </c>
      <c r="D763" s="378" t="s">
        <v>259</v>
      </c>
      <c r="E763" s="378"/>
      <c r="F763" s="378"/>
      <c r="G763" s="228" t="s">
        <v>67</v>
      </c>
      <c r="H763" s="236">
        <v>110</v>
      </c>
      <c r="I763" s="229"/>
      <c r="J763" s="236">
        <v>110</v>
      </c>
      <c r="K763" s="238"/>
      <c r="L763" s="229"/>
      <c r="M763" s="230">
        <v>11.29</v>
      </c>
      <c r="N763" s="229"/>
      <c r="O763" s="233">
        <v>505.27</v>
      </c>
      <c r="AF763" s="219"/>
      <c r="AG763" s="219"/>
      <c r="AH763" s="219"/>
      <c r="AK763" s="203" t="s">
        <v>259</v>
      </c>
      <c r="AM763" s="219"/>
      <c r="AO763" s="219"/>
    </row>
    <row r="764" spans="1:41" customFormat="1" ht="90" hidden="1" x14ac:dyDescent="0.25">
      <c r="A764" s="287"/>
      <c r="B764" s="227"/>
      <c r="C764" s="226" t="s">
        <v>260</v>
      </c>
      <c r="D764" s="378" t="s">
        <v>261</v>
      </c>
      <c r="E764" s="378"/>
      <c r="F764" s="378"/>
      <c r="G764" s="228" t="s">
        <v>67</v>
      </c>
      <c r="H764" s="236">
        <v>69</v>
      </c>
      <c r="I764" s="232">
        <v>0.85</v>
      </c>
      <c r="J764" s="232">
        <v>58.65</v>
      </c>
      <c r="K764" s="238"/>
      <c r="L764" s="229"/>
      <c r="M764" s="230">
        <v>6.02</v>
      </c>
      <c r="N764" s="229"/>
      <c r="O764" s="233">
        <v>269.39999999999998</v>
      </c>
      <c r="AF764" s="219"/>
      <c r="AG764" s="219"/>
      <c r="AH764" s="219"/>
      <c r="AK764" s="203" t="s">
        <v>261</v>
      </c>
      <c r="AM764" s="219"/>
      <c r="AO764" s="219"/>
    </row>
    <row r="765" spans="1:41" customFormat="1" ht="15" hidden="1" x14ac:dyDescent="0.25">
      <c r="A765" s="224"/>
      <c r="B765" s="248"/>
      <c r="C765" s="314"/>
      <c r="D765" s="386" t="s">
        <v>70</v>
      </c>
      <c r="E765" s="386"/>
      <c r="F765" s="386"/>
      <c r="G765" s="221"/>
      <c r="H765" s="249"/>
      <c r="I765" s="249"/>
      <c r="J765" s="249"/>
      <c r="K765" s="250"/>
      <c r="L765" s="249"/>
      <c r="M765" s="251">
        <v>33.729999999999997</v>
      </c>
      <c r="N765" s="244"/>
      <c r="O765" s="252">
        <v>1299.3800000000001</v>
      </c>
      <c r="AF765" s="219"/>
      <c r="AG765" s="219"/>
      <c r="AH765" s="219"/>
      <c r="AM765" s="219" t="s">
        <v>70</v>
      </c>
      <c r="AO765" s="219"/>
    </row>
    <row r="766" spans="1:41" customFormat="1" ht="33.75" x14ac:dyDescent="0.25">
      <c r="A766" s="220" t="s">
        <v>943</v>
      </c>
      <c r="B766" s="221" t="s">
        <v>1106</v>
      </c>
      <c r="C766" s="313" t="s">
        <v>426</v>
      </c>
      <c r="D766" s="383" t="s">
        <v>935</v>
      </c>
      <c r="E766" s="383"/>
      <c r="F766" s="383"/>
      <c r="G766" s="221" t="s">
        <v>116</v>
      </c>
      <c r="H766" s="221">
        <v>2.0799999999999998E-3</v>
      </c>
      <c r="I766" s="221" t="s">
        <v>48</v>
      </c>
      <c r="J766" s="394" t="s">
        <v>1107</v>
      </c>
      <c r="K766" s="222" t="s">
        <v>429</v>
      </c>
      <c r="L766" s="221"/>
      <c r="M766" s="222" t="s">
        <v>1108</v>
      </c>
      <c r="N766" s="221" t="s">
        <v>82</v>
      </c>
      <c r="O766" s="223" t="s">
        <v>1109</v>
      </c>
      <c r="P766" s="398"/>
      <c r="AF766" s="219"/>
      <c r="AG766" s="219"/>
      <c r="AH766" s="219" t="s">
        <v>935</v>
      </c>
      <c r="AM766" s="219"/>
      <c r="AO766" s="219"/>
    </row>
    <row r="767" spans="1:41" customFormat="1" ht="15" hidden="1" x14ac:dyDescent="0.25">
      <c r="A767" s="224"/>
      <c r="B767" s="248"/>
      <c r="C767" s="314"/>
      <c r="D767" s="386" t="s">
        <v>70</v>
      </c>
      <c r="E767" s="386"/>
      <c r="F767" s="386"/>
      <c r="G767" s="221"/>
      <c r="H767" s="249"/>
      <c r="I767" s="249"/>
      <c r="J767" s="249"/>
      <c r="K767" s="250"/>
      <c r="L767" s="249"/>
      <c r="M767" s="251">
        <v>44.92</v>
      </c>
      <c r="N767" s="244"/>
      <c r="O767" s="258">
        <v>366.55</v>
      </c>
      <c r="AF767" s="219"/>
      <c r="AG767" s="219"/>
      <c r="AH767" s="219"/>
      <c r="AM767" s="219" t="s">
        <v>70</v>
      </c>
      <c r="AO767" s="219"/>
    </row>
    <row r="768" spans="1:41" customFormat="1" ht="33.75" x14ac:dyDescent="0.25">
      <c r="A768" s="220" t="s">
        <v>951</v>
      </c>
      <c r="B768" s="221" t="s">
        <v>1110</v>
      </c>
      <c r="C768" s="313" t="s">
        <v>269</v>
      </c>
      <c r="D768" s="383" t="s">
        <v>270</v>
      </c>
      <c r="E768" s="383"/>
      <c r="F768" s="383"/>
      <c r="G768" s="221" t="s">
        <v>116</v>
      </c>
      <c r="H768" s="221">
        <v>6.0000000000000001E-3</v>
      </c>
      <c r="I768" s="221" t="s">
        <v>48</v>
      </c>
      <c r="J768" s="394" t="s">
        <v>1111</v>
      </c>
      <c r="K768" s="222" t="s">
        <v>271</v>
      </c>
      <c r="L768" s="221"/>
      <c r="M768" s="222" t="s">
        <v>1112</v>
      </c>
      <c r="N768" s="221" t="s">
        <v>82</v>
      </c>
      <c r="O768" s="223" t="s">
        <v>1113</v>
      </c>
      <c r="P768" s="398"/>
      <c r="AF768" s="219"/>
      <c r="AG768" s="219"/>
      <c r="AH768" s="219" t="s">
        <v>270</v>
      </c>
      <c r="AM768" s="219"/>
      <c r="AO768" s="219"/>
    </row>
    <row r="769" spans="1:41" customFormat="1" ht="15" hidden="1" x14ac:dyDescent="0.25">
      <c r="A769" s="224"/>
      <c r="B769" s="248"/>
      <c r="C769" s="314"/>
      <c r="D769" s="386" t="s">
        <v>70</v>
      </c>
      <c r="E769" s="386"/>
      <c r="F769" s="386"/>
      <c r="G769" s="221"/>
      <c r="H769" s="249"/>
      <c r="I769" s="249"/>
      <c r="J769" s="249"/>
      <c r="K769" s="250"/>
      <c r="L769" s="249"/>
      <c r="M769" s="251">
        <v>71.31</v>
      </c>
      <c r="N769" s="244"/>
      <c r="O769" s="258">
        <v>581.89</v>
      </c>
      <c r="AF769" s="219"/>
      <c r="AG769" s="219"/>
      <c r="AH769" s="219"/>
      <c r="AM769" s="219" t="s">
        <v>70</v>
      </c>
      <c r="AO769" s="219"/>
    </row>
    <row r="770" spans="1:41" customFormat="1" ht="15" x14ac:dyDescent="0.25">
      <c r="A770" s="380" t="s">
        <v>1114</v>
      </c>
      <c r="B770" s="381"/>
      <c r="C770" s="381"/>
      <c r="D770" s="381"/>
      <c r="E770" s="381"/>
      <c r="F770" s="381"/>
      <c r="G770" s="381"/>
      <c r="H770" s="381"/>
      <c r="I770" s="381"/>
      <c r="J770" s="381"/>
      <c r="K770" s="381"/>
      <c r="L770" s="381"/>
      <c r="M770" s="381"/>
      <c r="N770" s="381"/>
      <c r="O770" s="382"/>
      <c r="P770" s="398"/>
      <c r="AF770" s="219"/>
      <c r="AG770" s="219" t="s">
        <v>1114</v>
      </c>
      <c r="AH770" s="219"/>
      <c r="AM770" s="219"/>
      <c r="AO770" s="219"/>
    </row>
    <row r="771" spans="1:41" customFormat="1" ht="57" x14ac:dyDescent="0.25">
      <c r="A771" s="220" t="s">
        <v>954</v>
      </c>
      <c r="B771" s="221" t="s">
        <v>1116</v>
      </c>
      <c r="C771" s="313" t="s">
        <v>1117</v>
      </c>
      <c r="D771" s="383" t="s">
        <v>1118</v>
      </c>
      <c r="E771" s="383"/>
      <c r="F771" s="383"/>
      <c r="G771" s="221" t="s">
        <v>1119</v>
      </c>
      <c r="H771" s="221">
        <v>0.02</v>
      </c>
      <c r="I771" s="221" t="s">
        <v>48</v>
      </c>
      <c r="J771" s="394" t="s">
        <v>702</v>
      </c>
      <c r="K771" s="222"/>
      <c r="L771" s="221"/>
      <c r="M771" s="222"/>
      <c r="N771" s="221"/>
      <c r="O771" s="223"/>
      <c r="P771" s="398"/>
      <c r="AF771" s="219"/>
      <c r="AG771" s="219"/>
      <c r="AH771" s="219" t="s">
        <v>1118</v>
      </c>
      <c r="AM771" s="219"/>
      <c r="AO771" s="219"/>
    </row>
    <row r="772" spans="1:41" customFormat="1" ht="57" hidden="1" x14ac:dyDescent="0.25">
      <c r="A772" s="224"/>
      <c r="B772" s="225"/>
      <c r="C772" s="226" t="s">
        <v>52</v>
      </c>
      <c r="D772" s="384" t="s">
        <v>53</v>
      </c>
      <c r="E772" s="384"/>
      <c r="F772" s="384"/>
      <c r="G772" s="384"/>
      <c r="H772" s="384"/>
      <c r="I772" s="384"/>
      <c r="J772" s="384"/>
      <c r="K772" s="384"/>
      <c r="L772" s="384"/>
      <c r="M772" s="384"/>
      <c r="N772" s="384"/>
      <c r="O772" s="385"/>
      <c r="AF772" s="219"/>
      <c r="AG772" s="219"/>
      <c r="AH772" s="219"/>
      <c r="AI772" s="203" t="s">
        <v>53</v>
      </c>
      <c r="AM772" s="219"/>
      <c r="AO772" s="219"/>
    </row>
    <row r="773" spans="1:41" customFormat="1" ht="15" hidden="1" x14ac:dyDescent="0.25">
      <c r="A773" s="224"/>
      <c r="B773" s="227"/>
      <c r="C773" s="226" t="s">
        <v>48</v>
      </c>
      <c r="D773" s="378" t="s">
        <v>54</v>
      </c>
      <c r="E773" s="378"/>
      <c r="F773" s="378"/>
      <c r="G773" s="228"/>
      <c r="H773" s="229"/>
      <c r="I773" s="229"/>
      <c r="J773" s="229"/>
      <c r="K773" s="234">
        <v>4318.13</v>
      </c>
      <c r="L773" s="232">
        <v>1.1499999999999999</v>
      </c>
      <c r="M773" s="230">
        <v>99.32</v>
      </c>
      <c r="N773" s="232">
        <v>44.77</v>
      </c>
      <c r="O773" s="235">
        <v>4446.5600000000004</v>
      </c>
      <c r="AF773" s="219"/>
      <c r="AG773" s="219"/>
      <c r="AH773" s="219"/>
      <c r="AJ773" s="203" t="s">
        <v>54</v>
      </c>
      <c r="AM773" s="219"/>
      <c r="AO773" s="219"/>
    </row>
    <row r="774" spans="1:41" customFormat="1" ht="15" hidden="1" x14ac:dyDescent="0.25">
      <c r="A774" s="224"/>
      <c r="B774" s="227"/>
      <c r="C774" s="226" t="s">
        <v>27</v>
      </c>
      <c r="D774" s="378" t="s">
        <v>55</v>
      </c>
      <c r="E774" s="378"/>
      <c r="F774" s="378"/>
      <c r="G774" s="228"/>
      <c r="H774" s="229"/>
      <c r="I774" s="229"/>
      <c r="J774" s="229"/>
      <c r="K774" s="234">
        <v>9773.0300000000007</v>
      </c>
      <c r="L774" s="232">
        <v>1.1499999999999999</v>
      </c>
      <c r="M774" s="230">
        <v>224.78</v>
      </c>
      <c r="N774" s="232">
        <v>13.24</v>
      </c>
      <c r="O774" s="235">
        <v>2976.09</v>
      </c>
      <c r="AF774" s="219"/>
      <c r="AG774" s="219"/>
      <c r="AH774" s="219"/>
      <c r="AJ774" s="203" t="s">
        <v>55</v>
      </c>
      <c r="AM774" s="219"/>
      <c r="AO774" s="219"/>
    </row>
    <row r="775" spans="1:41" customFormat="1" ht="15" hidden="1" x14ac:dyDescent="0.25">
      <c r="A775" s="224"/>
      <c r="B775" s="227"/>
      <c r="C775" s="226" t="s">
        <v>56</v>
      </c>
      <c r="D775" s="378" t="s">
        <v>57</v>
      </c>
      <c r="E775" s="378"/>
      <c r="F775" s="378"/>
      <c r="G775" s="228"/>
      <c r="H775" s="229"/>
      <c r="I775" s="229"/>
      <c r="J775" s="229"/>
      <c r="K775" s="234">
        <v>3224.91</v>
      </c>
      <c r="L775" s="232">
        <v>1.1499999999999999</v>
      </c>
      <c r="M775" s="230">
        <v>74.17</v>
      </c>
      <c r="N775" s="232">
        <v>44.77</v>
      </c>
      <c r="O775" s="235">
        <v>3320.59</v>
      </c>
      <c r="AF775" s="219"/>
      <c r="AG775" s="219"/>
      <c r="AH775" s="219"/>
      <c r="AJ775" s="203" t="s">
        <v>57</v>
      </c>
      <c r="AM775" s="219"/>
      <c r="AO775" s="219"/>
    </row>
    <row r="776" spans="1:41" customFormat="1" ht="15" hidden="1" x14ac:dyDescent="0.25">
      <c r="A776" s="224"/>
      <c r="B776" s="227"/>
      <c r="C776" s="226" t="s">
        <v>58</v>
      </c>
      <c r="D776" s="378" t="s">
        <v>59</v>
      </c>
      <c r="E776" s="378"/>
      <c r="F776" s="378"/>
      <c r="G776" s="228"/>
      <c r="H776" s="229"/>
      <c r="I776" s="229"/>
      <c r="J776" s="229"/>
      <c r="K776" s="230">
        <v>19.16</v>
      </c>
      <c r="L776" s="229"/>
      <c r="M776" s="230">
        <v>0.38</v>
      </c>
      <c r="N776" s="232">
        <v>8.16</v>
      </c>
      <c r="O776" s="233">
        <v>3.1</v>
      </c>
      <c r="AF776" s="219"/>
      <c r="AG776" s="219"/>
      <c r="AH776" s="219"/>
      <c r="AJ776" s="203" t="s">
        <v>59</v>
      </c>
      <c r="AM776" s="219"/>
      <c r="AO776" s="219"/>
    </row>
    <row r="777" spans="1:41" customFormat="1" ht="15" hidden="1" x14ac:dyDescent="0.25">
      <c r="A777" s="287"/>
      <c r="B777" s="227"/>
      <c r="C777" s="226"/>
      <c r="D777" s="378" t="s">
        <v>60</v>
      </c>
      <c r="E777" s="378"/>
      <c r="F777" s="378"/>
      <c r="G777" s="228" t="s">
        <v>61</v>
      </c>
      <c r="H777" s="232">
        <v>515.29</v>
      </c>
      <c r="I777" s="232">
        <v>1.1499999999999999</v>
      </c>
      <c r="J777" s="241">
        <v>11.85167</v>
      </c>
      <c r="K777" s="238"/>
      <c r="L777" s="229"/>
      <c r="M777" s="238"/>
      <c r="N777" s="229"/>
      <c r="O777" s="239"/>
      <c r="AF777" s="219"/>
      <c r="AG777" s="219"/>
      <c r="AH777" s="219"/>
      <c r="AK777" s="203" t="s">
        <v>60</v>
      </c>
      <c r="AM777" s="219"/>
      <c r="AO777" s="219"/>
    </row>
    <row r="778" spans="1:41" customFormat="1" ht="15" hidden="1" x14ac:dyDescent="0.25">
      <c r="A778" s="287"/>
      <c r="B778" s="227"/>
      <c r="C778" s="226"/>
      <c r="D778" s="378" t="s">
        <v>62</v>
      </c>
      <c r="E778" s="378"/>
      <c r="F778" s="378"/>
      <c r="G778" s="228" t="s">
        <v>61</v>
      </c>
      <c r="H778" s="232">
        <v>278.01</v>
      </c>
      <c r="I778" s="232">
        <v>1.1499999999999999</v>
      </c>
      <c r="J778" s="241">
        <v>6.3942300000000003</v>
      </c>
      <c r="K778" s="238"/>
      <c r="L778" s="229"/>
      <c r="M778" s="238"/>
      <c r="N778" s="229"/>
      <c r="O778" s="239"/>
      <c r="AF778" s="219"/>
      <c r="AG778" s="219"/>
      <c r="AH778" s="219"/>
      <c r="AK778" s="203" t="s">
        <v>62</v>
      </c>
      <c r="AM778" s="219"/>
      <c r="AO778" s="219"/>
    </row>
    <row r="779" spans="1:41" customFormat="1" ht="15" hidden="1" x14ac:dyDescent="0.25">
      <c r="A779" s="242"/>
      <c r="B779" s="228"/>
      <c r="C779" s="226"/>
      <c r="D779" s="379" t="s">
        <v>63</v>
      </c>
      <c r="E779" s="379"/>
      <c r="F779" s="379"/>
      <c r="G779" s="243"/>
      <c r="H779" s="244"/>
      <c r="I779" s="244"/>
      <c r="J779" s="244"/>
      <c r="K779" s="245">
        <v>14110.32</v>
      </c>
      <c r="L779" s="244"/>
      <c r="M779" s="246">
        <v>324.48</v>
      </c>
      <c r="N779" s="244"/>
      <c r="O779" s="247">
        <v>7425.75</v>
      </c>
      <c r="AF779" s="219"/>
      <c r="AG779" s="219"/>
      <c r="AH779" s="219"/>
      <c r="AL779" s="203" t="s">
        <v>63</v>
      </c>
      <c r="AM779" s="219"/>
      <c r="AO779" s="219"/>
    </row>
    <row r="780" spans="1:41" customFormat="1" ht="15" hidden="1" x14ac:dyDescent="0.25">
      <c r="A780" s="287"/>
      <c r="B780" s="227"/>
      <c r="C780" s="226"/>
      <c r="D780" s="378" t="s">
        <v>64</v>
      </c>
      <c r="E780" s="378"/>
      <c r="F780" s="378"/>
      <c r="G780" s="228"/>
      <c r="H780" s="229"/>
      <c r="I780" s="229"/>
      <c r="J780" s="229"/>
      <c r="K780" s="238"/>
      <c r="L780" s="229"/>
      <c r="M780" s="230">
        <v>173.49</v>
      </c>
      <c r="N780" s="229"/>
      <c r="O780" s="235">
        <v>7767.15</v>
      </c>
      <c r="AF780" s="219"/>
      <c r="AG780" s="219"/>
      <c r="AH780" s="219"/>
      <c r="AK780" s="203" t="s">
        <v>64</v>
      </c>
      <c r="AM780" s="219"/>
      <c r="AO780" s="219"/>
    </row>
    <row r="781" spans="1:41" customFormat="1" ht="45.75" hidden="1" x14ac:dyDescent="0.25">
      <c r="A781" s="287"/>
      <c r="B781" s="227"/>
      <c r="C781" s="226" t="s">
        <v>703</v>
      </c>
      <c r="D781" s="378" t="s">
        <v>704</v>
      </c>
      <c r="E781" s="378"/>
      <c r="F781" s="378"/>
      <c r="G781" s="228" t="s">
        <v>67</v>
      </c>
      <c r="H781" s="236">
        <v>103</v>
      </c>
      <c r="I781" s="229"/>
      <c r="J781" s="236">
        <v>103</v>
      </c>
      <c r="K781" s="238"/>
      <c r="L781" s="229"/>
      <c r="M781" s="230">
        <v>178.69</v>
      </c>
      <c r="N781" s="229"/>
      <c r="O781" s="235">
        <v>8000.16</v>
      </c>
      <c r="AF781" s="219"/>
      <c r="AG781" s="219"/>
      <c r="AH781" s="219"/>
      <c r="AK781" s="203" t="s">
        <v>704</v>
      </c>
      <c r="AM781" s="219"/>
      <c r="AO781" s="219"/>
    </row>
    <row r="782" spans="1:41" customFormat="1" ht="45.75" hidden="1" x14ac:dyDescent="0.25">
      <c r="A782" s="287"/>
      <c r="B782" s="227"/>
      <c r="C782" s="226" t="s">
        <v>705</v>
      </c>
      <c r="D782" s="378" t="s">
        <v>706</v>
      </c>
      <c r="E782" s="378"/>
      <c r="F782" s="378"/>
      <c r="G782" s="228" t="s">
        <v>67</v>
      </c>
      <c r="H782" s="236">
        <v>59</v>
      </c>
      <c r="I782" s="229"/>
      <c r="J782" s="236">
        <v>59</v>
      </c>
      <c r="K782" s="238"/>
      <c r="L782" s="229"/>
      <c r="M782" s="230">
        <v>102.36</v>
      </c>
      <c r="N782" s="229"/>
      <c r="O782" s="235">
        <v>4582.62</v>
      </c>
      <c r="AF782" s="219"/>
      <c r="AG782" s="219"/>
      <c r="AH782" s="219"/>
      <c r="AK782" s="203" t="s">
        <v>706</v>
      </c>
      <c r="AM782" s="219"/>
      <c r="AO782" s="219"/>
    </row>
    <row r="783" spans="1:41" customFormat="1" ht="15" hidden="1" x14ac:dyDescent="0.25">
      <c r="A783" s="224"/>
      <c r="B783" s="248"/>
      <c r="C783" s="314"/>
      <c r="D783" s="386" t="s">
        <v>70</v>
      </c>
      <c r="E783" s="386"/>
      <c r="F783" s="386"/>
      <c r="G783" s="221"/>
      <c r="H783" s="249"/>
      <c r="I783" s="249"/>
      <c r="J783" s="249"/>
      <c r="K783" s="250"/>
      <c r="L783" s="249"/>
      <c r="M783" s="251">
        <v>605.53</v>
      </c>
      <c r="N783" s="244"/>
      <c r="O783" s="252">
        <v>20008.53</v>
      </c>
      <c r="AF783" s="219"/>
      <c r="AG783" s="219"/>
      <c r="AH783" s="219"/>
      <c r="AM783" s="219" t="s">
        <v>70</v>
      </c>
      <c r="AO783" s="219"/>
    </row>
    <row r="784" spans="1:41" customFormat="1" ht="45.75" x14ac:dyDescent="0.25">
      <c r="A784" s="220" t="s">
        <v>1115</v>
      </c>
      <c r="B784" s="221" t="s">
        <v>1121</v>
      </c>
      <c r="C784" s="313" t="s">
        <v>1122</v>
      </c>
      <c r="D784" s="383" t="s">
        <v>1123</v>
      </c>
      <c r="E784" s="383"/>
      <c r="F784" s="383"/>
      <c r="G784" s="221" t="s">
        <v>1119</v>
      </c>
      <c r="H784" s="221">
        <v>0.02</v>
      </c>
      <c r="I784" s="221" t="s">
        <v>48</v>
      </c>
      <c r="J784" s="394" t="s">
        <v>702</v>
      </c>
      <c r="K784" s="222"/>
      <c r="L784" s="221"/>
      <c r="M784" s="222"/>
      <c r="N784" s="221"/>
      <c r="O784" s="223"/>
      <c r="P784" s="398"/>
      <c r="AF784" s="219"/>
      <c r="AG784" s="219"/>
      <c r="AH784" s="219" t="s">
        <v>1123</v>
      </c>
      <c r="AM784" s="219"/>
      <c r="AO784" s="219"/>
    </row>
    <row r="785" spans="1:41" customFormat="1" ht="15" hidden="1" x14ac:dyDescent="0.25">
      <c r="A785" s="224"/>
      <c r="B785" s="225"/>
      <c r="C785" s="226"/>
      <c r="D785" s="384" t="s">
        <v>1124</v>
      </c>
      <c r="E785" s="384"/>
      <c r="F785" s="384"/>
      <c r="G785" s="384"/>
      <c r="H785" s="384"/>
      <c r="I785" s="384"/>
      <c r="J785" s="384"/>
      <c r="K785" s="384"/>
      <c r="L785" s="384"/>
      <c r="M785" s="384"/>
      <c r="N785" s="384"/>
      <c r="O785" s="385"/>
      <c r="AF785" s="219"/>
      <c r="AG785" s="219"/>
      <c r="AH785" s="219"/>
      <c r="AI785" s="203" t="s">
        <v>1124</v>
      </c>
      <c r="AM785" s="219"/>
      <c r="AO785" s="219"/>
    </row>
    <row r="786" spans="1:41" customFormat="1" ht="57" hidden="1" x14ac:dyDescent="0.25">
      <c r="A786" s="224"/>
      <c r="B786" s="225"/>
      <c r="C786" s="226" t="s">
        <v>52</v>
      </c>
      <c r="D786" s="384" t="s">
        <v>53</v>
      </c>
      <c r="E786" s="384"/>
      <c r="F786" s="384"/>
      <c r="G786" s="384"/>
      <c r="H786" s="384"/>
      <c r="I786" s="384"/>
      <c r="J786" s="384"/>
      <c r="K786" s="384"/>
      <c r="L786" s="384"/>
      <c r="M786" s="384"/>
      <c r="N786" s="384"/>
      <c r="O786" s="385"/>
      <c r="AF786" s="219"/>
      <c r="AG786" s="219"/>
      <c r="AH786" s="219"/>
      <c r="AI786" s="203" t="s">
        <v>53</v>
      </c>
      <c r="AM786" s="219"/>
      <c r="AO786" s="219"/>
    </row>
    <row r="787" spans="1:41" customFormat="1" ht="15" hidden="1" x14ac:dyDescent="0.25">
      <c r="A787" s="224"/>
      <c r="B787" s="227"/>
      <c r="C787" s="226" t="s">
        <v>48</v>
      </c>
      <c r="D787" s="378" t="s">
        <v>54</v>
      </c>
      <c r="E787" s="378"/>
      <c r="F787" s="378"/>
      <c r="G787" s="228"/>
      <c r="H787" s="229"/>
      <c r="I787" s="229"/>
      <c r="J787" s="229"/>
      <c r="K787" s="230">
        <v>118.99</v>
      </c>
      <c r="L787" s="240">
        <v>6.9</v>
      </c>
      <c r="M787" s="230">
        <v>16.420000000000002</v>
      </c>
      <c r="N787" s="232">
        <v>44.77</v>
      </c>
      <c r="O787" s="233">
        <v>735.12</v>
      </c>
      <c r="AF787" s="219"/>
      <c r="AG787" s="219"/>
      <c r="AH787" s="219"/>
      <c r="AJ787" s="203" t="s">
        <v>54</v>
      </c>
      <c r="AM787" s="219"/>
      <c r="AO787" s="219"/>
    </row>
    <row r="788" spans="1:41" customFormat="1" ht="15" hidden="1" x14ac:dyDescent="0.25">
      <c r="A788" s="224"/>
      <c r="B788" s="227"/>
      <c r="C788" s="226" t="s">
        <v>27</v>
      </c>
      <c r="D788" s="378" t="s">
        <v>55</v>
      </c>
      <c r="E788" s="378"/>
      <c r="F788" s="378"/>
      <c r="G788" s="228"/>
      <c r="H788" s="229"/>
      <c r="I788" s="229"/>
      <c r="J788" s="229"/>
      <c r="K788" s="230">
        <v>429.58</v>
      </c>
      <c r="L788" s="240">
        <v>6.9</v>
      </c>
      <c r="M788" s="230">
        <v>59.28</v>
      </c>
      <c r="N788" s="232">
        <v>13.24</v>
      </c>
      <c r="O788" s="233">
        <v>784.87</v>
      </c>
      <c r="AF788" s="219"/>
      <c r="AG788" s="219"/>
      <c r="AH788" s="219"/>
      <c r="AJ788" s="203" t="s">
        <v>55</v>
      </c>
      <c r="AM788" s="219"/>
      <c r="AO788" s="219"/>
    </row>
    <row r="789" spans="1:41" customFormat="1" ht="15" hidden="1" x14ac:dyDescent="0.25">
      <c r="A789" s="224"/>
      <c r="B789" s="227"/>
      <c r="C789" s="226" t="s">
        <v>56</v>
      </c>
      <c r="D789" s="378" t="s">
        <v>57</v>
      </c>
      <c r="E789" s="378"/>
      <c r="F789" s="378"/>
      <c r="G789" s="228"/>
      <c r="H789" s="229"/>
      <c r="I789" s="229"/>
      <c r="J789" s="229"/>
      <c r="K789" s="230">
        <v>144.19</v>
      </c>
      <c r="L789" s="240">
        <v>6.9</v>
      </c>
      <c r="M789" s="230">
        <v>19.899999999999999</v>
      </c>
      <c r="N789" s="232">
        <v>44.77</v>
      </c>
      <c r="O789" s="233">
        <v>890.92</v>
      </c>
      <c r="AF789" s="219"/>
      <c r="AG789" s="219"/>
      <c r="AH789" s="219"/>
      <c r="AJ789" s="203" t="s">
        <v>57</v>
      </c>
      <c r="AM789" s="219"/>
      <c r="AO789" s="219"/>
    </row>
    <row r="790" spans="1:41" customFormat="1" ht="15" hidden="1" x14ac:dyDescent="0.25">
      <c r="A790" s="224"/>
      <c r="B790" s="227"/>
      <c r="C790" s="226" t="s">
        <v>58</v>
      </c>
      <c r="D790" s="378" t="s">
        <v>59</v>
      </c>
      <c r="E790" s="378"/>
      <c r="F790" s="378"/>
      <c r="G790" s="228"/>
      <c r="H790" s="229"/>
      <c r="I790" s="229"/>
      <c r="J790" s="229"/>
      <c r="K790" s="230">
        <v>0.88</v>
      </c>
      <c r="L790" s="236">
        <v>6</v>
      </c>
      <c r="M790" s="230">
        <v>0.11</v>
      </c>
      <c r="N790" s="232">
        <v>8.16</v>
      </c>
      <c r="O790" s="233">
        <v>0.9</v>
      </c>
      <c r="AF790" s="219"/>
      <c r="AG790" s="219"/>
      <c r="AH790" s="219"/>
      <c r="AJ790" s="203" t="s">
        <v>59</v>
      </c>
      <c r="AM790" s="219"/>
      <c r="AO790" s="219"/>
    </row>
    <row r="791" spans="1:41" customFormat="1" ht="15" hidden="1" x14ac:dyDescent="0.25">
      <c r="A791" s="287"/>
      <c r="B791" s="227"/>
      <c r="C791" s="226"/>
      <c r="D791" s="378" t="s">
        <v>60</v>
      </c>
      <c r="E791" s="378"/>
      <c r="F791" s="378"/>
      <c r="G791" s="228" t="s">
        <v>61</v>
      </c>
      <c r="H791" s="232">
        <v>13.95</v>
      </c>
      <c r="I791" s="240">
        <v>6.9</v>
      </c>
      <c r="J791" s="253">
        <v>1.9251</v>
      </c>
      <c r="K791" s="238"/>
      <c r="L791" s="229"/>
      <c r="M791" s="238"/>
      <c r="N791" s="229"/>
      <c r="O791" s="239"/>
      <c r="AF791" s="219"/>
      <c r="AG791" s="219"/>
      <c r="AH791" s="219"/>
      <c r="AK791" s="203" t="s">
        <v>60</v>
      </c>
      <c r="AM791" s="219"/>
      <c r="AO791" s="219"/>
    </row>
    <row r="792" spans="1:41" customFormat="1" ht="15" hidden="1" x14ac:dyDescent="0.25">
      <c r="A792" s="287"/>
      <c r="B792" s="227"/>
      <c r="C792" s="226"/>
      <c r="D792" s="378" t="s">
        <v>62</v>
      </c>
      <c r="E792" s="378"/>
      <c r="F792" s="378"/>
      <c r="G792" s="228" t="s">
        <v>61</v>
      </c>
      <c r="H792" s="232">
        <v>12.43</v>
      </c>
      <c r="I792" s="240">
        <v>6.9</v>
      </c>
      <c r="J792" s="241">
        <v>1.7153400000000001</v>
      </c>
      <c r="K792" s="238"/>
      <c r="L792" s="229"/>
      <c r="M792" s="238"/>
      <c r="N792" s="229"/>
      <c r="O792" s="239"/>
      <c r="AF792" s="219"/>
      <c r="AG792" s="219"/>
      <c r="AH792" s="219"/>
      <c r="AK792" s="203" t="s">
        <v>62</v>
      </c>
      <c r="AM792" s="219"/>
      <c r="AO792" s="219"/>
    </row>
    <row r="793" spans="1:41" customFormat="1" ht="15" hidden="1" x14ac:dyDescent="0.25">
      <c r="A793" s="242"/>
      <c r="B793" s="228"/>
      <c r="C793" s="226"/>
      <c r="D793" s="379" t="s">
        <v>63</v>
      </c>
      <c r="E793" s="379"/>
      <c r="F793" s="379"/>
      <c r="G793" s="243"/>
      <c r="H793" s="244"/>
      <c r="I793" s="244"/>
      <c r="J793" s="244"/>
      <c r="K793" s="246">
        <v>549.45000000000005</v>
      </c>
      <c r="L793" s="244"/>
      <c r="M793" s="246">
        <v>75.81</v>
      </c>
      <c r="N793" s="244"/>
      <c r="O793" s="247">
        <v>1520.89</v>
      </c>
      <c r="AF793" s="219"/>
      <c r="AG793" s="219"/>
      <c r="AH793" s="219"/>
      <c r="AL793" s="203" t="s">
        <v>63</v>
      </c>
      <c r="AM793" s="219"/>
      <c r="AO793" s="219"/>
    </row>
    <row r="794" spans="1:41" customFormat="1" ht="15" hidden="1" x14ac:dyDescent="0.25">
      <c r="A794" s="287"/>
      <c r="B794" s="227"/>
      <c r="C794" s="226"/>
      <c r="D794" s="378" t="s">
        <v>64</v>
      </c>
      <c r="E794" s="378"/>
      <c r="F794" s="378"/>
      <c r="G794" s="228"/>
      <c r="H794" s="229"/>
      <c r="I794" s="229"/>
      <c r="J794" s="229"/>
      <c r="K794" s="238"/>
      <c r="L794" s="229"/>
      <c r="M794" s="230">
        <v>36.32</v>
      </c>
      <c r="N794" s="229"/>
      <c r="O794" s="235">
        <v>1626.04</v>
      </c>
      <c r="AF794" s="219"/>
      <c r="AG794" s="219"/>
      <c r="AH794" s="219"/>
      <c r="AK794" s="203" t="s">
        <v>64</v>
      </c>
      <c r="AM794" s="219"/>
      <c r="AO794" s="219"/>
    </row>
    <row r="795" spans="1:41" customFormat="1" ht="45.75" hidden="1" x14ac:dyDescent="0.25">
      <c r="A795" s="287"/>
      <c r="B795" s="227"/>
      <c r="C795" s="226" t="s">
        <v>703</v>
      </c>
      <c r="D795" s="378" t="s">
        <v>704</v>
      </c>
      <c r="E795" s="378"/>
      <c r="F795" s="378"/>
      <c r="G795" s="228" t="s">
        <v>67</v>
      </c>
      <c r="H795" s="236">
        <v>103</v>
      </c>
      <c r="I795" s="229"/>
      <c r="J795" s="236">
        <v>103</v>
      </c>
      <c r="K795" s="238"/>
      <c r="L795" s="229"/>
      <c r="M795" s="230">
        <v>37.409999999999997</v>
      </c>
      <c r="N795" s="229"/>
      <c r="O795" s="235">
        <v>1674.82</v>
      </c>
      <c r="AF795" s="219"/>
      <c r="AG795" s="219"/>
      <c r="AH795" s="219"/>
      <c r="AK795" s="203" t="s">
        <v>704</v>
      </c>
      <c r="AM795" s="219"/>
      <c r="AO795" s="219"/>
    </row>
    <row r="796" spans="1:41" customFormat="1" ht="45.75" hidden="1" x14ac:dyDescent="0.25">
      <c r="A796" s="287"/>
      <c r="B796" s="227"/>
      <c r="C796" s="226" t="s">
        <v>705</v>
      </c>
      <c r="D796" s="378" t="s">
        <v>706</v>
      </c>
      <c r="E796" s="378"/>
      <c r="F796" s="378"/>
      <c r="G796" s="228" t="s">
        <v>67</v>
      </c>
      <c r="H796" s="236">
        <v>59</v>
      </c>
      <c r="I796" s="229"/>
      <c r="J796" s="236">
        <v>59</v>
      </c>
      <c r="K796" s="238"/>
      <c r="L796" s="229"/>
      <c r="M796" s="230">
        <v>21.43</v>
      </c>
      <c r="N796" s="229"/>
      <c r="O796" s="233">
        <v>959.36</v>
      </c>
      <c r="AF796" s="219"/>
      <c r="AG796" s="219"/>
      <c r="AH796" s="219"/>
      <c r="AK796" s="203" t="s">
        <v>706</v>
      </c>
      <c r="AM796" s="219"/>
      <c r="AO796" s="219"/>
    </row>
    <row r="797" spans="1:41" customFormat="1" ht="15" hidden="1" x14ac:dyDescent="0.25">
      <c r="A797" s="224"/>
      <c r="B797" s="248"/>
      <c r="C797" s="314"/>
      <c r="D797" s="386" t="s">
        <v>70</v>
      </c>
      <c r="E797" s="386"/>
      <c r="F797" s="386"/>
      <c r="G797" s="221"/>
      <c r="H797" s="249"/>
      <c r="I797" s="249"/>
      <c r="J797" s="249"/>
      <c r="K797" s="250"/>
      <c r="L797" s="249"/>
      <c r="M797" s="251">
        <v>134.65</v>
      </c>
      <c r="N797" s="244"/>
      <c r="O797" s="252">
        <v>4155.07</v>
      </c>
      <c r="AF797" s="219"/>
      <c r="AG797" s="219"/>
      <c r="AH797" s="219"/>
      <c r="AM797" s="219" t="s">
        <v>70</v>
      </c>
      <c r="AO797" s="219"/>
    </row>
    <row r="798" spans="1:41" customFormat="1" ht="68.25" x14ac:dyDescent="0.25">
      <c r="A798" s="220" t="s">
        <v>1120</v>
      </c>
      <c r="B798" s="221" t="s">
        <v>1126</v>
      </c>
      <c r="C798" s="313" t="s">
        <v>1127</v>
      </c>
      <c r="D798" s="383" t="s">
        <v>1128</v>
      </c>
      <c r="E798" s="383"/>
      <c r="F798" s="383"/>
      <c r="G798" s="221" t="s">
        <v>105</v>
      </c>
      <c r="H798" s="221">
        <v>0.15160000000000001</v>
      </c>
      <c r="I798" s="221" t="s">
        <v>48</v>
      </c>
      <c r="J798" s="394" t="s">
        <v>1129</v>
      </c>
      <c r="K798" s="222" t="s">
        <v>1130</v>
      </c>
      <c r="L798" s="221"/>
      <c r="M798" s="222" t="s">
        <v>1131</v>
      </c>
      <c r="N798" s="221" t="s">
        <v>82</v>
      </c>
      <c r="O798" s="223" t="s">
        <v>1132</v>
      </c>
      <c r="P798" s="398"/>
      <c r="AF798" s="219"/>
      <c r="AG798" s="219"/>
      <c r="AH798" s="219" t="s">
        <v>1128</v>
      </c>
      <c r="AM798" s="219"/>
      <c r="AO798" s="219"/>
    </row>
    <row r="799" spans="1:41" customFormat="1" ht="15" hidden="1" x14ac:dyDescent="0.25">
      <c r="A799" s="224"/>
      <c r="B799" s="248"/>
      <c r="C799" s="314"/>
      <c r="D799" s="386" t="s">
        <v>70</v>
      </c>
      <c r="E799" s="386"/>
      <c r="F799" s="386"/>
      <c r="G799" s="221"/>
      <c r="H799" s="249"/>
      <c r="I799" s="249"/>
      <c r="J799" s="249"/>
      <c r="K799" s="250"/>
      <c r="L799" s="249"/>
      <c r="M799" s="256">
        <v>1471.91</v>
      </c>
      <c r="N799" s="244"/>
      <c r="O799" s="252">
        <v>12010.79</v>
      </c>
      <c r="AF799" s="219"/>
      <c r="AG799" s="219"/>
      <c r="AH799" s="219"/>
      <c r="AM799" s="219" t="s">
        <v>70</v>
      </c>
      <c r="AO799" s="219"/>
    </row>
    <row r="800" spans="1:41" customFormat="1" ht="15" x14ac:dyDescent="0.25">
      <c r="A800" s="380" t="s">
        <v>1133</v>
      </c>
      <c r="B800" s="381"/>
      <c r="C800" s="381"/>
      <c r="D800" s="381"/>
      <c r="E800" s="381"/>
      <c r="F800" s="381"/>
      <c r="G800" s="381"/>
      <c r="H800" s="381"/>
      <c r="I800" s="381"/>
      <c r="J800" s="381"/>
      <c r="K800" s="381"/>
      <c r="L800" s="381"/>
      <c r="M800" s="381"/>
      <c r="N800" s="381"/>
      <c r="O800" s="382"/>
      <c r="P800" s="398"/>
      <c r="AF800" s="219"/>
      <c r="AG800" s="219" t="s">
        <v>1133</v>
      </c>
      <c r="AH800" s="219"/>
      <c r="AM800" s="219"/>
      <c r="AO800" s="219"/>
    </row>
    <row r="801" spans="1:41" customFormat="1" ht="23.25" x14ac:dyDescent="0.25">
      <c r="A801" s="220" t="s">
        <v>1125</v>
      </c>
      <c r="B801" s="221" t="s">
        <v>1135</v>
      </c>
      <c r="C801" s="313" t="s">
        <v>1136</v>
      </c>
      <c r="D801" s="383" t="s">
        <v>1137</v>
      </c>
      <c r="E801" s="383"/>
      <c r="F801" s="383"/>
      <c r="G801" s="221" t="s">
        <v>1138</v>
      </c>
      <c r="H801" s="221">
        <v>0.4</v>
      </c>
      <c r="I801" s="221" t="s">
        <v>48</v>
      </c>
      <c r="J801" s="394" t="s">
        <v>1139</v>
      </c>
      <c r="K801" s="222"/>
      <c r="L801" s="221"/>
      <c r="M801" s="222"/>
      <c r="N801" s="221"/>
      <c r="O801" s="223"/>
      <c r="P801" s="398"/>
      <c r="AF801" s="219"/>
      <c r="AG801" s="219"/>
      <c r="AH801" s="219" t="s">
        <v>1137</v>
      </c>
      <c r="AM801" s="219"/>
      <c r="AO801" s="219"/>
    </row>
    <row r="802" spans="1:41" customFormat="1" ht="33.75" hidden="1" x14ac:dyDescent="0.25">
      <c r="A802" s="224"/>
      <c r="B802" s="225"/>
      <c r="C802" s="226" t="s">
        <v>50</v>
      </c>
      <c r="D802" s="384" t="s">
        <v>51</v>
      </c>
      <c r="E802" s="384"/>
      <c r="F802" s="384"/>
      <c r="G802" s="384"/>
      <c r="H802" s="384"/>
      <c r="I802" s="384"/>
      <c r="J802" s="384"/>
      <c r="K802" s="384"/>
      <c r="L802" s="384"/>
      <c r="M802" s="384"/>
      <c r="N802" s="384"/>
      <c r="O802" s="385"/>
      <c r="AF802" s="219"/>
      <c r="AG802" s="219"/>
      <c r="AH802" s="219"/>
      <c r="AI802" s="203" t="s">
        <v>51</v>
      </c>
      <c r="AM802" s="219"/>
      <c r="AO802" s="219"/>
    </row>
    <row r="803" spans="1:41" customFormat="1" ht="57" hidden="1" x14ac:dyDescent="0.25">
      <c r="A803" s="224"/>
      <c r="B803" s="225"/>
      <c r="C803" s="226" t="s">
        <v>52</v>
      </c>
      <c r="D803" s="384" t="s">
        <v>53</v>
      </c>
      <c r="E803" s="384"/>
      <c r="F803" s="384"/>
      <c r="G803" s="384"/>
      <c r="H803" s="384"/>
      <c r="I803" s="384"/>
      <c r="J803" s="384"/>
      <c r="K803" s="384"/>
      <c r="L803" s="384"/>
      <c r="M803" s="384"/>
      <c r="N803" s="384"/>
      <c r="O803" s="385"/>
      <c r="AF803" s="219"/>
      <c r="AG803" s="219"/>
      <c r="AH803" s="219"/>
      <c r="AI803" s="203" t="s">
        <v>53</v>
      </c>
      <c r="AM803" s="219"/>
      <c r="AO803" s="219"/>
    </row>
    <row r="804" spans="1:41" customFormat="1" ht="15" hidden="1" x14ac:dyDescent="0.25">
      <c r="A804" s="224"/>
      <c r="B804" s="227"/>
      <c r="C804" s="226" t="s">
        <v>48</v>
      </c>
      <c r="D804" s="378" t="s">
        <v>54</v>
      </c>
      <c r="E804" s="378"/>
      <c r="F804" s="378"/>
      <c r="G804" s="228"/>
      <c r="H804" s="229"/>
      <c r="I804" s="229"/>
      <c r="J804" s="229"/>
      <c r="K804" s="230">
        <v>84.35</v>
      </c>
      <c r="L804" s="253">
        <v>1.3225</v>
      </c>
      <c r="M804" s="230">
        <v>44.62</v>
      </c>
      <c r="N804" s="232">
        <v>44.77</v>
      </c>
      <c r="O804" s="235">
        <v>1997.64</v>
      </c>
      <c r="AF804" s="219"/>
      <c r="AG804" s="219"/>
      <c r="AH804" s="219"/>
      <c r="AJ804" s="203" t="s">
        <v>54</v>
      </c>
      <c r="AM804" s="219"/>
      <c r="AO804" s="219"/>
    </row>
    <row r="805" spans="1:41" customFormat="1" ht="15" hidden="1" x14ac:dyDescent="0.25">
      <c r="A805" s="224"/>
      <c r="B805" s="227"/>
      <c r="C805" s="226" t="s">
        <v>27</v>
      </c>
      <c r="D805" s="378" t="s">
        <v>55</v>
      </c>
      <c r="E805" s="378"/>
      <c r="F805" s="378"/>
      <c r="G805" s="228"/>
      <c r="H805" s="229"/>
      <c r="I805" s="229"/>
      <c r="J805" s="229"/>
      <c r="K805" s="230">
        <v>0.37</v>
      </c>
      <c r="L805" s="253">
        <v>1.4375</v>
      </c>
      <c r="M805" s="230">
        <v>0.21</v>
      </c>
      <c r="N805" s="232">
        <v>13.24</v>
      </c>
      <c r="O805" s="233">
        <v>2.78</v>
      </c>
      <c r="AF805" s="219"/>
      <c r="AG805" s="219"/>
      <c r="AH805" s="219"/>
      <c r="AJ805" s="203" t="s">
        <v>55</v>
      </c>
      <c r="AM805" s="219"/>
      <c r="AO805" s="219"/>
    </row>
    <row r="806" spans="1:41" customFormat="1" ht="15" hidden="1" x14ac:dyDescent="0.25">
      <c r="A806" s="224"/>
      <c r="B806" s="227"/>
      <c r="C806" s="226" t="s">
        <v>58</v>
      </c>
      <c r="D806" s="378" t="s">
        <v>59</v>
      </c>
      <c r="E806" s="378"/>
      <c r="F806" s="378"/>
      <c r="G806" s="228"/>
      <c r="H806" s="229"/>
      <c r="I806" s="229"/>
      <c r="J806" s="229"/>
      <c r="K806" s="230">
        <v>1.37</v>
      </c>
      <c r="L806" s="229"/>
      <c r="M806" s="230">
        <v>0.55000000000000004</v>
      </c>
      <c r="N806" s="232">
        <v>8.16</v>
      </c>
      <c r="O806" s="233">
        <v>4.49</v>
      </c>
      <c r="AF806" s="219"/>
      <c r="AG806" s="219"/>
      <c r="AH806" s="219"/>
      <c r="AJ806" s="203" t="s">
        <v>59</v>
      </c>
      <c r="AM806" s="219"/>
      <c r="AO806" s="219"/>
    </row>
    <row r="807" spans="1:41" customFormat="1" ht="15" hidden="1" x14ac:dyDescent="0.25">
      <c r="A807" s="287"/>
      <c r="B807" s="227"/>
      <c r="C807" s="226"/>
      <c r="D807" s="378" t="s">
        <v>60</v>
      </c>
      <c r="E807" s="378"/>
      <c r="F807" s="378"/>
      <c r="G807" s="228" t="s">
        <v>61</v>
      </c>
      <c r="H807" s="240">
        <v>9.3000000000000007</v>
      </c>
      <c r="I807" s="253">
        <v>1.3225</v>
      </c>
      <c r="J807" s="253">
        <v>4.9196999999999997</v>
      </c>
      <c r="K807" s="238"/>
      <c r="L807" s="229"/>
      <c r="M807" s="238"/>
      <c r="N807" s="229"/>
      <c r="O807" s="239"/>
      <c r="AF807" s="219"/>
      <c r="AG807" s="219"/>
      <c r="AH807" s="219"/>
      <c r="AK807" s="203" t="s">
        <v>60</v>
      </c>
      <c r="AM807" s="219"/>
      <c r="AO807" s="219"/>
    </row>
    <row r="808" spans="1:41" customFormat="1" ht="15" hidden="1" x14ac:dyDescent="0.25">
      <c r="A808" s="242"/>
      <c r="B808" s="228"/>
      <c r="C808" s="226"/>
      <c r="D808" s="379" t="s">
        <v>63</v>
      </c>
      <c r="E808" s="379"/>
      <c r="F808" s="379"/>
      <c r="G808" s="243"/>
      <c r="H808" s="244"/>
      <c r="I808" s="244"/>
      <c r="J808" s="244"/>
      <c r="K808" s="246">
        <v>86.09</v>
      </c>
      <c r="L808" s="244"/>
      <c r="M808" s="246">
        <v>45.38</v>
      </c>
      <c r="N808" s="244"/>
      <c r="O808" s="247">
        <v>2004.91</v>
      </c>
      <c r="AF808" s="219"/>
      <c r="AG808" s="219"/>
      <c r="AH808" s="219"/>
      <c r="AL808" s="203" t="s">
        <v>63</v>
      </c>
      <c r="AM808" s="219"/>
      <c r="AO808" s="219"/>
    </row>
    <row r="809" spans="1:41" customFormat="1" ht="15" hidden="1" x14ac:dyDescent="0.25">
      <c r="A809" s="287"/>
      <c r="B809" s="227"/>
      <c r="C809" s="226"/>
      <c r="D809" s="378" t="s">
        <v>64</v>
      </c>
      <c r="E809" s="378"/>
      <c r="F809" s="378"/>
      <c r="G809" s="228"/>
      <c r="H809" s="229"/>
      <c r="I809" s="229"/>
      <c r="J809" s="229"/>
      <c r="K809" s="238"/>
      <c r="L809" s="229"/>
      <c r="M809" s="230">
        <v>44.62</v>
      </c>
      <c r="N809" s="229"/>
      <c r="O809" s="235">
        <v>1997.64</v>
      </c>
      <c r="AF809" s="219"/>
      <c r="AG809" s="219"/>
      <c r="AH809" s="219"/>
      <c r="AK809" s="203" t="s">
        <v>64</v>
      </c>
      <c r="AM809" s="219"/>
      <c r="AO809" s="219"/>
    </row>
    <row r="810" spans="1:41" customFormat="1" ht="23.25" hidden="1" x14ac:dyDescent="0.25">
      <c r="A810" s="287"/>
      <c r="B810" s="227"/>
      <c r="C810" s="226" t="s">
        <v>1140</v>
      </c>
      <c r="D810" s="378" t="s">
        <v>1141</v>
      </c>
      <c r="E810" s="378"/>
      <c r="F810" s="378"/>
      <c r="G810" s="228" t="s">
        <v>67</v>
      </c>
      <c r="H810" s="236">
        <v>146</v>
      </c>
      <c r="I810" s="229"/>
      <c r="J810" s="236">
        <v>146</v>
      </c>
      <c r="K810" s="238"/>
      <c r="L810" s="229"/>
      <c r="M810" s="230">
        <v>65.150000000000006</v>
      </c>
      <c r="N810" s="229"/>
      <c r="O810" s="235">
        <v>2916.55</v>
      </c>
      <c r="AF810" s="219"/>
      <c r="AG810" s="219"/>
      <c r="AH810" s="219"/>
      <c r="AK810" s="203" t="s">
        <v>1141</v>
      </c>
      <c r="AM810" s="219"/>
      <c r="AO810" s="219"/>
    </row>
    <row r="811" spans="1:41" customFormat="1" ht="56.25" hidden="1" x14ac:dyDescent="0.25">
      <c r="A811" s="287"/>
      <c r="B811" s="227"/>
      <c r="C811" s="226" t="s">
        <v>1142</v>
      </c>
      <c r="D811" s="378" t="s">
        <v>1143</v>
      </c>
      <c r="E811" s="378"/>
      <c r="F811" s="378"/>
      <c r="G811" s="228" t="s">
        <v>67</v>
      </c>
      <c r="H811" s="236">
        <v>75</v>
      </c>
      <c r="I811" s="232">
        <v>0.85</v>
      </c>
      <c r="J811" s="232">
        <v>63.75</v>
      </c>
      <c r="K811" s="238"/>
      <c r="L811" s="229"/>
      <c r="M811" s="230">
        <v>28.45</v>
      </c>
      <c r="N811" s="229"/>
      <c r="O811" s="235">
        <v>1273.5</v>
      </c>
      <c r="AF811" s="219"/>
      <c r="AG811" s="219"/>
      <c r="AH811" s="219"/>
      <c r="AK811" s="203" t="s">
        <v>1143</v>
      </c>
      <c r="AM811" s="219"/>
      <c r="AO811" s="219"/>
    </row>
    <row r="812" spans="1:41" customFormat="1" ht="15" hidden="1" x14ac:dyDescent="0.25">
      <c r="A812" s="224"/>
      <c r="B812" s="248"/>
      <c r="C812" s="314"/>
      <c r="D812" s="386" t="s">
        <v>70</v>
      </c>
      <c r="E812" s="386"/>
      <c r="F812" s="386"/>
      <c r="G812" s="221"/>
      <c r="H812" s="249"/>
      <c r="I812" s="249"/>
      <c r="J812" s="249"/>
      <c r="K812" s="250"/>
      <c r="L812" s="249"/>
      <c r="M812" s="251">
        <v>138.97999999999999</v>
      </c>
      <c r="N812" s="244"/>
      <c r="O812" s="252">
        <v>6194.96</v>
      </c>
      <c r="AF812" s="219"/>
      <c r="AG812" s="219"/>
      <c r="AH812" s="219"/>
      <c r="AM812" s="219" t="s">
        <v>70</v>
      </c>
      <c r="AO812" s="219"/>
    </row>
    <row r="813" spans="1:41" customFormat="1" ht="45.75" x14ac:dyDescent="0.25">
      <c r="A813" s="220" t="s">
        <v>1134</v>
      </c>
      <c r="B813" s="221" t="s">
        <v>1145</v>
      </c>
      <c r="C813" s="313" t="s">
        <v>1146</v>
      </c>
      <c r="D813" s="383" t="s">
        <v>1147</v>
      </c>
      <c r="E813" s="383"/>
      <c r="F813" s="383"/>
      <c r="G813" s="221" t="s">
        <v>113</v>
      </c>
      <c r="H813" s="221">
        <v>0.8</v>
      </c>
      <c r="I813" s="221" t="s">
        <v>48</v>
      </c>
      <c r="J813" s="394" t="s">
        <v>365</v>
      </c>
      <c r="K813" s="222" t="s">
        <v>1148</v>
      </c>
      <c r="L813" s="221"/>
      <c r="M813" s="222" t="s">
        <v>1149</v>
      </c>
      <c r="N813" s="221" t="s">
        <v>82</v>
      </c>
      <c r="O813" s="223" t="s">
        <v>1150</v>
      </c>
      <c r="P813" s="398"/>
      <c r="AF813" s="219"/>
      <c r="AG813" s="219"/>
      <c r="AH813" s="219" t="s">
        <v>1147</v>
      </c>
      <c r="AM813" s="219"/>
      <c r="AO813" s="219"/>
    </row>
    <row r="814" spans="1:41" customFormat="1" ht="15" hidden="1" x14ac:dyDescent="0.25">
      <c r="A814" s="224"/>
      <c r="B814" s="248"/>
      <c r="C814" s="314"/>
      <c r="D814" s="386" t="s">
        <v>70</v>
      </c>
      <c r="E814" s="386"/>
      <c r="F814" s="386"/>
      <c r="G814" s="221"/>
      <c r="H814" s="249"/>
      <c r="I814" s="249"/>
      <c r="J814" s="249"/>
      <c r="K814" s="250"/>
      <c r="L814" s="249"/>
      <c r="M814" s="251">
        <v>433.84</v>
      </c>
      <c r="N814" s="244"/>
      <c r="O814" s="252">
        <v>3540.13</v>
      </c>
      <c r="AF814" s="219"/>
      <c r="AG814" s="219"/>
      <c r="AH814" s="219"/>
      <c r="AM814" s="219" t="s">
        <v>70</v>
      </c>
      <c r="AO814" s="219"/>
    </row>
    <row r="815" spans="1:41" customFormat="1" ht="34.5" x14ac:dyDescent="0.25">
      <c r="A815" s="220" t="s">
        <v>1144</v>
      </c>
      <c r="B815" s="221" t="s">
        <v>1151</v>
      </c>
      <c r="C815" s="313" t="s">
        <v>1152</v>
      </c>
      <c r="D815" s="383" t="s">
        <v>1153</v>
      </c>
      <c r="E815" s="383"/>
      <c r="F815" s="383"/>
      <c r="G815" s="221" t="s">
        <v>80</v>
      </c>
      <c r="H815" s="221">
        <v>2.1999999999999999E-2</v>
      </c>
      <c r="I815" s="221" t="s">
        <v>48</v>
      </c>
      <c r="J815" s="394" t="s">
        <v>1154</v>
      </c>
      <c r="K815" s="222"/>
      <c r="L815" s="221"/>
      <c r="M815" s="222"/>
      <c r="N815" s="221"/>
      <c r="O815" s="223"/>
      <c r="P815" s="398"/>
      <c r="AF815" s="219"/>
      <c r="AG815" s="219"/>
      <c r="AH815" s="219" t="s">
        <v>1153</v>
      </c>
      <c r="AM815" s="219"/>
      <c r="AO815" s="219"/>
    </row>
    <row r="816" spans="1:41" customFormat="1" ht="57" hidden="1" x14ac:dyDescent="0.25">
      <c r="A816" s="224"/>
      <c r="B816" s="225"/>
      <c r="C816" s="226" t="s">
        <v>52</v>
      </c>
      <c r="D816" s="384" t="s">
        <v>53</v>
      </c>
      <c r="E816" s="384"/>
      <c r="F816" s="384"/>
      <c r="G816" s="384"/>
      <c r="H816" s="384"/>
      <c r="I816" s="384"/>
      <c r="J816" s="384"/>
      <c r="K816" s="384"/>
      <c r="L816" s="384"/>
      <c r="M816" s="384"/>
      <c r="N816" s="384"/>
      <c r="O816" s="385"/>
      <c r="AF816" s="219"/>
      <c r="AG816" s="219"/>
      <c r="AH816" s="219"/>
      <c r="AI816" s="203" t="s">
        <v>53</v>
      </c>
      <c r="AM816" s="219"/>
      <c r="AO816" s="219"/>
    </row>
    <row r="817" spans="1:41" customFormat="1" ht="15" hidden="1" x14ac:dyDescent="0.25">
      <c r="A817" s="224"/>
      <c r="B817" s="227"/>
      <c r="C817" s="226" t="s">
        <v>48</v>
      </c>
      <c r="D817" s="378" t="s">
        <v>54</v>
      </c>
      <c r="E817" s="378"/>
      <c r="F817" s="378"/>
      <c r="G817" s="228"/>
      <c r="H817" s="229"/>
      <c r="I817" s="229"/>
      <c r="J817" s="229"/>
      <c r="K817" s="230">
        <v>20.64</v>
      </c>
      <c r="L817" s="232">
        <v>1.1499999999999999</v>
      </c>
      <c r="M817" s="230">
        <v>0.52</v>
      </c>
      <c r="N817" s="232">
        <v>44.77</v>
      </c>
      <c r="O817" s="233">
        <v>23.28</v>
      </c>
      <c r="AF817" s="219"/>
      <c r="AG817" s="219"/>
      <c r="AH817" s="219"/>
      <c r="AJ817" s="203" t="s">
        <v>54</v>
      </c>
      <c r="AM817" s="219"/>
      <c r="AO817" s="219"/>
    </row>
    <row r="818" spans="1:41" customFormat="1" ht="15" hidden="1" x14ac:dyDescent="0.25">
      <c r="A818" s="224"/>
      <c r="B818" s="227"/>
      <c r="C818" s="226" t="s">
        <v>27</v>
      </c>
      <c r="D818" s="378" t="s">
        <v>55</v>
      </c>
      <c r="E818" s="378"/>
      <c r="F818" s="378"/>
      <c r="G818" s="228"/>
      <c r="H818" s="229"/>
      <c r="I818" s="229"/>
      <c r="J818" s="229"/>
      <c r="K818" s="230">
        <v>75.010000000000005</v>
      </c>
      <c r="L818" s="232">
        <v>1.1499999999999999</v>
      </c>
      <c r="M818" s="230">
        <v>1.9</v>
      </c>
      <c r="N818" s="232">
        <v>13.24</v>
      </c>
      <c r="O818" s="233">
        <v>25.16</v>
      </c>
      <c r="AF818" s="219"/>
      <c r="AG818" s="219"/>
      <c r="AH818" s="219"/>
      <c r="AJ818" s="203" t="s">
        <v>55</v>
      </c>
      <c r="AM818" s="219"/>
      <c r="AO818" s="219"/>
    </row>
    <row r="819" spans="1:41" customFormat="1" ht="15" hidden="1" x14ac:dyDescent="0.25">
      <c r="A819" s="224"/>
      <c r="B819" s="227"/>
      <c r="C819" s="226" t="s">
        <v>56</v>
      </c>
      <c r="D819" s="378" t="s">
        <v>57</v>
      </c>
      <c r="E819" s="378"/>
      <c r="F819" s="378"/>
      <c r="G819" s="228"/>
      <c r="H819" s="229"/>
      <c r="I819" s="229"/>
      <c r="J819" s="229"/>
      <c r="K819" s="230">
        <v>10.86</v>
      </c>
      <c r="L819" s="232">
        <v>1.1499999999999999</v>
      </c>
      <c r="M819" s="230">
        <v>0.27</v>
      </c>
      <c r="N819" s="232">
        <v>44.77</v>
      </c>
      <c r="O819" s="233">
        <v>12.09</v>
      </c>
      <c r="AF819" s="219"/>
      <c r="AG819" s="219"/>
      <c r="AH819" s="219"/>
      <c r="AJ819" s="203" t="s">
        <v>57</v>
      </c>
      <c r="AM819" s="219"/>
      <c r="AO819" s="219"/>
    </row>
    <row r="820" spans="1:41" customFormat="1" ht="15" hidden="1" x14ac:dyDescent="0.25">
      <c r="A820" s="224"/>
      <c r="B820" s="227"/>
      <c r="C820" s="226" t="s">
        <v>58</v>
      </c>
      <c r="D820" s="378" t="s">
        <v>59</v>
      </c>
      <c r="E820" s="378"/>
      <c r="F820" s="378"/>
      <c r="G820" s="228"/>
      <c r="H820" s="229"/>
      <c r="I820" s="229"/>
      <c r="J820" s="229"/>
      <c r="K820" s="230">
        <v>565.47</v>
      </c>
      <c r="L820" s="229"/>
      <c r="M820" s="230">
        <v>12.44</v>
      </c>
      <c r="N820" s="232">
        <v>8.16</v>
      </c>
      <c r="O820" s="233">
        <v>101.51</v>
      </c>
      <c r="AF820" s="219"/>
      <c r="AG820" s="219"/>
      <c r="AH820" s="219"/>
      <c r="AJ820" s="203" t="s">
        <v>59</v>
      </c>
      <c r="AM820" s="219"/>
      <c r="AO820" s="219"/>
    </row>
    <row r="821" spans="1:41" customFormat="1" ht="15" hidden="1" x14ac:dyDescent="0.25">
      <c r="A821" s="287"/>
      <c r="B821" s="227"/>
      <c r="C821" s="226"/>
      <c r="D821" s="378" t="s">
        <v>60</v>
      </c>
      <c r="E821" s="378"/>
      <c r="F821" s="378"/>
      <c r="G821" s="228" t="s">
        <v>61</v>
      </c>
      <c r="H821" s="232">
        <v>2.33</v>
      </c>
      <c r="I821" s="232">
        <v>1.1499999999999999</v>
      </c>
      <c r="J821" s="237">
        <v>5.8949000000000001E-2</v>
      </c>
      <c r="K821" s="238"/>
      <c r="L821" s="229"/>
      <c r="M821" s="238"/>
      <c r="N821" s="229"/>
      <c r="O821" s="239"/>
      <c r="AF821" s="219"/>
      <c r="AG821" s="219"/>
      <c r="AH821" s="219"/>
      <c r="AK821" s="203" t="s">
        <v>60</v>
      </c>
      <c r="AM821" s="219"/>
      <c r="AO821" s="219"/>
    </row>
    <row r="822" spans="1:41" customFormat="1" ht="15" hidden="1" x14ac:dyDescent="0.25">
      <c r="A822" s="287"/>
      <c r="B822" s="227"/>
      <c r="C822" s="226"/>
      <c r="D822" s="378" t="s">
        <v>62</v>
      </c>
      <c r="E822" s="378"/>
      <c r="F822" s="378"/>
      <c r="G822" s="228" t="s">
        <v>61</v>
      </c>
      <c r="H822" s="232">
        <v>0.69</v>
      </c>
      <c r="I822" s="232">
        <v>1.1499999999999999</v>
      </c>
      <c r="J822" s="237">
        <v>1.7457E-2</v>
      </c>
      <c r="K822" s="238"/>
      <c r="L822" s="229"/>
      <c r="M822" s="238"/>
      <c r="N822" s="229"/>
      <c r="O822" s="239"/>
      <c r="AF822" s="219"/>
      <c r="AG822" s="219"/>
      <c r="AH822" s="219"/>
      <c r="AK822" s="203" t="s">
        <v>62</v>
      </c>
      <c r="AM822" s="219"/>
      <c r="AO822" s="219"/>
    </row>
    <row r="823" spans="1:41" customFormat="1" ht="15" hidden="1" x14ac:dyDescent="0.25">
      <c r="A823" s="242"/>
      <c r="B823" s="228"/>
      <c r="C823" s="226"/>
      <c r="D823" s="379" t="s">
        <v>63</v>
      </c>
      <c r="E823" s="379"/>
      <c r="F823" s="379"/>
      <c r="G823" s="243"/>
      <c r="H823" s="244"/>
      <c r="I823" s="244"/>
      <c r="J823" s="244"/>
      <c r="K823" s="246">
        <v>661.12</v>
      </c>
      <c r="L823" s="244"/>
      <c r="M823" s="246">
        <v>14.86</v>
      </c>
      <c r="N823" s="244"/>
      <c r="O823" s="254">
        <v>149.94999999999999</v>
      </c>
      <c r="AF823" s="219"/>
      <c r="AG823" s="219"/>
      <c r="AH823" s="219"/>
      <c r="AL823" s="203" t="s">
        <v>63</v>
      </c>
      <c r="AM823" s="219"/>
      <c r="AO823" s="219"/>
    </row>
    <row r="824" spans="1:41" customFormat="1" ht="15" hidden="1" x14ac:dyDescent="0.25">
      <c r="A824" s="287"/>
      <c r="B824" s="227"/>
      <c r="C824" s="226"/>
      <c r="D824" s="378" t="s">
        <v>64</v>
      </c>
      <c r="E824" s="378"/>
      <c r="F824" s="378"/>
      <c r="G824" s="228"/>
      <c r="H824" s="229"/>
      <c r="I824" s="229"/>
      <c r="J824" s="229"/>
      <c r="K824" s="238"/>
      <c r="L824" s="229"/>
      <c r="M824" s="230">
        <v>0.79</v>
      </c>
      <c r="N824" s="229"/>
      <c r="O824" s="233">
        <v>35.369999999999997</v>
      </c>
      <c r="AF824" s="219"/>
      <c r="AG824" s="219"/>
      <c r="AH824" s="219"/>
      <c r="AK824" s="203" t="s">
        <v>64</v>
      </c>
      <c r="AM824" s="219"/>
      <c r="AO824" s="219"/>
    </row>
    <row r="825" spans="1:41" customFormat="1" ht="45.75" hidden="1" x14ac:dyDescent="0.25">
      <c r="A825" s="287"/>
      <c r="B825" s="227"/>
      <c r="C825" s="226" t="s">
        <v>528</v>
      </c>
      <c r="D825" s="378" t="s">
        <v>529</v>
      </c>
      <c r="E825" s="378"/>
      <c r="F825" s="378"/>
      <c r="G825" s="228" t="s">
        <v>67</v>
      </c>
      <c r="H825" s="236">
        <v>104</v>
      </c>
      <c r="I825" s="229"/>
      <c r="J825" s="236">
        <v>104</v>
      </c>
      <c r="K825" s="238"/>
      <c r="L825" s="229"/>
      <c r="M825" s="230">
        <v>0.82</v>
      </c>
      <c r="N825" s="229"/>
      <c r="O825" s="233">
        <v>36.78</v>
      </c>
      <c r="AF825" s="219"/>
      <c r="AG825" s="219"/>
      <c r="AH825" s="219"/>
      <c r="AK825" s="203" t="s">
        <v>529</v>
      </c>
      <c r="AM825" s="219"/>
      <c r="AO825" s="219"/>
    </row>
    <row r="826" spans="1:41" customFormat="1" ht="45.75" hidden="1" x14ac:dyDescent="0.25">
      <c r="A826" s="287"/>
      <c r="B826" s="227"/>
      <c r="C826" s="226" t="s">
        <v>530</v>
      </c>
      <c r="D826" s="378" t="s">
        <v>531</v>
      </c>
      <c r="E826" s="378"/>
      <c r="F826" s="378"/>
      <c r="G826" s="228" t="s">
        <v>67</v>
      </c>
      <c r="H826" s="236">
        <v>60</v>
      </c>
      <c r="I826" s="229"/>
      <c r="J826" s="236">
        <v>60</v>
      </c>
      <c r="K826" s="238"/>
      <c r="L826" s="229"/>
      <c r="M826" s="230">
        <v>0.47</v>
      </c>
      <c r="N826" s="229"/>
      <c r="O826" s="233">
        <v>21.22</v>
      </c>
      <c r="AF826" s="219"/>
      <c r="AG826" s="219"/>
      <c r="AH826" s="219"/>
      <c r="AK826" s="203" t="s">
        <v>531</v>
      </c>
      <c r="AM826" s="219"/>
      <c r="AO826" s="219"/>
    </row>
    <row r="827" spans="1:41" customFormat="1" ht="15" hidden="1" x14ac:dyDescent="0.25">
      <c r="A827" s="224"/>
      <c r="B827" s="248"/>
      <c r="C827" s="314"/>
      <c r="D827" s="386" t="s">
        <v>70</v>
      </c>
      <c r="E827" s="386"/>
      <c r="F827" s="386"/>
      <c r="G827" s="221"/>
      <c r="H827" s="249"/>
      <c r="I827" s="249"/>
      <c r="J827" s="249"/>
      <c r="K827" s="250"/>
      <c r="L827" s="249"/>
      <c r="M827" s="251">
        <v>16.149999999999999</v>
      </c>
      <c r="N827" s="244"/>
      <c r="O827" s="258">
        <v>207.95</v>
      </c>
      <c r="AF827" s="219"/>
      <c r="AG827" s="219"/>
      <c r="AH827" s="219"/>
      <c r="AM827" s="219" t="s">
        <v>70</v>
      </c>
      <c r="AO827" s="219"/>
    </row>
    <row r="828" spans="1:41" customFormat="1" ht="45.75" x14ac:dyDescent="0.25">
      <c r="A828" s="220" t="s">
        <v>962</v>
      </c>
      <c r="B828" s="221" t="s">
        <v>1155</v>
      </c>
      <c r="C828" s="313" t="s">
        <v>1156</v>
      </c>
      <c r="D828" s="383" t="s">
        <v>1157</v>
      </c>
      <c r="E828" s="383"/>
      <c r="F828" s="383"/>
      <c r="G828" s="221" t="s">
        <v>80</v>
      </c>
      <c r="H828" s="221">
        <v>-2.23E-2</v>
      </c>
      <c r="I828" s="221" t="s">
        <v>48</v>
      </c>
      <c r="J828" s="394" t="s">
        <v>1158</v>
      </c>
      <c r="K828" s="222" t="s">
        <v>1159</v>
      </c>
      <c r="L828" s="221"/>
      <c r="M828" s="222" t="s">
        <v>1160</v>
      </c>
      <c r="N828" s="221" t="s">
        <v>82</v>
      </c>
      <c r="O828" s="223" t="s">
        <v>1161</v>
      </c>
      <c r="P828" s="398"/>
      <c r="AF828" s="219"/>
      <c r="AG828" s="219"/>
      <c r="AH828" s="219" t="s">
        <v>1157</v>
      </c>
      <c r="AM828" s="219"/>
      <c r="AO828" s="219"/>
    </row>
    <row r="829" spans="1:41" customFormat="1" ht="15" hidden="1" x14ac:dyDescent="0.25">
      <c r="A829" s="224"/>
      <c r="B829" s="248"/>
      <c r="C829" s="314"/>
      <c r="D829" s="386" t="s">
        <v>70</v>
      </c>
      <c r="E829" s="386"/>
      <c r="F829" s="386"/>
      <c r="G829" s="221"/>
      <c r="H829" s="249"/>
      <c r="I829" s="249"/>
      <c r="J829" s="249"/>
      <c r="K829" s="250"/>
      <c r="L829" s="249"/>
      <c r="M829" s="251">
        <v>-11.6</v>
      </c>
      <c r="N829" s="244"/>
      <c r="O829" s="258">
        <v>-94.66</v>
      </c>
      <c r="AF829" s="219"/>
      <c r="AG829" s="219"/>
      <c r="AH829" s="219"/>
      <c r="AM829" s="219" t="s">
        <v>70</v>
      </c>
      <c r="AO829" s="219"/>
    </row>
    <row r="830" spans="1:41" customFormat="1" ht="34.5" x14ac:dyDescent="0.25">
      <c r="A830" s="220" t="s">
        <v>966</v>
      </c>
      <c r="B830" s="221" t="s">
        <v>1162</v>
      </c>
      <c r="C830" s="313" t="s">
        <v>1163</v>
      </c>
      <c r="D830" s="383" t="s">
        <v>1164</v>
      </c>
      <c r="E830" s="383"/>
      <c r="F830" s="383"/>
      <c r="G830" s="221" t="s">
        <v>80</v>
      </c>
      <c r="H830" s="221">
        <v>2.23E-2</v>
      </c>
      <c r="I830" s="221" t="s">
        <v>48</v>
      </c>
      <c r="J830" s="394" t="s">
        <v>1165</v>
      </c>
      <c r="K830" s="222" t="s">
        <v>1166</v>
      </c>
      <c r="L830" s="221"/>
      <c r="M830" s="222" t="s">
        <v>1167</v>
      </c>
      <c r="N830" s="221" t="s">
        <v>82</v>
      </c>
      <c r="O830" s="223" t="s">
        <v>1168</v>
      </c>
      <c r="P830" s="398"/>
      <c r="AF830" s="219"/>
      <c r="AG830" s="219"/>
      <c r="AH830" s="219" t="s">
        <v>1164</v>
      </c>
      <c r="AM830" s="219"/>
      <c r="AO830" s="219"/>
    </row>
    <row r="831" spans="1:41" customFormat="1" ht="15" hidden="1" x14ac:dyDescent="0.25">
      <c r="A831" s="224"/>
      <c r="B831" s="248"/>
      <c r="C831" s="314"/>
      <c r="D831" s="386" t="s">
        <v>70</v>
      </c>
      <c r="E831" s="386"/>
      <c r="F831" s="386"/>
      <c r="G831" s="221"/>
      <c r="H831" s="249"/>
      <c r="I831" s="249"/>
      <c r="J831" s="249"/>
      <c r="K831" s="250"/>
      <c r="L831" s="249"/>
      <c r="M831" s="251">
        <v>12.49</v>
      </c>
      <c r="N831" s="244"/>
      <c r="O831" s="258">
        <v>101.92</v>
      </c>
      <c r="AF831" s="219"/>
      <c r="AG831" s="219"/>
      <c r="AH831" s="219"/>
      <c r="AM831" s="219" t="s">
        <v>70</v>
      </c>
      <c r="AO831" s="219"/>
    </row>
    <row r="832" spans="1:41" customFormat="1" ht="45.75" x14ac:dyDescent="0.25">
      <c r="A832" s="220" t="s">
        <v>973</v>
      </c>
      <c r="B832" s="221" t="s">
        <v>1169</v>
      </c>
      <c r="C832" s="313" t="s">
        <v>1170</v>
      </c>
      <c r="D832" s="383" t="s">
        <v>1171</v>
      </c>
      <c r="E832" s="383"/>
      <c r="F832" s="383"/>
      <c r="G832" s="221" t="s">
        <v>170</v>
      </c>
      <c r="H832" s="221">
        <v>0.1</v>
      </c>
      <c r="I832" s="221" t="s">
        <v>48</v>
      </c>
      <c r="J832" s="394" t="s">
        <v>1172</v>
      </c>
      <c r="K832" s="222"/>
      <c r="L832" s="221"/>
      <c r="M832" s="222"/>
      <c r="N832" s="221"/>
      <c r="O832" s="223"/>
      <c r="P832" s="398"/>
      <c r="AF832" s="219"/>
      <c r="AG832" s="219"/>
      <c r="AH832" s="219" t="s">
        <v>1171</v>
      </c>
      <c r="AM832" s="219"/>
      <c r="AO832" s="219"/>
    </row>
    <row r="833" spans="1:41" customFormat="1" ht="57" hidden="1" x14ac:dyDescent="0.25">
      <c r="A833" s="224"/>
      <c r="B833" s="225"/>
      <c r="C833" s="226" t="s">
        <v>52</v>
      </c>
      <c r="D833" s="384" t="s">
        <v>53</v>
      </c>
      <c r="E833" s="384"/>
      <c r="F833" s="384"/>
      <c r="G833" s="384"/>
      <c r="H833" s="384"/>
      <c r="I833" s="384"/>
      <c r="J833" s="384"/>
      <c r="K833" s="384"/>
      <c r="L833" s="384"/>
      <c r="M833" s="384"/>
      <c r="N833" s="384"/>
      <c r="O833" s="385"/>
      <c r="AF833" s="219"/>
      <c r="AG833" s="219"/>
      <c r="AH833" s="219"/>
      <c r="AI833" s="203" t="s">
        <v>53</v>
      </c>
      <c r="AM833" s="219"/>
      <c r="AO833" s="219"/>
    </row>
    <row r="834" spans="1:41" customFormat="1" ht="15" hidden="1" x14ac:dyDescent="0.25">
      <c r="A834" s="224"/>
      <c r="B834" s="227"/>
      <c r="C834" s="226" t="s">
        <v>48</v>
      </c>
      <c r="D834" s="378" t="s">
        <v>54</v>
      </c>
      <c r="E834" s="378"/>
      <c r="F834" s="378"/>
      <c r="G834" s="228"/>
      <c r="H834" s="229"/>
      <c r="I834" s="229"/>
      <c r="J834" s="229"/>
      <c r="K834" s="230">
        <v>89.85</v>
      </c>
      <c r="L834" s="232">
        <v>1.1499999999999999</v>
      </c>
      <c r="M834" s="230">
        <v>10.33</v>
      </c>
      <c r="N834" s="232">
        <v>44.77</v>
      </c>
      <c r="O834" s="233">
        <v>462.47</v>
      </c>
      <c r="AF834" s="219"/>
      <c r="AG834" s="219"/>
      <c r="AH834" s="219"/>
      <c r="AJ834" s="203" t="s">
        <v>54</v>
      </c>
      <c r="AM834" s="219"/>
      <c r="AO834" s="219"/>
    </row>
    <row r="835" spans="1:41" customFormat="1" ht="15" hidden="1" x14ac:dyDescent="0.25">
      <c r="A835" s="224"/>
      <c r="B835" s="227"/>
      <c r="C835" s="226" t="s">
        <v>27</v>
      </c>
      <c r="D835" s="378" t="s">
        <v>55</v>
      </c>
      <c r="E835" s="378"/>
      <c r="F835" s="378"/>
      <c r="G835" s="228"/>
      <c r="H835" s="229"/>
      <c r="I835" s="229"/>
      <c r="J835" s="229"/>
      <c r="K835" s="230">
        <v>2.63</v>
      </c>
      <c r="L835" s="232">
        <v>1.1499999999999999</v>
      </c>
      <c r="M835" s="230">
        <v>0.3</v>
      </c>
      <c r="N835" s="232">
        <v>13.24</v>
      </c>
      <c r="O835" s="233">
        <v>3.97</v>
      </c>
      <c r="AF835" s="219"/>
      <c r="AG835" s="219"/>
      <c r="AH835" s="219"/>
      <c r="AJ835" s="203" t="s">
        <v>55</v>
      </c>
      <c r="AM835" s="219"/>
      <c r="AO835" s="219"/>
    </row>
    <row r="836" spans="1:41" customFormat="1" ht="15" hidden="1" x14ac:dyDescent="0.25">
      <c r="A836" s="224"/>
      <c r="B836" s="227"/>
      <c r="C836" s="226" t="s">
        <v>56</v>
      </c>
      <c r="D836" s="378" t="s">
        <v>57</v>
      </c>
      <c r="E836" s="378"/>
      <c r="F836" s="378"/>
      <c r="G836" s="228"/>
      <c r="H836" s="229"/>
      <c r="I836" s="229"/>
      <c r="J836" s="229"/>
      <c r="K836" s="230">
        <v>0.46</v>
      </c>
      <c r="L836" s="232">
        <v>1.1499999999999999</v>
      </c>
      <c r="M836" s="230">
        <v>0.05</v>
      </c>
      <c r="N836" s="232">
        <v>44.77</v>
      </c>
      <c r="O836" s="233">
        <v>2.2400000000000002</v>
      </c>
      <c r="AF836" s="219"/>
      <c r="AG836" s="219"/>
      <c r="AH836" s="219"/>
      <c r="AJ836" s="203" t="s">
        <v>57</v>
      </c>
      <c r="AM836" s="219"/>
      <c r="AO836" s="219"/>
    </row>
    <row r="837" spans="1:41" customFormat="1" ht="15" hidden="1" x14ac:dyDescent="0.25">
      <c r="A837" s="287"/>
      <c r="B837" s="227"/>
      <c r="C837" s="226"/>
      <c r="D837" s="378" t="s">
        <v>60</v>
      </c>
      <c r="E837" s="378"/>
      <c r="F837" s="378"/>
      <c r="G837" s="228" t="s">
        <v>61</v>
      </c>
      <c r="H837" s="232">
        <v>9.34</v>
      </c>
      <c r="I837" s="232">
        <v>1.1499999999999999</v>
      </c>
      <c r="J837" s="253">
        <v>1.0741000000000001</v>
      </c>
      <c r="K837" s="238"/>
      <c r="L837" s="229"/>
      <c r="M837" s="238"/>
      <c r="N837" s="229"/>
      <c r="O837" s="239"/>
      <c r="AF837" s="219"/>
      <c r="AG837" s="219"/>
      <c r="AH837" s="219"/>
      <c r="AK837" s="203" t="s">
        <v>60</v>
      </c>
      <c r="AM837" s="219"/>
      <c r="AO837" s="219"/>
    </row>
    <row r="838" spans="1:41" customFormat="1" ht="15" hidden="1" x14ac:dyDescent="0.25">
      <c r="A838" s="287"/>
      <c r="B838" s="227"/>
      <c r="C838" s="226"/>
      <c r="D838" s="378" t="s">
        <v>62</v>
      </c>
      <c r="E838" s="378"/>
      <c r="F838" s="378"/>
      <c r="G838" s="228" t="s">
        <v>61</v>
      </c>
      <c r="H838" s="232">
        <v>0.04</v>
      </c>
      <c r="I838" s="232">
        <v>1.1499999999999999</v>
      </c>
      <c r="J838" s="253">
        <v>4.5999999999999999E-3</v>
      </c>
      <c r="K838" s="238"/>
      <c r="L838" s="229"/>
      <c r="M838" s="238"/>
      <c r="N838" s="229"/>
      <c r="O838" s="239"/>
      <c r="AF838" s="219"/>
      <c r="AG838" s="219"/>
      <c r="AH838" s="219"/>
      <c r="AK838" s="203" t="s">
        <v>62</v>
      </c>
      <c r="AM838" s="219"/>
      <c r="AO838" s="219"/>
    </row>
    <row r="839" spans="1:41" customFormat="1" ht="15" hidden="1" x14ac:dyDescent="0.25">
      <c r="A839" s="242"/>
      <c r="B839" s="228"/>
      <c r="C839" s="226"/>
      <c r="D839" s="379" t="s">
        <v>63</v>
      </c>
      <c r="E839" s="379"/>
      <c r="F839" s="379"/>
      <c r="G839" s="243"/>
      <c r="H839" s="244"/>
      <c r="I839" s="244"/>
      <c r="J839" s="244"/>
      <c r="K839" s="246">
        <v>92.48</v>
      </c>
      <c r="L839" s="244"/>
      <c r="M839" s="246">
        <v>10.63</v>
      </c>
      <c r="N839" s="244"/>
      <c r="O839" s="254">
        <v>466.44</v>
      </c>
      <c r="AF839" s="219"/>
      <c r="AG839" s="219"/>
      <c r="AH839" s="219"/>
      <c r="AL839" s="203" t="s">
        <v>63</v>
      </c>
      <c r="AM839" s="219"/>
      <c r="AO839" s="219"/>
    </row>
    <row r="840" spans="1:41" customFormat="1" ht="15" hidden="1" x14ac:dyDescent="0.25">
      <c r="A840" s="287"/>
      <c r="B840" s="227"/>
      <c r="C840" s="226"/>
      <c r="D840" s="378" t="s">
        <v>64</v>
      </c>
      <c r="E840" s="378"/>
      <c r="F840" s="378"/>
      <c r="G840" s="228"/>
      <c r="H840" s="229"/>
      <c r="I840" s="229"/>
      <c r="J840" s="229"/>
      <c r="K840" s="238"/>
      <c r="L840" s="229"/>
      <c r="M840" s="230">
        <v>10.38</v>
      </c>
      <c r="N840" s="229"/>
      <c r="O840" s="233">
        <v>464.71</v>
      </c>
      <c r="AF840" s="219"/>
      <c r="AG840" s="219"/>
      <c r="AH840" s="219"/>
      <c r="AK840" s="203" t="s">
        <v>64</v>
      </c>
      <c r="AM840" s="219"/>
      <c r="AO840" s="219"/>
    </row>
    <row r="841" spans="1:41" customFormat="1" ht="45.75" hidden="1" x14ac:dyDescent="0.25">
      <c r="A841" s="287"/>
      <c r="B841" s="227"/>
      <c r="C841" s="226" t="s">
        <v>703</v>
      </c>
      <c r="D841" s="378" t="s">
        <v>704</v>
      </c>
      <c r="E841" s="378"/>
      <c r="F841" s="378"/>
      <c r="G841" s="228" t="s">
        <v>67</v>
      </c>
      <c r="H841" s="236">
        <v>103</v>
      </c>
      <c r="I841" s="229"/>
      <c r="J841" s="236">
        <v>103</v>
      </c>
      <c r="K841" s="238"/>
      <c r="L841" s="229"/>
      <c r="M841" s="230">
        <v>10.69</v>
      </c>
      <c r="N841" s="229"/>
      <c r="O841" s="233">
        <v>478.65</v>
      </c>
      <c r="AF841" s="219"/>
      <c r="AG841" s="219"/>
      <c r="AH841" s="219"/>
      <c r="AK841" s="203" t="s">
        <v>704</v>
      </c>
      <c r="AM841" s="219"/>
      <c r="AO841" s="219"/>
    </row>
    <row r="842" spans="1:41" customFormat="1" ht="45.75" hidden="1" x14ac:dyDescent="0.25">
      <c r="A842" s="287"/>
      <c r="B842" s="227"/>
      <c r="C842" s="226" t="s">
        <v>705</v>
      </c>
      <c r="D842" s="378" t="s">
        <v>706</v>
      </c>
      <c r="E842" s="378"/>
      <c r="F842" s="378"/>
      <c r="G842" s="228" t="s">
        <v>67</v>
      </c>
      <c r="H842" s="236">
        <v>59</v>
      </c>
      <c r="I842" s="229"/>
      <c r="J842" s="236">
        <v>59</v>
      </c>
      <c r="K842" s="238"/>
      <c r="L842" s="229"/>
      <c r="M842" s="230">
        <v>6.12</v>
      </c>
      <c r="N842" s="229"/>
      <c r="O842" s="233">
        <v>274.18</v>
      </c>
      <c r="AF842" s="219"/>
      <c r="AG842" s="219"/>
      <c r="AH842" s="219"/>
      <c r="AK842" s="203" t="s">
        <v>706</v>
      </c>
      <c r="AM842" s="219"/>
      <c r="AO842" s="219"/>
    </row>
    <row r="843" spans="1:41" customFormat="1" ht="15" hidden="1" x14ac:dyDescent="0.25">
      <c r="A843" s="224"/>
      <c r="B843" s="248"/>
      <c r="C843" s="314"/>
      <c r="D843" s="386" t="s">
        <v>70</v>
      </c>
      <c r="E843" s="386"/>
      <c r="F843" s="386"/>
      <c r="G843" s="221"/>
      <c r="H843" s="249"/>
      <c r="I843" s="249"/>
      <c r="J843" s="249"/>
      <c r="K843" s="250"/>
      <c r="L843" s="249"/>
      <c r="M843" s="251">
        <v>27.44</v>
      </c>
      <c r="N843" s="244"/>
      <c r="O843" s="252">
        <v>1219.27</v>
      </c>
      <c r="AF843" s="219"/>
      <c r="AG843" s="219"/>
      <c r="AH843" s="219"/>
      <c r="AM843" s="219" t="s">
        <v>70</v>
      </c>
      <c r="AO843" s="219"/>
    </row>
    <row r="844" spans="1:41" customFormat="1" ht="57" x14ac:dyDescent="0.25">
      <c r="A844" s="220" t="s">
        <v>977</v>
      </c>
      <c r="B844" s="221" t="s">
        <v>1173</v>
      </c>
      <c r="C844" s="313" t="s">
        <v>1174</v>
      </c>
      <c r="D844" s="383" t="s">
        <v>1175</v>
      </c>
      <c r="E844" s="383"/>
      <c r="F844" s="383"/>
      <c r="G844" s="221" t="s">
        <v>170</v>
      </c>
      <c r="H844" s="221">
        <v>0.1</v>
      </c>
      <c r="I844" s="221" t="s">
        <v>48</v>
      </c>
      <c r="J844" s="394" t="s">
        <v>1172</v>
      </c>
      <c r="K844" s="222" t="s">
        <v>1176</v>
      </c>
      <c r="L844" s="221"/>
      <c r="M844" s="222" t="s">
        <v>1177</v>
      </c>
      <c r="N844" s="221" t="s">
        <v>82</v>
      </c>
      <c r="O844" s="223" t="s">
        <v>1178</v>
      </c>
      <c r="P844" s="398"/>
      <c r="AF844" s="219"/>
      <c r="AG844" s="219"/>
      <c r="AH844" s="219" t="s">
        <v>1175</v>
      </c>
      <c r="AM844" s="219"/>
      <c r="AO844" s="219"/>
    </row>
    <row r="845" spans="1:41" customFormat="1" ht="15" hidden="1" x14ac:dyDescent="0.25">
      <c r="A845" s="224"/>
      <c r="B845" s="248"/>
      <c r="C845" s="314"/>
      <c r="D845" s="386" t="s">
        <v>70</v>
      </c>
      <c r="E845" s="386"/>
      <c r="F845" s="386"/>
      <c r="G845" s="221"/>
      <c r="H845" s="249"/>
      <c r="I845" s="249"/>
      <c r="J845" s="249"/>
      <c r="K845" s="250"/>
      <c r="L845" s="249"/>
      <c r="M845" s="251">
        <v>32.5</v>
      </c>
      <c r="N845" s="244"/>
      <c r="O845" s="258">
        <v>265.2</v>
      </c>
      <c r="AF845" s="219"/>
      <c r="AG845" s="219"/>
      <c r="AH845" s="219"/>
      <c r="AM845" s="219" t="s">
        <v>70</v>
      </c>
      <c r="AO845" s="219"/>
    </row>
    <row r="846" spans="1:41" customFormat="1" ht="33.75" x14ac:dyDescent="0.25">
      <c r="A846" s="220" t="s">
        <v>984</v>
      </c>
      <c r="B846" s="221" t="s">
        <v>1179</v>
      </c>
      <c r="C846" s="313" t="s">
        <v>1180</v>
      </c>
      <c r="D846" s="383" t="s">
        <v>1181</v>
      </c>
      <c r="E846" s="383"/>
      <c r="F846" s="383"/>
      <c r="G846" s="221" t="s">
        <v>116</v>
      </c>
      <c r="H846" s="221">
        <v>5.9999999999999995E-4</v>
      </c>
      <c r="I846" s="221" t="s">
        <v>48</v>
      </c>
      <c r="J846" s="394" t="s">
        <v>1182</v>
      </c>
      <c r="K846" s="222" t="s">
        <v>1183</v>
      </c>
      <c r="L846" s="221"/>
      <c r="M846" s="222" t="s">
        <v>1184</v>
      </c>
      <c r="N846" s="221" t="s">
        <v>82</v>
      </c>
      <c r="O846" s="223" t="s">
        <v>1185</v>
      </c>
      <c r="P846" s="398"/>
      <c r="AF846" s="219"/>
      <c r="AG846" s="219"/>
      <c r="AH846" s="219" t="s">
        <v>1181</v>
      </c>
      <c r="AM846" s="219"/>
      <c r="AO846" s="219"/>
    </row>
    <row r="847" spans="1:41" customFormat="1" ht="15" hidden="1" x14ac:dyDescent="0.25">
      <c r="A847" s="224"/>
      <c r="B847" s="248"/>
      <c r="C847" s="314"/>
      <c r="D847" s="386" t="s">
        <v>70</v>
      </c>
      <c r="E847" s="386"/>
      <c r="F847" s="386"/>
      <c r="G847" s="221"/>
      <c r="H847" s="249"/>
      <c r="I847" s="249"/>
      <c r="J847" s="249"/>
      <c r="K847" s="250"/>
      <c r="L847" s="249"/>
      <c r="M847" s="251">
        <v>0.83</v>
      </c>
      <c r="N847" s="244"/>
      <c r="O847" s="258">
        <v>6.77</v>
      </c>
      <c r="AF847" s="219"/>
      <c r="AG847" s="219"/>
      <c r="AH847" s="219"/>
      <c r="AM847" s="219" t="s">
        <v>70</v>
      </c>
      <c r="AO847" s="219"/>
    </row>
    <row r="848" spans="1:41" customFormat="1" ht="15" hidden="1" x14ac:dyDescent="0.25">
      <c r="A848" s="259"/>
      <c r="B848" s="204"/>
      <c r="C848" s="222"/>
      <c r="D848" s="386" t="s">
        <v>1186</v>
      </c>
      <c r="E848" s="386"/>
      <c r="F848" s="386"/>
      <c r="G848" s="386"/>
      <c r="H848" s="386"/>
      <c r="I848" s="386"/>
      <c r="J848" s="386"/>
      <c r="K848" s="386"/>
      <c r="L848" s="386"/>
      <c r="M848" s="315">
        <v>42861.38</v>
      </c>
      <c r="N848" s="261"/>
      <c r="O848" s="262"/>
      <c r="P848" s="263"/>
      <c r="AF848" s="219"/>
      <c r="AG848" s="219"/>
      <c r="AH848" s="219"/>
      <c r="AM848" s="219"/>
      <c r="AO848" s="219" t="s">
        <v>1186</v>
      </c>
    </row>
    <row r="849" spans="1:43" customFormat="1" ht="15" hidden="1" x14ac:dyDescent="0.25">
      <c r="A849" s="259"/>
      <c r="B849" s="204"/>
      <c r="C849" s="222"/>
      <c r="D849" s="386" t="s">
        <v>133</v>
      </c>
      <c r="E849" s="386"/>
      <c r="F849" s="386"/>
      <c r="G849" s="386"/>
      <c r="H849" s="386"/>
      <c r="I849" s="386"/>
      <c r="J849" s="386"/>
      <c r="K849" s="386"/>
      <c r="L849" s="386"/>
      <c r="M849" s="260"/>
      <c r="N849" s="261"/>
      <c r="O849" s="262"/>
      <c r="AP849" s="219" t="s">
        <v>133</v>
      </c>
    </row>
    <row r="850" spans="1:43" customFormat="1" ht="15" hidden="1" x14ac:dyDescent="0.25">
      <c r="A850" s="224"/>
      <c r="B850" s="202"/>
      <c r="C850" s="226"/>
      <c r="D850" s="378" t="s">
        <v>94</v>
      </c>
      <c r="E850" s="378"/>
      <c r="F850" s="378"/>
      <c r="G850" s="378"/>
      <c r="H850" s="378"/>
      <c r="I850" s="378"/>
      <c r="J850" s="378"/>
      <c r="K850" s="378"/>
      <c r="L850" s="378"/>
      <c r="M850" s="264">
        <v>182884.78</v>
      </c>
      <c r="N850" s="265"/>
      <c r="O850" s="274">
        <v>1870756.26</v>
      </c>
      <c r="AP850" s="219"/>
      <c r="AQ850" s="203" t="s">
        <v>94</v>
      </c>
    </row>
    <row r="851" spans="1:43" customFormat="1" ht="15" hidden="1" x14ac:dyDescent="0.25">
      <c r="A851" s="224"/>
      <c r="B851" s="202"/>
      <c r="C851" s="226"/>
      <c r="D851" s="378" t="s">
        <v>95</v>
      </c>
      <c r="E851" s="378"/>
      <c r="F851" s="378"/>
      <c r="G851" s="378"/>
      <c r="H851" s="378"/>
      <c r="I851" s="378"/>
      <c r="J851" s="378"/>
      <c r="K851" s="378"/>
      <c r="L851" s="378"/>
      <c r="M851" s="267"/>
      <c r="N851" s="265"/>
      <c r="O851" s="266"/>
      <c r="AP851" s="219"/>
      <c r="AQ851" s="203" t="s">
        <v>95</v>
      </c>
    </row>
    <row r="852" spans="1:43" customFormat="1" ht="15" hidden="1" x14ac:dyDescent="0.25">
      <c r="A852" s="224"/>
      <c r="B852" s="202"/>
      <c r="C852" s="226"/>
      <c r="D852" s="378" t="s">
        <v>96</v>
      </c>
      <c r="E852" s="378"/>
      <c r="F852" s="378"/>
      <c r="G852" s="378"/>
      <c r="H852" s="378"/>
      <c r="I852" s="378"/>
      <c r="J852" s="378"/>
      <c r="K852" s="378"/>
      <c r="L852" s="378"/>
      <c r="M852" s="264">
        <v>8653.8799999999992</v>
      </c>
      <c r="N852" s="265"/>
      <c r="O852" s="274">
        <v>387434.19</v>
      </c>
      <c r="AP852" s="219"/>
      <c r="AQ852" s="203" t="s">
        <v>96</v>
      </c>
    </row>
    <row r="853" spans="1:43" customFormat="1" ht="15" hidden="1" x14ac:dyDescent="0.25">
      <c r="A853" s="224"/>
      <c r="B853" s="202"/>
      <c r="C853" s="226"/>
      <c r="D853" s="378" t="s">
        <v>97</v>
      </c>
      <c r="E853" s="378"/>
      <c r="F853" s="378"/>
      <c r="G853" s="378"/>
      <c r="H853" s="378"/>
      <c r="I853" s="378"/>
      <c r="J853" s="378"/>
      <c r="K853" s="378"/>
      <c r="L853" s="378"/>
      <c r="M853" s="264">
        <v>12125.58</v>
      </c>
      <c r="N853" s="265"/>
      <c r="O853" s="274">
        <v>160542.67000000001</v>
      </c>
      <c r="AP853" s="219"/>
      <c r="AQ853" s="203" t="s">
        <v>97</v>
      </c>
    </row>
    <row r="854" spans="1:43" customFormat="1" ht="15" hidden="1" x14ac:dyDescent="0.25">
      <c r="A854" s="224"/>
      <c r="B854" s="202"/>
      <c r="C854" s="226"/>
      <c r="D854" s="378" t="s">
        <v>98</v>
      </c>
      <c r="E854" s="378"/>
      <c r="F854" s="378"/>
      <c r="G854" s="378"/>
      <c r="H854" s="378"/>
      <c r="I854" s="378"/>
      <c r="J854" s="378"/>
      <c r="K854" s="378"/>
      <c r="L854" s="378"/>
      <c r="M854" s="264">
        <v>1258.44</v>
      </c>
      <c r="N854" s="265"/>
      <c r="O854" s="274">
        <v>56340.35</v>
      </c>
      <c r="AP854" s="219"/>
      <c r="AQ854" s="203" t="s">
        <v>98</v>
      </c>
    </row>
    <row r="855" spans="1:43" customFormat="1" ht="15" hidden="1" x14ac:dyDescent="0.25">
      <c r="A855" s="224"/>
      <c r="B855" s="202"/>
      <c r="C855" s="226"/>
      <c r="D855" s="378" t="s">
        <v>99</v>
      </c>
      <c r="E855" s="378"/>
      <c r="F855" s="378"/>
      <c r="G855" s="378"/>
      <c r="H855" s="378"/>
      <c r="I855" s="378"/>
      <c r="J855" s="378"/>
      <c r="K855" s="378"/>
      <c r="L855" s="378"/>
      <c r="M855" s="264">
        <v>162105.32</v>
      </c>
      <c r="N855" s="265"/>
      <c r="O855" s="274">
        <v>1322779.3999999999</v>
      </c>
      <c r="AP855" s="219"/>
      <c r="AQ855" s="203" t="s">
        <v>99</v>
      </c>
    </row>
    <row r="856" spans="1:43" customFormat="1" ht="15" hidden="1" x14ac:dyDescent="0.25">
      <c r="A856" s="224"/>
      <c r="B856" s="202"/>
      <c r="C856" s="226"/>
      <c r="D856" s="378" t="s">
        <v>100</v>
      </c>
      <c r="E856" s="378"/>
      <c r="F856" s="378"/>
      <c r="G856" s="378"/>
      <c r="H856" s="378"/>
      <c r="I856" s="378"/>
      <c r="J856" s="378"/>
      <c r="K856" s="378"/>
      <c r="L856" s="378"/>
      <c r="M856" s="264">
        <v>197833.65</v>
      </c>
      <c r="N856" s="265"/>
      <c r="O856" s="274">
        <v>2565963.38</v>
      </c>
      <c r="AP856" s="219"/>
      <c r="AQ856" s="203" t="s">
        <v>100</v>
      </c>
    </row>
    <row r="857" spans="1:43" customFormat="1" ht="15" hidden="1" x14ac:dyDescent="0.25">
      <c r="A857" s="224"/>
      <c r="B857" s="202"/>
      <c r="C857" s="226"/>
      <c r="D857" s="378" t="s">
        <v>95</v>
      </c>
      <c r="E857" s="378"/>
      <c r="F857" s="378"/>
      <c r="G857" s="378"/>
      <c r="H857" s="378"/>
      <c r="I857" s="378"/>
      <c r="J857" s="378"/>
      <c r="K857" s="378"/>
      <c r="L857" s="378"/>
      <c r="M857" s="267"/>
      <c r="N857" s="265"/>
      <c r="O857" s="266"/>
      <c r="AP857" s="219"/>
      <c r="AQ857" s="203" t="s">
        <v>95</v>
      </c>
    </row>
    <row r="858" spans="1:43" customFormat="1" ht="15" hidden="1" x14ac:dyDescent="0.25">
      <c r="A858" s="224"/>
      <c r="B858" s="202"/>
      <c r="C858" s="226"/>
      <c r="D858" s="378" t="s">
        <v>106</v>
      </c>
      <c r="E858" s="378"/>
      <c r="F858" s="378"/>
      <c r="G858" s="378"/>
      <c r="H858" s="378"/>
      <c r="I858" s="378"/>
      <c r="J858" s="378"/>
      <c r="K858" s="378"/>
      <c r="L858" s="378"/>
      <c r="M858" s="264">
        <v>8653.8799999999992</v>
      </c>
      <c r="N858" s="265"/>
      <c r="O858" s="274">
        <v>387434.19</v>
      </c>
      <c r="AP858" s="219"/>
      <c r="AQ858" s="203" t="s">
        <v>106</v>
      </c>
    </row>
    <row r="859" spans="1:43" customFormat="1" ht="15" hidden="1" x14ac:dyDescent="0.25">
      <c r="A859" s="224"/>
      <c r="B859" s="202"/>
      <c r="C859" s="226"/>
      <c r="D859" s="378" t="s">
        <v>107</v>
      </c>
      <c r="E859" s="378"/>
      <c r="F859" s="378"/>
      <c r="G859" s="378"/>
      <c r="H859" s="378"/>
      <c r="I859" s="378"/>
      <c r="J859" s="378"/>
      <c r="K859" s="378"/>
      <c r="L859" s="378"/>
      <c r="M859" s="264">
        <v>12125.58</v>
      </c>
      <c r="N859" s="265"/>
      <c r="O859" s="274">
        <v>160542.67000000001</v>
      </c>
      <c r="AP859" s="219"/>
      <c r="AQ859" s="203" t="s">
        <v>107</v>
      </c>
    </row>
    <row r="860" spans="1:43" customFormat="1" ht="15" hidden="1" x14ac:dyDescent="0.25">
      <c r="A860" s="224"/>
      <c r="B860" s="202"/>
      <c r="C860" s="226"/>
      <c r="D860" s="378" t="s">
        <v>108</v>
      </c>
      <c r="E860" s="378"/>
      <c r="F860" s="378"/>
      <c r="G860" s="378"/>
      <c r="H860" s="378"/>
      <c r="I860" s="378"/>
      <c r="J860" s="378"/>
      <c r="K860" s="378"/>
      <c r="L860" s="378"/>
      <c r="M860" s="264">
        <v>1258.44</v>
      </c>
      <c r="N860" s="265"/>
      <c r="O860" s="274">
        <v>56340.35</v>
      </c>
      <c r="AP860" s="219"/>
      <c r="AQ860" s="203" t="s">
        <v>108</v>
      </c>
    </row>
    <row r="861" spans="1:43" customFormat="1" ht="15" hidden="1" x14ac:dyDescent="0.25">
      <c r="A861" s="224"/>
      <c r="B861" s="202"/>
      <c r="C861" s="226"/>
      <c r="D861" s="378" t="s">
        <v>131</v>
      </c>
      <c r="E861" s="378"/>
      <c r="F861" s="378"/>
      <c r="G861" s="378"/>
      <c r="H861" s="378"/>
      <c r="I861" s="378"/>
      <c r="J861" s="378"/>
      <c r="K861" s="378"/>
      <c r="L861" s="378"/>
      <c r="M861" s="264">
        <v>161396.67000000001</v>
      </c>
      <c r="N861" s="265"/>
      <c r="O861" s="274">
        <v>1316996.82</v>
      </c>
      <c r="AP861" s="219"/>
      <c r="AQ861" s="203" t="s">
        <v>131</v>
      </c>
    </row>
    <row r="862" spans="1:43" customFormat="1" ht="15" hidden="1" x14ac:dyDescent="0.25">
      <c r="A862" s="224"/>
      <c r="B862" s="202"/>
      <c r="C862" s="226"/>
      <c r="D862" s="378" t="s">
        <v>109</v>
      </c>
      <c r="E862" s="378"/>
      <c r="F862" s="378"/>
      <c r="G862" s="378"/>
      <c r="H862" s="378"/>
      <c r="I862" s="378"/>
      <c r="J862" s="378"/>
      <c r="K862" s="378"/>
      <c r="L862" s="378"/>
      <c r="M862" s="264">
        <v>10398.32</v>
      </c>
      <c r="N862" s="265"/>
      <c r="O862" s="274">
        <v>465533.61</v>
      </c>
      <c r="AP862" s="219"/>
      <c r="AQ862" s="203" t="s">
        <v>109</v>
      </c>
    </row>
    <row r="863" spans="1:43" customFormat="1" ht="15" hidden="1" x14ac:dyDescent="0.25">
      <c r="A863" s="224"/>
      <c r="B863" s="202"/>
      <c r="C863" s="226"/>
      <c r="D863" s="378" t="s">
        <v>110</v>
      </c>
      <c r="E863" s="378"/>
      <c r="F863" s="378"/>
      <c r="G863" s="378"/>
      <c r="H863" s="378"/>
      <c r="I863" s="378"/>
      <c r="J863" s="378"/>
      <c r="K863" s="378"/>
      <c r="L863" s="378"/>
      <c r="M863" s="264">
        <v>5259.2</v>
      </c>
      <c r="N863" s="265"/>
      <c r="O863" s="274">
        <v>235456.09</v>
      </c>
      <c r="AP863" s="219"/>
      <c r="AQ863" s="203" t="s">
        <v>110</v>
      </c>
    </row>
    <row r="864" spans="1:43" customFormat="1" ht="15" hidden="1" x14ac:dyDescent="0.25">
      <c r="A864" s="224"/>
      <c r="B864" s="202"/>
      <c r="C864" s="226"/>
      <c r="D864" s="378" t="s">
        <v>1187</v>
      </c>
      <c r="E864" s="378"/>
      <c r="F864" s="378"/>
      <c r="G864" s="378"/>
      <c r="H864" s="378"/>
      <c r="I864" s="378"/>
      <c r="J864" s="378"/>
      <c r="K864" s="378"/>
      <c r="L864" s="378"/>
      <c r="M864" s="268">
        <v>708.65</v>
      </c>
      <c r="N864" s="265"/>
      <c r="O864" s="274">
        <v>5782.58</v>
      </c>
      <c r="AP864" s="219"/>
      <c r="AQ864" s="203" t="s">
        <v>1187</v>
      </c>
    </row>
    <row r="865" spans="1:52" customFormat="1" ht="15" hidden="1" x14ac:dyDescent="0.25">
      <c r="A865" s="224"/>
      <c r="B865" s="202"/>
      <c r="C865" s="226"/>
      <c r="D865" s="378" t="s">
        <v>95</v>
      </c>
      <c r="E865" s="378"/>
      <c r="F865" s="378"/>
      <c r="G865" s="378"/>
      <c r="H865" s="378"/>
      <c r="I865" s="378"/>
      <c r="J865" s="378"/>
      <c r="K865" s="378"/>
      <c r="L865" s="378"/>
      <c r="M865" s="267"/>
      <c r="N865" s="265"/>
      <c r="O865" s="266"/>
      <c r="AP865" s="219"/>
      <c r="AQ865" s="203" t="s">
        <v>95</v>
      </c>
    </row>
    <row r="866" spans="1:52" customFormat="1" ht="15" hidden="1" x14ac:dyDescent="0.25">
      <c r="A866" s="224"/>
      <c r="B866" s="202"/>
      <c r="C866" s="226"/>
      <c r="D866" s="378" t="s">
        <v>131</v>
      </c>
      <c r="E866" s="378"/>
      <c r="F866" s="378"/>
      <c r="G866" s="378"/>
      <c r="H866" s="378"/>
      <c r="I866" s="378"/>
      <c r="J866" s="378"/>
      <c r="K866" s="378"/>
      <c r="L866" s="378"/>
      <c r="M866" s="268">
        <v>708.65</v>
      </c>
      <c r="N866" s="265"/>
      <c r="O866" s="274">
        <v>5782.58</v>
      </c>
      <c r="AP866" s="219"/>
      <c r="AQ866" s="203" t="s">
        <v>131</v>
      </c>
    </row>
    <row r="867" spans="1:52" customFormat="1" ht="15" hidden="1" x14ac:dyDescent="0.25">
      <c r="A867" s="224"/>
      <c r="B867" s="202"/>
      <c r="C867" s="269"/>
      <c r="D867" s="389" t="s">
        <v>135</v>
      </c>
      <c r="E867" s="389"/>
      <c r="F867" s="389"/>
      <c r="G867" s="389"/>
      <c r="H867" s="389"/>
      <c r="I867" s="389"/>
      <c r="J867" s="389"/>
      <c r="K867" s="389"/>
      <c r="L867" s="389"/>
      <c r="M867" s="270">
        <v>198542.3</v>
      </c>
      <c r="N867" s="271"/>
      <c r="O867" s="275">
        <v>2571745.96</v>
      </c>
      <c r="AP867" s="219"/>
      <c r="AR867" s="219" t="s">
        <v>135</v>
      </c>
    </row>
    <row r="868" spans="1:52" customFormat="1" ht="15" hidden="1" x14ac:dyDescent="0.25">
      <c r="A868" s="224"/>
      <c r="B868" s="202"/>
      <c r="C868" s="226"/>
      <c r="D868" s="378" t="s">
        <v>101</v>
      </c>
      <c r="E868" s="378"/>
      <c r="F868" s="378"/>
      <c r="G868" s="378"/>
      <c r="H868" s="378"/>
      <c r="I868" s="378"/>
      <c r="J868" s="378"/>
      <c r="K868" s="378"/>
      <c r="L868" s="378"/>
      <c r="M868" s="264">
        <v>9912.32</v>
      </c>
      <c r="N868" s="265"/>
      <c r="O868" s="274">
        <v>443774.54</v>
      </c>
      <c r="AP868" s="219"/>
      <c r="AQ868" s="203" t="s">
        <v>101</v>
      </c>
      <c r="AR868" s="219"/>
    </row>
    <row r="869" spans="1:52" customFormat="1" ht="15" hidden="1" x14ac:dyDescent="0.25">
      <c r="A869" s="224"/>
      <c r="B869" s="202"/>
      <c r="C869" s="226"/>
      <c r="D869" s="378" t="s">
        <v>102</v>
      </c>
      <c r="E869" s="378"/>
      <c r="F869" s="378"/>
      <c r="G869" s="378"/>
      <c r="H869" s="378"/>
      <c r="I869" s="378"/>
      <c r="J869" s="378"/>
      <c r="K869" s="378"/>
      <c r="L869" s="378"/>
      <c r="M869" s="264">
        <v>10398.32</v>
      </c>
      <c r="N869" s="265"/>
      <c r="O869" s="274">
        <v>465533.61</v>
      </c>
      <c r="AP869" s="219"/>
      <c r="AQ869" s="203" t="s">
        <v>102</v>
      </c>
      <c r="AR869" s="219"/>
    </row>
    <row r="870" spans="1:52" customFormat="1" ht="15" hidden="1" x14ac:dyDescent="0.25">
      <c r="A870" s="224"/>
      <c r="B870" s="202"/>
      <c r="C870" s="226"/>
      <c r="D870" s="378" t="s">
        <v>103</v>
      </c>
      <c r="E870" s="378"/>
      <c r="F870" s="378"/>
      <c r="G870" s="378"/>
      <c r="H870" s="378"/>
      <c r="I870" s="378"/>
      <c r="J870" s="378"/>
      <c r="K870" s="378"/>
      <c r="L870" s="378"/>
      <c r="M870" s="264">
        <v>5259.2</v>
      </c>
      <c r="N870" s="265"/>
      <c r="O870" s="274">
        <v>235456.09</v>
      </c>
      <c r="AP870" s="219"/>
      <c r="AQ870" s="203" t="s">
        <v>103</v>
      </c>
      <c r="AR870" s="219"/>
    </row>
    <row r="871" spans="1:52" customFormat="1" ht="15" hidden="1" x14ac:dyDescent="0.25">
      <c r="A871" s="224"/>
      <c r="B871" s="202"/>
      <c r="C871" s="226"/>
      <c r="D871" s="378" t="s">
        <v>134</v>
      </c>
      <c r="E871" s="378"/>
      <c r="F871" s="378"/>
      <c r="G871" s="378"/>
      <c r="H871" s="378"/>
      <c r="I871" s="378"/>
      <c r="J871" s="378"/>
      <c r="K871" s="378"/>
      <c r="L871" s="378"/>
      <c r="M871" s="264">
        <v>16280.47</v>
      </c>
      <c r="N871" s="265"/>
      <c r="O871" s="274">
        <v>210883.17</v>
      </c>
      <c r="AP871" s="219"/>
      <c r="AQ871" s="203" t="s">
        <v>134</v>
      </c>
      <c r="AR871" s="219"/>
    </row>
    <row r="872" spans="1:52" customFormat="1" ht="15" hidden="1" x14ac:dyDescent="0.25">
      <c r="A872" s="224"/>
      <c r="B872" s="202"/>
      <c r="C872" s="269"/>
      <c r="D872" s="389" t="s">
        <v>135</v>
      </c>
      <c r="E872" s="389"/>
      <c r="F872" s="389"/>
      <c r="G872" s="389"/>
      <c r="H872" s="389"/>
      <c r="I872" s="389"/>
      <c r="J872" s="389"/>
      <c r="K872" s="389"/>
      <c r="L872" s="389"/>
      <c r="M872" s="270">
        <v>214822.77</v>
      </c>
      <c r="N872" s="271"/>
      <c r="O872" s="275">
        <v>2782629.13</v>
      </c>
      <c r="AP872" s="219"/>
      <c r="AR872" s="219" t="s">
        <v>135</v>
      </c>
    </row>
    <row r="873" spans="1:52" customFormat="1" ht="15" hidden="1" x14ac:dyDescent="0.25">
      <c r="A873" s="224"/>
      <c r="B873" s="202"/>
      <c r="C873" s="226"/>
      <c r="D873" s="378" t="s">
        <v>136</v>
      </c>
      <c r="E873" s="378"/>
      <c r="F873" s="378"/>
      <c r="G873" s="378"/>
      <c r="H873" s="378"/>
      <c r="I873" s="378"/>
      <c r="J873" s="378"/>
      <c r="K873" s="378"/>
      <c r="L873" s="378"/>
      <c r="M873" s="264">
        <v>5155.75</v>
      </c>
      <c r="N873" s="265"/>
      <c r="O873" s="274">
        <v>66783.100000000006</v>
      </c>
      <c r="AP873" s="219"/>
      <c r="AQ873" s="203" t="s">
        <v>136</v>
      </c>
      <c r="AR873" s="219"/>
    </row>
    <row r="874" spans="1:52" customFormat="1" ht="15" hidden="1" x14ac:dyDescent="0.25">
      <c r="A874" s="224"/>
      <c r="B874" s="202"/>
      <c r="C874" s="269"/>
      <c r="D874" s="389" t="s">
        <v>135</v>
      </c>
      <c r="E874" s="389"/>
      <c r="F874" s="389"/>
      <c r="G874" s="389"/>
      <c r="H874" s="389"/>
      <c r="I874" s="389"/>
      <c r="J874" s="389"/>
      <c r="K874" s="389"/>
      <c r="L874" s="389"/>
      <c r="M874" s="270">
        <v>219978.52</v>
      </c>
      <c r="N874" s="271"/>
      <c r="O874" s="275">
        <v>2849412.23</v>
      </c>
      <c r="AP874" s="219"/>
      <c r="AR874" s="219" t="s">
        <v>135</v>
      </c>
    </row>
    <row r="875" spans="1:52" customFormat="1" ht="15" hidden="1" x14ac:dyDescent="0.25">
      <c r="A875" s="224"/>
      <c r="B875" s="202"/>
      <c r="C875" s="226"/>
      <c r="D875" s="378" t="s">
        <v>137</v>
      </c>
      <c r="E875" s="378"/>
      <c r="F875" s="378"/>
      <c r="G875" s="378"/>
      <c r="H875" s="378"/>
      <c r="I875" s="378"/>
      <c r="J875" s="378"/>
      <c r="K875" s="378"/>
      <c r="L875" s="378"/>
      <c r="M875" s="264">
        <v>11306.9</v>
      </c>
      <c r="N875" s="265"/>
      <c r="O875" s="274">
        <v>146459.79</v>
      </c>
      <c r="AP875" s="219"/>
      <c r="AQ875" s="203" t="s">
        <v>137</v>
      </c>
      <c r="AR875" s="219"/>
    </row>
    <row r="876" spans="1:52" customFormat="1" ht="15" hidden="1" x14ac:dyDescent="0.25">
      <c r="A876" s="224"/>
      <c r="B876" s="202"/>
      <c r="C876" s="269"/>
      <c r="D876" s="389" t="s">
        <v>138</v>
      </c>
      <c r="E876" s="389"/>
      <c r="F876" s="389"/>
      <c r="G876" s="389"/>
      <c r="H876" s="389"/>
      <c r="I876" s="389"/>
      <c r="J876" s="389"/>
      <c r="K876" s="389"/>
      <c r="L876" s="389"/>
      <c r="M876" s="270">
        <v>231285.42</v>
      </c>
      <c r="N876" s="271"/>
      <c r="O876" s="275">
        <v>2995872.02</v>
      </c>
      <c r="AP876" s="219"/>
      <c r="AR876" s="219"/>
      <c r="AS876" s="219" t="s">
        <v>138</v>
      </c>
    </row>
    <row r="877" spans="1:52" customFormat="1" ht="29.25" customHeight="1" x14ac:dyDescent="0.25">
      <c r="A877" s="204"/>
      <c r="B877" s="204"/>
      <c r="C877" s="204"/>
      <c r="D877" s="204"/>
      <c r="E877" s="204"/>
      <c r="F877" s="204"/>
      <c r="G877" s="204"/>
      <c r="H877" s="204"/>
      <c r="I877" s="204"/>
      <c r="J877" s="204"/>
      <c r="K877" s="204"/>
      <c r="L877" s="204"/>
      <c r="M877" s="204"/>
      <c r="N877" s="204"/>
      <c r="O877" s="204"/>
      <c r="P877" s="398"/>
    </row>
    <row r="878" spans="1:52" s="14" customFormat="1" ht="15" x14ac:dyDescent="0.25">
      <c r="A878" s="3"/>
      <c r="B878" s="13" t="s">
        <v>141</v>
      </c>
      <c r="C878" s="393" t="s">
        <v>149</v>
      </c>
      <c r="D878" s="391"/>
      <c r="E878" s="391"/>
      <c r="F878" s="391"/>
      <c r="G878" s="391"/>
      <c r="H878" s="391"/>
      <c r="I878" s="392" t="s">
        <v>150</v>
      </c>
      <c r="J878" s="392"/>
      <c r="K878" s="392"/>
      <c r="L878" s="392"/>
      <c r="M878" s="392"/>
      <c r="N878" s="392"/>
      <c r="O878" s="3"/>
      <c r="P878" s="397"/>
      <c r="Q878" s="3"/>
      <c r="R878" s="3"/>
      <c r="S878" s="3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 t="s">
        <v>5</v>
      </c>
      <c r="AX878" s="12"/>
      <c r="AY878" s="12"/>
      <c r="AZ878" s="12"/>
    </row>
    <row r="879" spans="1:52" s="15" customFormat="1" ht="41.25" customHeight="1" x14ac:dyDescent="0.25">
      <c r="B879" s="13"/>
      <c r="C879" s="390" t="s">
        <v>143</v>
      </c>
      <c r="D879" s="390"/>
      <c r="E879" s="390"/>
      <c r="F879" s="390"/>
      <c r="G879" s="390"/>
      <c r="H879" s="390"/>
      <c r="I879" s="390"/>
      <c r="J879" s="390"/>
      <c r="K879" s="390"/>
      <c r="L879" s="390"/>
      <c r="M879" s="390"/>
      <c r="N879" s="390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</row>
    <row r="880" spans="1:52" s="14" customFormat="1" ht="15" x14ac:dyDescent="0.25">
      <c r="A880" s="3"/>
      <c r="B880" s="13" t="s">
        <v>144</v>
      </c>
      <c r="C880" s="391" t="s">
        <v>151</v>
      </c>
      <c r="D880" s="391"/>
      <c r="E880" s="391"/>
      <c r="F880" s="391"/>
      <c r="G880" s="391"/>
      <c r="H880" s="391"/>
      <c r="I880" s="392" t="s">
        <v>152</v>
      </c>
      <c r="J880" s="392"/>
      <c r="K880" s="392"/>
      <c r="L880" s="392"/>
      <c r="M880" s="392"/>
      <c r="N880" s="392"/>
      <c r="O880" s="3"/>
      <c r="P880" s="397"/>
      <c r="Q880" s="3"/>
      <c r="R880" s="3"/>
      <c r="S880" s="3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</row>
    <row r="881" spans="1:52" s="15" customFormat="1" ht="18.75" customHeight="1" x14ac:dyDescent="0.25">
      <c r="B881" s="17"/>
      <c r="C881" s="390" t="s">
        <v>143</v>
      </c>
      <c r="D881" s="390"/>
      <c r="E881" s="390"/>
      <c r="F881" s="390"/>
      <c r="G881" s="390"/>
      <c r="H881" s="390"/>
      <c r="I881" s="390"/>
      <c r="J881" s="390"/>
      <c r="K881" s="390"/>
      <c r="L881" s="390"/>
      <c r="M881" s="390"/>
      <c r="N881" s="390"/>
      <c r="O881" s="17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</row>
    <row r="882" spans="1:52" customFormat="1" ht="15" x14ac:dyDescent="0.25">
      <c r="A882" s="202"/>
      <c r="B882" s="202"/>
      <c r="C882" s="202"/>
      <c r="D882" s="202"/>
      <c r="E882" s="202"/>
      <c r="F882" s="202"/>
      <c r="G882" s="202"/>
      <c r="H882" s="202"/>
      <c r="I882" s="202"/>
      <c r="J882" s="202"/>
      <c r="K882" s="202"/>
      <c r="L882" s="202"/>
      <c r="M882" s="202"/>
      <c r="N882" s="202"/>
      <c r="O882" s="202"/>
      <c r="P882" s="398"/>
    </row>
    <row r="883" spans="1:52" customFormat="1" ht="15" x14ac:dyDescent="0.25">
      <c r="A883" s="202"/>
      <c r="B883" s="202"/>
      <c r="C883" s="202"/>
      <c r="D883" s="202"/>
      <c r="E883" s="202"/>
      <c r="F883" s="202"/>
      <c r="G883" s="202"/>
      <c r="H883" s="202"/>
      <c r="I883" s="202"/>
      <c r="J883" s="202"/>
      <c r="K883" s="202"/>
      <c r="L883" s="202"/>
      <c r="M883" s="202"/>
      <c r="N883" s="202"/>
      <c r="O883" s="202"/>
      <c r="P883" s="398"/>
    </row>
    <row r="884" spans="1:52" customFormat="1" ht="15" x14ac:dyDescent="0.25">
      <c r="A884" s="202"/>
      <c r="B884" s="202"/>
      <c r="C884" s="202"/>
      <c r="D884" s="202"/>
      <c r="E884" s="202"/>
      <c r="F884" s="202"/>
      <c r="G884" s="202"/>
      <c r="H884" s="202"/>
      <c r="I884" s="202"/>
      <c r="J884" s="202"/>
      <c r="K884" s="202"/>
      <c r="L884" s="202"/>
      <c r="M884" s="202"/>
      <c r="N884" s="202"/>
      <c r="O884" s="202"/>
      <c r="P884" s="398"/>
    </row>
    <row r="885" spans="1:52" customFormat="1" ht="15" x14ac:dyDescent="0.25">
      <c r="A885" s="202"/>
      <c r="B885" s="202"/>
      <c r="P885" s="398"/>
    </row>
  </sheetData>
  <autoFilter ref="A29:O876" xr:uid="{B3671133-D0C0-472C-9A71-FC4D1AAB36D6}">
    <filterColumn colId="0" showButton="0">
      <customFilters>
        <customFilter operator="notEqual" val=" "/>
      </customFilters>
    </filterColumn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883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D38:F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O37"/>
    <mergeCell ref="D50:O50"/>
    <mergeCell ref="D51:F51"/>
    <mergeCell ref="D52:F52"/>
    <mergeCell ref="D53:F53"/>
    <mergeCell ref="D54:F54"/>
    <mergeCell ref="D55:F55"/>
    <mergeCell ref="D44:F44"/>
    <mergeCell ref="D45:F45"/>
    <mergeCell ref="D46:F46"/>
    <mergeCell ref="D47:F47"/>
    <mergeCell ref="D48:F48"/>
    <mergeCell ref="D49:O49"/>
    <mergeCell ref="D62:F62"/>
    <mergeCell ref="D63:O63"/>
    <mergeCell ref="D64:O64"/>
    <mergeCell ref="D65:F65"/>
    <mergeCell ref="D66:F66"/>
    <mergeCell ref="D67:F67"/>
    <mergeCell ref="D56:F56"/>
    <mergeCell ref="D57:F57"/>
    <mergeCell ref="D58:F58"/>
    <mergeCell ref="D59:F59"/>
    <mergeCell ref="D60:F60"/>
    <mergeCell ref="D61:F61"/>
    <mergeCell ref="D74:F74"/>
    <mergeCell ref="D75:F75"/>
    <mergeCell ref="D76:O76"/>
    <mergeCell ref="D77:O77"/>
    <mergeCell ref="D78:F78"/>
    <mergeCell ref="D79:F79"/>
    <mergeCell ref="D68:F68"/>
    <mergeCell ref="D69:F69"/>
    <mergeCell ref="D70:F70"/>
    <mergeCell ref="D71:F71"/>
    <mergeCell ref="D72:F72"/>
    <mergeCell ref="D73:O73"/>
    <mergeCell ref="D86:F86"/>
    <mergeCell ref="D87:O87"/>
    <mergeCell ref="D88:O88"/>
    <mergeCell ref="D89:F89"/>
    <mergeCell ref="D90:F90"/>
    <mergeCell ref="D91:F91"/>
    <mergeCell ref="D80:F80"/>
    <mergeCell ref="D81:F81"/>
    <mergeCell ref="D82:F82"/>
    <mergeCell ref="D83:F83"/>
    <mergeCell ref="D84:F84"/>
    <mergeCell ref="D85:F85"/>
    <mergeCell ref="D98:F98"/>
    <mergeCell ref="A99:O99"/>
    <mergeCell ref="D100:F100"/>
    <mergeCell ref="D101:O101"/>
    <mergeCell ref="D102:O102"/>
    <mergeCell ref="D103:F103"/>
    <mergeCell ref="D92:F92"/>
    <mergeCell ref="D93:F93"/>
    <mergeCell ref="D94:F94"/>
    <mergeCell ref="D95:F95"/>
    <mergeCell ref="D96:F96"/>
    <mergeCell ref="D97:F97"/>
    <mergeCell ref="D110:F110"/>
    <mergeCell ref="D111:F111"/>
    <mergeCell ref="D112:F112"/>
    <mergeCell ref="D113:F113"/>
    <mergeCell ref="D114:O114"/>
    <mergeCell ref="D115:O115"/>
    <mergeCell ref="D104:F104"/>
    <mergeCell ref="D105:F105"/>
    <mergeCell ref="D106:F106"/>
    <mergeCell ref="D107:F107"/>
    <mergeCell ref="D108:F108"/>
    <mergeCell ref="D109:F109"/>
    <mergeCell ref="D122:F122"/>
    <mergeCell ref="D123:F123"/>
    <mergeCell ref="D124:F124"/>
    <mergeCell ref="D125:F125"/>
    <mergeCell ref="D126:F126"/>
    <mergeCell ref="D127:F127"/>
    <mergeCell ref="D116:F116"/>
    <mergeCell ref="D117:F117"/>
    <mergeCell ref="D118:F118"/>
    <mergeCell ref="D119:F119"/>
    <mergeCell ref="D120:F120"/>
    <mergeCell ref="D121:F121"/>
    <mergeCell ref="D134:F134"/>
    <mergeCell ref="D135:F135"/>
    <mergeCell ref="D136:F136"/>
    <mergeCell ref="D137:F137"/>
    <mergeCell ref="D138:O138"/>
    <mergeCell ref="D139:F139"/>
    <mergeCell ref="D128:O128"/>
    <mergeCell ref="D129:O129"/>
    <mergeCell ref="D130:F130"/>
    <mergeCell ref="D131:F131"/>
    <mergeCell ref="D132:F132"/>
    <mergeCell ref="D133:F133"/>
    <mergeCell ref="D146:F146"/>
    <mergeCell ref="D147:F147"/>
    <mergeCell ref="D148:F148"/>
    <mergeCell ref="D149:F149"/>
    <mergeCell ref="D150:F150"/>
    <mergeCell ref="D151:F151"/>
    <mergeCell ref="D140:F140"/>
    <mergeCell ref="D141:O141"/>
    <mergeCell ref="D142:O142"/>
    <mergeCell ref="D143:F143"/>
    <mergeCell ref="D144:F144"/>
    <mergeCell ref="D145:F145"/>
    <mergeCell ref="D158:F158"/>
    <mergeCell ref="D159:F159"/>
    <mergeCell ref="D160:F160"/>
    <mergeCell ref="D161:F161"/>
    <mergeCell ref="D162:F162"/>
    <mergeCell ref="D163:F163"/>
    <mergeCell ref="D152:O152"/>
    <mergeCell ref="D153:O153"/>
    <mergeCell ref="D154:F154"/>
    <mergeCell ref="D155:F155"/>
    <mergeCell ref="D156:F156"/>
    <mergeCell ref="D157:F157"/>
    <mergeCell ref="D170:F170"/>
    <mergeCell ref="D171:F171"/>
    <mergeCell ref="D172:F172"/>
    <mergeCell ref="D173:F173"/>
    <mergeCell ref="D174:L174"/>
    <mergeCell ref="A175:O175"/>
    <mergeCell ref="D164:F164"/>
    <mergeCell ref="D165:O165"/>
    <mergeCell ref="D166:O166"/>
    <mergeCell ref="D167:F167"/>
    <mergeCell ref="D168:F168"/>
    <mergeCell ref="D169:F169"/>
    <mergeCell ref="D182:F182"/>
    <mergeCell ref="D183:F183"/>
    <mergeCell ref="D184:F184"/>
    <mergeCell ref="D185:F185"/>
    <mergeCell ref="D186:F186"/>
    <mergeCell ref="D187:F187"/>
    <mergeCell ref="D176:F176"/>
    <mergeCell ref="D177:O177"/>
    <mergeCell ref="D178:O178"/>
    <mergeCell ref="D179:F179"/>
    <mergeCell ref="D180:F180"/>
    <mergeCell ref="D181:F181"/>
    <mergeCell ref="D194:F194"/>
    <mergeCell ref="D195:O195"/>
    <mergeCell ref="D196:O196"/>
    <mergeCell ref="D197:F197"/>
    <mergeCell ref="D198:F198"/>
    <mergeCell ref="D199:F199"/>
    <mergeCell ref="D188:F188"/>
    <mergeCell ref="D189:F189"/>
    <mergeCell ref="D190:F190"/>
    <mergeCell ref="D191:O191"/>
    <mergeCell ref="D192:O192"/>
    <mergeCell ref="D193:F193"/>
    <mergeCell ref="D206:O206"/>
    <mergeCell ref="D207:O207"/>
    <mergeCell ref="D208:F208"/>
    <mergeCell ref="D209:F209"/>
    <mergeCell ref="D210:F210"/>
    <mergeCell ref="D211:F211"/>
    <mergeCell ref="D200:F200"/>
    <mergeCell ref="D201:F201"/>
    <mergeCell ref="D202:F202"/>
    <mergeCell ref="D203:F203"/>
    <mergeCell ref="D204:F204"/>
    <mergeCell ref="D205:F205"/>
    <mergeCell ref="D218:F218"/>
    <mergeCell ref="D219:F219"/>
    <mergeCell ref="D220:F220"/>
    <mergeCell ref="D221:F221"/>
    <mergeCell ref="D222:F222"/>
    <mergeCell ref="D223:F223"/>
    <mergeCell ref="D212:F212"/>
    <mergeCell ref="D213:F213"/>
    <mergeCell ref="D214:F214"/>
    <mergeCell ref="D215:F215"/>
    <mergeCell ref="D216:F216"/>
    <mergeCell ref="D217:F217"/>
    <mergeCell ref="D230:F230"/>
    <mergeCell ref="D231:F231"/>
    <mergeCell ref="D232:F232"/>
    <mergeCell ref="D233:F233"/>
    <mergeCell ref="D234:F234"/>
    <mergeCell ref="D235:O235"/>
    <mergeCell ref="D224:F224"/>
    <mergeCell ref="D225:F225"/>
    <mergeCell ref="D226:F226"/>
    <mergeCell ref="D227:F227"/>
    <mergeCell ref="D228:O228"/>
    <mergeCell ref="D229:F229"/>
    <mergeCell ref="D242:F242"/>
    <mergeCell ref="D243:F243"/>
    <mergeCell ref="D244:F244"/>
    <mergeCell ref="D245:F245"/>
    <mergeCell ref="D246:F246"/>
    <mergeCell ref="D247:F247"/>
    <mergeCell ref="D236:O236"/>
    <mergeCell ref="D237:F237"/>
    <mergeCell ref="D238:F238"/>
    <mergeCell ref="D239:F239"/>
    <mergeCell ref="D240:F240"/>
    <mergeCell ref="D241:F241"/>
    <mergeCell ref="D254:F254"/>
    <mergeCell ref="D255:F255"/>
    <mergeCell ref="D256:F256"/>
    <mergeCell ref="D257:F257"/>
    <mergeCell ref="D258:F258"/>
    <mergeCell ref="D259:F259"/>
    <mergeCell ref="D248:F248"/>
    <mergeCell ref="D249:F249"/>
    <mergeCell ref="D250:F250"/>
    <mergeCell ref="D251:O251"/>
    <mergeCell ref="D252:F252"/>
    <mergeCell ref="D253:F253"/>
    <mergeCell ref="A266:O266"/>
    <mergeCell ref="D267:F267"/>
    <mergeCell ref="D268:O268"/>
    <mergeCell ref="D269:O269"/>
    <mergeCell ref="D270:F270"/>
    <mergeCell ref="D271:F271"/>
    <mergeCell ref="D260:F260"/>
    <mergeCell ref="D261:F261"/>
    <mergeCell ref="D262:F262"/>
    <mergeCell ref="D263:F263"/>
    <mergeCell ref="D264:F264"/>
    <mergeCell ref="D265:L265"/>
    <mergeCell ref="D278:F278"/>
    <mergeCell ref="D279:F279"/>
    <mergeCell ref="D280:F280"/>
    <mergeCell ref="D281:F281"/>
    <mergeCell ref="D282:F282"/>
    <mergeCell ref="D283:F283"/>
    <mergeCell ref="D272:F272"/>
    <mergeCell ref="D273:F273"/>
    <mergeCell ref="D274:F274"/>
    <mergeCell ref="D275:F275"/>
    <mergeCell ref="D276:F276"/>
    <mergeCell ref="D277:F277"/>
    <mergeCell ref="D290:F290"/>
    <mergeCell ref="D291:F291"/>
    <mergeCell ref="D292:F292"/>
    <mergeCell ref="D293:F293"/>
    <mergeCell ref="D294:F294"/>
    <mergeCell ref="D295:F295"/>
    <mergeCell ref="D284:F284"/>
    <mergeCell ref="D285:F285"/>
    <mergeCell ref="D286:O286"/>
    <mergeCell ref="D287:O287"/>
    <mergeCell ref="D288:F288"/>
    <mergeCell ref="D289:F289"/>
    <mergeCell ref="D302:O302"/>
    <mergeCell ref="D303:O303"/>
    <mergeCell ref="D304:F304"/>
    <mergeCell ref="D305:F305"/>
    <mergeCell ref="D306:F306"/>
    <mergeCell ref="D307:F307"/>
    <mergeCell ref="D296:F296"/>
    <mergeCell ref="D297:F297"/>
    <mergeCell ref="D298:F298"/>
    <mergeCell ref="D299:F299"/>
    <mergeCell ref="D300:F300"/>
    <mergeCell ref="D301:F301"/>
    <mergeCell ref="D314:F314"/>
    <mergeCell ref="D315:F315"/>
    <mergeCell ref="D316:F316"/>
    <mergeCell ref="D317:F317"/>
    <mergeCell ref="D318:F318"/>
    <mergeCell ref="D319:F319"/>
    <mergeCell ref="D308:F308"/>
    <mergeCell ref="D309:F309"/>
    <mergeCell ref="D310:F310"/>
    <mergeCell ref="D311:F311"/>
    <mergeCell ref="D312:F312"/>
    <mergeCell ref="D313:F313"/>
    <mergeCell ref="D326:F326"/>
    <mergeCell ref="D327:F327"/>
    <mergeCell ref="D328:F328"/>
    <mergeCell ref="D329:F329"/>
    <mergeCell ref="D330:F330"/>
    <mergeCell ref="D331:F331"/>
    <mergeCell ref="D320:O320"/>
    <mergeCell ref="D321:O321"/>
    <mergeCell ref="D322:F322"/>
    <mergeCell ref="D323:F323"/>
    <mergeCell ref="D324:F324"/>
    <mergeCell ref="D325:F325"/>
    <mergeCell ref="D338:O338"/>
    <mergeCell ref="D339:O339"/>
    <mergeCell ref="D340:F340"/>
    <mergeCell ref="D341:F341"/>
    <mergeCell ref="D342:F342"/>
    <mergeCell ref="D343:F343"/>
    <mergeCell ref="D332:F332"/>
    <mergeCell ref="D333:F333"/>
    <mergeCell ref="D334:F334"/>
    <mergeCell ref="D335:F335"/>
    <mergeCell ref="D336:F336"/>
    <mergeCell ref="D337:F337"/>
    <mergeCell ref="D350:F350"/>
    <mergeCell ref="D351:F351"/>
    <mergeCell ref="D352:F352"/>
    <mergeCell ref="D353:F353"/>
    <mergeCell ref="D354:O354"/>
    <mergeCell ref="D355:O355"/>
    <mergeCell ref="D344:F344"/>
    <mergeCell ref="D345:F345"/>
    <mergeCell ref="D346:F346"/>
    <mergeCell ref="D347:F347"/>
    <mergeCell ref="D348:F348"/>
    <mergeCell ref="D349:F349"/>
    <mergeCell ref="D362:F362"/>
    <mergeCell ref="D363:F363"/>
    <mergeCell ref="D364:F364"/>
    <mergeCell ref="D365:F365"/>
    <mergeCell ref="D366:F366"/>
    <mergeCell ref="D367:F367"/>
    <mergeCell ref="D356:F356"/>
    <mergeCell ref="D357:F357"/>
    <mergeCell ref="D358:F358"/>
    <mergeCell ref="D359:F359"/>
    <mergeCell ref="D360:F360"/>
    <mergeCell ref="D361:F361"/>
    <mergeCell ref="D374:F374"/>
    <mergeCell ref="D375:F375"/>
    <mergeCell ref="D376:F376"/>
    <mergeCell ref="D377:F377"/>
    <mergeCell ref="D378:F378"/>
    <mergeCell ref="D379:F379"/>
    <mergeCell ref="D368:F368"/>
    <mergeCell ref="D369:F369"/>
    <mergeCell ref="D370:O370"/>
    <mergeCell ref="D371:O371"/>
    <mergeCell ref="D372:F372"/>
    <mergeCell ref="D373:F373"/>
    <mergeCell ref="D386:O386"/>
    <mergeCell ref="D387:O387"/>
    <mergeCell ref="D388:F388"/>
    <mergeCell ref="D389:F389"/>
    <mergeCell ref="D390:F390"/>
    <mergeCell ref="D391:F391"/>
    <mergeCell ref="D380:F380"/>
    <mergeCell ref="D381:F381"/>
    <mergeCell ref="D382:F382"/>
    <mergeCell ref="D383:F383"/>
    <mergeCell ref="D384:F384"/>
    <mergeCell ref="D385:F385"/>
    <mergeCell ref="D398:F398"/>
    <mergeCell ref="D399:F399"/>
    <mergeCell ref="D400:F400"/>
    <mergeCell ref="D401:F401"/>
    <mergeCell ref="D402:O402"/>
    <mergeCell ref="D403:O403"/>
    <mergeCell ref="D392:F392"/>
    <mergeCell ref="D393:F393"/>
    <mergeCell ref="D394:F394"/>
    <mergeCell ref="D395:F395"/>
    <mergeCell ref="D396:F396"/>
    <mergeCell ref="D397:F397"/>
    <mergeCell ref="D410:F410"/>
    <mergeCell ref="D411:F411"/>
    <mergeCell ref="D412:F412"/>
    <mergeCell ref="D413:F413"/>
    <mergeCell ref="D414:F414"/>
    <mergeCell ref="D415:F415"/>
    <mergeCell ref="D404:F404"/>
    <mergeCell ref="D405:F405"/>
    <mergeCell ref="D406:F406"/>
    <mergeCell ref="D407:F407"/>
    <mergeCell ref="D408:F408"/>
    <mergeCell ref="D409:F409"/>
    <mergeCell ref="D422:F422"/>
    <mergeCell ref="D423:F423"/>
    <mergeCell ref="D424:F424"/>
    <mergeCell ref="D425:F425"/>
    <mergeCell ref="D426:F426"/>
    <mergeCell ref="D427:F427"/>
    <mergeCell ref="D416:F416"/>
    <mergeCell ref="D417:F417"/>
    <mergeCell ref="D418:F418"/>
    <mergeCell ref="D419:F419"/>
    <mergeCell ref="D420:O420"/>
    <mergeCell ref="D421:O421"/>
    <mergeCell ref="D434:F434"/>
    <mergeCell ref="A435:O435"/>
    <mergeCell ref="D436:F436"/>
    <mergeCell ref="D437:O437"/>
    <mergeCell ref="D438:O438"/>
    <mergeCell ref="D439:F439"/>
    <mergeCell ref="D428:F428"/>
    <mergeCell ref="D429:F429"/>
    <mergeCell ref="D430:F430"/>
    <mergeCell ref="D431:F431"/>
    <mergeCell ref="D432:F432"/>
    <mergeCell ref="D433:F433"/>
    <mergeCell ref="D446:F446"/>
    <mergeCell ref="D447:F447"/>
    <mergeCell ref="D448:F448"/>
    <mergeCell ref="D449:F449"/>
    <mergeCell ref="D450:F450"/>
    <mergeCell ref="D451:F451"/>
    <mergeCell ref="D440:F440"/>
    <mergeCell ref="D441:F441"/>
    <mergeCell ref="D442:F442"/>
    <mergeCell ref="D443:F443"/>
    <mergeCell ref="D444:F444"/>
    <mergeCell ref="D445:F445"/>
    <mergeCell ref="D458:F458"/>
    <mergeCell ref="D459:F459"/>
    <mergeCell ref="D460:F460"/>
    <mergeCell ref="D461:F461"/>
    <mergeCell ref="D462:F462"/>
    <mergeCell ref="D463:F463"/>
    <mergeCell ref="D452:F452"/>
    <mergeCell ref="D453:O453"/>
    <mergeCell ref="D454:O454"/>
    <mergeCell ref="D455:F455"/>
    <mergeCell ref="D456:F456"/>
    <mergeCell ref="D457:F457"/>
    <mergeCell ref="D470:O470"/>
    <mergeCell ref="D471:O471"/>
    <mergeCell ref="D472:O472"/>
    <mergeCell ref="D473:O473"/>
    <mergeCell ref="D474:F474"/>
    <mergeCell ref="D475:F475"/>
    <mergeCell ref="D464:F464"/>
    <mergeCell ref="D465:F465"/>
    <mergeCell ref="D466:F466"/>
    <mergeCell ref="D467:F467"/>
    <mergeCell ref="A468:O468"/>
    <mergeCell ref="D469:F469"/>
    <mergeCell ref="D482:F482"/>
    <mergeCell ref="D483:F483"/>
    <mergeCell ref="D484:F484"/>
    <mergeCell ref="A485:O485"/>
    <mergeCell ref="D486:F486"/>
    <mergeCell ref="D487:O487"/>
    <mergeCell ref="D476:F476"/>
    <mergeCell ref="D477:F477"/>
    <mergeCell ref="D478:F478"/>
    <mergeCell ref="D479:F479"/>
    <mergeCell ref="D480:F480"/>
    <mergeCell ref="D481:F481"/>
    <mergeCell ref="D494:F494"/>
    <mergeCell ref="D495:F495"/>
    <mergeCell ref="D496:F496"/>
    <mergeCell ref="D497:F497"/>
    <mergeCell ref="D498:F498"/>
    <mergeCell ref="D499:F499"/>
    <mergeCell ref="D488:O488"/>
    <mergeCell ref="D489:F489"/>
    <mergeCell ref="D490:F490"/>
    <mergeCell ref="D491:F491"/>
    <mergeCell ref="D492:F492"/>
    <mergeCell ref="D493:F493"/>
    <mergeCell ref="D506:F506"/>
    <mergeCell ref="D507:O507"/>
    <mergeCell ref="D508:O508"/>
    <mergeCell ref="D509:F509"/>
    <mergeCell ref="D510:F510"/>
    <mergeCell ref="D511:F511"/>
    <mergeCell ref="D500:F500"/>
    <mergeCell ref="D501:F501"/>
    <mergeCell ref="D502:F502"/>
    <mergeCell ref="D503:F503"/>
    <mergeCell ref="D504:L504"/>
    <mergeCell ref="A505:O505"/>
    <mergeCell ref="D518:F518"/>
    <mergeCell ref="D519:F519"/>
    <mergeCell ref="D520:F520"/>
    <mergeCell ref="D521:F521"/>
    <mergeCell ref="D522:F522"/>
    <mergeCell ref="D523:F523"/>
    <mergeCell ref="D512:F512"/>
    <mergeCell ref="D513:F513"/>
    <mergeCell ref="D514:F514"/>
    <mergeCell ref="D515:F515"/>
    <mergeCell ref="D516:F516"/>
    <mergeCell ref="D517:F517"/>
    <mergeCell ref="D530:F530"/>
    <mergeCell ref="D531:F531"/>
    <mergeCell ref="D532:F532"/>
    <mergeCell ref="D533:F533"/>
    <mergeCell ref="D534:F534"/>
    <mergeCell ref="D535:F535"/>
    <mergeCell ref="D524:F524"/>
    <mergeCell ref="D525:F525"/>
    <mergeCell ref="D526:F526"/>
    <mergeCell ref="D527:F527"/>
    <mergeCell ref="D528:F528"/>
    <mergeCell ref="D529:F529"/>
    <mergeCell ref="D542:F542"/>
    <mergeCell ref="D543:F543"/>
    <mergeCell ref="D544:F544"/>
    <mergeCell ref="D545:F545"/>
    <mergeCell ref="D546:F546"/>
    <mergeCell ref="D547:F547"/>
    <mergeCell ref="D536:F536"/>
    <mergeCell ref="D537:O537"/>
    <mergeCell ref="D538:O538"/>
    <mergeCell ref="D539:F539"/>
    <mergeCell ref="D540:F540"/>
    <mergeCell ref="D541:F541"/>
    <mergeCell ref="D554:F554"/>
    <mergeCell ref="D555:F555"/>
    <mergeCell ref="D556:F556"/>
    <mergeCell ref="D557:F557"/>
    <mergeCell ref="D558:F558"/>
    <mergeCell ref="D559:F559"/>
    <mergeCell ref="D548:O548"/>
    <mergeCell ref="D549:O549"/>
    <mergeCell ref="D550:F550"/>
    <mergeCell ref="D551:F551"/>
    <mergeCell ref="D552:F552"/>
    <mergeCell ref="D553:F553"/>
    <mergeCell ref="D566:O566"/>
    <mergeCell ref="D567:F567"/>
    <mergeCell ref="D568:F568"/>
    <mergeCell ref="D569:F569"/>
    <mergeCell ref="D570:F570"/>
    <mergeCell ref="D571:F571"/>
    <mergeCell ref="D560:F560"/>
    <mergeCell ref="D561:F561"/>
    <mergeCell ref="D562:O562"/>
    <mergeCell ref="D563:O563"/>
    <mergeCell ref="D564:O564"/>
    <mergeCell ref="D565:O565"/>
    <mergeCell ref="D578:F578"/>
    <mergeCell ref="D579:O579"/>
    <mergeCell ref="D580:O580"/>
    <mergeCell ref="D581:F581"/>
    <mergeCell ref="D582:F582"/>
    <mergeCell ref="D583:F583"/>
    <mergeCell ref="D572:F572"/>
    <mergeCell ref="D573:F573"/>
    <mergeCell ref="D574:F574"/>
    <mergeCell ref="D575:F575"/>
    <mergeCell ref="D576:F576"/>
    <mergeCell ref="D577:F577"/>
    <mergeCell ref="D590:F590"/>
    <mergeCell ref="D591:F591"/>
    <mergeCell ref="D592:F592"/>
    <mergeCell ref="D593:F593"/>
    <mergeCell ref="D594:F594"/>
    <mergeCell ref="D595:F595"/>
    <mergeCell ref="D584:F584"/>
    <mergeCell ref="D585:F585"/>
    <mergeCell ref="D586:F586"/>
    <mergeCell ref="D587:F587"/>
    <mergeCell ref="D588:F588"/>
    <mergeCell ref="D589:F589"/>
    <mergeCell ref="D602:F602"/>
    <mergeCell ref="D603:F603"/>
    <mergeCell ref="D604:F604"/>
    <mergeCell ref="D605:F605"/>
    <mergeCell ref="D606:F606"/>
    <mergeCell ref="D607:F607"/>
    <mergeCell ref="D596:F596"/>
    <mergeCell ref="D597:O597"/>
    <mergeCell ref="D598:O598"/>
    <mergeCell ref="D599:F599"/>
    <mergeCell ref="D600:F600"/>
    <mergeCell ref="D601:F601"/>
    <mergeCell ref="D614:F614"/>
    <mergeCell ref="D615:F615"/>
    <mergeCell ref="D616:F616"/>
    <mergeCell ref="D617:F617"/>
    <mergeCell ref="D618:F618"/>
    <mergeCell ref="D619:F619"/>
    <mergeCell ref="D608:F608"/>
    <mergeCell ref="D609:F609"/>
    <mergeCell ref="D610:O610"/>
    <mergeCell ref="D611:F611"/>
    <mergeCell ref="D612:F612"/>
    <mergeCell ref="D613:F613"/>
    <mergeCell ref="D626:F626"/>
    <mergeCell ref="D627:O627"/>
    <mergeCell ref="D628:O628"/>
    <mergeCell ref="D629:F629"/>
    <mergeCell ref="D630:F630"/>
    <mergeCell ref="D631:F631"/>
    <mergeCell ref="D620:F620"/>
    <mergeCell ref="D621:F621"/>
    <mergeCell ref="D622:F622"/>
    <mergeCell ref="D623:F623"/>
    <mergeCell ref="D624:L624"/>
    <mergeCell ref="A625:O625"/>
    <mergeCell ref="D638:F638"/>
    <mergeCell ref="D639:F639"/>
    <mergeCell ref="D640:F640"/>
    <mergeCell ref="D641:F641"/>
    <mergeCell ref="D642:F642"/>
    <mergeCell ref="D643:O643"/>
    <mergeCell ref="D632:F632"/>
    <mergeCell ref="D633:F633"/>
    <mergeCell ref="D634:F634"/>
    <mergeCell ref="D635:F635"/>
    <mergeCell ref="D636:F636"/>
    <mergeCell ref="D637:F637"/>
    <mergeCell ref="D650:F650"/>
    <mergeCell ref="D651:F651"/>
    <mergeCell ref="D652:F652"/>
    <mergeCell ref="D653:F653"/>
    <mergeCell ref="D654:F654"/>
    <mergeCell ref="D655:F655"/>
    <mergeCell ref="D644:O644"/>
    <mergeCell ref="D645:F645"/>
    <mergeCell ref="D646:F646"/>
    <mergeCell ref="D647:F647"/>
    <mergeCell ref="D648:F648"/>
    <mergeCell ref="D649:F649"/>
    <mergeCell ref="D662:F662"/>
    <mergeCell ref="D663:F663"/>
    <mergeCell ref="D664:F664"/>
    <mergeCell ref="D665:F665"/>
    <mergeCell ref="D666:F666"/>
    <mergeCell ref="D667:F667"/>
    <mergeCell ref="D656:F656"/>
    <mergeCell ref="D657:F657"/>
    <mergeCell ref="D658:F658"/>
    <mergeCell ref="D659:O659"/>
    <mergeCell ref="D660:O660"/>
    <mergeCell ref="D661:F661"/>
    <mergeCell ref="D674:F674"/>
    <mergeCell ref="D675:F675"/>
    <mergeCell ref="D676:F676"/>
    <mergeCell ref="D677:F677"/>
    <mergeCell ref="D678:F678"/>
    <mergeCell ref="D679:F679"/>
    <mergeCell ref="D668:F668"/>
    <mergeCell ref="D669:F669"/>
    <mergeCell ref="D670:F670"/>
    <mergeCell ref="D671:O671"/>
    <mergeCell ref="D672:O672"/>
    <mergeCell ref="D673:F673"/>
    <mergeCell ref="D686:F686"/>
    <mergeCell ref="D687:F687"/>
    <mergeCell ref="D688:F688"/>
    <mergeCell ref="D689:F689"/>
    <mergeCell ref="D690:F690"/>
    <mergeCell ref="D691:O691"/>
    <mergeCell ref="D680:F680"/>
    <mergeCell ref="D681:F681"/>
    <mergeCell ref="D682:F682"/>
    <mergeCell ref="D683:F683"/>
    <mergeCell ref="D684:F684"/>
    <mergeCell ref="D685:F685"/>
    <mergeCell ref="D698:F698"/>
    <mergeCell ref="D699:F699"/>
    <mergeCell ref="D700:F700"/>
    <mergeCell ref="D701:F701"/>
    <mergeCell ref="D702:F702"/>
    <mergeCell ref="D703:F703"/>
    <mergeCell ref="D692:O692"/>
    <mergeCell ref="D693:F693"/>
    <mergeCell ref="D694:F694"/>
    <mergeCell ref="D695:F695"/>
    <mergeCell ref="D696:F696"/>
    <mergeCell ref="D697:F697"/>
    <mergeCell ref="D710:F710"/>
    <mergeCell ref="D711:F711"/>
    <mergeCell ref="D712:F712"/>
    <mergeCell ref="D713:F713"/>
    <mergeCell ref="D714:F714"/>
    <mergeCell ref="D715:F715"/>
    <mergeCell ref="D704:F704"/>
    <mergeCell ref="D705:F705"/>
    <mergeCell ref="D706:F706"/>
    <mergeCell ref="D707:F707"/>
    <mergeCell ref="D708:F708"/>
    <mergeCell ref="D709:F709"/>
    <mergeCell ref="D722:F722"/>
    <mergeCell ref="D723:F723"/>
    <mergeCell ref="D724:F724"/>
    <mergeCell ref="D725:F725"/>
    <mergeCell ref="D726:F726"/>
    <mergeCell ref="D727:F727"/>
    <mergeCell ref="A716:O716"/>
    <mergeCell ref="D717:F717"/>
    <mergeCell ref="D718:O718"/>
    <mergeCell ref="D719:O719"/>
    <mergeCell ref="D720:F720"/>
    <mergeCell ref="D721:F721"/>
    <mergeCell ref="D734:O734"/>
    <mergeCell ref="D735:O735"/>
    <mergeCell ref="D736:F736"/>
    <mergeCell ref="D737:F737"/>
    <mergeCell ref="D738:F738"/>
    <mergeCell ref="D739:F739"/>
    <mergeCell ref="D728:F728"/>
    <mergeCell ref="D729:F729"/>
    <mergeCell ref="D730:F730"/>
    <mergeCell ref="D731:F731"/>
    <mergeCell ref="D732:F732"/>
    <mergeCell ref="D733:F733"/>
    <mergeCell ref="D746:F746"/>
    <mergeCell ref="D747:F747"/>
    <mergeCell ref="D748:F748"/>
    <mergeCell ref="D749:F749"/>
    <mergeCell ref="D750:F750"/>
    <mergeCell ref="D751:F751"/>
    <mergeCell ref="D740:F740"/>
    <mergeCell ref="D741:F741"/>
    <mergeCell ref="D742:O742"/>
    <mergeCell ref="D743:O743"/>
    <mergeCell ref="D744:F744"/>
    <mergeCell ref="D745:F745"/>
    <mergeCell ref="D758:F758"/>
    <mergeCell ref="D759:F759"/>
    <mergeCell ref="D760:F760"/>
    <mergeCell ref="D761:F761"/>
    <mergeCell ref="D762:F762"/>
    <mergeCell ref="D763:F763"/>
    <mergeCell ref="D752:F752"/>
    <mergeCell ref="D753:O753"/>
    <mergeCell ref="D754:O754"/>
    <mergeCell ref="D755:F755"/>
    <mergeCell ref="D756:F756"/>
    <mergeCell ref="D757:F757"/>
    <mergeCell ref="A770:O770"/>
    <mergeCell ref="D771:F771"/>
    <mergeCell ref="D772:O772"/>
    <mergeCell ref="D773:F773"/>
    <mergeCell ref="D774:F774"/>
    <mergeCell ref="D775:F775"/>
    <mergeCell ref="D764:F764"/>
    <mergeCell ref="D765:F765"/>
    <mergeCell ref="D766:F766"/>
    <mergeCell ref="D767:F767"/>
    <mergeCell ref="D768:F768"/>
    <mergeCell ref="D769:F769"/>
    <mergeCell ref="D782:F782"/>
    <mergeCell ref="D783:F783"/>
    <mergeCell ref="D784:F784"/>
    <mergeCell ref="D785:O785"/>
    <mergeCell ref="D786:O786"/>
    <mergeCell ref="D787:F787"/>
    <mergeCell ref="D776:F776"/>
    <mergeCell ref="D777:F777"/>
    <mergeCell ref="D778:F778"/>
    <mergeCell ref="D779:F779"/>
    <mergeCell ref="D780:F780"/>
    <mergeCell ref="D781:F781"/>
    <mergeCell ref="D794:F794"/>
    <mergeCell ref="D795:F795"/>
    <mergeCell ref="D796:F796"/>
    <mergeCell ref="D797:F797"/>
    <mergeCell ref="D798:F798"/>
    <mergeCell ref="D799:F799"/>
    <mergeCell ref="D788:F788"/>
    <mergeCell ref="D789:F789"/>
    <mergeCell ref="D790:F790"/>
    <mergeCell ref="D791:F791"/>
    <mergeCell ref="D792:F792"/>
    <mergeCell ref="D793:F793"/>
    <mergeCell ref="D806:F806"/>
    <mergeCell ref="D807:F807"/>
    <mergeCell ref="D808:F808"/>
    <mergeCell ref="D809:F809"/>
    <mergeCell ref="D810:F810"/>
    <mergeCell ref="D811:F811"/>
    <mergeCell ref="A800:O800"/>
    <mergeCell ref="D801:F801"/>
    <mergeCell ref="D802:O802"/>
    <mergeCell ref="D803:O803"/>
    <mergeCell ref="D804:F804"/>
    <mergeCell ref="D805:F805"/>
    <mergeCell ref="D818:F818"/>
    <mergeCell ref="D819:F819"/>
    <mergeCell ref="D820:F820"/>
    <mergeCell ref="D821:F821"/>
    <mergeCell ref="D822:F822"/>
    <mergeCell ref="D823:F823"/>
    <mergeCell ref="D812:F812"/>
    <mergeCell ref="D813:F813"/>
    <mergeCell ref="D814:F814"/>
    <mergeCell ref="D815:F815"/>
    <mergeCell ref="D816:O816"/>
    <mergeCell ref="D817:F817"/>
    <mergeCell ref="D830:F830"/>
    <mergeCell ref="D831:F831"/>
    <mergeCell ref="D832:F832"/>
    <mergeCell ref="D833:O833"/>
    <mergeCell ref="D834:F834"/>
    <mergeCell ref="D835:F835"/>
    <mergeCell ref="D824:F824"/>
    <mergeCell ref="D825:F825"/>
    <mergeCell ref="D826:F826"/>
    <mergeCell ref="D827:F827"/>
    <mergeCell ref="D828:F828"/>
    <mergeCell ref="D829:F829"/>
    <mergeCell ref="D842:F842"/>
    <mergeCell ref="D843:F843"/>
    <mergeCell ref="D844:F844"/>
    <mergeCell ref="D845:F845"/>
    <mergeCell ref="D846:F846"/>
    <mergeCell ref="D847:F847"/>
    <mergeCell ref="D836:F836"/>
    <mergeCell ref="D837:F837"/>
    <mergeCell ref="D838:F838"/>
    <mergeCell ref="D839:F839"/>
    <mergeCell ref="D840:F840"/>
    <mergeCell ref="D841:F841"/>
    <mergeCell ref="D854:L854"/>
    <mergeCell ref="D855:L855"/>
    <mergeCell ref="D856:L856"/>
    <mergeCell ref="D857:L857"/>
    <mergeCell ref="D858:L858"/>
    <mergeCell ref="D859:L859"/>
    <mergeCell ref="D848:L848"/>
    <mergeCell ref="D849:L849"/>
    <mergeCell ref="D850:L850"/>
    <mergeCell ref="D851:L851"/>
    <mergeCell ref="D852:L852"/>
    <mergeCell ref="D853:L853"/>
    <mergeCell ref="D866:L866"/>
    <mergeCell ref="D867:L867"/>
    <mergeCell ref="D868:L868"/>
    <mergeCell ref="D869:L869"/>
    <mergeCell ref="D870:L870"/>
    <mergeCell ref="D871:L871"/>
    <mergeCell ref="D860:L860"/>
    <mergeCell ref="D861:L861"/>
    <mergeCell ref="D862:L862"/>
    <mergeCell ref="D863:L863"/>
    <mergeCell ref="D864:L864"/>
    <mergeCell ref="D865:L865"/>
    <mergeCell ref="C879:N879"/>
    <mergeCell ref="C880:H880"/>
    <mergeCell ref="I880:N880"/>
    <mergeCell ref="C881:N881"/>
    <mergeCell ref="D872:L872"/>
    <mergeCell ref="D873:L873"/>
    <mergeCell ref="D874:L874"/>
    <mergeCell ref="D875:L875"/>
    <mergeCell ref="D876:L876"/>
    <mergeCell ref="C878:H878"/>
    <mergeCell ref="I878:N87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8" max="88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A773-5883-4D4E-BFDE-A01FDDBFC189}">
  <dimension ref="B2:C4"/>
  <sheetViews>
    <sheetView workbookViewId="0">
      <selection activeCell="C4" sqref="C4"/>
    </sheetView>
  </sheetViews>
  <sheetFormatPr defaultRowHeight="15" x14ac:dyDescent="0.25"/>
  <cols>
    <col min="2" max="2" width="13" customWidth="1"/>
  </cols>
  <sheetData>
    <row r="2" spans="2:3" x14ac:dyDescent="0.25">
      <c r="B2" t="s">
        <v>603</v>
      </c>
      <c r="C2" t="s">
        <v>606</v>
      </c>
    </row>
    <row r="3" spans="2:3" x14ac:dyDescent="0.25">
      <c r="B3" t="s">
        <v>604</v>
      </c>
      <c r="C3" t="s">
        <v>607</v>
      </c>
    </row>
    <row r="4" spans="2:3" x14ac:dyDescent="0.25">
      <c r="B4" t="s">
        <v>605</v>
      </c>
      <c r="C4" t="s">
        <v>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10</vt:i4>
      </vt:variant>
    </vt:vector>
  </HeadingPairs>
  <TitlesOfParts>
    <vt:vector size="17" baseType="lpstr">
      <vt:lpstr>КС3</vt:lpstr>
      <vt:lpstr>реестр</vt:lpstr>
      <vt:lpstr>06-02-03 НВК1</vt:lpstr>
      <vt:lpstr>06-02-01 НВК4</vt:lpstr>
      <vt:lpstr>07-01-02 ГП2</vt:lpstr>
      <vt:lpstr>06-03-01 ТС1 </vt:lpstr>
      <vt:lpstr>первичка</vt:lpstr>
      <vt:lpstr>'06-02-01 НВК4'!Заголовки_для_печати</vt:lpstr>
      <vt:lpstr>'06-02-03 НВК1'!Заголовки_для_печати</vt:lpstr>
      <vt:lpstr>'06-03-01 ТС1 '!Заголовки_для_печати</vt:lpstr>
      <vt:lpstr>'07-01-02 ГП2'!Заголовки_для_печати</vt:lpstr>
      <vt:lpstr>'06-02-01 НВК4'!Область_печати</vt:lpstr>
      <vt:lpstr>'06-02-03 НВК1'!Область_печати</vt:lpstr>
      <vt:lpstr>'06-03-01 ТС1 '!Область_печати</vt:lpstr>
      <vt:lpstr>'07-01-02 ГП2'!Область_печати</vt:lpstr>
      <vt:lpstr>КС3!Область_печати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v.duraev</cp:lastModifiedBy>
  <cp:lastPrinted>2024-01-10T10:59:01Z</cp:lastPrinted>
  <dcterms:created xsi:type="dcterms:W3CDTF">2020-09-30T08:50:27Z</dcterms:created>
  <dcterms:modified xsi:type="dcterms:W3CDTF">2024-03-04T15:20:24Z</dcterms:modified>
</cp:coreProperties>
</file>