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ИД\Сдаем ПЖ ПЖ ПЖ\+ 15.05.2024 Ситуация\"/>
    </mc:Choice>
  </mc:AlternateContent>
  <xr:revisionPtr revIDLastSave="0" documentId="13_ncr:1_{7EEEEAB7-3ECE-4767-BF6E-ECAECBA7A7F9}" xr6:coauthVersionLast="47" xr6:coauthVersionMax="47" xr10:uidLastSave="{00000000-0000-0000-0000-000000000000}"/>
  <bookViews>
    <workbookView xWindow="-120" yWindow="-120" windowWidth="51840" windowHeight="21240" firstSheet="1" activeTab="1" xr2:uid="{00000000-000D-0000-FFFF-FFFF00000000}"/>
  </bookViews>
  <sheets>
    <sheet name="Лист3" sheetId="3" state="hidden" r:id="rId1"/>
    <sheet name="ВОР-на подпись после согл" sheetId="11" r:id="rId2"/>
    <sheet name="КС-6а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1" hidden="1">'ВОР-на подпись после согл'!$G$1:$G$136</definedName>
    <definedName name="_xlnm._FilterDatabase" localSheetId="2" hidden="1">'КС-6а'!$O$1:$O$164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'КС-6а'!$4:$4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'ВОР-на подпись после согл'!$A$1:$I$135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11" l="1"/>
  <c r="E50" i="11"/>
  <c r="E51" i="11"/>
  <c r="E52" i="11"/>
  <c r="G52" i="11" s="1"/>
  <c r="E53" i="11"/>
  <c r="G53" i="11" s="1"/>
  <c r="E54" i="11"/>
  <c r="G54" i="11" s="1"/>
  <c r="E49" i="11"/>
  <c r="E36" i="11"/>
  <c r="G36" i="11" s="1"/>
  <c r="E37" i="11"/>
  <c r="G37" i="11" s="1"/>
  <c r="E38" i="11"/>
  <c r="G38" i="11" s="1"/>
  <c r="E39" i="11"/>
  <c r="G39" i="11" s="1"/>
  <c r="E40" i="11"/>
  <c r="G40" i="11" s="1"/>
  <c r="E35" i="11"/>
  <c r="F28" i="11"/>
  <c r="E26" i="11"/>
  <c r="E25" i="11"/>
  <c r="F26" i="11"/>
  <c r="F25" i="11"/>
  <c r="G26" i="11"/>
  <c r="G24" i="11"/>
  <c r="G25" i="11"/>
  <c r="G27" i="11"/>
  <c r="G28" i="11"/>
  <c r="G30" i="11"/>
  <c r="G31" i="11"/>
  <c r="G32" i="11"/>
  <c r="G33" i="11"/>
  <c r="G35" i="11"/>
  <c r="G42" i="11"/>
  <c r="G43" i="11"/>
  <c r="G45" i="11"/>
  <c r="G47" i="11"/>
  <c r="G49" i="11"/>
  <c r="G50" i="11"/>
  <c r="G51" i="11"/>
  <c r="G55" i="11"/>
  <c r="G56" i="11"/>
  <c r="G58" i="11"/>
  <c r="G59" i="11"/>
  <c r="G62" i="11"/>
  <c r="G63" i="11"/>
  <c r="G64" i="11"/>
  <c r="G65" i="11"/>
  <c r="G95" i="11"/>
  <c r="G96" i="11"/>
  <c r="G97" i="11"/>
  <c r="G98" i="11"/>
  <c r="G99" i="11"/>
  <c r="G100" i="11"/>
  <c r="G101" i="11"/>
  <c r="G102" i="11"/>
  <c r="G106" i="11"/>
  <c r="G107" i="11"/>
  <c r="G108" i="11"/>
  <c r="G110" i="11"/>
  <c r="G111" i="11"/>
  <c r="G112" i="11"/>
  <c r="G113" i="11"/>
  <c r="G114" i="11"/>
  <c r="G116" i="11"/>
  <c r="G117" i="11"/>
  <c r="G118" i="11"/>
  <c r="G119" i="11"/>
  <c r="G120" i="11"/>
  <c r="G15" i="11"/>
  <c r="G16" i="11"/>
  <c r="G17" i="11"/>
  <c r="G18" i="11"/>
  <c r="G19" i="11"/>
  <c r="G20" i="11"/>
  <c r="G21" i="11"/>
  <c r="G22" i="11"/>
  <c r="G14" i="11"/>
  <c r="R163" i="8" l="1"/>
  <c r="R164" i="8" s="1"/>
  <c r="P163" i="8"/>
  <c r="P164" i="8" s="1"/>
  <c r="N163" i="8"/>
  <c r="N164" i="8" s="1"/>
  <c r="M163" i="8"/>
  <c r="M164" i="8" s="1"/>
  <c r="K163" i="8"/>
  <c r="K164" i="8" s="1"/>
  <c r="J163" i="8"/>
  <c r="J164" i="8" s="1"/>
  <c r="H163" i="8"/>
  <c r="H164" i="8" s="1"/>
</calcChain>
</file>

<file path=xl/sharedStrings.xml><?xml version="1.0" encoding="utf-8"?>
<sst xmlns="http://schemas.openxmlformats.org/spreadsheetml/2006/main" count="1237" uniqueCount="761">
  <si>
    <t>м2</t>
  </si>
  <si>
    <t>м3</t>
  </si>
  <si>
    <t>м</t>
  </si>
  <si>
    <t>Рихтовка пути</t>
  </si>
  <si>
    <t>шт.</t>
  </si>
  <si>
    <t>Всего:</t>
  </si>
  <si>
    <t>Акт приема-передачи исполнительной документации № 6</t>
  </si>
  <si>
    <t xml:space="preserve">Объект строительства: 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</si>
  <si>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</si>
  <si>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</si>
  <si>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</si>
  <si>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</si>
  <si>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</si>
  <si>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</si>
  <si>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</si>
  <si>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</si>
  <si>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Засыпка песком в траншее под проектируемый ж.д. путь 34 от СП50 до упора №2 с уплотнением</t>
  </si>
  <si>
    <t>131-23-ПЖ-88</t>
  </si>
  <si>
    <t>21.11.2023г.</t>
  </si>
  <si>
    <t>Исполнительная схема №88 Засыпка песком в траншее под проектируемый ж.д. путь 34 от СП50 до упора №2 с уплотнением</t>
  </si>
  <si>
    <t xml:space="preserve">Паспорт качества б/н от 02.09.2023г. </t>
  </si>
  <si>
    <t xml:space="preserve">Сертификат соответствия № РОСС RU.АМ05.Н21337 с 10.11.2022г. по 09.11.2025г. </t>
  </si>
  <si>
    <t>Заключение о степени уплотнения песка №21.11-1/23 от 21.11.2023г.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</si>
  <si>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</si>
  <si>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</si>
  <si>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</si>
  <si>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</si>
  <si>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</si>
  <si>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</si>
  <si>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>Заключение о степени уплотнения щебня №22.11-1/23 от 22.11.2023г.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</si>
  <si>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</si>
  <si>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</si>
  <si>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</si>
  <si>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</si>
  <si>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</si>
  <si>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</si>
  <si>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</si>
  <si>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</si>
  <si>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</si>
  <si>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 xml:space="preserve">Паспорт качества б/н </t>
  </si>
  <si>
    <t>Сертификат соответствия № РОСС RU.32001.04ИБФ1.ОСП28.40855 с 13.10.2023г. по 12.10.2026г.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</si>
  <si>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</si>
  <si>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</si>
  <si>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</si>
  <si>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Заключение о степени уплотнения песка №25.11-1/23 от 25.11.2023г.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</si>
  <si>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</si>
  <si>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</si>
  <si>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</si>
  <si>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</si>
  <si>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Заключение о степени уплотнения щебня №26.11-1/23 от 26.11.2023г.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</si>
  <si>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</si>
  <si>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</si>
  <si>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</si>
  <si>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</si>
  <si>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</si>
  <si>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</si>
  <si>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</si>
  <si>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</si>
  <si>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</si>
  <si>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</si>
  <si>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</si>
  <si>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</si>
  <si>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</si>
  <si>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</si>
  <si>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</si>
  <si>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</si>
  <si>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Заключение о степени уплотнения песка №01.12-1/23 от 01.12.2023г.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</si>
  <si>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</si>
  <si>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</si>
  <si>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</si>
  <si>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Заключение о степени уплотнения щебня №01.12-1/23 от 01.12.2023г.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</si>
  <si>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</si>
  <si>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</si>
  <si>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</si>
  <si>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</si>
  <si>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</si>
  <si>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</si>
  <si>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</si>
  <si>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</si>
  <si>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</si>
  <si>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</si>
  <si>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</si>
  <si>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</si>
  <si>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</si>
  <si>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</si>
  <si>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</si>
  <si>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Паспорт качества б/н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</si>
  <si>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</si>
  <si>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</si>
  <si>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</si>
  <si>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Заключение о степени уплотнения песка №03.12-1/23 от 03.12.2023г.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</si>
  <si>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</si>
  <si>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</si>
  <si>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</si>
  <si>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</si>
  <si>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</si>
  <si>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</si>
  <si>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</si>
  <si>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</si>
  <si>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</si>
  <si>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</si>
  <si>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</si>
  <si>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</si>
  <si>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</si>
  <si>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</si>
  <si>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</si>
  <si>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</si>
  <si>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</si>
  <si>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</si>
  <si>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</si>
  <si>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</si>
  <si>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</si>
  <si>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</si>
  <si>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</si>
  <si>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</si>
  <si>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</si>
  <si>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</si>
  <si>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</si>
  <si>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</si>
  <si>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</si>
  <si>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Передал:</t>
  </si>
  <si>
    <t>Принял :</t>
  </si>
  <si>
    <t>Укладка геотекстиля… жд/пути №№31,33,35,37,39, СП №№43,45,47</t>
  </si>
  <si>
    <t>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</si>
  <si>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</si>
  <si>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131-23-ПЖ-112</t>
  </si>
  <si>
    <t>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</si>
  <si>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</si>
  <si>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131-23-ПЖ-114</t>
  </si>
  <si>
    <t>07.12.2023г.</t>
  </si>
  <si>
    <t>Укладка геотекстиля шириной 3 м. в котлован под проектируемый ж.д. путь №39</t>
  </si>
  <si>
    <t xml:space="preserve">Разработка грунта под проектируемый стрелочный перевод СП40 ⅑ </t>
  </si>
  <si>
    <t>131-23-ПЖ-09</t>
  </si>
  <si>
    <t>20.09.2023г.</t>
  </si>
  <si>
    <t>Разработка грунта… жд/пути №1, СП №№40,42</t>
  </si>
  <si>
    <t>Разработка грунта под проектируемый железнодорожный путь №1</t>
  </si>
  <si>
    <t>131-23-ПЖ-10</t>
  </si>
  <si>
    <t xml:space="preserve">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</si>
  <si>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</si>
  <si>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</si>
  <si>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</si>
  <si>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>131-23-ПЖ-13</t>
  </si>
  <si>
    <t>Укладка геотекстиля… жд/пути №1, СП №№40,42</t>
  </si>
  <si>
    <t>Укладка геотекстиля шириной 3м в котлован под проектируемый железнодорожный путь №1 (т.1-т.4, т.5-т.8)</t>
  </si>
  <si>
    <t>131-23-ПЖ-14</t>
  </si>
  <si>
    <t>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</si>
  <si>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</si>
  <si>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</si>
  <si>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131-23-ПЖ-16</t>
  </si>
  <si>
    <t>Засыпка песком… жд/пути №1, СП №№40,42</t>
  </si>
  <si>
    <t>Засыпка песком в траншее под проектируемый железнодорожный путь №1 (т.1-т.4, т.5-т.8)</t>
  </si>
  <si>
    <t>131-23-ПЖ-17</t>
  </si>
  <si>
    <t>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</si>
  <si>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</si>
  <si>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</si>
  <si>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131-23-ПЖ-19</t>
  </si>
  <si>
    <t>Засыпка щебнем… жд/пути №1, СП №№40,42</t>
  </si>
  <si>
    <t>Засыпка щебнем в траншее под проектируемый железнодорожный путь №1 (т.1-т.4, т.5-т.8)</t>
  </si>
  <si>
    <t>131-23-ПЖ-20</t>
  </si>
  <si>
    <t>Засыпка щебнем в траншее под проектируемый стрелочный перевод СП42 1/9 (т.1-т.5)</t>
  </si>
  <si>
    <t>131-23-ПЖ-21</t>
  </si>
  <si>
    <t>131-23-ПЖ-31-Д-01</t>
  </si>
  <si>
    <t>131-23-ПЖ-30-Д-01</t>
  </si>
  <si>
    <t>131-23-ПЖ-31-Д-02</t>
  </si>
  <si>
    <t>131-23-ПЖ-31-У-03</t>
  </si>
  <si>
    <t>131-23-ПЖ-31-У-04</t>
  </si>
  <si>
    <t>131-23-ПЖ-31-У-05</t>
  </si>
  <si>
    <t>131-23-ПЖ-ОП-Щ-01</t>
  </si>
  <si>
    <t>131-23-ПЖ-Т-Д-01</t>
  </si>
  <si>
    <t>131-23-ПЖ-Т-У-03</t>
  </si>
  <si>
    <t>131-23-ПЖ-Ш-У-01</t>
  </si>
  <si>
    <t>Раздел 1. Сооружение земляного полотна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</si>
  <si>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</si>
  <si>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</si>
  <si>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Разработка грунта вручную в траншеях глубиной до 2 м без креплений с откосами, группа грунтов: 1</t>
  </si>
  <si>
    <t>100 м3</t>
  </si>
  <si>
    <t>Погрузка вручную неуплотненного грунта из штабелей и отвалов в транспортные средства, группа грунтов: 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</si>
  <si>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</si>
  <si>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</si>
  <si>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Перевозка и утилизация отходов 4-5 класса опасности</t>
  </si>
  <si>
    <t>Планировка площадей бульдозерами мощностью: 79 кВт (108 л.с.)</t>
  </si>
  <si>
    <t>1000 м2</t>
  </si>
  <si>
    <t>Планировка вручную: дна и откосов выемок каналов, группа грунтов 1</t>
  </si>
  <si>
    <t>Планировка откосов выемок и насыпей экскаваторами, группа грунтов: 1-2</t>
  </si>
  <si>
    <t>Устройство подстилающих и выравнивающих слоев оснований: из песка</t>
  </si>
  <si>
    <t>Песок карьерный</t>
  </si>
  <si>
    <t>Устройство подстилающих и выравнивающих слоев оснований: из щебня</t>
  </si>
  <si>
    <t>Щебень фр.25-60 (балластного 2 кат.) ГОСТ 7392 для ЖД пути</t>
  </si>
  <si>
    <t>Раздел 2. Демонтажные работы</t>
  </si>
  <si>
    <t>Разборка упорной призмы и конструкции упора</t>
  </si>
  <si>
    <t>шт</t>
  </si>
  <si>
    <t>Разборка стрелочных переводов на деревянных брусьях на базе, марка перевода: 1/9</t>
  </si>
  <si>
    <t>компл</t>
  </si>
  <si>
    <t>Разборка пути звеньями рельсошпальной решетки, шпалы: железобетонные</t>
  </si>
  <si>
    <t>км пути</t>
  </si>
  <si>
    <t>Разборка пути поэлементно на деревянных шпалах тип рельсов: Р65, на 1 км число шпал 2000 и 1840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</si>
  <si>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</si>
  <si>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</si>
  <si>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Перевозка грузов I класса автомобилями-самосвалами грузоподъемностью 10 т работающих вне карьера на расстояние до 2 км</t>
  </si>
  <si>
    <t>Разгрузка при автомобильных перевозках металлических конструкций массой до 1 т/крепления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</si>
  <si>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</si>
  <si>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</si>
  <si>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</si>
  <si>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</si>
  <si>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Погрузка при автомобильных перевозках мусора строительного с погрузкой вручную/ замена балласта</t>
  </si>
  <si>
    <t>Раздел 3. 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</si>
  <si>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</si>
  <si>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Рельсы железнодорожные Р-65 категория Т1</t>
  </si>
  <si>
    <t>Рельсы Р-65 НТ260, L-12,5 м (156 шт.)</t>
  </si>
  <si>
    <t>т</t>
  </si>
  <si>
    <t>Шпалы деревянные пропитанные, тип I</t>
  </si>
  <si>
    <t>Шпала деревян. пропит. II тип, пр-во РБ (с доставкой ж/д транспортом до ст.Мытищи код 234808)</t>
  </si>
  <si>
    <t>Накладка рельсовая двухголовая 2Р65</t>
  </si>
  <si>
    <t>Накладка 1Р-65 (194 шт.)</t>
  </si>
  <si>
    <t>Подкладка раздельного скрепления железнодорожного пути КД-65</t>
  </si>
  <si>
    <t>Болты клеммные для рельсовых скреплений железнодорожного пути с гайками, М22х75 мм</t>
  </si>
  <si>
    <t>Шурупы путевые, размер 24х170 мм</t>
  </si>
  <si>
    <t>Прокладки под подкладку КД65, ЦП361 из смеси РП 101-710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</si>
  <si>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</si>
  <si>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</si>
  <si>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Накладка 1Р-65 (48 к-т.) из них 8 к-т (16 шт) ранее разобраные</t>
  </si>
  <si>
    <t>Укладка пути отдельными элементами на железобетонных шпалах тип рельсов: Р65, длина рельсов 12,5 м, на 1 км число шпал 1840/новые</t>
  </si>
  <si>
    <t>Рельсы Р-65 НТ260, L-12,5 м (110 шт.)</t>
  </si>
  <si>
    <t>Шпалы железобетонные Ш1, объем бетона 0,106 м3, расход стали 7,25 кг</t>
  </si>
  <si>
    <t>Шпала железобетонная Ш3-Д для ЖБР (с доставкой ж/д транспортом до ст.Мытищи код 234808)</t>
  </si>
  <si>
    <t>Накладка 1Р-65 (110 к-т.)</t>
  </si>
  <si>
    <t>Болты для рельсовых стыков железнодорожного пути с гайками, М27х160-180 мм</t>
  </si>
  <si>
    <t>Болты закладные для рельсовых скреплений железнодорожного пути с гайками, М22х175 мм</t>
  </si>
  <si>
    <t>Подкладка раздельного скрепления железнодорожного пути КБ-65</t>
  </si>
  <si>
    <t>Прокладки повышенной упругости под подкладку КБ, КБ10 ЦП 328 из смеси РП 101-710</t>
  </si>
  <si>
    <t>Прокладки ПБР65х8 ЦП143 (ПБР 65х7 ЦП318) из смеси РП 101-710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</si>
  <si>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</si>
  <si>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</si>
  <si>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Рельсы железнодорожные Р-50, категория Т1</t>
  </si>
  <si>
    <t>Накладки рельсовые двухголовые Р50</t>
  </si>
  <si>
    <t>Накладка 1Р-65 (99 шт.)</t>
  </si>
  <si>
    <t>Прокладки под подкладку КД-50 из смеси РП 101-710</t>
  </si>
  <si>
    <t>Подкладка раздельного скрепления железнодорожного пути КД-50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</si>
  <si>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</si>
  <si>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Укладка контррельсов</t>
  </si>
  <si>
    <t>Шайбы пружинные путевые, исполнение 1, диаметр 27 мм</t>
  </si>
  <si>
    <t>Шплинт для путевых работ</t>
  </si>
  <si>
    <t>кг</t>
  </si>
  <si>
    <t>Болты для рельсовых стыков железнодорожного пути с гайками, М24х150-160 мм</t>
  </si>
  <si>
    <t>Рельсы контррельсовые РК-50</t>
  </si>
  <si>
    <t>Прокладки под контррельс</t>
  </si>
  <si>
    <t>Прокладки под подкладки удлиненные</t>
  </si>
  <si>
    <t>Контррельсовый уголок (с комплектом крепления) СП850 длина 9,3м ПКЖД-65</t>
  </si>
  <si>
    <t>комплект</t>
  </si>
  <si>
    <t>Укладка глухого пересечения на деревянных брусьях поэлементно при типе рельсов Р65, марка пересечений: 2/9 /применит.</t>
  </si>
  <si>
    <t>Глухое пересечение (угол 45º) тип Р65, проект 534.06-2007.00.000-01</t>
  </si>
  <si>
    <t>Сборка стрелочного перевода блоками при типе рельсов Р65 на железобетонных брусьях, марка перевода: 1/9 (СП №46, №48, №50)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</si>
  <si>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</si>
  <si>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</si>
  <si>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Стрелочный перевод тип Р65 марка 1/9 левый, пр.2769.00.000-01,</t>
  </si>
  <si>
    <t>Брус ж.б. пр. 2769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</si>
  <si>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</si>
  <si>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</si>
  <si>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</si>
  <si>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</si>
  <si>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Сборка стрелочного перевода блоками при типе рельсов Р65 на деревянных брусьях, марка перевода: 1/6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</si>
  <si>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</si>
  <si>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</si>
  <si>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Брус деревянный Б3 тип II, пропитка 3-5мм</t>
  </si>
  <si>
    <t>Устройство упоров тупиковых рельсовых / старогодний</t>
  </si>
  <si>
    <t>Рельсы железнодорожные старогодные</t>
  </si>
  <si>
    <t>Устройство упоров тупиковых рельсовых / новый</t>
  </si>
  <si>
    <t>Бруски обрезные, хвойных пород, длина 4-6,5 м, ширина 75-150 мм, толщина 150 мм и более, сорт I</t>
  </si>
  <si>
    <t>Шпалы деревянные пропитанные, тип III</t>
  </si>
  <si>
    <t>Костыли для железных дорог широкой колеи, сечение 16х16 мм, длина 165 мм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</si>
  <si>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</si>
  <si>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</si>
  <si>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Выправочно-отделочные работы и окончательная выправка пути на деревянных шпалах, балласт щебеночный/ рихтовка</t>
  </si>
  <si>
    <t>131-23-ПЖ.ВР.3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</si>
  <si>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</si>
  <si>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Балластировка пути и стрелочных переводов на железобетонных шпалах, балласт: щебеночный</t>
  </si>
  <si>
    <t>Щебень из плотных горных пород для балластного слоя железнодорожного пути, фракция от 25 до 60 мм</t>
  </si>
  <si>
    <t>Выправочно-отделочные работы и окончательная выправка пути на железобетонных шпалах, балласт щебеночный</t>
  </si>
  <si>
    <t>Раздел 4. Демонтажные работы</t>
  </si>
  <si>
    <t>Эстакада</t>
  </si>
  <si>
    <t>Демонтаж м/конструкций</t>
  </si>
  <si>
    <t>Демонтаж опорных стоек для пролетов: до 24 м</t>
  </si>
  <si>
    <t>Демонтаж стропильных и подстропильных ферм на высоте до 25 м пролетом: до 24 м массой до 3,0 т</t>
  </si>
  <si>
    <t>Погрузка при автомобильных перевозках металлических конструкций массой до 1 т</t>
  </si>
  <si>
    <t>Разгрузка при автомобильных перевозках металлических конструкций массой до 1 т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</si>
  <si>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</si>
  <si>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</si>
  <si>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</si>
  <si>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Разборка монолитных железобетонных конструкций гидромолотом на базе экскаватора/применит. жб конструкций опоры</t>
  </si>
  <si>
    <t>Погрузка при автомобильных перевозках мусора строительного с погрузкой экскаваторами емкостью ковша до 0,5 м3</t>
  </si>
  <si>
    <t>Погрузка при автомобильных перевозках мусора строительного с погрузкой вручную</t>
  </si>
  <si>
    <t>Земляные работы</t>
  </si>
  <si>
    <t>Разработка грунта с погрузкой на автомобили-самосвалы экскаваторами с ковшом вместимостью: 0,65 (0,5-1) м3, группа грунтов 2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</si>
  <si>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</si>
  <si>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Погрузо-разгрузочные работы при автомобильных перевозках: Погрузка грунта растительного слоя (земля, перегной)</t>
  </si>
  <si>
    <t>Засыпка траншей и котлованов с перемещением грунта до 5 м бульдозерами мощностью: 59 кВт (80 л.с.), группа грунтов 2</t>
  </si>
  <si>
    <t>Уплотнение грунта прицепными катками на пневмоколесном ходу 25 т на первый проход по одному следу при толщине слоя: 30 см</t>
  </si>
  <si>
    <t>На каждый последующий проход по одному следу добавлять: к расценке 01-02-001-02</t>
  </si>
  <si>
    <t>НДС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</si>
  <si>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</si>
  <si>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</si>
  <si>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</si>
  <si>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</si>
  <si>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</si>
  <si>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</si>
  <si>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</si>
  <si>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</si>
  <si>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Январь 2024г.</t>
  </si>
  <si>
    <t>п.п.</t>
  </si>
  <si>
    <t>поз. по сме-
те</t>
  </si>
  <si>
    <t>Ноябрь 2023г.</t>
  </si>
  <si>
    <r>
      <t xml:space="preserve">Декабрь 2023г. </t>
    </r>
    <r>
      <rPr>
        <sz val="9"/>
        <color rgb="FFFF0000"/>
        <rFont val="Arial"/>
        <family val="2"/>
        <charset val="204"/>
      </rPr>
      <t>(суммарно, две кс-2)</t>
    </r>
  </si>
  <si>
    <t>всего</t>
  </si>
  <si>
    <t>коли-
чество</t>
  </si>
  <si>
    <t>стои-
мость</t>
  </si>
  <si>
    <t>стои-
мость факти-
чески выпол-
ненных работ с начала строит-ва, руб</t>
  </si>
  <si>
    <t>1</t>
  </si>
  <si>
    <r>
      <t>ФЕР01-01-013-13</t>
    </r>
    <r>
      <rPr>
        <b/>
        <i/>
        <sz val="10"/>
        <rFont val="Arial"/>
        <family val="2"/>
        <charset val="204"/>
      </rPr>
      <t xml:space="preserve">
</t>
    </r>
  </si>
  <si>
    <t>2</t>
  </si>
  <si>
    <r>
      <t>ФЕР01-02-057-01</t>
    </r>
    <r>
      <rPr>
        <b/>
        <i/>
        <sz val="10"/>
        <rFont val="Arial"/>
        <family val="2"/>
        <charset val="204"/>
      </rPr>
      <t xml:space="preserve">
</t>
    </r>
  </si>
  <si>
    <t>3</t>
  </si>
  <si>
    <r>
      <t>ФЕР01-02-060-01</t>
    </r>
    <r>
      <rPr>
        <b/>
        <i/>
        <sz val="10"/>
        <rFont val="Arial"/>
        <family val="2"/>
        <charset val="204"/>
      </rPr>
      <t xml:space="preserve">
</t>
    </r>
  </si>
  <si>
    <t>4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</si>
  <si>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</si>
  <si>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5</t>
  </si>
  <si>
    <r>
      <t>УПД №3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</si>
  <si>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6</t>
  </si>
  <si>
    <r>
      <t>ФЕР01-01-036-02</t>
    </r>
    <r>
      <rPr>
        <b/>
        <i/>
        <sz val="10"/>
        <rFont val="Arial"/>
        <family val="2"/>
        <charset val="204"/>
      </rPr>
      <t xml:space="preserve">
</t>
    </r>
  </si>
  <si>
    <t>7</t>
  </si>
  <si>
    <r>
      <t>ФЕР01-01-111-01</t>
    </r>
    <r>
      <rPr>
        <b/>
        <i/>
        <sz val="10"/>
        <rFont val="Arial"/>
        <family val="2"/>
        <charset val="204"/>
      </rPr>
      <t xml:space="preserve">
</t>
    </r>
  </si>
  <si>
    <t>8</t>
  </si>
  <si>
    <r>
      <t>ФЕР01-01-109-01</t>
    </r>
    <r>
      <rPr>
        <b/>
        <i/>
        <sz val="10"/>
        <rFont val="Arial"/>
        <family val="2"/>
        <charset val="204"/>
      </rPr>
      <t xml:space="preserve">
</t>
    </r>
  </si>
  <si>
    <t>9</t>
  </si>
  <si>
    <t>10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</si>
  <si>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</si>
  <si>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11</t>
  </si>
  <si>
    <r>
      <t>ТН №5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</si>
  <si>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12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</si>
  <si>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</si>
  <si>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13</t>
  </si>
  <si>
    <r>
      <t>ТН №4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</si>
  <si>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14</t>
  </si>
  <si>
    <r>
      <t>ФЕР28-01-100-01</t>
    </r>
    <r>
      <rPr>
        <b/>
        <i/>
        <sz val="10"/>
        <rFont val="Arial"/>
        <family val="2"/>
        <charset val="204"/>
      </rPr>
      <t xml:space="preserve">
</t>
    </r>
  </si>
  <si>
    <t>15</t>
  </si>
  <si>
    <r>
      <t>ФЕР28-01-023-02</t>
    </r>
    <r>
      <rPr>
        <b/>
        <i/>
        <sz val="10"/>
        <rFont val="Arial"/>
        <family val="2"/>
        <charset val="204"/>
      </rPr>
      <t xml:space="preserve">
</t>
    </r>
  </si>
  <si>
    <t>16</t>
  </si>
  <si>
    <r>
      <t>ФЕР28-01-006-02</t>
    </r>
    <r>
      <rPr>
        <b/>
        <i/>
        <sz val="10"/>
        <rFont val="Arial"/>
        <family val="2"/>
        <charset val="204"/>
      </rPr>
      <t xml:space="preserve">
</t>
    </r>
  </si>
  <si>
    <t>17</t>
  </si>
  <si>
    <r>
      <t>ФЕР28-01-007-01</t>
    </r>
    <r>
      <rPr>
        <b/>
        <i/>
        <sz val="10"/>
        <rFont val="Arial"/>
        <family val="2"/>
        <charset val="204"/>
      </rPr>
      <t xml:space="preserve">
</t>
    </r>
  </si>
  <si>
    <t>18</t>
  </si>
  <si>
    <r>
      <t>ФССЦпг-01-01-01-026</t>
    </r>
    <r>
      <rPr>
        <b/>
        <i/>
        <sz val="10"/>
        <rFont val="Arial"/>
        <family val="2"/>
        <charset val="204"/>
      </rPr>
      <t xml:space="preserve">
</t>
    </r>
  </si>
  <si>
    <t>19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</si>
  <si>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</si>
  <si>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20</t>
  </si>
  <si>
    <r>
      <t>ФССЦпг-03-21-01-002</t>
    </r>
    <r>
      <rPr>
        <b/>
        <i/>
        <sz val="10"/>
        <rFont val="Arial"/>
        <family val="2"/>
        <charset val="204"/>
      </rPr>
      <t xml:space="preserve">
</t>
    </r>
  </si>
  <si>
    <t>21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</si>
  <si>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</si>
  <si>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22</t>
  </si>
  <si>
    <r>
      <t>ФССЦпг-01-01-02-026</t>
    </r>
    <r>
      <rPr>
        <b/>
        <i/>
        <sz val="10"/>
        <rFont val="Arial"/>
        <family val="2"/>
        <charset val="204"/>
      </rPr>
      <t xml:space="preserve">
</t>
    </r>
  </si>
  <si>
    <t>23</t>
  </si>
  <si>
    <r>
      <t>ФССЦпг-01-01-01-045</t>
    </r>
    <r>
      <rPr>
        <b/>
        <i/>
        <sz val="10"/>
        <rFont val="Arial"/>
        <family val="2"/>
        <charset val="204"/>
      </rPr>
      <t xml:space="preserve">
</t>
    </r>
  </si>
  <si>
    <t>24</t>
  </si>
  <si>
    <r>
      <t>ФССЦпг-01-01-01-008</t>
    </r>
    <r>
      <rPr>
        <b/>
        <i/>
        <sz val="10"/>
        <rFont val="Arial"/>
        <family val="2"/>
        <charset val="204"/>
      </rPr>
      <t xml:space="preserve">
</t>
    </r>
  </si>
  <si>
    <t>25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</si>
  <si>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</si>
  <si>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26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</si>
  <si>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</si>
  <si>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27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</si>
  <si>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</si>
  <si>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28</t>
  </si>
  <si>
    <r>
      <t>ФЕР28-01-003-08</t>
    </r>
    <r>
      <rPr>
        <b/>
        <i/>
        <sz val="10"/>
        <rFont val="Arial"/>
        <family val="2"/>
        <charset val="204"/>
      </rPr>
      <t xml:space="preserve">
</t>
    </r>
  </si>
  <si>
    <t>29</t>
  </si>
  <si>
    <r>
      <t>ФССЦ-25.1.05.05-0043</t>
    </r>
    <r>
      <rPr>
        <b/>
        <i/>
        <sz val="10"/>
        <rFont val="Arial"/>
        <family val="2"/>
        <charset val="204"/>
      </rPr>
      <t xml:space="preserve">
</t>
    </r>
  </si>
  <si>
    <t>30</t>
  </si>
  <si>
    <r>
      <t>ТН №1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</si>
  <si>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31</t>
  </si>
  <si>
    <r>
      <t>ФССЦ-25.1.01.05-0011</t>
    </r>
    <r>
      <rPr>
        <b/>
        <i/>
        <sz val="10"/>
        <rFont val="Arial"/>
        <family val="2"/>
        <charset val="204"/>
      </rPr>
      <t xml:space="preserve">
</t>
    </r>
  </si>
  <si>
    <t>32</t>
  </si>
  <si>
    <t>33</t>
  </si>
  <si>
    <r>
      <t>ФССЦ-25.1.05.01-0002</t>
    </r>
    <r>
      <rPr>
        <b/>
        <i/>
        <sz val="10"/>
        <rFont val="Arial"/>
        <family val="2"/>
        <charset val="204"/>
      </rPr>
      <t xml:space="preserve">
</t>
    </r>
  </si>
  <si>
    <t>34</t>
  </si>
  <si>
    <t>35</t>
  </si>
  <si>
    <r>
      <t>ФССЦ-25.1.05.02-0008</t>
    </r>
    <r>
      <rPr>
        <b/>
        <i/>
        <sz val="10"/>
        <rFont val="Arial"/>
        <family val="2"/>
        <charset val="204"/>
      </rPr>
      <t xml:space="preserve">
</t>
    </r>
  </si>
  <si>
    <t>36</t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</si>
  <si>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</si>
  <si>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t>37</t>
  </si>
  <si>
    <r>
      <t>ФССЦ-25.1.04.07-0003</t>
    </r>
    <r>
      <rPr>
        <b/>
        <i/>
        <sz val="10"/>
        <rFont val="Arial"/>
        <family val="2"/>
        <charset val="204"/>
      </rPr>
      <t xml:space="preserve">
</t>
    </r>
  </si>
  <si>
    <t>38</t>
  </si>
  <si>
    <r>
      <t>ФССЦ-25.1.06.19-0070</t>
    </r>
    <r>
      <rPr>
        <b/>
        <i/>
        <sz val="10"/>
        <rFont val="Arial"/>
        <family val="2"/>
        <charset val="204"/>
      </rPr>
      <t xml:space="preserve">
</t>
    </r>
  </si>
  <si>
    <t>39</t>
  </si>
  <si>
    <t>40</t>
  </si>
  <si>
    <t>41</t>
  </si>
  <si>
    <t>42</t>
  </si>
  <si>
    <r>
      <t>АО "НТПК", КП от 30.07.2023г. (п.2)</t>
    </r>
    <r>
      <rPr>
        <b/>
        <i/>
        <sz val="10"/>
        <rFont val="Arial"/>
        <family val="2"/>
        <charset val="204"/>
      </rPr>
      <t xml:space="preserve">
</t>
    </r>
  </si>
  <si>
    <t>43</t>
  </si>
  <si>
    <t>44</t>
  </si>
  <si>
    <t>45</t>
  </si>
  <si>
    <r>
      <t>АО "НТПК", КП от 30.07.2023г. (п.3)</t>
    </r>
    <r>
      <rPr>
        <b/>
        <i/>
        <sz val="10"/>
        <rFont val="Arial"/>
        <family val="2"/>
        <charset val="204"/>
      </rPr>
      <t xml:space="preserve">
</t>
    </r>
  </si>
  <si>
    <t>46</t>
  </si>
  <si>
    <t>47</t>
  </si>
  <si>
    <t>48</t>
  </si>
  <si>
    <t>49</t>
  </si>
  <si>
    <t>50</t>
  </si>
  <si>
    <r>
      <t>АО "НТПК", КП от 30.07.2023г. (п.8)</t>
    </r>
    <r>
      <rPr>
        <b/>
        <i/>
        <sz val="10"/>
        <rFont val="Arial"/>
        <family val="2"/>
        <charset val="204"/>
      </rPr>
      <t xml:space="preserve">
</t>
    </r>
  </si>
  <si>
    <t>51</t>
  </si>
  <si>
    <r>
      <t>ФЕР28-01-004-08</t>
    </r>
    <r>
      <rPr>
        <b/>
        <i/>
        <sz val="10"/>
        <rFont val="Arial"/>
        <family val="2"/>
        <charset val="204"/>
      </rPr>
      <t xml:space="preserve">
</t>
    </r>
  </si>
  <si>
    <t>52</t>
  </si>
  <si>
    <t>53</t>
  </si>
  <si>
    <r>
      <t>АО "НТПК", КП от 30.07.2023г. (п.1)</t>
    </r>
    <r>
      <rPr>
        <b/>
        <i/>
        <sz val="10"/>
        <rFont val="Arial"/>
        <family val="2"/>
        <charset val="204"/>
      </rPr>
      <t xml:space="preserve">
</t>
    </r>
  </si>
  <si>
    <t>54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</si>
  <si>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</si>
  <si>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55</t>
  </si>
  <si>
    <r>
      <t>АО "НТПК", КП от 30.07.2023г. (п.4)</t>
    </r>
    <r>
      <rPr>
        <b/>
        <i/>
        <sz val="10"/>
        <rFont val="Arial"/>
        <family val="2"/>
        <charset val="204"/>
      </rPr>
      <t xml:space="preserve">
</t>
    </r>
  </si>
  <si>
    <t>56</t>
  </si>
  <si>
    <t>57</t>
  </si>
  <si>
    <t>58</t>
  </si>
  <si>
    <r>
      <t>ФССЦ-25.1.04.04-0003</t>
    </r>
    <r>
      <rPr>
        <b/>
        <i/>
        <sz val="10"/>
        <rFont val="Arial"/>
        <family val="2"/>
        <charset val="204"/>
      </rPr>
      <t xml:space="preserve">
</t>
    </r>
  </si>
  <si>
    <t>59</t>
  </si>
  <si>
    <t>60</t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</si>
  <si>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</si>
  <si>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t>61</t>
  </si>
  <si>
    <r>
      <t>ФССЦ-25.1.05.02-0006</t>
    </r>
    <r>
      <rPr>
        <b/>
        <i/>
        <sz val="10"/>
        <rFont val="Arial"/>
        <family val="2"/>
        <charset val="204"/>
      </rPr>
      <t xml:space="preserve">
</t>
    </r>
  </si>
  <si>
    <t>62</t>
  </si>
  <si>
    <r>
      <t>ФССЦ-25.1.06.19-0051</t>
    </r>
    <r>
      <rPr>
        <b/>
        <i/>
        <sz val="10"/>
        <rFont val="Arial"/>
        <family val="2"/>
        <charset val="204"/>
      </rPr>
      <t xml:space="preserve">
</t>
    </r>
  </si>
  <si>
    <t>63</t>
  </si>
  <si>
    <r>
      <t>ФССЦ-25.1.06.19-0085</t>
    </r>
    <r>
      <rPr>
        <b/>
        <i/>
        <sz val="10"/>
        <rFont val="Arial"/>
        <family val="2"/>
        <charset val="204"/>
      </rPr>
      <t xml:space="preserve">
</t>
    </r>
  </si>
  <si>
    <t>64</t>
  </si>
  <si>
    <r>
      <t>АО "НТПК", КП от 30.07.2023г. (п.6)</t>
    </r>
    <r>
      <rPr>
        <b/>
        <i/>
        <sz val="10"/>
        <rFont val="Arial"/>
        <family val="2"/>
        <charset val="204"/>
      </rPr>
      <t xml:space="preserve">
</t>
    </r>
  </si>
  <si>
    <t>65</t>
  </si>
  <si>
    <r>
      <t>ФЕР28-01-003-11</t>
    </r>
    <r>
      <rPr>
        <b/>
        <i/>
        <sz val="10"/>
        <rFont val="Arial"/>
        <family val="2"/>
        <charset val="204"/>
      </rPr>
      <t xml:space="preserve">
</t>
    </r>
  </si>
  <si>
    <t>66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</si>
  <si>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</si>
  <si>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t>67</t>
  </si>
  <si>
    <t>68</t>
  </si>
  <si>
    <t>69</t>
  </si>
  <si>
    <r>
      <t>ФССЦ-25.1.05.01-0004</t>
    </r>
    <r>
      <rPr>
        <b/>
        <i/>
        <sz val="10"/>
        <rFont val="Arial"/>
        <family val="2"/>
        <charset val="204"/>
      </rPr>
      <t xml:space="preserve">
</t>
    </r>
  </si>
  <si>
    <t>70</t>
  </si>
  <si>
    <t>71</t>
  </si>
  <si>
    <r>
      <t>ФССЦ-25.1.06.19-0073</t>
    </r>
    <r>
      <rPr>
        <b/>
        <i/>
        <sz val="10"/>
        <rFont val="Arial"/>
        <family val="2"/>
        <charset val="204"/>
      </rPr>
      <t xml:space="preserve">
</t>
    </r>
  </si>
  <si>
    <t>72</t>
  </si>
  <si>
    <t>73</t>
  </si>
  <si>
    <t>74</t>
  </si>
  <si>
    <r>
      <t>ФССЦ-25.1.05.02-0007</t>
    </r>
    <r>
      <rPr>
        <b/>
        <i/>
        <sz val="10"/>
        <rFont val="Arial"/>
        <family val="2"/>
        <charset val="204"/>
      </rPr>
      <t xml:space="preserve">
</t>
    </r>
  </si>
  <si>
    <t>75</t>
  </si>
  <si>
    <r>
      <t>АО "НТПК", КП от 30.07.2023г. (п.5)</t>
    </r>
    <r>
      <rPr>
        <b/>
        <i/>
        <sz val="10"/>
        <rFont val="Arial"/>
        <family val="2"/>
        <charset val="204"/>
      </rPr>
      <t xml:space="preserve">
</t>
    </r>
  </si>
  <si>
    <t>76</t>
  </si>
  <si>
    <r>
      <t>ФЕР29-03-001-11</t>
    </r>
    <r>
      <rPr>
        <b/>
        <i/>
        <sz val="10"/>
        <rFont val="Arial"/>
        <family val="2"/>
        <charset val="204"/>
      </rPr>
      <t xml:space="preserve">
</t>
    </r>
  </si>
  <si>
    <t>77</t>
  </si>
  <si>
    <r>
      <t>ФССЦ-25.1.03.06-0033</t>
    </r>
    <r>
      <rPr>
        <b/>
        <i/>
        <sz val="10"/>
        <rFont val="Arial"/>
        <family val="2"/>
        <charset val="204"/>
      </rPr>
      <t xml:space="preserve">
</t>
    </r>
  </si>
  <si>
    <t>78</t>
  </si>
  <si>
    <r>
      <t>ФССЦ-25.1.03.07-0011</t>
    </r>
    <r>
      <rPr>
        <b/>
        <i/>
        <sz val="10"/>
        <rFont val="Arial"/>
        <family val="2"/>
        <charset val="204"/>
      </rPr>
      <t xml:space="preserve">
</t>
    </r>
  </si>
  <si>
    <t>79</t>
  </si>
  <si>
    <r>
      <t>ФССЦ-25.1.04.04-0002</t>
    </r>
    <r>
      <rPr>
        <b/>
        <i/>
        <sz val="10"/>
        <rFont val="Arial"/>
        <family val="2"/>
        <charset val="204"/>
      </rPr>
      <t xml:space="preserve">
</t>
    </r>
  </si>
  <si>
    <t>80</t>
  </si>
  <si>
    <t>81</t>
  </si>
  <si>
    <r>
      <t>ФССЦ-25.1.05.06-0001</t>
    </r>
    <r>
      <rPr>
        <b/>
        <i/>
        <sz val="10"/>
        <rFont val="Arial"/>
        <family val="2"/>
        <charset val="204"/>
      </rPr>
      <t xml:space="preserve">
</t>
    </r>
  </si>
  <si>
    <t>82</t>
  </si>
  <si>
    <r>
      <t>ФССЦ-26.1.02.04-0004</t>
    </r>
    <r>
      <rPr>
        <b/>
        <i/>
        <sz val="10"/>
        <rFont val="Arial"/>
        <family val="2"/>
        <charset val="204"/>
      </rPr>
      <t xml:space="preserve">
</t>
    </r>
  </si>
  <si>
    <t>83</t>
  </si>
  <si>
    <r>
      <t>ФССЦ-26.1.02.04-0006</t>
    </r>
    <r>
      <rPr>
        <b/>
        <i/>
        <sz val="10"/>
        <rFont val="Arial"/>
        <family val="2"/>
        <charset val="204"/>
      </rPr>
      <t xml:space="preserve">
</t>
    </r>
  </si>
  <si>
    <t>84</t>
  </si>
  <si>
    <r>
      <t>АО "НТПК", КП от 30.07.2023г. (п.7)</t>
    </r>
    <r>
      <rPr>
        <b/>
        <i/>
        <sz val="10"/>
        <rFont val="Arial"/>
        <family val="2"/>
        <charset val="204"/>
      </rPr>
      <t xml:space="preserve">
</t>
    </r>
  </si>
  <si>
    <t>85</t>
  </si>
  <si>
    <r>
      <t>ФЕР28-01-021-02</t>
    </r>
    <r>
      <rPr>
        <b/>
        <i/>
        <sz val="10"/>
        <rFont val="Arial"/>
        <family val="2"/>
        <charset val="204"/>
      </rPr>
      <t xml:space="preserve">
</t>
    </r>
  </si>
  <si>
    <t>86</t>
  </si>
  <si>
    <r>
      <t>ООО "Желдоркомплект", КП № 299/1 от 12.09.2023 г.</t>
    </r>
    <r>
      <rPr>
        <b/>
        <i/>
        <sz val="10"/>
        <rFont val="Arial"/>
        <family val="2"/>
        <charset val="204"/>
      </rPr>
      <t xml:space="preserve">
</t>
    </r>
  </si>
  <si>
    <t>87</t>
  </si>
  <si>
    <t>88</t>
  </si>
  <si>
    <r>
      <t>ФЕР28-01-017-03</t>
    </r>
    <r>
      <rPr>
        <b/>
        <i/>
        <sz val="10"/>
        <rFont val="Arial"/>
        <family val="2"/>
        <charset val="204"/>
      </rPr>
      <t xml:space="preserve">
</t>
    </r>
  </si>
  <si>
    <t>89</t>
  </si>
  <si>
    <r>
      <t>ФЕР28-01-018-07</t>
    </r>
    <r>
      <rPr>
        <b/>
        <i/>
        <sz val="10"/>
        <rFont val="Arial"/>
        <family val="2"/>
        <charset val="204"/>
      </rPr>
      <t xml:space="preserve">
</t>
    </r>
  </si>
  <si>
    <t>90</t>
  </si>
  <si>
    <r>
      <t>ТН №2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</si>
  <si>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91</t>
  </si>
  <si>
    <t>92</t>
  </si>
  <si>
    <t>93</t>
  </si>
  <si>
    <r>
      <t>ФЕР28-01-017-06</t>
    </r>
    <r>
      <rPr>
        <b/>
        <i/>
        <sz val="10"/>
        <rFont val="Arial"/>
        <family val="2"/>
        <charset val="204"/>
      </rPr>
      <t xml:space="preserve">
</t>
    </r>
  </si>
  <si>
    <t>94</t>
  </si>
  <si>
    <r>
      <t>ФЕР28-01-018-13</t>
    </r>
    <r>
      <rPr>
        <b/>
        <i/>
        <sz val="10"/>
        <rFont val="Arial"/>
        <family val="2"/>
        <charset val="204"/>
      </rPr>
      <t xml:space="preserve">
</t>
    </r>
  </si>
  <si>
    <t>95</t>
  </si>
  <si>
    <t>96</t>
  </si>
  <si>
    <t>97</t>
  </si>
  <si>
    <t>98</t>
  </si>
  <si>
    <r>
      <t>ФЕР28-01-017-07</t>
    </r>
    <r>
      <rPr>
        <b/>
        <i/>
        <sz val="10"/>
        <rFont val="Arial"/>
        <family val="2"/>
        <charset val="204"/>
      </rPr>
      <t xml:space="preserve">
</t>
    </r>
  </si>
  <si>
    <t>99</t>
  </si>
  <si>
    <r>
      <t>ФЕР28-01-018-13</t>
    </r>
    <r>
      <rPr>
        <b/>
        <i/>
        <sz val="10"/>
        <rFont val="Arial"/>
        <family val="2"/>
        <charset val="204"/>
      </rPr>
      <t xml:space="preserve">
Применительно</t>
    </r>
  </si>
  <si>
    <t>100</t>
  </si>
  <si>
    <t>101</t>
  </si>
  <si>
    <t>102</t>
  </si>
  <si>
    <r>
      <t>ФЕР28-01-099-01</t>
    </r>
    <r>
      <rPr>
        <b/>
        <i/>
        <sz val="10"/>
        <rFont val="Arial"/>
        <family val="2"/>
        <charset val="204"/>
      </rPr>
      <t xml:space="preserve">
</t>
    </r>
  </si>
  <si>
    <t>103</t>
  </si>
  <si>
    <r>
      <t>ФССЦ-25.1.05.07-0001</t>
    </r>
    <r>
      <rPr>
        <b/>
        <i/>
        <sz val="10"/>
        <rFont val="Arial"/>
        <family val="2"/>
        <charset val="204"/>
      </rPr>
      <t xml:space="preserve">
</t>
    </r>
  </si>
  <si>
    <t>104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</si>
  <si>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</si>
  <si>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105</t>
  </si>
  <si>
    <t>106</t>
  </si>
  <si>
    <r>
      <t>ФССЦ-11.1.03.01-0085</t>
    </r>
    <r>
      <rPr>
        <b/>
        <i/>
        <sz val="10"/>
        <rFont val="Arial"/>
        <family val="2"/>
        <charset val="204"/>
      </rPr>
      <t xml:space="preserve">
</t>
    </r>
  </si>
  <si>
    <t>107</t>
  </si>
  <si>
    <r>
      <t>ФССЦ-25.1.01.05-0013</t>
    </r>
    <r>
      <rPr>
        <b/>
        <i/>
        <sz val="10"/>
        <rFont val="Arial"/>
        <family val="2"/>
        <charset val="204"/>
      </rPr>
      <t xml:space="preserve">
</t>
    </r>
  </si>
  <si>
    <t>108</t>
  </si>
  <si>
    <r>
      <t>ФССЦ-25.1.03.02-0001</t>
    </r>
    <r>
      <rPr>
        <b/>
        <i/>
        <sz val="10"/>
        <rFont val="Arial"/>
        <family val="2"/>
        <charset val="204"/>
      </rPr>
      <t xml:space="preserve">
</t>
    </r>
  </si>
  <si>
    <t>109</t>
  </si>
  <si>
    <t>110</t>
  </si>
  <si>
    <t>111</t>
  </si>
  <si>
    <r>
      <t>ФССЦ-25.1.05.02-0002</t>
    </r>
    <r>
      <rPr>
        <b/>
        <i/>
        <sz val="10"/>
        <rFont val="Arial"/>
        <family val="2"/>
        <charset val="204"/>
      </rPr>
      <t xml:space="preserve">
</t>
    </r>
  </si>
  <si>
    <t>112</t>
  </si>
  <si>
    <t>113</t>
  </si>
  <si>
    <t>114</t>
  </si>
  <si>
    <t>115</t>
  </si>
  <si>
    <r>
      <t>ФЕР28-01-031-01</t>
    </r>
    <r>
      <rPr>
        <b/>
        <i/>
        <sz val="10"/>
        <rFont val="Arial"/>
        <family val="2"/>
        <charset val="204"/>
      </rPr>
      <t xml:space="preserve">
Применительно</t>
    </r>
  </si>
  <si>
    <t>116</t>
  </si>
  <si>
    <r>
      <t>ФЕР28-01-072-02</t>
    </r>
    <r>
      <rPr>
        <b/>
        <i/>
        <sz val="10"/>
        <rFont val="Arial"/>
        <family val="2"/>
        <charset val="204"/>
      </rPr>
      <t xml:space="preserve">
</t>
    </r>
  </si>
  <si>
    <t>117</t>
  </si>
  <si>
    <t>118</t>
  </si>
  <si>
    <r>
      <t>ФЕР28-01-027-04</t>
    </r>
    <r>
      <rPr>
        <b/>
        <i/>
        <sz val="10"/>
        <rFont val="Arial"/>
        <family val="2"/>
        <charset val="204"/>
      </rPr>
      <t xml:space="preserve">
</t>
    </r>
  </si>
  <si>
    <t>119</t>
  </si>
  <si>
    <t>120</t>
  </si>
  <si>
    <r>
      <t>ФССЦ-02.2.05.04-0061</t>
    </r>
    <r>
      <rPr>
        <b/>
        <i/>
        <sz val="10"/>
        <rFont val="Arial"/>
        <family val="2"/>
        <charset val="204"/>
      </rPr>
      <t xml:space="preserve">
</t>
    </r>
  </si>
  <si>
    <t>121</t>
  </si>
  <si>
    <t>122</t>
  </si>
  <si>
    <r>
      <t>ФЕР28-01-031-02</t>
    </r>
    <r>
      <rPr>
        <b/>
        <i/>
        <sz val="10"/>
        <rFont val="Arial"/>
        <family val="2"/>
        <charset val="204"/>
      </rPr>
      <t xml:space="preserve">
</t>
    </r>
  </si>
  <si>
    <t>123</t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</si>
  <si>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</si>
  <si>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t>124</t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</si>
  <si>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</si>
  <si>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t>125</t>
  </si>
  <si>
    <t>126</t>
  </si>
  <si>
    <t>127</t>
  </si>
  <si>
    <t>128</t>
  </si>
  <si>
    <r>
      <t>ФЕР46-09-005-01</t>
    </r>
    <r>
      <rPr>
        <b/>
        <i/>
        <sz val="10"/>
        <rFont val="Arial"/>
        <family val="2"/>
        <charset val="204"/>
      </rPr>
      <t xml:space="preserve">
</t>
    </r>
  </si>
  <si>
    <t>129</t>
  </si>
  <si>
    <t>130</t>
  </si>
  <si>
    <t>131</t>
  </si>
  <si>
    <t>132</t>
  </si>
  <si>
    <t>133</t>
  </si>
  <si>
    <r>
      <t>ФЕР01-01-013-08</t>
    </r>
    <r>
      <rPr>
        <b/>
        <i/>
        <sz val="10"/>
        <rFont val="Arial"/>
        <family val="2"/>
        <charset val="204"/>
      </rPr>
      <t xml:space="preserve">
</t>
    </r>
  </si>
  <si>
    <t>134</t>
  </si>
  <si>
    <r>
      <t>ФЕРр51-2-3</t>
    </r>
    <r>
      <rPr>
        <b/>
        <i/>
        <sz val="10"/>
        <rFont val="Arial"/>
        <family val="2"/>
        <charset val="204"/>
      </rPr>
      <t xml:space="preserve">
</t>
    </r>
  </si>
  <si>
    <t>135</t>
  </si>
  <si>
    <t>136</t>
  </si>
  <si>
    <t>137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</si>
  <si>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</si>
  <si>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138</t>
  </si>
  <si>
    <t>139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</si>
  <si>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</si>
  <si>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140</t>
  </si>
  <si>
    <r>
      <t>ФЕР01-02-001-02</t>
    </r>
    <r>
      <rPr>
        <b/>
        <i/>
        <sz val="10"/>
        <rFont val="Arial"/>
        <family val="2"/>
        <charset val="204"/>
      </rPr>
      <t xml:space="preserve">
</t>
    </r>
  </si>
  <si>
    <t>141</t>
  </si>
  <si>
    <r>
      <t>ФЕР01-02-001-08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</si>
  <si>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</si>
  <si>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</si>
  <si>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</si>
  <si>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</si>
  <si>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</si>
  <si>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</si>
  <si>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</si>
  <si>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№ п/п</t>
  </si>
  <si>
    <t>шт/т</t>
  </si>
  <si>
    <t>Наменование вида работ</t>
  </si>
  <si>
    <t>Ед.изм.</t>
  </si>
  <si>
    <t xml:space="preserve">Объем работ </t>
  </si>
  <si>
    <t>Ссылка на чертежи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</si>
  <si>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</si>
  <si>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Фактически выполненный</t>
  </si>
  <si>
    <t>выполненный и заактированный</t>
  </si>
  <si>
    <t>в основной смете</t>
  </si>
  <si>
    <t>в дополнительной смете</t>
  </si>
  <si>
    <t>4.1</t>
  </si>
  <si>
    <t>4.2</t>
  </si>
  <si>
    <t>4.3</t>
  </si>
  <si>
    <t>4.4</t>
  </si>
  <si>
    <t xml:space="preserve">Разработка грунта с погрузкой мех способом экскаваторами с ковшом 0,5 м3, гр грунтов 2 </t>
  </si>
  <si>
    <t>4.1-4.2</t>
  </si>
  <si>
    <t>131-23-ПЖ-30-Р-01
131-23-ПЖ-31-Р-01
131-23-ПЖ-31-Р-02
131-23-ПЖ-31-Р-03
131-23-ПЖ-ОП-Р-01
131-23-ПЖ-ОП-Р-02
131-23-ПЖ-Т-Р-01
131-23-ПЖ-Т-Р-02
131-23-ПЖ-Ш-Р-01</t>
  </si>
  <si>
    <t>619,4+2998,4+250,81+209,3+1332,41+208,05+88,59+414,64+171,65+66,98+57,3+85+13,73+2165,68+65,85= 8747,79м3</t>
  </si>
  <si>
    <t>Разработка грунта вручную в траншеях</t>
  </si>
  <si>
    <t>32,6+157,81+13,2+11,02+70,13+4,66+21,82+9,03+3,52+3,02+4,47+0,72+113,98+3,47= 449,45м3</t>
  </si>
  <si>
    <t>Погрузка вручную грунта от ручной разработки</t>
  </si>
  <si>
    <t>Перевозка грунта на расстояние до 1 км</t>
  </si>
  <si>
    <t>8747,79+449,45= 9197,24м3</t>
  </si>
  <si>
    <t>Планировка площадей бульдозерами</t>
  </si>
  <si>
    <t>Планировка вручную дна и откосов выемок каналов</t>
  </si>
  <si>
    <t>Планировка откосов выемок и насыпей экскаваторами</t>
  </si>
  <si>
    <t>Устройство оснований под ж/д пути</t>
  </si>
  <si>
    <t>Устройство разделяющей прослойки под песчаным основанием жд. путей из геотекстиля 500 г/м?</t>
  </si>
  <si>
    <t>131-23-ПЖ-30-Г-01
131-23-ПЖ-31-Г-01
131-23-ПЖ-31-Г-02
131-23-ПЖ-31-Г-03
131-23-ПЖ-ОП-Г-01
131-23-ПЖ-ОП-Г-02
131-23-ПЖ-Т-Г-01
131-23-ПЖ-Т-Г-02
131-23-ПЖ-Т-Г-03
131-23-ПЖ-Ш-Г-01</t>
  </si>
  <si>
    <t>978+1222,3+185,9+188,5+78+24+51+78+78+153,17+150,6+123,9+124,24+107+270,4+107+107+107+25,5+107+25,5+107+375,39+622,6+13,26+374,7+36+103,98= 5924,94м2</t>
  </si>
  <si>
    <t>Устройство подстилающих и выравнивающих слоев оснований из песка</t>
  </si>
  <si>
    <t>131-23-ПЖ-30-П-01
131-23-ПЖ-31-П-01
131-23-ПЖ-31-П-02
131-23-ПЖ-31-П-03
131-23-ПЖ-ОП-П-01
131-23-ПЖ-ОП-П-02
131-23-ПЖ-Т-П-01
131-23-ПЖ-Т-П-02
131-23-ПЖ-Т-П-03
131-23-ПЖ-Ш-П-01</t>
  </si>
  <si>
    <t>260,8+325,94+49,56+349,7+27,9+72,1+27,9+27,9+27,9+6,8+27,9+6,8+27,9+
100,1+166,03+163,48+99,91+9,6+27,73= 1805,95м3</t>
  </si>
  <si>
    <t>Устройство подстилающих и выравнивающих слоев оснований из щебня</t>
  </si>
  <si>
    <t>131-23-ПЖ-30-Щ-01
131-23-ПЖ-31-Щ-01
131-23-ПЖ-31-Щ-02
131-23-ПЖ-31-Щ-03
131-23-ПЖ-ОП-Щ-01
131-23-ПЖ-ОП-Щ-02
131-23-ПЖ-Т-Щ-01
131-23-ПЖ-Т-Щ-02
131-23-ПЖ-Т-Щ-03
131-23-ПЖ-Ш-Щ-01</t>
  </si>
  <si>
    <t>391,2+488,91+74,34+524,56+41,85+108,15+41,85+41,85+48,83+11,9+48,83+11,9+48,83+175,18+290,06+284,79+174,84+9,12+41,59= 2858,58м3
Щебень фр.25-60 (балластный 2 кат.) ГОСТ 7392 для ЖД пути</t>
  </si>
  <si>
    <t>Отсыпка щебнем призмы под тупиковые упоры</t>
  </si>
  <si>
    <t>Под проектируемые тупиковые упоры №1, №2, №3 (32,54х3=97,62м3)
Щебень фр.25-60 (балластный 2 кат.) ГОСТ 7392 для ЖД пути</t>
  </si>
  <si>
    <t>Замена балласта в пути, шпалы деревянные, число шпал на 1 км: 1840, без укладки разделительного слоя</t>
  </si>
  <si>
    <t>м / м3</t>
  </si>
  <si>
    <t>Щебень фр.25-60 (балластный 2 кат.) ГОСТ 7392 для ЖД пути</t>
  </si>
  <si>
    <t>Демонтажные работы</t>
  </si>
  <si>
    <t>Разборка тупикового упора</t>
  </si>
  <si>
    <t xml:space="preserve">Демонтаж тупиковых упоров подкранового пути </t>
  </si>
  <si>
    <t>Разборка стрелочных переводов на деревянных брусьях на базе, марка перевода 1/9</t>
  </si>
  <si>
    <t>131-23-ПЖ-ОП-Д-01
131-23-ПЖ-Ш-Д-01
131-23-ПЖ-Ш-Д-02</t>
  </si>
  <si>
    <t>Разборка пути звеньями рельсошпальной решетки, шпалы железобетонные</t>
  </si>
  <si>
    <t>131-23-ПЖ-ОП-Д-01
131-23-ПЖ-Т-Д-01
131-23-ПЖ-Т-Д-02</t>
  </si>
  <si>
    <t>113+31,035+175,97+74,03+331,48 = 725,52м</t>
  </si>
  <si>
    <t>Разборка пути поэлементно на деревянных шпалах тип рельсов Р65</t>
  </si>
  <si>
    <t>Прочие работы</t>
  </si>
  <si>
    <t>Погрузка переводов стрелочных и пересечений, рельс</t>
  </si>
  <si>
    <t>СП8, СП22, СП14, СП б/н</t>
  </si>
  <si>
    <t>Погрузка металлических конструкций креплений</t>
  </si>
  <si>
    <t>Перевозка грузов на расстояние до 2 км</t>
  </si>
  <si>
    <t>Разгрузка металлических конструкций креплений</t>
  </si>
  <si>
    <t>Разгрузка переводов стрелочных и пересечений, рельс</t>
  </si>
  <si>
    <t>Погрузка деревянных шпал</t>
  </si>
  <si>
    <t>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</si>
  <si>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тип скрепления КД-65.</t>
  </si>
  <si>
    <t>131-23-ПЖ-30-У-01
131-23-ПЖ-31-У-01
131-23-ПЖ-31-У-02
131-23-ПЖ-31-У-03
131-23-ПЖ-ОП-У-01
131-23-ПЖ-Ш-У-02</t>
  </si>
  <si>
    <t>316,77+407,43+62+62,84+8+17+51,06+50,2+41,3+41,41+37,5+90,1+34,66=1220,27м3
Рельсы Р65 L=12,5м=2440,54м/196шт (из них 24шт давальческие)
Шпалы деревянные=2247шт 
Накладка Р-65=220шт (из них 16шт давальческие)
Болт стыковой М27 в компл. с шайбой и гайкой=1320шт
Комплект скреплений КД-65=2247шт</t>
  </si>
  <si>
    <t>Укладка пути отдельными элементами на железобетонных шпалах тип рельсов: Р65</t>
  </si>
  <si>
    <t>131-23-ПЖ-Т-У-01
131-23-ПЖ-Т-У-02</t>
  </si>
  <si>
    <t>8,5+8,5+13,6+13,05+125,13+193,93+191,35+124,89+9,05=688,0м
Рельсы Р65 L=12,5м = 89,21т/110шт
Шпалы железобетонные  = 1274шт
Накладка Р-65 = 110шт/3,245т
Комплект скреплений ЖБР-65 = 2546шт</t>
  </si>
  <si>
    <t>9,3х4=37,2м
Контррельсовый уголок (с комплектом крепления) СП850 длина 9,3м ПКЖД-65-4компл.</t>
  </si>
  <si>
    <t>Укладка глухого пересечения</t>
  </si>
  <si>
    <t>Укладка глухого пересечения на деревянных брусьях поэлементно при типе рельсов Р65</t>
  </si>
  <si>
    <t>Глухое пересечение (угол 45º) тип Р65-1компл
Шпала деревян. пропит. II тип-2шт</t>
  </si>
  <si>
    <t>Укладка стрелочных переводов</t>
  </si>
  <si>
    <t>Сборка стрелочного перевода блоками при типе рельсов Р65 на железобетонных брусьях, марка перевода: 1/9</t>
  </si>
  <si>
    <t>СП №46 1/9 прав
СП №48 1/9 лев
СП №50 1/9 прав
Стрелочный перевод, Р65 марка 1/9 правый-2шт
Стрелочный перевод, Р65 марка 1/9 левый-1шт
Брус ж.б. пр. 2769-3компл</t>
  </si>
  <si>
    <t xml:space="preserve">Укладка стрелочного перевода типа Р65 блоками кранами на железнодорожном ходу, брусья железобетонные, марка перевода: 1/9 </t>
  </si>
  <si>
    <t xml:space="preserve">Сборка стрелочного перевода блоками при типе рельсов Р65 на деревянных брусьях, марка перевода: 1/9 </t>
  </si>
  <si>
    <t>131-23-ПЖ-ОП-У-01
131-23-ПЖ-ОП-У-02</t>
  </si>
  <si>
    <t>СП №40 1/9 (старогодний СП №8), 
СП №42 1/9 лев
СП №41 1/9 прав 
Стрелочный перевод, Р65 марка 1/9 правый-1шт
Стрелочный перевод, Р65 марка 1/9 левый-1шт
Брус дерев. А4 тип II, пропитка 3-5мм,160х250-3компл</t>
  </si>
  <si>
    <t xml:space="preserve">Укладка стрелочного перевода типа Р65 блоками кранами на железнодорожном ходу, брусья деревянные, марка перевода: 1/9 </t>
  </si>
  <si>
    <t>Сборка стрелочного перевода блоками при типе рельсов Р65 на деревянных брусьях, марка перевода: 1/7</t>
  </si>
  <si>
    <t>СП №43 1/7
СП №45 1/7 
СП №47 1/7
Стрелочный перевод, Р65 марка 1/7 левый-3шт
Брус дерев. А4 тип II, пропитка 3-5мм,160х250-3компл</t>
  </si>
  <si>
    <t>Укладка стрелочного перевода типа Р65 блоками кранами на железнодорожном ходу, брусья деревянные, марка перевода: 1/7</t>
  </si>
  <si>
    <t>СП №б/н 1/9 – старогодний
СП №14 1/9 – старогодний</t>
  </si>
  <si>
    <t>Укладка стрелочного перевода типа Р65 блоками кранами на железнодорожном ходу, брусья деревянные, марка перевода: 1/9</t>
  </si>
  <si>
    <t>Устройство упоров тупиковых</t>
  </si>
  <si>
    <t xml:space="preserve">Устройство упоров тупиковых </t>
  </si>
  <si>
    <t>Старогодний, подкрановые пути</t>
  </si>
  <si>
    <t>Устройство упоров тупиковых рельсовых</t>
  </si>
  <si>
    <t>Туп. упоры №1, №2, №3 на путях №32,34,36
Тупиковый упор ТУ 5264-001-83875090-2016 (в комплекте: стойка упора, деревянные брусья, крепеж, знак "Путевое заграждение")-3компл
Щебень фр.25-60 (балластный 2 кат.) ГОСТ 7392 для ЖД пути-60м3</t>
  </si>
  <si>
    <t xml:space="preserve">Изготовление и монтаж обрамления призм тупиковых упоров </t>
  </si>
  <si>
    <t>5 / 5,98</t>
  </si>
  <si>
    <t>Пути 32, 34, 36, обкаточные (2 шт):
лист ст 3мм – 25,44м2*23,57кг*5шт = 2998,1 кг
уголок 50х50х4мм – 149,70м*3,05кг*5шт =2282,89 кг</t>
  </si>
  <si>
    <t>Рихтовка, выправка и балластировка путей</t>
  </si>
  <si>
    <t>131-23-ПЖ-30-Б-01
131-23-ПЖ-31-Б-01
131-23-ПЖ-ОП-Б-01
131-23-ПЖ-Т-Б-01
131-23-ПЖ-Ш-Б-01</t>
  </si>
  <si>
    <t>316,77+425,93+62+271,8+17+245,8+70,56+670,5+34,66 = 2115,02м</t>
  </si>
  <si>
    <t>Балластировка и выправка пути и стрелочных переводов, балласт: щебеночный</t>
  </si>
  <si>
    <t>136,21+13,62+(175,19+17,52)+(26,66+2,67)+(166,16+16,62)+(7,31+0,73)+114,94+11,49+(36,32+3,63)+(304,75+30,48)+14,9+1,49= 1080,69м3
Щебень фр.25-60 (балластный 2 кат.) ГОСТ 7392 для ЖД пути</t>
  </si>
  <si>
    <t>Балластировка междупутья</t>
  </si>
  <si>
    <t>По письму №179 от 21.05.2024</t>
  </si>
  <si>
    <t>Уч.5+уч.6
Песок карьерный = 50,4+49,6 = 100м3
Щебень фр.25-60 (балластный 2 кат.) ГОСТ 7392 для ЖД пути =
63+62 = 125м3</t>
  </si>
  <si>
    <t>Послеусадочный ремонт пути</t>
  </si>
  <si>
    <t>Изготовление и устройство закладных конструкций</t>
  </si>
  <si>
    <t>Изготовление в построечных условиях конструкций закладных МС2 (резка и сверление)</t>
  </si>
  <si>
    <t>131-23-ПЖ-31-У-07</t>
  </si>
  <si>
    <t>МС2- 380шт. * 0,15 = 57м * 4,79кг/м = 273,03кг, уголок 75х50х5</t>
  </si>
  <si>
    <t>Сверление рельс для установки МС2</t>
  </si>
  <si>
    <t>Установка МС2 на болтовых соединениях к рельсам</t>
  </si>
  <si>
    <t>Болт М14х45, Гайка М14, Шайба М14 = 380 компл.</t>
  </si>
  <si>
    <t xml:space="preserve">Монтаж в проектное положение МС1 с приваркой к МС2 </t>
  </si>
  <si>
    <t>м/ т</t>
  </si>
  <si>
    <t>936/ 5,429</t>
  </si>
  <si>
    <t>936*5,8 = 5429кг, уголок 75х75х5</t>
  </si>
  <si>
    <t>ПОДГОТОВИТЕЛЬНЫЕ и ДЕМОНТАЖНЫЕ РАБОТЫ</t>
  </si>
  <si>
    <t>Разборка асфальтобетонного покрытия Путь №31</t>
  </si>
  <si>
    <t>Нарезка швов</t>
  </si>
  <si>
    <t>участок 2: L= 201,3 м, путь №31
участок 4: L= 12,9 м, путь №31
участок 5: L= 11,8 м, путь №31</t>
  </si>
  <si>
    <t>Разборка асфальтобетонного покрытия отбойными молотками</t>
  </si>
  <si>
    <t>Уч. 2: асф. основание: S = 507,1 м2; h = 0,24 м; V= 121,7 м3, путь 31
Уч. 4: асф. основание: S = 33,35 м2; h = 0,44 м; V= 14,68м3, путь 31
Уч. 5: асф. основание: S = 35,34 м2; h = 0,41 м; V= 14,5м3, путь 31</t>
  </si>
  <si>
    <t>Разборка асфальтобетонного покрытия ковшом экскаватора</t>
  </si>
  <si>
    <t>Участок 3: асфальт. покрытие S = 180,4 м2; h = 0,04 м; V= 7,22 м3</t>
  </si>
  <si>
    <t>Демонтаж ж/б плит (3,0х1,75х0,17)</t>
  </si>
  <si>
    <t>Участок 3: ж/б плиты S= 180,4м2х0,17м = 30,67м3</t>
  </si>
  <si>
    <t>Разборка бетонного основания отбойными молотками, h = 0,1 м</t>
  </si>
  <si>
    <t>Уч. 1: бетон. основание: S = 1093,2 м2; h = 0,1 м; V= 109,32 м3, путь 31
Участок 3: бетон. основание: V= 180,4*0,1 = 18,04 м3, путь 31</t>
  </si>
  <si>
    <t>Погрузка асфальтобетона механизир. способом</t>
  </si>
  <si>
    <t xml:space="preserve">т </t>
  </si>
  <si>
    <t>(150,88+7,22)*1,8=284,54м3</t>
  </si>
  <si>
    <t>Погрузка бетонного лома механизир. способом</t>
  </si>
  <si>
    <t>(30,67+127,36)*2,4=379,27м3</t>
  </si>
  <si>
    <t>Перевозка и утилизация</t>
  </si>
  <si>
    <t>Разборка бетонных конструкций Путь №30</t>
  </si>
  <si>
    <t>Разборка бетонных оснований в котловане под устройство жд пути №30 отбойными молотками</t>
  </si>
  <si>
    <t>Бетонное основание 3,0х3,0х1,25(h) -2шт. V1 = (3*3*1,25) *2 = 22,5 м3
Бетонное основание 3,0х1,5х1,25(h) -11шт. V1 = (3*1,5*1,25) *11 = 61,9 м3</t>
  </si>
  <si>
    <t>84,4*2,4=202,56т</t>
  </si>
  <si>
    <t>Разборка тупиков ж/б конструкций Путь №31</t>
  </si>
  <si>
    <t>Разборка бетонных блоков отбойными молотками (тупики)</t>
  </si>
  <si>
    <t>тупики на пути №18: бетонные блоки 3,0х0,6х0,6 (м) - 20шт./ 21,6м3
тупики на уч. подкранового пути: бет. блоки 3,0х0,6х0,6 (м) - 20шт./ 21,6м3</t>
  </si>
  <si>
    <t>Разборка асфальтобетонного покрытия отбойными молотками (тупики)</t>
  </si>
  <si>
    <t>м2/ м3</t>
  </si>
  <si>
    <t>151 / 6,04</t>
  </si>
  <si>
    <t>S = 151 м2, h = 0,04м2, V= 6,04 м3</t>
  </si>
  <si>
    <t xml:space="preserve">Разборка бетонных плит  </t>
  </si>
  <si>
    <t>151 / 25,67</t>
  </si>
  <si>
    <t>S = 151 м2, h = 0,17м2, V= 25,67м3</t>
  </si>
  <si>
    <t>Разборка бетонного основания: h = 0,1 м отбойными молотками (тупики</t>
  </si>
  <si>
    <t>толщина слоя бетонного основания: h = 0,1 м, 
V= 151*0,1 = 15,1 м3</t>
  </si>
  <si>
    <t>6,04*1,8=10,87т</t>
  </si>
  <si>
    <t>(43,2+25,67+15,1)*2,4=201,53т</t>
  </si>
  <si>
    <t>Демонтаж опор Пути 33, 35, 37, 39. СП №47</t>
  </si>
  <si>
    <t>Разработка грунта с погрузкой мех способом</t>
  </si>
  <si>
    <t>26,24м3*6шт.</t>
  </si>
  <si>
    <t>Разработка и обратная засыпка грунта вручную при подводке, смене или усилении фундаментов</t>
  </si>
  <si>
    <t>0,5м3*6шт.</t>
  </si>
  <si>
    <t>Погрузка грунта вручную</t>
  </si>
  <si>
    <t>(41,5+0,5)*6</t>
  </si>
  <si>
    <t>Погрузка грунта</t>
  </si>
  <si>
    <t>7,9*6шт.</t>
  </si>
  <si>
    <t>(41,5+0,5+7,9)*6</t>
  </si>
  <si>
    <t>Обратная засыпка грунтом бульдозерами</t>
  </si>
  <si>
    <t>31,1*6</t>
  </si>
  <si>
    <t>Уплотнение грунта трамбовками</t>
  </si>
  <si>
    <t>Демонтаж ж/б конструкций опор</t>
  </si>
  <si>
    <t>Разборка монолитного ж/б фундамента</t>
  </si>
  <si>
    <t>м3/т</t>
  </si>
  <si>
    <t>30/75</t>
  </si>
  <si>
    <t>5м3*6 = 30м3
12,5т *6 = 75т</t>
  </si>
  <si>
    <t>Демонтаж ж/б опор (6шт.)</t>
  </si>
  <si>
    <t>шт./м3</t>
  </si>
  <si>
    <t>6/19,2</t>
  </si>
  <si>
    <t>Погрузка бетонного лома механизир.  способом</t>
  </si>
  <si>
    <t>Погрузка бетонного лома вручную</t>
  </si>
  <si>
    <t>Перевозка и утилизация бетонного лома</t>
  </si>
  <si>
    <t xml:space="preserve">Демонтаж м/ конструкций </t>
  </si>
  <si>
    <t xml:space="preserve">Демонтаж металлоконструкций опоры (опоры под трубопроводы) </t>
  </si>
  <si>
    <t>металлоконструкции: 0,76т + 0,68т + 0,597т + 0,582т + 1,136т + 0,865т = 4,62т</t>
  </si>
  <si>
    <t>Демонтаж металлоконструкций фермы</t>
  </si>
  <si>
    <t>Погрузка металлического лома</t>
  </si>
  <si>
    <t>4,62т +6,82т =11,44</t>
  </si>
  <si>
    <t>Перевозка металлического лома</t>
  </si>
  <si>
    <t>Разгрузка металлического лома</t>
  </si>
  <si>
    <t>Стыковка с путями 417 цеха</t>
  </si>
  <si>
    <t>путь №35 – 5,25м, №37 – 1,21м, №39- 2,0м (1,09777 + 1,12т + 0,4934т)</t>
  </si>
  <si>
    <t>Укладка пути отдельными элементами на деревянных шпалах при раздельном шурупном скреплении тип рельсов: Р65, тип скрепления КД-65</t>
  </si>
  <si>
    <t>Старогодние  
путь №35 – 6,25м (0,811 + 0,2617т + 0,37)</t>
  </si>
  <si>
    <t>Соединение рельсошпальной решетки на деревянных шпалах с рельсовыми путями цеха 417</t>
  </si>
  <si>
    <t>стык</t>
  </si>
  <si>
    <t>Путь №37 -1 стык (130,9кг)
Путь №39 -1 стык (130,9кг)
Накладка Р-65 = 8шт
Болт стыковой М27х160 в комплекте с шайбой и гайкой = 24шт</t>
  </si>
  <si>
    <t xml:space="preserve">Сверление отверстий в рельсах после подрезки под монтаж накладки </t>
  </si>
  <si>
    <t>Ж.д. путь 35 + путь цеха 417 - 16 отверстий
Ж.д. путь 37 + путь цеха 417 - 8 отверстий
Ж.д. путь 39 + путь цеха 417 - 8 отверстий</t>
  </si>
  <si>
    <t>Демонтаж бетонного основания отбойными молотками</t>
  </si>
  <si>
    <t>0,27м х 2,97м х 0,4м =0,32м3</t>
  </si>
  <si>
    <t>Утверждаю</t>
  </si>
  <si>
    <t>Ведомость объемов работ</t>
  </si>
  <si>
    <t>Ж/д пути от испытательного центра до обкаточной линии с удлинением трансбордера, расположенные по адресу:
Московская область, г. о. Мытищи, ул. Колонцова, 4». Пути железнодорожные</t>
  </si>
  <si>
    <t xml:space="preserve">Примечания: </t>
  </si>
  <si>
    <t>Производство работ осуществляется на территории действующего предприятия с наличием в зоне производства работ факторов:</t>
  </si>
  <si>
    <t>- разветвленная сеть транспортных и инженерных коммуникаций;</t>
  </si>
  <si>
    <t>- стесненные условия для складирования материалов;</t>
  </si>
  <si>
    <t>- действующее технологическое оборудование;</t>
  </si>
  <si>
    <t>Производство работ аналогично технологическим процессам в новом строительстве</t>
  </si>
  <si>
    <t>- движение технологического транспорта</t>
  </si>
  <si>
    <t>Представитель заказчика:</t>
  </si>
  <si>
    <t xml:space="preserve">Представитель технического заказчика: </t>
  </si>
  <si>
    <t>КС-6</t>
  </si>
  <si>
    <t>было</t>
  </si>
  <si>
    <t>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</si>
</sst>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ISOCPEU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13" fillId="0" borderId="0"/>
    <xf numFmtId="0" fontId="15" fillId="0" borderId="0"/>
    <xf numFmtId="0" fontId="13" fillId="0" borderId="0"/>
  </cellStyleXfs>
  <cellXfs count="176">
    <xf numFmtId="0" fontId="0" fillId="0" borderId="0" xfId="0"/>
    <xf numFmtId="0" fontId="5" fillId="0" borderId="0" xfId="1" applyFont="1"/>
    <xf numFmtId="0" fontId="5" fillId="0" borderId="0" xfId="1" applyFont="1" applyAlignment="1">
      <alignment horizontal="left" vertical="top"/>
    </xf>
    <xf numFmtId="49" fontId="6" fillId="3" borderId="4" xfId="1" applyNumberFormat="1" applyFont="1" applyFill="1" applyBorder="1" applyAlignment="1">
      <alignment horizontal="left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0" xfId="2" applyFont="1"/>
    <xf numFmtId="0" fontId="5" fillId="0" borderId="1" xfId="2" applyFont="1" applyBorder="1"/>
    <xf numFmtId="0" fontId="5" fillId="0" borderId="1" xfId="1" applyFont="1" applyBorder="1"/>
    <xf numFmtId="0" fontId="5" fillId="0" borderId="0" xfId="1" applyFont="1" applyAlignment="1">
      <alignment horizontal="center" vertical="center"/>
    </xf>
    <xf numFmtId="49" fontId="5" fillId="0" borderId="0" xfId="1" applyNumberFormat="1" applyFont="1"/>
    <xf numFmtId="0" fontId="9" fillId="0" borderId="0" xfId="1" applyFont="1" applyAlignment="1">
      <alignment horizontal="center" vertical="top"/>
    </xf>
    <xf numFmtId="0" fontId="10" fillId="0" borderId="0" xfId="1" applyFont="1"/>
    <xf numFmtId="0" fontId="11" fillId="0" borderId="0" xfId="1" applyFont="1"/>
    <xf numFmtId="0" fontId="9" fillId="0" borderId="0" xfId="1" applyFont="1" applyAlignment="1">
      <alignment horizontal="center"/>
    </xf>
    <xf numFmtId="49" fontId="5" fillId="0" borderId="1" xfId="1" applyNumberFormat="1" applyFont="1" applyBorder="1"/>
    <xf numFmtId="0" fontId="5" fillId="0" borderId="1" xfId="1" applyFont="1" applyBorder="1" applyAlignment="1">
      <alignment horizontal="center"/>
    </xf>
    <xf numFmtId="0" fontId="8" fillId="5" borderId="5" xfId="3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center"/>
    </xf>
    <xf numFmtId="0" fontId="5" fillId="5" borderId="1" xfId="1" applyFont="1" applyFill="1" applyBorder="1"/>
    <xf numFmtId="49" fontId="5" fillId="5" borderId="1" xfId="1" applyNumberFormat="1" applyFont="1" applyFill="1" applyBorder="1"/>
    <xf numFmtId="0" fontId="8" fillId="2" borderId="5" xfId="3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wrapText="1"/>
    </xf>
    <xf numFmtId="49" fontId="5" fillId="2" borderId="1" xfId="1" applyNumberFormat="1" applyFont="1" applyFill="1" applyBorder="1"/>
    <xf numFmtId="0" fontId="12" fillId="0" borderId="0" xfId="1" applyFont="1"/>
    <xf numFmtId="0" fontId="5" fillId="4" borderId="5" xfId="2" applyFont="1" applyFill="1" applyBorder="1"/>
    <xf numFmtId="0" fontId="5" fillId="4" borderId="1" xfId="1" applyFont="1" applyFill="1" applyBorder="1" applyAlignment="1">
      <alignment horizontal="center" vertical="center"/>
    </xf>
    <xf numFmtId="0" fontId="5" fillId="4" borderId="1" xfId="2" applyFont="1" applyFill="1" applyBorder="1"/>
    <xf numFmtId="49" fontId="5" fillId="4" borderId="1" xfId="1" applyNumberFormat="1" applyFont="1" applyFill="1" applyBorder="1"/>
    <xf numFmtId="0" fontId="5" fillId="6" borderId="5" xfId="2" applyFont="1" applyFill="1" applyBorder="1"/>
    <xf numFmtId="0" fontId="5" fillId="6" borderId="1" xfId="1" applyFont="1" applyFill="1" applyBorder="1" applyAlignment="1">
      <alignment horizontal="center" vertical="center"/>
    </xf>
    <xf numFmtId="0" fontId="5" fillId="6" borderId="1" xfId="2" applyFont="1" applyFill="1" applyBorder="1"/>
    <xf numFmtId="49" fontId="5" fillId="6" borderId="1" xfId="1" applyNumberFormat="1" applyFont="1" applyFill="1" applyBorder="1"/>
    <xf numFmtId="0" fontId="5" fillId="0" borderId="5" xfId="2" applyFont="1" applyBorder="1"/>
    <xf numFmtId="49" fontId="18" fillId="0" borderId="0" xfId="3" applyNumberFormat="1" applyFont="1" applyAlignment="1">
      <alignment horizontal="left" vertical="center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49" fontId="18" fillId="0" borderId="0" xfId="3" applyNumberFormat="1" applyFont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9" fontId="18" fillId="0" borderId="1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7" fillId="0" borderId="2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vertical="center" wrapText="1"/>
    </xf>
    <xf numFmtId="0" fontId="16" fillId="0" borderId="1" xfId="3" applyFont="1" applyBorder="1" applyAlignment="1">
      <alignment vertical="center"/>
    </xf>
    <xf numFmtId="49" fontId="16" fillId="0" borderId="1" xfId="3" applyNumberFormat="1" applyFont="1" applyBorder="1" applyAlignment="1">
      <alignment vertical="center"/>
    </xf>
    <xf numFmtId="0" fontId="17" fillId="0" borderId="1" xfId="3" applyFont="1" applyBorder="1" applyAlignment="1">
      <alignment vertical="center"/>
    </xf>
    <xf numFmtId="49" fontId="17" fillId="0" borderId="1" xfId="3" applyNumberFormat="1" applyFont="1" applyBorder="1" applyAlignment="1">
      <alignment vertical="center"/>
    </xf>
    <xf numFmtId="0" fontId="18" fillId="0" borderId="1" xfId="3" applyFont="1" applyBorder="1" applyAlignment="1">
      <alignment vertical="center"/>
    </xf>
    <xf numFmtId="0" fontId="7" fillId="0" borderId="1" xfId="3" applyBorder="1" applyAlignment="1">
      <alignment vertical="center" wrapText="1"/>
    </xf>
    <xf numFmtId="0" fontId="19" fillId="0" borderId="1" xfId="3" applyFont="1" applyBorder="1" applyAlignment="1">
      <alignment horizontal="left" vertical="center" wrapText="1"/>
    </xf>
    <xf numFmtId="0" fontId="19" fillId="9" borderId="1" xfId="3" applyFont="1" applyFill="1" applyBorder="1" applyAlignment="1">
      <alignment horizontal="left" vertical="center" wrapText="1"/>
    </xf>
    <xf numFmtId="0" fontId="18" fillId="0" borderId="0" xfId="3" applyFont="1" applyAlignment="1">
      <alignment horizontal="left" vertical="center" wrapText="1"/>
    </xf>
    <xf numFmtId="0" fontId="17" fillId="0" borderId="8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49" fontId="17" fillId="0" borderId="2" xfId="3" applyNumberFormat="1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7" fillId="0" borderId="9" xfId="3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0" fontId="7" fillId="0" borderId="11" xfId="3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49" fontId="16" fillId="0" borderId="2" xfId="3" applyNumberFormat="1" applyFont="1" applyBorder="1" applyAlignment="1">
      <alignment horizontal="center" vertical="center"/>
    </xf>
    <xf numFmtId="49" fontId="17" fillId="0" borderId="12" xfId="3" applyNumberFormat="1" applyFont="1" applyBorder="1" applyAlignment="1">
      <alignment horizontal="center" vertical="center"/>
    </xf>
    <xf numFmtId="0" fontId="17" fillId="0" borderId="12" xfId="3" applyFont="1" applyBorder="1" applyAlignment="1">
      <alignment horizontal="center" vertical="center"/>
    </xf>
    <xf numFmtId="0" fontId="18" fillId="0" borderId="12" xfId="3" applyFont="1" applyBorder="1" applyAlignment="1">
      <alignment horizontal="center" vertical="center"/>
    </xf>
    <xf numFmtId="0" fontId="7" fillId="0" borderId="7" xfId="3" applyBorder="1" applyAlignment="1">
      <alignment horizontal="center" vertical="center"/>
    </xf>
    <xf numFmtId="0" fontId="7" fillId="0" borderId="13" xfId="3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18" fillId="0" borderId="10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22" fillId="0" borderId="1" xfId="3" applyFont="1" applyBorder="1" applyAlignment="1">
      <alignment vertical="center"/>
    </xf>
    <xf numFmtId="0" fontId="7" fillId="0" borderId="1" xfId="3" applyBorder="1" applyAlignment="1">
      <alignment vertical="center"/>
    </xf>
    <xf numFmtId="0" fontId="7" fillId="0" borderId="1" xfId="3" applyFont="1" applyBorder="1" applyAlignment="1">
      <alignment vertical="center"/>
    </xf>
    <xf numFmtId="0" fontId="16" fillId="0" borderId="0" xfId="3" applyFont="1" applyAlignment="1">
      <alignment vertical="center"/>
    </xf>
    <xf numFmtId="0" fontId="23" fillId="0" borderId="1" xfId="3" applyFont="1" applyBorder="1" applyAlignment="1">
      <alignment horizontal="center" vertical="center"/>
    </xf>
    <xf numFmtId="49" fontId="19" fillId="0" borderId="1" xfId="3" quotePrefix="1" applyNumberFormat="1" applyFont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/>
    </xf>
    <xf numFmtId="0" fontId="19" fillId="0" borderId="1" xfId="3" applyFont="1" applyBorder="1" applyAlignment="1">
      <alignment horizontal="center" vertical="center"/>
    </xf>
    <xf numFmtId="0" fontId="19" fillId="0" borderId="1" xfId="3" applyFont="1" applyBorder="1" applyAlignment="1">
      <alignment horizontal="right" vertical="center"/>
    </xf>
    <xf numFmtId="0" fontId="14" fillId="0" borderId="1" xfId="3" applyFont="1" applyBorder="1" applyAlignment="1">
      <alignment horizontal="right" vertical="center"/>
    </xf>
    <xf numFmtId="0" fontId="16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horizontal="right" vertical="center"/>
    </xf>
    <xf numFmtId="0" fontId="18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vertical="center"/>
    </xf>
    <xf numFmtId="0" fontId="19" fillId="0" borderId="1" xfId="3" applyFont="1" applyBorder="1" applyAlignment="1">
      <alignment vertical="center"/>
    </xf>
    <xf numFmtId="0" fontId="14" fillId="0" borderId="1" xfId="3" applyFont="1" applyBorder="1" applyAlignment="1">
      <alignment vertical="center"/>
    </xf>
    <xf numFmtId="0" fontId="23" fillId="9" borderId="1" xfId="3" applyFont="1" applyFill="1" applyBorder="1" applyAlignment="1">
      <alignment horizontal="center" vertical="center"/>
    </xf>
    <xf numFmtId="49" fontId="19" fillId="9" borderId="1" xfId="3" quotePrefix="1" applyNumberFormat="1" applyFont="1" applyFill="1" applyBorder="1" applyAlignment="1">
      <alignment horizontal="center" vertical="center"/>
    </xf>
    <xf numFmtId="49" fontId="19" fillId="9" borderId="1" xfId="3" applyNumberFormat="1" applyFont="1" applyFill="1" applyBorder="1" applyAlignment="1">
      <alignment horizontal="left" vertical="center"/>
    </xf>
    <xf numFmtId="0" fontId="19" fillId="9" borderId="1" xfId="3" applyFont="1" applyFill="1" applyBorder="1" applyAlignment="1">
      <alignment horizontal="center" vertical="center"/>
    </xf>
    <xf numFmtId="0" fontId="19" fillId="9" borderId="1" xfId="3" applyFont="1" applyFill="1" applyBorder="1" applyAlignment="1">
      <alignment horizontal="right" vertical="center"/>
    </xf>
    <xf numFmtId="0" fontId="14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vertical="center"/>
    </xf>
    <xf numFmtId="0" fontId="18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horizontal="right" vertical="center"/>
    </xf>
    <xf numFmtId="0" fontId="16" fillId="9" borderId="0" xfId="3" applyFont="1" applyFill="1" applyAlignment="1">
      <alignment vertical="center"/>
    </xf>
    <xf numFmtId="0" fontId="23" fillId="0" borderId="1" xfId="3" applyFont="1" applyBorder="1" applyAlignment="1">
      <alignment vertical="center"/>
    </xf>
    <xf numFmtId="3" fontId="14" fillId="0" borderId="1" xfId="3" applyNumberFormat="1" applyFont="1" applyBorder="1" applyAlignment="1">
      <alignment horizontal="right" vertical="center"/>
    </xf>
    <xf numFmtId="3" fontId="24" fillId="0" borderId="1" xfId="3" applyNumberFormat="1" applyFont="1" applyBorder="1" applyAlignment="1">
      <alignment horizontal="right" vertical="center"/>
    </xf>
    <xf numFmtId="3" fontId="19" fillId="0" borderId="1" xfId="3" applyNumberFormat="1" applyFont="1" applyBorder="1" applyAlignment="1">
      <alignment horizontal="right" vertical="center"/>
    </xf>
    <xf numFmtId="0" fontId="18" fillId="0" borderId="0" xfId="3" applyFont="1" applyAlignment="1">
      <alignment horizontal="right" vertical="center"/>
    </xf>
    <xf numFmtId="4" fontId="18" fillId="0" borderId="2" xfId="3" applyNumberFormat="1" applyFont="1" applyBorder="1" applyAlignment="1">
      <alignment horizontal="center" vertical="center"/>
    </xf>
    <xf numFmtId="4" fontId="18" fillId="0" borderId="12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vertical="center"/>
    </xf>
    <xf numFmtId="4" fontId="18" fillId="0" borderId="1" xfId="3" applyNumberFormat="1" applyFont="1" applyBorder="1" applyAlignment="1">
      <alignment horizontal="center" vertical="center"/>
    </xf>
    <xf numFmtId="4" fontId="7" fillId="0" borderId="1" xfId="3" applyNumberFormat="1" applyBorder="1" applyAlignment="1">
      <alignment vertical="center"/>
    </xf>
    <xf numFmtId="4" fontId="19" fillId="0" borderId="1" xfId="3" applyNumberFormat="1" applyFont="1" applyBorder="1" applyAlignment="1">
      <alignment horizontal="right" vertical="center"/>
    </xf>
    <xf numFmtId="4" fontId="19" fillId="0" borderId="1" xfId="3" applyNumberFormat="1" applyFont="1" applyBorder="1" applyAlignment="1">
      <alignment vertical="center"/>
    </xf>
    <xf numFmtId="4" fontId="19" fillId="9" borderId="1" xfId="3" applyNumberFormat="1" applyFont="1" applyFill="1" applyBorder="1" applyAlignment="1">
      <alignment horizontal="right" vertical="center"/>
    </xf>
    <xf numFmtId="4" fontId="18" fillId="0" borderId="1" xfId="3" applyNumberFormat="1" applyFont="1" applyBorder="1" applyAlignment="1">
      <alignment horizontal="right" vertical="center"/>
    </xf>
    <xf numFmtId="4" fontId="18" fillId="0" borderId="0" xfId="3" applyNumberFormat="1" applyFont="1" applyAlignment="1">
      <alignment horizontal="right" vertical="center"/>
    </xf>
    <xf numFmtId="0" fontId="23" fillId="2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right" vertical="center"/>
    </xf>
    <xf numFmtId="0" fontId="20" fillId="2" borderId="1" xfId="3" applyFont="1" applyFill="1" applyBorder="1" applyAlignment="1">
      <alignment horizontal="right" vertical="center"/>
    </xf>
    <xf numFmtId="0" fontId="23" fillId="7" borderId="1" xfId="3" applyFont="1" applyFill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 wrapText="1"/>
    </xf>
    <xf numFmtId="0" fontId="23" fillId="8" borderId="1" xfId="3" applyFont="1" applyFill="1" applyBorder="1" applyAlignment="1">
      <alignment horizontal="center" vertical="center"/>
    </xf>
    <xf numFmtId="0" fontId="25" fillId="0" borderId="0" xfId="3" applyFont="1" applyAlignment="1">
      <alignment horizontal="center" vertical="center" wrapText="1"/>
    </xf>
    <xf numFmtId="0" fontId="25" fillId="0" borderId="0" xfId="3" applyFont="1" applyAlignment="1">
      <alignment horizontal="left" vertical="center" wrapText="1"/>
    </xf>
    <xf numFmtId="0" fontId="26" fillId="0" borderId="0" xfId="3" applyFont="1" applyAlignment="1">
      <alignment horizontal="center" vertical="center" wrapText="1"/>
    </xf>
    <xf numFmtId="0" fontId="25" fillId="0" borderId="0" xfId="3" applyFont="1" applyAlignment="1">
      <alignment horizontal="center" vertical="top" wrapText="1"/>
    </xf>
    <xf numFmtId="0" fontId="25" fillId="0" borderId="4" xfId="3" applyFont="1" applyBorder="1" applyAlignment="1">
      <alignment horizontal="left" vertical="center" wrapText="1"/>
    </xf>
    <xf numFmtId="0" fontId="25" fillId="0" borderId="1" xfId="3" applyFont="1" applyBorder="1" applyAlignment="1">
      <alignment horizontal="center" vertical="center" wrapText="1"/>
    </xf>
    <xf numFmtId="0" fontId="26" fillId="0" borderId="1" xfId="3" applyFont="1" applyBorder="1" applyAlignment="1">
      <alignment horizontal="center" vertical="center" wrapText="1"/>
    </xf>
    <xf numFmtId="49" fontId="26" fillId="0" borderId="1" xfId="3" applyNumberFormat="1" applyFont="1" applyBorder="1" applyAlignment="1">
      <alignment horizontal="center" vertical="center" wrapText="1"/>
    </xf>
    <xf numFmtId="49" fontId="25" fillId="0" borderId="1" xfId="3" applyNumberFormat="1" applyFont="1" applyBorder="1" applyAlignment="1">
      <alignment horizontal="center" vertical="center" wrapText="1"/>
    </xf>
    <xf numFmtId="49" fontId="25" fillId="0" borderId="1" xfId="3" applyNumberFormat="1" applyFont="1" applyBorder="1" applyAlignment="1">
      <alignment horizontal="center" vertical="top" wrapText="1"/>
    </xf>
    <xf numFmtId="0" fontId="27" fillId="0" borderId="1" xfId="3" applyFont="1" applyBorder="1" applyAlignment="1">
      <alignment horizontal="center" vertical="center" wrapText="1"/>
    </xf>
    <xf numFmtId="0" fontId="27" fillId="0" borderId="1" xfId="3" applyFont="1" applyBorder="1" applyAlignment="1">
      <alignment horizontal="left" vertical="center" wrapText="1"/>
    </xf>
    <xf numFmtId="0" fontId="27" fillId="0" borderId="1" xfId="3" applyFont="1" applyBorder="1" applyAlignment="1">
      <alignment horizontal="center" vertical="top" wrapText="1"/>
    </xf>
    <xf numFmtId="0" fontId="27" fillId="0" borderId="0" xfId="3" applyFont="1" applyAlignment="1">
      <alignment horizontal="left" vertical="center" wrapText="1"/>
    </xf>
    <xf numFmtId="0" fontId="25" fillId="0" borderId="1" xfId="3" applyFont="1" applyBorder="1" applyAlignment="1">
      <alignment horizontal="left" vertical="center" wrapText="1"/>
    </xf>
    <xf numFmtId="0" fontId="25" fillId="0" borderId="1" xfId="3" applyFont="1" applyBorder="1" applyAlignment="1">
      <alignment horizontal="center" vertical="top" wrapText="1"/>
    </xf>
    <xf numFmtId="4" fontId="26" fillId="0" borderId="1" xfId="3" applyNumberFormat="1" applyFont="1" applyBorder="1" applyAlignment="1">
      <alignment horizontal="center" vertical="center" wrapText="1"/>
    </xf>
    <xf numFmtId="0" fontId="29" fillId="0" borderId="0" xfId="3" applyFont="1" applyAlignment="1">
      <alignment horizontal="center" vertical="center" wrapText="1"/>
    </xf>
    <xf numFmtId="49" fontId="29" fillId="0" borderId="0" xfId="3" applyNumberFormat="1" applyFont="1" applyAlignment="1">
      <alignment horizontal="left" vertical="center"/>
    </xf>
    <xf numFmtId="0" fontId="28" fillId="0" borderId="0" xfId="3" applyFont="1" applyAlignment="1">
      <alignment horizontal="center" vertical="center" wrapText="1"/>
    </xf>
    <xf numFmtId="0" fontId="29" fillId="0" borderId="0" xfId="3" applyFont="1" applyAlignment="1">
      <alignment horizontal="center" vertical="top" wrapText="1"/>
    </xf>
    <xf numFmtId="0" fontId="29" fillId="0" borderId="0" xfId="3" applyFont="1" applyAlignment="1">
      <alignment horizontal="left" vertical="center" wrapText="1"/>
    </xf>
    <xf numFmtId="0" fontId="30" fillId="2" borderId="0" xfId="3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 wrapText="1"/>
    </xf>
    <xf numFmtId="2" fontId="26" fillId="0" borderId="1" xfId="3" applyNumberFormat="1" applyFont="1" applyBorder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2" fontId="26" fillId="0" borderId="1" xfId="3" applyNumberFormat="1" applyFont="1" applyFill="1" applyBorder="1" applyAlignment="1">
      <alignment horizontal="center" vertical="center" wrapText="1"/>
    </xf>
    <xf numFmtId="0" fontId="26" fillId="0" borderId="1" xfId="3" applyFont="1" applyFill="1" applyBorder="1" applyAlignment="1">
      <alignment horizontal="center" vertical="center" wrapText="1"/>
    </xf>
    <xf numFmtId="0" fontId="27" fillId="0" borderId="1" xfId="3" applyFont="1" applyFill="1" applyBorder="1" applyAlignment="1">
      <alignment horizontal="center" vertical="center" wrapText="1"/>
    </xf>
    <xf numFmtId="0" fontId="26" fillId="0" borderId="0" xfId="3" applyFont="1" applyFill="1" applyAlignment="1">
      <alignment horizontal="center" vertical="center" wrapText="1"/>
    </xf>
    <xf numFmtId="0" fontId="5" fillId="0" borderId="1" xfId="2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28" fillId="0" borderId="1" xfId="3" applyFont="1" applyBorder="1" applyAlignment="1">
      <alignment horizontal="center" vertical="center" wrapText="1"/>
    </xf>
    <xf numFmtId="0" fontId="29" fillId="0" borderId="4" xfId="3" applyFont="1" applyBorder="1" applyAlignment="1">
      <alignment horizontal="center" vertical="center" wrapText="1"/>
    </xf>
    <xf numFmtId="0" fontId="25" fillId="0" borderId="2" xfId="3" applyFont="1" applyBorder="1" applyAlignment="1">
      <alignment horizontal="center" vertical="top" wrapText="1"/>
    </xf>
    <xf numFmtId="0" fontId="25" fillId="0" borderId="3" xfId="3" applyFont="1" applyBorder="1" applyAlignment="1">
      <alignment horizontal="center" vertical="top" wrapText="1"/>
    </xf>
    <xf numFmtId="0" fontId="25" fillId="0" borderId="2" xfId="3" applyFont="1" applyBorder="1" applyAlignment="1">
      <alignment horizontal="left" vertical="center" wrapText="1"/>
    </xf>
    <xf numFmtId="0" fontId="25" fillId="0" borderId="3" xfId="3" applyFont="1" applyBorder="1" applyAlignment="1">
      <alignment horizontal="left" vertical="center" wrapText="1"/>
    </xf>
    <xf numFmtId="0" fontId="28" fillId="0" borderId="2" xfId="3" applyFont="1" applyBorder="1" applyAlignment="1">
      <alignment horizontal="center" vertical="center" wrapText="1"/>
    </xf>
    <xf numFmtId="0" fontId="28" fillId="0" borderId="3" xfId="3" applyFont="1" applyBorder="1" applyAlignment="1">
      <alignment horizontal="center" vertical="center" wrapText="1"/>
    </xf>
  </cellXfs>
  <cellStyles count="8">
    <cellStyle name="Обычный" xfId="0" builtinId="0"/>
    <cellStyle name="Обычный 12 2" xfId="6" xr:uid="{73A60753-11EB-4921-981E-6329805F5C2A}"/>
    <cellStyle name="Обычный 2" xfId="1" xr:uid="{D6FE4040-5333-4407-B21E-F55424C68305}"/>
    <cellStyle name="Обычный 2 2" xfId="7" xr:uid="{AAF77CD7-08AF-4FCC-9E1A-EE6CFE146E29}"/>
    <cellStyle name="Обычный 3" xfId="2" xr:uid="{0D8169A7-70D4-4536-B743-A7A466F03B67}"/>
    <cellStyle name="Обычный 3 2" xfId="3" xr:uid="{D35084DB-D0B3-4ACB-9145-D7B93441E62C}"/>
    <cellStyle name="Обычный 4" xfId="4" xr:uid="{DF9204B0-8F1F-4CBB-84CC-84CC3CEE586F}"/>
    <cellStyle name="Обычный 4 2 2" xfId="5" xr:uid="{D95B5B23-BD6E-4836-A50A-E01E73DCEB54}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FB18-1433-48F9-A0B0-E3A035BD7C30}">
  <sheetPr>
    <pageSetUpPr fitToPage="1"/>
  </sheetPr>
  <dimension ref="A1:H147"/>
  <sheetViews>
    <sheetView topLeftCell="A121" zoomScale="115" zoomScaleNormal="115" workbookViewId="0">
      <selection activeCell="B165" sqref="B165"/>
    </sheetView>
  </sheetViews>
  <sheetFormatPr defaultColWidth="8" defaultRowHeight="15.75" x14ac:dyDescent="0.25"/>
  <cols>
    <col min="1" max="1" width="7.5" style="1" customWidth="1"/>
    <col min="2" max="2" width="103.25" style="1" customWidth="1"/>
    <col min="3" max="3" width="8.125" style="13" hidden="1" customWidth="1"/>
    <col min="4" max="4" width="11.125" style="13" hidden="1" customWidth="1"/>
    <col min="5" max="5" width="18" style="1" customWidth="1"/>
    <col min="6" max="6" width="11.125" style="14" bestFit="1" customWidth="1"/>
    <col min="7" max="7" width="5.125" style="1" customWidth="1"/>
    <col min="8" max="8" width="59.625" style="1" customWidth="1"/>
    <col min="9" max="16384" width="8" style="1"/>
  </cols>
  <sheetData>
    <row r="1" spans="1:6" x14ac:dyDescent="0.25">
      <c r="A1" s="164" t="s">
        <v>6</v>
      </c>
      <c r="B1" s="164"/>
      <c r="C1" s="164"/>
      <c r="D1" s="164"/>
      <c r="E1" s="164"/>
      <c r="F1" s="164"/>
    </row>
    <row r="2" spans="1:6" x14ac:dyDescent="0.25">
      <c r="A2" s="2" t="s">
        <v>7</v>
      </c>
      <c r="B2" s="165" t="s">
        <v>8</v>
      </c>
      <c r="C2" s="165"/>
      <c r="D2" s="165"/>
      <c r="E2" s="165"/>
      <c r="F2" s="165"/>
    </row>
    <row r="3" spans="1:6" x14ac:dyDescent="0.25">
      <c r="A3" s="1" t="s">
        <v>9</v>
      </c>
      <c r="B3" s="3"/>
      <c r="C3" s="4"/>
      <c r="D3" s="4"/>
      <c r="E3" s="5"/>
      <c r="F3" s="6"/>
    </row>
    <row r="4" spans="1:6" ht="47.25" x14ac:dyDescent="0.25">
      <c r="A4" s="7" t="s">
        <v>10</v>
      </c>
      <c r="B4" s="7" t="s">
        <v>11</v>
      </c>
      <c r="C4" s="7" t="s">
        <v>12</v>
      </c>
      <c r="D4" s="7" t="s">
        <v>13</v>
      </c>
      <c r="E4" s="166" t="s">
        <v>14</v>
      </c>
      <c r="F4" s="166"/>
    </row>
    <row r="5" spans="1:6" s="10" customFormat="1" x14ac:dyDescent="0.25">
      <c r="A5" s="162" t="s">
        <v>15</v>
      </c>
      <c r="B5" s="8" t="s">
        <v>16</v>
      </c>
      <c r="C5" s="9">
        <v>1</v>
      </c>
      <c r="D5" s="9"/>
      <c r="E5" s="162" t="s">
        <v>17</v>
      </c>
      <c r="F5" s="163" t="s">
        <v>18</v>
      </c>
    </row>
    <row r="6" spans="1:6" s="10" customFormat="1" x14ac:dyDescent="0.25">
      <c r="A6" s="162"/>
      <c r="B6" s="11" t="s">
        <v>19</v>
      </c>
      <c r="C6" s="9">
        <v>1</v>
      </c>
      <c r="D6" s="9"/>
      <c r="E6" s="162"/>
      <c r="F6" s="163"/>
    </row>
    <row r="7" spans="1:6" s="10" customFormat="1" x14ac:dyDescent="0.25">
      <c r="A7" s="162"/>
      <c r="B7" s="11" t="s">
        <v>20</v>
      </c>
      <c r="C7" s="9">
        <v>1</v>
      </c>
      <c r="D7" s="9"/>
      <c r="E7" s="162"/>
      <c r="F7" s="163"/>
    </row>
    <row r="8" spans="1:6" s="10" customFormat="1" x14ac:dyDescent="0.25">
      <c r="A8" s="162"/>
      <c r="B8" s="12" t="s">
        <v>21</v>
      </c>
      <c r="C8" s="9">
        <v>1</v>
      </c>
      <c r="D8" s="9"/>
      <c r="E8" s="162"/>
      <c r="F8" s="163"/>
    </row>
    <row r="9" spans="1:6" s="10" customFormat="1" x14ac:dyDescent="0.25">
      <c r="A9" s="162"/>
      <c r="B9" s="12" t="s">
        <v>22</v>
      </c>
      <c r="C9" s="9">
        <v>1</v>
      </c>
      <c r="D9" s="9"/>
      <c r="E9" s="162"/>
      <c r="F9" s="163"/>
    </row>
    <row r="10" spans="1:6" s="10" customFormat="1" x14ac:dyDescent="0.25">
      <c r="A10" s="162" t="s">
        <v>15</v>
      </c>
      <c r="B10" s="8" t="s">
        <v>23</v>
      </c>
      <c r="C10" s="9">
        <v>1</v>
      </c>
      <c r="D10" s="9"/>
      <c r="E10" s="162" t="s">
        <v>24</v>
      </c>
      <c r="F10" s="163" t="s">
        <v>25</v>
      </c>
    </row>
    <row r="11" spans="1:6" s="10" customFormat="1" x14ac:dyDescent="0.25">
      <c r="A11" s="162"/>
      <c r="B11" s="10" t="s">
        <v>26</v>
      </c>
      <c r="C11" s="9">
        <v>1</v>
      </c>
      <c r="D11" s="9"/>
      <c r="E11" s="162"/>
      <c r="F11" s="163"/>
    </row>
    <row r="12" spans="1:6" s="10" customFormat="1" x14ac:dyDescent="0.25">
      <c r="A12" s="162"/>
      <c r="B12" s="11" t="s">
        <v>27</v>
      </c>
      <c r="C12" s="9">
        <v>1</v>
      </c>
      <c r="D12" s="9"/>
      <c r="E12" s="162"/>
      <c r="F12" s="163"/>
    </row>
    <row r="13" spans="1:6" s="10" customFormat="1" x14ac:dyDescent="0.25">
      <c r="A13" s="162"/>
      <c r="B13" s="11" t="s">
        <v>28</v>
      </c>
      <c r="C13" s="9">
        <v>1</v>
      </c>
      <c r="D13" s="9"/>
      <c r="E13" s="162"/>
      <c r="F13" s="163"/>
    </row>
    <row r="14" spans="1:6" s="10" customFormat="1" x14ac:dyDescent="0.25">
      <c r="A14" s="162"/>
      <c r="B14" s="11" t="s">
        <v>29</v>
      </c>
      <c r="C14" s="9">
        <v>1</v>
      </c>
      <c r="D14" s="9"/>
      <c r="E14" s="162"/>
      <c r="F14" s="163"/>
    </row>
    <row r="15" spans="1:6" s="10" customFormat="1" x14ac:dyDescent="0.25">
      <c r="A15" s="162" t="s">
        <v>15</v>
      </c>
      <c r="B15" s="8" t="s">
        <v>30</v>
      </c>
      <c r="C15" s="9">
        <v>1</v>
      </c>
      <c r="D15" s="9"/>
      <c r="E15" s="162" t="s">
        <v>31</v>
      </c>
      <c r="F15" s="163" t="s">
        <v>32</v>
      </c>
    </row>
    <row r="16" spans="1:6" s="10" customFormat="1" x14ac:dyDescent="0.25">
      <c r="A16" s="162"/>
      <c r="B16" s="11" t="s">
        <v>33</v>
      </c>
      <c r="C16" s="9">
        <v>1</v>
      </c>
      <c r="D16" s="9"/>
      <c r="E16" s="162"/>
      <c r="F16" s="163"/>
    </row>
    <row r="17" spans="1:6" s="10" customFormat="1" x14ac:dyDescent="0.25">
      <c r="A17" s="162"/>
      <c r="B17" s="11" t="s">
        <v>34</v>
      </c>
      <c r="C17" s="9">
        <v>30</v>
      </c>
      <c r="D17" s="9"/>
      <c r="E17" s="162"/>
      <c r="F17" s="163"/>
    </row>
    <row r="18" spans="1:6" s="10" customFormat="1" x14ac:dyDescent="0.25">
      <c r="A18" s="162" t="s">
        <v>15</v>
      </c>
      <c r="B18" s="8" t="s">
        <v>35</v>
      </c>
      <c r="C18" s="9">
        <v>1</v>
      </c>
      <c r="D18" s="9"/>
      <c r="E18" s="162" t="s">
        <v>36</v>
      </c>
      <c r="F18" s="163" t="s">
        <v>37</v>
      </c>
    </row>
    <row r="19" spans="1:6" s="10" customFormat="1" x14ac:dyDescent="0.25">
      <c r="A19" s="162"/>
      <c r="B19" s="11" t="s">
        <v>38</v>
      </c>
      <c r="C19" s="9">
        <v>1</v>
      </c>
      <c r="D19" s="9"/>
      <c r="E19" s="162"/>
      <c r="F19" s="163"/>
    </row>
    <row r="20" spans="1:6" s="10" customFormat="1" x14ac:dyDescent="0.25">
      <c r="A20" s="162"/>
      <c r="B20" s="11" t="s">
        <v>39</v>
      </c>
      <c r="C20" s="9">
        <v>1</v>
      </c>
      <c r="D20" s="9"/>
      <c r="E20" s="162"/>
      <c r="F20" s="163"/>
    </row>
    <row r="21" spans="1:6" s="10" customFormat="1" x14ac:dyDescent="0.25">
      <c r="A21" s="162"/>
      <c r="B21" s="12" t="s">
        <v>40</v>
      </c>
      <c r="C21" s="9">
        <v>1</v>
      </c>
      <c r="D21" s="9"/>
      <c r="E21" s="162"/>
      <c r="F21" s="163"/>
    </row>
    <row r="22" spans="1:6" s="10" customFormat="1" x14ac:dyDescent="0.25">
      <c r="A22" s="162" t="s">
        <v>15</v>
      </c>
      <c r="B22" s="8" t="s">
        <v>41</v>
      </c>
      <c r="C22" s="9">
        <v>1</v>
      </c>
      <c r="D22" s="9"/>
      <c r="E22" s="162" t="s">
        <v>42</v>
      </c>
      <c r="F22" s="163" t="s">
        <v>37</v>
      </c>
    </row>
    <row r="23" spans="1:6" s="10" customFormat="1" x14ac:dyDescent="0.25">
      <c r="A23" s="162"/>
      <c r="B23" s="11" t="s">
        <v>43</v>
      </c>
      <c r="C23" s="9">
        <v>1</v>
      </c>
      <c r="D23" s="9"/>
      <c r="E23" s="162"/>
      <c r="F23" s="163"/>
    </row>
    <row r="24" spans="1:6" s="10" customFormat="1" x14ac:dyDescent="0.25">
      <c r="A24" s="162"/>
      <c r="B24" s="11" t="s">
        <v>20</v>
      </c>
      <c r="C24" s="9">
        <v>1</v>
      </c>
      <c r="D24" s="9"/>
      <c r="E24" s="162"/>
      <c r="F24" s="163"/>
    </row>
    <row r="25" spans="1:6" s="10" customFormat="1" x14ac:dyDescent="0.25">
      <c r="A25" s="162"/>
      <c r="B25" s="12" t="s">
        <v>21</v>
      </c>
      <c r="C25" s="9">
        <v>1</v>
      </c>
      <c r="D25" s="9"/>
      <c r="E25" s="162"/>
      <c r="F25" s="163"/>
    </row>
    <row r="26" spans="1:6" s="10" customFormat="1" x14ac:dyDescent="0.25">
      <c r="A26" s="162"/>
      <c r="B26" s="12" t="s">
        <v>44</v>
      </c>
      <c r="C26" s="9">
        <v>1</v>
      </c>
      <c r="D26" s="9"/>
      <c r="E26" s="162"/>
      <c r="F26" s="163"/>
    </row>
    <row r="27" spans="1:6" s="10" customFormat="1" x14ac:dyDescent="0.25">
      <c r="A27" s="162" t="s">
        <v>15</v>
      </c>
      <c r="B27" s="8" t="s">
        <v>45</v>
      </c>
      <c r="C27" s="9">
        <v>1</v>
      </c>
      <c r="D27" s="9"/>
      <c r="E27" s="162" t="s">
        <v>46</v>
      </c>
      <c r="F27" s="163" t="s">
        <v>47</v>
      </c>
    </row>
    <row r="28" spans="1:6" s="10" customFormat="1" x14ac:dyDescent="0.25">
      <c r="A28" s="162"/>
      <c r="B28" s="10" t="s">
        <v>48</v>
      </c>
      <c r="C28" s="9">
        <v>1</v>
      </c>
      <c r="D28" s="9"/>
      <c r="E28" s="162"/>
      <c r="F28" s="163"/>
    </row>
    <row r="29" spans="1:6" s="10" customFormat="1" x14ac:dyDescent="0.25">
      <c r="A29" s="162"/>
      <c r="B29" s="11" t="s">
        <v>27</v>
      </c>
      <c r="C29" s="9">
        <v>1</v>
      </c>
      <c r="D29" s="9"/>
      <c r="E29" s="162"/>
      <c r="F29" s="163"/>
    </row>
    <row r="30" spans="1:6" s="10" customFormat="1" x14ac:dyDescent="0.25">
      <c r="A30" s="162"/>
      <c r="B30" s="11" t="s">
        <v>28</v>
      </c>
      <c r="C30" s="9">
        <v>1</v>
      </c>
      <c r="D30" s="9"/>
      <c r="E30" s="162"/>
      <c r="F30" s="163"/>
    </row>
    <row r="31" spans="1:6" s="10" customFormat="1" x14ac:dyDescent="0.25">
      <c r="A31" s="162"/>
      <c r="B31" s="11" t="s">
        <v>49</v>
      </c>
      <c r="C31" s="9">
        <v>1</v>
      </c>
      <c r="D31" s="9"/>
      <c r="E31" s="162"/>
      <c r="F31" s="163"/>
    </row>
    <row r="32" spans="1:6" s="10" customFormat="1" x14ac:dyDescent="0.25">
      <c r="A32" s="162" t="s">
        <v>15</v>
      </c>
      <c r="B32" s="8" t="s">
        <v>50</v>
      </c>
      <c r="C32" s="9">
        <v>1</v>
      </c>
      <c r="D32" s="9"/>
      <c r="E32" s="162" t="s">
        <v>51</v>
      </c>
      <c r="F32" s="163" t="s">
        <v>52</v>
      </c>
    </row>
    <row r="33" spans="1:6" s="10" customFormat="1" x14ac:dyDescent="0.25">
      <c r="A33" s="162"/>
      <c r="B33" s="11" t="s">
        <v>53</v>
      </c>
      <c r="C33" s="9">
        <v>1</v>
      </c>
      <c r="D33" s="9"/>
      <c r="E33" s="162"/>
      <c r="F33" s="163"/>
    </row>
    <row r="34" spans="1:6" s="10" customFormat="1" x14ac:dyDescent="0.25">
      <c r="A34" s="162"/>
      <c r="B34" s="11" t="s">
        <v>54</v>
      </c>
      <c r="C34" s="9">
        <v>30</v>
      </c>
      <c r="D34" s="9"/>
      <c r="E34" s="162"/>
      <c r="F34" s="163"/>
    </row>
    <row r="35" spans="1:6" s="10" customFormat="1" x14ac:dyDescent="0.25">
      <c r="A35" s="162" t="s">
        <v>15</v>
      </c>
      <c r="B35" s="8" t="s">
        <v>55</v>
      </c>
      <c r="C35" s="9">
        <v>1</v>
      </c>
      <c r="D35" s="9"/>
      <c r="E35" s="162" t="s">
        <v>56</v>
      </c>
      <c r="F35" s="163" t="s">
        <v>57</v>
      </c>
    </row>
    <row r="36" spans="1:6" s="10" customFormat="1" x14ac:dyDescent="0.25">
      <c r="A36" s="162"/>
      <c r="B36" s="11" t="s">
        <v>58</v>
      </c>
      <c r="C36" s="9">
        <v>1</v>
      </c>
      <c r="D36" s="9"/>
      <c r="E36" s="162"/>
      <c r="F36" s="163"/>
    </row>
    <row r="37" spans="1:6" s="10" customFormat="1" x14ac:dyDescent="0.25">
      <c r="A37" s="162" t="s">
        <v>15</v>
      </c>
      <c r="B37" s="8" t="s">
        <v>59</v>
      </c>
      <c r="C37" s="9">
        <v>1</v>
      </c>
      <c r="D37" s="9"/>
      <c r="E37" s="162" t="s">
        <v>60</v>
      </c>
      <c r="F37" s="163" t="s">
        <v>61</v>
      </c>
    </row>
    <row r="38" spans="1:6" s="10" customFormat="1" x14ac:dyDescent="0.25">
      <c r="A38" s="162"/>
      <c r="B38" s="11" t="s">
        <v>62</v>
      </c>
      <c r="C38" s="9">
        <v>1</v>
      </c>
      <c r="D38" s="9"/>
      <c r="E38" s="162"/>
      <c r="F38" s="163"/>
    </row>
    <row r="39" spans="1:6" s="10" customFormat="1" x14ac:dyDescent="0.25">
      <c r="A39" s="162"/>
      <c r="B39" s="11" t="s">
        <v>39</v>
      </c>
      <c r="C39" s="9">
        <v>1</v>
      </c>
      <c r="D39" s="9"/>
      <c r="E39" s="162"/>
      <c r="F39" s="163"/>
    </row>
    <row r="40" spans="1:6" s="10" customFormat="1" x14ac:dyDescent="0.25">
      <c r="A40" s="162"/>
      <c r="B40" s="12" t="s">
        <v>40</v>
      </c>
      <c r="C40" s="9">
        <v>1</v>
      </c>
      <c r="D40" s="9"/>
      <c r="E40" s="162"/>
      <c r="F40" s="163"/>
    </row>
    <row r="41" spans="1:6" s="10" customFormat="1" x14ac:dyDescent="0.25">
      <c r="A41" s="162" t="s">
        <v>15</v>
      </c>
      <c r="B41" s="8" t="s">
        <v>63</v>
      </c>
      <c r="C41" s="9">
        <v>1</v>
      </c>
      <c r="D41" s="9"/>
      <c r="E41" s="162" t="s">
        <v>64</v>
      </c>
      <c r="F41" s="163" t="s">
        <v>61</v>
      </c>
    </row>
    <row r="42" spans="1:6" s="10" customFormat="1" x14ac:dyDescent="0.25">
      <c r="A42" s="162"/>
      <c r="B42" s="11" t="s">
        <v>65</v>
      </c>
      <c r="C42" s="9">
        <v>1</v>
      </c>
      <c r="D42" s="9"/>
      <c r="E42" s="162"/>
      <c r="F42" s="163"/>
    </row>
    <row r="43" spans="1:6" s="10" customFormat="1" x14ac:dyDescent="0.25">
      <c r="A43" s="162"/>
      <c r="B43" s="11" t="s">
        <v>20</v>
      </c>
      <c r="C43" s="9">
        <v>1</v>
      </c>
      <c r="D43" s="9"/>
      <c r="E43" s="162"/>
      <c r="F43" s="163"/>
    </row>
    <row r="44" spans="1:6" s="10" customFormat="1" x14ac:dyDescent="0.25">
      <c r="A44" s="162"/>
      <c r="B44" s="12" t="s">
        <v>21</v>
      </c>
      <c r="C44" s="9">
        <v>1</v>
      </c>
      <c r="D44" s="9"/>
      <c r="E44" s="162"/>
      <c r="F44" s="163"/>
    </row>
    <row r="45" spans="1:6" s="10" customFormat="1" x14ac:dyDescent="0.25">
      <c r="A45" s="162"/>
      <c r="B45" s="12" t="s">
        <v>66</v>
      </c>
      <c r="C45" s="9">
        <v>1</v>
      </c>
      <c r="D45" s="9"/>
      <c r="E45" s="162"/>
      <c r="F45" s="163"/>
    </row>
    <row r="46" spans="1:6" s="10" customFormat="1" x14ac:dyDescent="0.25">
      <c r="A46" s="162" t="s">
        <v>15</v>
      </c>
      <c r="B46" s="8" t="s">
        <v>67</v>
      </c>
      <c r="C46" s="9">
        <v>1</v>
      </c>
      <c r="D46" s="9"/>
      <c r="E46" s="162" t="s">
        <v>68</v>
      </c>
      <c r="F46" s="163" t="s">
        <v>61</v>
      </c>
    </row>
    <row r="47" spans="1:6" s="10" customFormat="1" x14ac:dyDescent="0.25">
      <c r="A47" s="162"/>
      <c r="B47" s="10" t="s">
        <v>69</v>
      </c>
      <c r="C47" s="9">
        <v>1</v>
      </c>
      <c r="D47" s="9"/>
      <c r="E47" s="162"/>
      <c r="F47" s="163"/>
    </row>
    <row r="48" spans="1:6" s="10" customFormat="1" x14ac:dyDescent="0.25">
      <c r="A48" s="162"/>
      <c r="B48" s="11" t="s">
        <v>27</v>
      </c>
      <c r="C48" s="9">
        <v>1</v>
      </c>
      <c r="D48" s="9"/>
      <c r="E48" s="162"/>
      <c r="F48" s="163"/>
    </row>
    <row r="49" spans="1:6" s="10" customFormat="1" x14ac:dyDescent="0.25">
      <c r="A49" s="162"/>
      <c r="B49" s="11" t="s">
        <v>28</v>
      </c>
      <c r="C49" s="9">
        <v>1</v>
      </c>
      <c r="D49" s="9"/>
      <c r="E49" s="162"/>
      <c r="F49" s="163"/>
    </row>
    <row r="50" spans="1:6" s="10" customFormat="1" x14ac:dyDescent="0.25">
      <c r="A50" s="162"/>
      <c r="B50" s="11" t="s">
        <v>70</v>
      </c>
      <c r="C50" s="9">
        <v>1</v>
      </c>
      <c r="D50" s="9"/>
      <c r="E50" s="162"/>
      <c r="F50" s="163"/>
    </row>
    <row r="51" spans="1:6" s="10" customFormat="1" x14ac:dyDescent="0.25">
      <c r="A51" s="162" t="s">
        <v>15</v>
      </c>
      <c r="B51" s="8" t="s">
        <v>71</v>
      </c>
      <c r="C51" s="9">
        <v>1</v>
      </c>
      <c r="D51" s="9"/>
      <c r="E51" s="162" t="s">
        <v>72</v>
      </c>
      <c r="F51" s="163" t="s">
        <v>73</v>
      </c>
    </row>
    <row r="52" spans="1:6" s="10" customFormat="1" x14ac:dyDescent="0.25">
      <c r="A52" s="162"/>
      <c r="B52" s="11" t="s">
        <v>74</v>
      </c>
      <c r="C52" s="9">
        <v>1</v>
      </c>
      <c r="D52" s="9"/>
      <c r="E52" s="162"/>
      <c r="F52" s="163"/>
    </row>
    <row r="53" spans="1:6" s="10" customFormat="1" x14ac:dyDescent="0.25">
      <c r="A53" s="162"/>
      <c r="B53" s="11" t="s">
        <v>75</v>
      </c>
      <c r="C53" s="9">
        <v>24</v>
      </c>
      <c r="D53" s="9"/>
      <c r="E53" s="162"/>
      <c r="F53" s="163"/>
    </row>
    <row r="54" spans="1:6" s="10" customFormat="1" x14ac:dyDescent="0.25">
      <c r="A54" s="162" t="s">
        <v>15</v>
      </c>
      <c r="B54" s="8" t="s">
        <v>76</v>
      </c>
      <c r="C54" s="9">
        <v>1</v>
      </c>
      <c r="D54" s="9"/>
      <c r="E54" s="162" t="s">
        <v>77</v>
      </c>
      <c r="F54" s="163" t="s">
        <v>73</v>
      </c>
    </row>
    <row r="55" spans="1:6" s="10" customFormat="1" x14ac:dyDescent="0.25">
      <c r="A55" s="162"/>
      <c r="B55" s="10" t="s">
        <v>78</v>
      </c>
      <c r="C55" s="9">
        <v>1</v>
      </c>
      <c r="D55" s="9"/>
      <c r="E55" s="162"/>
      <c r="F55" s="163"/>
    </row>
    <row r="56" spans="1:6" s="10" customFormat="1" x14ac:dyDescent="0.25">
      <c r="A56" s="162"/>
      <c r="B56" s="11" t="s">
        <v>27</v>
      </c>
      <c r="C56" s="9">
        <v>1</v>
      </c>
      <c r="D56" s="9"/>
      <c r="E56" s="162"/>
      <c r="F56" s="163"/>
    </row>
    <row r="57" spans="1:6" s="10" customFormat="1" x14ac:dyDescent="0.25">
      <c r="A57" s="162"/>
      <c r="B57" s="11" t="s">
        <v>28</v>
      </c>
      <c r="C57" s="9">
        <v>1</v>
      </c>
      <c r="D57" s="9"/>
      <c r="E57" s="162"/>
      <c r="F57" s="163"/>
    </row>
    <row r="58" spans="1:6" s="10" customFormat="1" x14ac:dyDescent="0.25">
      <c r="A58" s="162" t="s">
        <v>15</v>
      </c>
      <c r="B58" s="8" t="s">
        <v>79</v>
      </c>
      <c r="C58" s="9">
        <v>1</v>
      </c>
      <c r="D58" s="9"/>
      <c r="E58" s="162" t="s">
        <v>80</v>
      </c>
      <c r="F58" s="163" t="s">
        <v>73</v>
      </c>
    </row>
    <row r="59" spans="1:6" s="10" customFormat="1" x14ac:dyDescent="0.25">
      <c r="A59" s="162"/>
      <c r="B59" s="12" t="s">
        <v>81</v>
      </c>
      <c r="C59" s="9">
        <v>1</v>
      </c>
      <c r="D59" s="9"/>
      <c r="E59" s="162"/>
      <c r="F59" s="163"/>
    </row>
    <row r="60" spans="1:6" s="10" customFormat="1" x14ac:dyDescent="0.25">
      <c r="A60" s="162" t="s">
        <v>15</v>
      </c>
      <c r="B60" s="8" t="s">
        <v>82</v>
      </c>
      <c r="C60" s="9">
        <v>1</v>
      </c>
      <c r="D60" s="9"/>
      <c r="E60" s="162" t="s">
        <v>83</v>
      </c>
      <c r="F60" s="163" t="s">
        <v>84</v>
      </c>
    </row>
    <row r="61" spans="1:6" s="10" customFormat="1" x14ac:dyDescent="0.25">
      <c r="A61" s="162"/>
      <c r="B61" s="11" t="s">
        <v>85</v>
      </c>
      <c r="C61" s="9">
        <v>1</v>
      </c>
      <c r="D61" s="9"/>
      <c r="E61" s="162"/>
      <c r="F61" s="163"/>
    </row>
    <row r="62" spans="1:6" s="10" customFormat="1" x14ac:dyDescent="0.25">
      <c r="A62" s="162"/>
      <c r="B62" s="11" t="s">
        <v>86</v>
      </c>
      <c r="C62" s="9">
        <v>1</v>
      </c>
      <c r="D62" s="9"/>
      <c r="E62" s="162"/>
      <c r="F62" s="163"/>
    </row>
    <row r="63" spans="1:6" s="10" customFormat="1" x14ac:dyDescent="0.25">
      <c r="A63" s="162"/>
      <c r="B63" s="12" t="s">
        <v>40</v>
      </c>
      <c r="C63" s="9">
        <v>1</v>
      </c>
      <c r="D63" s="9"/>
      <c r="E63" s="162"/>
      <c r="F63" s="163"/>
    </row>
    <row r="64" spans="1:6" s="10" customFormat="1" x14ac:dyDescent="0.25">
      <c r="A64" s="162" t="s">
        <v>15</v>
      </c>
      <c r="B64" s="8" t="s">
        <v>87</v>
      </c>
      <c r="C64" s="9">
        <v>1</v>
      </c>
      <c r="D64" s="9"/>
      <c r="E64" s="162" t="s">
        <v>88</v>
      </c>
      <c r="F64" s="163" t="s">
        <v>84</v>
      </c>
    </row>
    <row r="65" spans="1:6" s="10" customFormat="1" x14ac:dyDescent="0.25">
      <c r="A65" s="162"/>
      <c r="B65" s="11" t="s">
        <v>89</v>
      </c>
      <c r="C65" s="9">
        <v>1</v>
      </c>
      <c r="D65" s="9"/>
      <c r="E65" s="162"/>
      <c r="F65" s="163"/>
    </row>
    <row r="66" spans="1:6" s="10" customFormat="1" x14ac:dyDescent="0.25">
      <c r="A66" s="162"/>
      <c r="B66" s="11" t="s">
        <v>20</v>
      </c>
      <c r="C66" s="9">
        <v>1</v>
      </c>
      <c r="D66" s="9"/>
      <c r="E66" s="162"/>
      <c r="F66" s="163"/>
    </row>
    <row r="67" spans="1:6" s="10" customFormat="1" x14ac:dyDescent="0.25">
      <c r="A67" s="162"/>
      <c r="B67" s="12" t="s">
        <v>21</v>
      </c>
      <c r="C67" s="9">
        <v>1</v>
      </c>
      <c r="D67" s="9"/>
      <c r="E67" s="162"/>
      <c r="F67" s="163"/>
    </row>
    <row r="68" spans="1:6" s="10" customFormat="1" x14ac:dyDescent="0.25">
      <c r="A68" s="162"/>
      <c r="B68" s="12" t="s">
        <v>90</v>
      </c>
      <c r="C68" s="9">
        <v>1</v>
      </c>
      <c r="D68" s="9"/>
      <c r="E68" s="162"/>
      <c r="F68" s="163"/>
    </row>
    <row r="69" spans="1:6" s="10" customFormat="1" x14ac:dyDescent="0.25">
      <c r="A69" s="162" t="s">
        <v>15</v>
      </c>
      <c r="B69" s="8" t="s">
        <v>91</v>
      </c>
      <c r="C69" s="9">
        <v>1</v>
      </c>
      <c r="D69" s="9"/>
      <c r="E69" s="162" t="s">
        <v>92</v>
      </c>
      <c r="F69" s="163" t="s">
        <v>84</v>
      </c>
    </row>
    <row r="70" spans="1:6" s="10" customFormat="1" x14ac:dyDescent="0.25">
      <c r="A70" s="162"/>
      <c r="B70" s="10" t="s">
        <v>93</v>
      </c>
      <c r="C70" s="9">
        <v>1</v>
      </c>
      <c r="D70" s="9"/>
      <c r="E70" s="162"/>
      <c r="F70" s="163"/>
    </row>
    <row r="71" spans="1:6" s="10" customFormat="1" x14ac:dyDescent="0.25">
      <c r="A71" s="162"/>
      <c r="B71" s="11" t="s">
        <v>27</v>
      </c>
      <c r="C71" s="9">
        <v>1</v>
      </c>
      <c r="D71" s="9"/>
      <c r="E71" s="162"/>
      <c r="F71" s="163"/>
    </row>
    <row r="72" spans="1:6" s="10" customFormat="1" x14ac:dyDescent="0.25">
      <c r="A72" s="162"/>
      <c r="B72" s="11" t="s">
        <v>28</v>
      </c>
      <c r="C72" s="9">
        <v>1</v>
      </c>
      <c r="D72" s="9"/>
      <c r="E72" s="162"/>
      <c r="F72" s="163"/>
    </row>
    <row r="73" spans="1:6" s="10" customFormat="1" x14ac:dyDescent="0.25">
      <c r="A73" s="162"/>
      <c r="B73" s="12" t="s">
        <v>94</v>
      </c>
      <c r="C73" s="9">
        <v>1</v>
      </c>
      <c r="D73" s="9"/>
      <c r="E73" s="162"/>
      <c r="F73" s="163"/>
    </row>
    <row r="74" spans="1:6" s="10" customFormat="1" x14ac:dyDescent="0.25">
      <c r="A74" s="162" t="s">
        <v>15</v>
      </c>
      <c r="B74" s="8" t="s">
        <v>95</v>
      </c>
      <c r="C74" s="9">
        <v>1</v>
      </c>
      <c r="D74" s="9"/>
      <c r="E74" s="162" t="s">
        <v>96</v>
      </c>
      <c r="F74" s="163" t="s">
        <v>97</v>
      </c>
    </row>
    <row r="75" spans="1:6" s="10" customFormat="1" x14ac:dyDescent="0.25">
      <c r="A75" s="162"/>
      <c r="B75" s="11" t="s">
        <v>98</v>
      </c>
      <c r="C75" s="9">
        <v>1</v>
      </c>
      <c r="D75" s="9"/>
      <c r="E75" s="162"/>
      <c r="F75" s="163"/>
    </row>
    <row r="76" spans="1:6" s="10" customFormat="1" x14ac:dyDescent="0.25">
      <c r="A76" s="162"/>
      <c r="B76" s="11" t="s">
        <v>99</v>
      </c>
      <c r="C76" s="9">
        <v>23</v>
      </c>
      <c r="D76" s="9"/>
      <c r="E76" s="162"/>
      <c r="F76" s="163"/>
    </row>
    <row r="77" spans="1:6" s="10" customFormat="1" x14ac:dyDescent="0.25">
      <c r="A77" s="162" t="s">
        <v>15</v>
      </c>
      <c r="B77" s="8" t="s">
        <v>100</v>
      </c>
      <c r="C77" s="9">
        <v>1</v>
      </c>
      <c r="D77" s="9"/>
      <c r="E77" s="162" t="s">
        <v>101</v>
      </c>
      <c r="F77" s="163" t="s">
        <v>97</v>
      </c>
    </row>
    <row r="78" spans="1:6" s="10" customFormat="1" x14ac:dyDescent="0.25">
      <c r="A78" s="162"/>
      <c r="B78" s="12" t="s">
        <v>102</v>
      </c>
      <c r="C78" s="9">
        <v>1</v>
      </c>
      <c r="D78" s="9"/>
      <c r="E78" s="162"/>
      <c r="F78" s="163"/>
    </row>
    <row r="79" spans="1:6" s="10" customFormat="1" x14ac:dyDescent="0.25">
      <c r="A79" s="162" t="s">
        <v>15</v>
      </c>
      <c r="B79" s="8" t="s">
        <v>103</v>
      </c>
      <c r="C79" s="9">
        <v>1</v>
      </c>
      <c r="D79" s="9"/>
      <c r="E79" s="162" t="s">
        <v>104</v>
      </c>
      <c r="F79" s="163" t="s">
        <v>97</v>
      </c>
    </row>
    <row r="80" spans="1:6" s="10" customFormat="1" x14ac:dyDescent="0.25">
      <c r="A80" s="162"/>
      <c r="B80" s="11" t="s">
        <v>105</v>
      </c>
      <c r="C80" s="9">
        <v>1</v>
      </c>
      <c r="D80" s="9"/>
      <c r="E80" s="162"/>
      <c r="F80" s="163"/>
    </row>
    <row r="81" spans="1:6" s="10" customFormat="1" x14ac:dyDescent="0.25">
      <c r="A81" s="162"/>
      <c r="B81" s="11" t="s">
        <v>39</v>
      </c>
      <c r="C81" s="9">
        <v>1</v>
      </c>
      <c r="D81" s="9"/>
      <c r="E81" s="162"/>
      <c r="F81" s="163"/>
    </row>
    <row r="82" spans="1:6" s="10" customFormat="1" x14ac:dyDescent="0.25">
      <c r="A82" s="162"/>
      <c r="B82" s="12" t="s">
        <v>40</v>
      </c>
      <c r="C82" s="9">
        <v>1</v>
      </c>
      <c r="D82" s="9"/>
      <c r="E82" s="162"/>
      <c r="F82" s="163"/>
    </row>
    <row r="83" spans="1:6" s="10" customFormat="1" x14ac:dyDescent="0.25">
      <c r="A83" s="162" t="s">
        <v>15</v>
      </c>
      <c r="B83" s="8" t="s">
        <v>106</v>
      </c>
      <c r="C83" s="9">
        <v>1</v>
      </c>
      <c r="D83" s="9"/>
      <c r="E83" s="162" t="s">
        <v>107</v>
      </c>
      <c r="F83" s="163" t="s">
        <v>108</v>
      </c>
    </row>
    <row r="84" spans="1:6" s="10" customFormat="1" x14ac:dyDescent="0.25">
      <c r="A84" s="162"/>
      <c r="B84" s="11" t="s">
        <v>109</v>
      </c>
      <c r="C84" s="9">
        <v>1</v>
      </c>
      <c r="D84" s="9"/>
      <c r="E84" s="162"/>
      <c r="F84" s="163"/>
    </row>
    <row r="85" spans="1:6" s="10" customFormat="1" x14ac:dyDescent="0.25">
      <c r="A85" s="162"/>
      <c r="B85" s="11" t="s">
        <v>39</v>
      </c>
      <c r="C85" s="9">
        <v>1</v>
      </c>
      <c r="D85" s="9"/>
      <c r="E85" s="162"/>
      <c r="F85" s="163"/>
    </row>
    <row r="86" spans="1:6" s="10" customFormat="1" x14ac:dyDescent="0.25">
      <c r="A86" s="162"/>
      <c r="B86" s="12" t="s">
        <v>40</v>
      </c>
      <c r="C86" s="9">
        <v>1</v>
      </c>
      <c r="D86" s="9"/>
      <c r="E86" s="162"/>
      <c r="F86" s="163"/>
    </row>
    <row r="87" spans="1:6" s="10" customFormat="1" x14ac:dyDescent="0.25">
      <c r="A87" s="162" t="s">
        <v>15</v>
      </c>
      <c r="B87" s="8" t="s">
        <v>110</v>
      </c>
      <c r="C87" s="9">
        <v>1</v>
      </c>
      <c r="D87" s="9"/>
      <c r="E87" s="162" t="s">
        <v>111</v>
      </c>
      <c r="F87" s="163" t="s">
        <v>108</v>
      </c>
    </row>
    <row r="88" spans="1:6" s="10" customFormat="1" x14ac:dyDescent="0.25">
      <c r="A88" s="162"/>
      <c r="B88" s="11" t="s">
        <v>112</v>
      </c>
      <c r="C88" s="9">
        <v>1</v>
      </c>
      <c r="D88" s="9"/>
      <c r="E88" s="162"/>
      <c r="F88" s="163"/>
    </row>
    <row r="89" spans="1:6" s="10" customFormat="1" x14ac:dyDescent="0.25">
      <c r="A89" s="162"/>
      <c r="B89" s="11" t="s">
        <v>39</v>
      </c>
      <c r="C89" s="9">
        <v>1</v>
      </c>
      <c r="D89" s="9"/>
      <c r="E89" s="162"/>
      <c r="F89" s="163"/>
    </row>
    <row r="90" spans="1:6" s="10" customFormat="1" x14ac:dyDescent="0.25">
      <c r="A90" s="162"/>
      <c r="B90" s="12" t="s">
        <v>40</v>
      </c>
      <c r="C90" s="9">
        <v>1</v>
      </c>
      <c r="D90" s="9"/>
      <c r="E90" s="162"/>
      <c r="F90" s="163"/>
    </row>
    <row r="91" spans="1:6" s="10" customFormat="1" x14ac:dyDescent="0.25">
      <c r="A91" s="162" t="s">
        <v>15</v>
      </c>
      <c r="B91" s="8" t="s">
        <v>113</v>
      </c>
      <c r="C91" s="9">
        <v>1</v>
      </c>
      <c r="D91" s="9"/>
      <c r="E91" s="162" t="s">
        <v>114</v>
      </c>
      <c r="F91" s="163" t="s">
        <v>108</v>
      </c>
    </row>
    <row r="92" spans="1:6" s="10" customFormat="1" x14ac:dyDescent="0.25">
      <c r="A92" s="162"/>
      <c r="B92" s="11" t="s">
        <v>115</v>
      </c>
      <c r="C92" s="9">
        <v>1</v>
      </c>
      <c r="D92" s="9"/>
      <c r="E92" s="162"/>
      <c r="F92" s="163"/>
    </row>
    <row r="93" spans="1:6" s="10" customFormat="1" x14ac:dyDescent="0.25">
      <c r="A93" s="162"/>
      <c r="B93" s="11" t="s">
        <v>39</v>
      </c>
      <c r="C93" s="9">
        <v>1</v>
      </c>
      <c r="D93" s="9"/>
      <c r="E93" s="162"/>
      <c r="F93" s="163"/>
    </row>
    <row r="94" spans="1:6" s="10" customFormat="1" x14ac:dyDescent="0.25">
      <c r="A94" s="162"/>
      <c r="B94" s="12" t="s">
        <v>40</v>
      </c>
      <c r="C94" s="9">
        <v>1</v>
      </c>
      <c r="D94" s="9"/>
      <c r="E94" s="162"/>
      <c r="F94" s="163"/>
    </row>
    <row r="95" spans="1:6" s="10" customFormat="1" x14ac:dyDescent="0.25">
      <c r="A95" s="162" t="s">
        <v>15</v>
      </c>
      <c r="B95" s="8" t="s">
        <v>116</v>
      </c>
      <c r="C95" s="9">
        <v>1</v>
      </c>
      <c r="D95" s="9"/>
      <c r="E95" s="162" t="s">
        <v>117</v>
      </c>
      <c r="F95" s="163" t="s">
        <v>118</v>
      </c>
    </row>
    <row r="96" spans="1:6" s="10" customFormat="1" x14ac:dyDescent="0.25">
      <c r="A96" s="162"/>
      <c r="B96" s="11" t="s">
        <v>119</v>
      </c>
      <c r="C96" s="9">
        <v>1</v>
      </c>
      <c r="D96" s="9"/>
      <c r="E96" s="162"/>
      <c r="F96" s="163"/>
    </row>
    <row r="97" spans="1:8" s="10" customFormat="1" x14ac:dyDescent="0.25">
      <c r="A97" s="162"/>
      <c r="B97" s="11" t="s">
        <v>39</v>
      </c>
      <c r="C97" s="9">
        <v>1</v>
      </c>
      <c r="D97" s="9"/>
      <c r="E97" s="162"/>
      <c r="F97" s="163"/>
    </row>
    <row r="98" spans="1:8" s="10" customFormat="1" x14ac:dyDescent="0.25">
      <c r="A98" s="162"/>
      <c r="B98" s="12" t="s">
        <v>40</v>
      </c>
      <c r="C98" s="9">
        <v>1</v>
      </c>
      <c r="D98" s="9"/>
      <c r="E98" s="162"/>
      <c r="F98" s="163"/>
    </row>
    <row r="99" spans="1:8" s="10" customFormat="1" ht="15" customHeight="1" x14ac:dyDescent="0.25">
      <c r="A99" s="1"/>
      <c r="B99" s="1"/>
      <c r="C99" s="13"/>
      <c r="D99" s="13"/>
      <c r="E99" s="1"/>
      <c r="F99" s="14"/>
    </row>
    <row r="100" spans="1:8" s="10" customFormat="1" ht="15" customHeight="1" x14ac:dyDescent="0.25">
      <c r="A100" s="1"/>
      <c r="B100" s="1"/>
      <c r="C100" s="13"/>
      <c r="D100" s="13"/>
      <c r="E100" s="1"/>
      <c r="F100" s="14"/>
    </row>
    <row r="101" spans="1:8" s="10" customFormat="1" ht="15" customHeight="1" x14ac:dyDescent="0.25">
      <c r="A101" s="1"/>
      <c r="B101" s="1"/>
      <c r="C101" s="13"/>
      <c r="D101" s="13"/>
      <c r="E101" s="1"/>
      <c r="F101" s="14"/>
    </row>
    <row r="102" spans="1:8" s="10" customFormat="1" ht="15" customHeight="1" x14ac:dyDescent="0.25">
      <c r="A102" s="15" t="s">
        <v>120</v>
      </c>
      <c r="B102" s="16"/>
      <c r="C102" s="13"/>
      <c r="D102" s="13"/>
      <c r="E102" s="1"/>
      <c r="F102" s="14"/>
    </row>
    <row r="103" spans="1:8" s="10" customFormat="1" ht="15" customHeight="1" x14ac:dyDescent="0.25">
      <c r="A103" s="15"/>
      <c r="B103" s="17"/>
      <c r="C103" s="13"/>
      <c r="D103" s="13"/>
      <c r="E103" s="1"/>
      <c r="F103" s="14"/>
    </row>
    <row r="104" spans="1:8" s="10" customFormat="1" ht="15" customHeight="1" x14ac:dyDescent="0.25">
      <c r="A104" s="18" t="s">
        <v>121</v>
      </c>
      <c r="B104" s="17"/>
      <c r="C104" s="13"/>
      <c r="D104" s="13"/>
      <c r="E104" s="1"/>
      <c r="F104" s="14"/>
    </row>
    <row r="105" spans="1:8" s="10" customFormat="1" ht="15" customHeight="1" x14ac:dyDescent="0.25">
      <c r="A105" s="1"/>
      <c r="B105" s="1"/>
      <c r="C105" s="13"/>
      <c r="D105" s="13"/>
      <c r="E105" s="1"/>
      <c r="F105" s="14"/>
    </row>
    <row r="106" spans="1:8" s="10" customFormat="1" ht="15" customHeight="1" x14ac:dyDescent="0.25">
      <c r="A106" s="1"/>
      <c r="B106" s="11" t="s">
        <v>103</v>
      </c>
      <c r="C106" s="13"/>
      <c r="D106" s="13"/>
      <c r="E106" s="12" t="s">
        <v>104</v>
      </c>
      <c r="F106" s="19" t="s">
        <v>97</v>
      </c>
      <c r="H106" s="10" t="s">
        <v>122</v>
      </c>
    </row>
    <row r="107" spans="1:8" s="10" customFormat="1" ht="13.5" customHeight="1" x14ac:dyDescent="0.25">
      <c r="A107" s="1"/>
      <c r="B107" s="11" t="s">
        <v>106</v>
      </c>
      <c r="C107" s="13"/>
      <c r="D107" s="13"/>
      <c r="E107" s="12" t="s">
        <v>107</v>
      </c>
      <c r="F107" s="19" t="s">
        <v>108</v>
      </c>
    </row>
    <row r="108" spans="1:8" s="10" customFormat="1" ht="13.5" customHeight="1" x14ac:dyDescent="0.25">
      <c r="A108" s="1"/>
      <c r="B108" s="11" t="s">
        <v>110</v>
      </c>
      <c r="C108" s="13"/>
      <c r="D108" s="13"/>
      <c r="E108" s="12" t="s">
        <v>107</v>
      </c>
      <c r="F108" s="19" t="s">
        <v>108</v>
      </c>
    </row>
    <row r="109" spans="1:8" s="10" customFormat="1" ht="13.5" customHeight="1" x14ac:dyDescent="0.25">
      <c r="A109" s="1"/>
      <c r="B109" s="11" t="s">
        <v>113</v>
      </c>
      <c r="C109" s="13"/>
      <c r="D109" s="13"/>
      <c r="E109" s="12" t="s">
        <v>107</v>
      </c>
      <c r="F109" s="19" t="s">
        <v>108</v>
      </c>
    </row>
    <row r="110" spans="1:8" s="10" customFormat="1" ht="13.5" customHeight="1" x14ac:dyDescent="0.25">
      <c r="A110" s="1"/>
      <c r="B110" s="11" t="s">
        <v>116</v>
      </c>
      <c r="C110" s="13"/>
      <c r="D110" s="13"/>
      <c r="E110" s="12" t="s">
        <v>107</v>
      </c>
      <c r="F110" s="19" t="s">
        <v>108</v>
      </c>
    </row>
    <row r="111" spans="1:8" s="10" customFormat="1" ht="13.5" customHeight="1" x14ac:dyDescent="0.25">
      <c r="A111" s="1"/>
      <c r="B111" s="11" t="s">
        <v>123</v>
      </c>
      <c r="C111" s="13"/>
      <c r="D111" s="13"/>
      <c r="E111" s="12" t="s">
        <v>107</v>
      </c>
      <c r="F111" s="19" t="s">
        <v>108</v>
      </c>
    </row>
    <row r="112" spans="1:8" s="10" customFormat="1" ht="13.5" customHeight="1" x14ac:dyDescent="0.25">
      <c r="A112" s="1"/>
      <c r="B112" s="11" t="s">
        <v>124</v>
      </c>
      <c r="C112" s="13"/>
      <c r="D112" s="13"/>
      <c r="E112" s="12" t="s">
        <v>125</v>
      </c>
      <c r="F112" s="19" t="s">
        <v>118</v>
      </c>
    </row>
    <row r="113" spans="1:8" s="10" customFormat="1" ht="13.5" customHeight="1" x14ac:dyDescent="0.25">
      <c r="A113" s="1"/>
      <c r="B113" s="11" t="s">
        <v>126</v>
      </c>
      <c r="C113" s="13"/>
      <c r="D113" s="13"/>
      <c r="E113" s="12" t="s">
        <v>125</v>
      </c>
      <c r="F113" s="19" t="s">
        <v>118</v>
      </c>
    </row>
    <row r="114" spans="1:8" s="10" customFormat="1" ht="13.5" customHeight="1" x14ac:dyDescent="0.25">
      <c r="A114" s="1"/>
      <c r="B114" s="11" t="s">
        <v>127</v>
      </c>
      <c r="C114" s="13"/>
      <c r="D114" s="13"/>
      <c r="E114" s="12" t="s">
        <v>128</v>
      </c>
      <c r="F114" s="19" t="s">
        <v>129</v>
      </c>
    </row>
    <row r="115" spans="1:8" s="10" customFormat="1" ht="13.5" customHeight="1" x14ac:dyDescent="0.25">
      <c r="A115" s="1"/>
      <c r="B115" s="11" t="s">
        <v>130</v>
      </c>
      <c r="C115" s="13"/>
      <c r="D115" s="13"/>
      <c r="E115" s="12" t="s">
        <v>128</v>
      </c>
      <c r="F115" s="19" t="s">
        <v>129</v>
      </c>
    </row>
    <row r="116" spans="1:8" s="10" customFormat="1" ht="13.5" customHeight="1" x14ac:dyDescent="0.25">
      <c r="A116" s="1"/>
      <c r="B116" s="1"/>
      <c r="C116" s="13"/>
      <c r="D116" s="13"/>
      <c r="E116" s="1"/>
      <c r="F116" s="14"/>
    </row>
    <row r="117" spans="1:8" s="10" customFormat="1" ht="13.5" customHeight="1" x14ac:dyDescent="0.25">
      <c r="A117" s="1"/>
      <c r="B117" s="1"/>
      <c r="C117" s="13"/>
      <c r="D117" s="13"/>
      <c r="E117" s="1"/>
      <c r="F117" s="14"/>
    </row>
    <row r="118" spans="1:8" s="10" customFormat="1" ht="13.5" customHeight="1" x14ac:dyDescent="0.25">
      <c r="A118" s="1"/>
      <c r="B118" s="1"/>
      <c r="C118" s="13"/>
      <c r="D118" s="13"/>
      <c r="E118" s="1"/>
      <c r="F118" s="14"/>
    </row>
    <row r="119" spans="1:8" s="10" customFormat="1" ht="13.5" customHeight="1" x14ac:dyDescent="0.25">
      <c r="A119" s="1"/>
      <c r="B119" s="1"/>
      <c r="C119" s="13"/>
      <c r="D119" s="13"/>
      <c r="E119" s="1"/>
      <c r="F119" s="14"/>
    </row>
    <row r="120" spans="1:8" s="10" customFormat="1" ht="13.5" customHeight="1" x14ac:dyDescent="0.25">
      <c r="A120" s="1"/>
      <c r="B120" s="1"/>
      <c r="C120" s="13"/>
      <c r="D120" s="13"/>
      <c r="E120" s="1"/>
      <c r="F120" s="14"/>
    </row>
    <row r="121" spans="1:8" s="10" customFormat="1" ht="13.5" customHeight="1" x14ac:dyDescent="0.25">
      <c r="A121" s="1"/>
      <c r="B121" s="1"/>
      <c r="C121" s="13"/>
      <c r="D121" s="13"/>
      <c r="E121" s="1"/>
      <c r="F121" s="14"/>
    </row>
    <row r="122" spans="1:8" s="10" customFormat="1" ht="13.5" customHeight="1" x14ac:dyDescent="0.25">
      <c r="A122" s="1"/>
      <c r="B122" s="1"/>
      <c r="C122" s="13"/>
      <c r="D122" s="13"/>
      <c r="E122" s="1"/>
      <c r="F122" s="14"/>
    </row>
    <row r="123" spans="1:8" s="10" customFormat="1" ht="13.5" customHeight="1" x14ac:dyDescent="0.25">
      <c r="A123" s="1"/>
      <c r="B123" s="1"/>
      <c r="C123" s="13"/>
      <c r="D123" s="13"/>
      <c r="E123" s="1"/>
      <c r="F123" s="14"/>
    </row>
    <row r="124" spans="1:8" s="10" customFormat="1" ht="13.5" customHeight="1" x14ac:dyDescent="0.25">
      <c r="A124" s="1"/>
      <c r="B124" s="1"/>
      <c r="C124" s="13"/>
      <c r="D124" s="13"/>
      <c r="E124" s="1"/>
      <c r="F124" s="14"/>
    </row>
    <row r="125" spans="1:8" s="10" customFormat="1" ht="13.5" customHeight="1" x14ac:dyDescent="0.25">
      <c r="A125" s="20">
        <v>1</v>
      </c>
      <c r="B125" s="21" t="s">
        <v>131</v>
      </c>
      <c r="C125" s="22"/>
      <c r="D125" s="22"/>
      <c r="E125" s="23" t="s">
        <v>132</v>
      </c>
      <c r="F125" s="24" t="s">
        <v>133</v>
      </c>
      <c r="H125" s="161" t="s">
        <v>134</v>
      </c>
    </row>
    <row r="126" spans="1:8" s="10" customFormat="1" ht="13.5" customHeight="1" x14ac:dyDescent="0.25">
      <c r="A126" s="20">
        <v>2</v>
      </c>
      <c r="B126" s="21" t="s">
        <v>135</v>
      </c>
      <c r="C126" s="22"/>
      <c r="D126" s="22"/>
      <c r="E126" s="23" t="s">
        <v>136</v>
      </c>
      <c r="F126" s="24" t="s">
        <v>133</v>
      </c>
      <c r="H126" s="161"/>
    </row>
    <row r="127" spans="1:8" s="10" customFormat="1" ht="13.5" customHeight="1" x14ac:dyDescent="0.25">
      <c r="A127" s="20">
        <v>3</v>
      </c>
      <c r="B127" s="21" t="s">
        <v>137</v>
      </c>
      <c r="C127" s="22"/>
      <c r="D127" s="22"/>
      <c r="E127" s="23" t="s">
        <v>138</v>
      </c>
      <c r="F127" s="24" t="s">
        <v>139</v>
      </c>
      <c r="H127" s="161"/>
    </row>
    <row r="128" spans="1:8" x14ac:dyDescent="0.25">
      <c r="A128" s="20">
        <v>4</v>
      </c>
      <c r="B128" s="25" t="s">
        <v>140</v>
      </c>
      <c r="C128" s="26"/>
      <c r="D128" s="26"/>
      <c r="E128" s="27" t="s">
        <v>141</v>
      </c>
      <c r="F128" s="28" t="s">
        <v>139</v>
      </c>
      <c r="H128" s="161" t="s">
        <v>142</v>
      </c>
    </row>
    <row r="129" spans="1:8" s="29" customFormat="1" ht="13.5" customHeight="1" x14ac:dyDescent="0.25">
      <c r="A129" s="20">
        <v>5</v>
      </c>
      <c r="B129" s="25" t="s">
        <v>143</v>
      </c>
      <c r="C129" s="26"/>
      <c r="D129" s="26"/>
      <c r="E129" s="27" t="s">
        <v>144</v>
      </c>
      <c r="F129" s="28" t="s">
        <v>139</v>
      </c>
      <c r="H129" s="161"/>
    </row>
    <row r="130" spans="1:8" x14ac:dyDescent="0.25">
      <c r="A130" s="20">
        <v>6</v>
      </c>
      <c r="B130" s="25" t="s">
        <v>145</v>
      </c>
      <c r="C130" s="26"/>
      <c r="D130" s="26"/>
      <c r="E130" s="27" t="s">
        <v>146</v>
      </c>
      <c r="F130" s="28" t="s">
        <v>139</v>
      </c>
      <c r="H130" s="161"/>
    </row>
    <row r="131" spans="1:8" x14ac:dyDescent="0.25">
      <c r="A131" s="20">
        <v>7</v>
      </c>
      <c r="B131" s="30" t="s">
        <v>147</v>
      </c>
      <c r="C131" s="31"/>
      <c r="D131" s="31"/>
      <c r="E131" s="32" t="s">
        <v>148</v>
      </c>
      <c r="F131" s="33" t="s">
        <v>139</v>
      </c>
      <c r="H131" s="161" t="s">
        <v>149</v>
      </c>
    </row>
    <row r="132" spans="1:8" x14ac:dyDescent="0.25">
      <c r="A132" s="20">
        <v>8</v>
      </c>
      <c r="B132" s="30" t="s">
        <v>150</v>
      </c>
      <c r="C132" s="31"/>
      <c r="D132" s="31"/>
      <c r="E132" s="32" t="s">
        <v>151</v>
      </c>
      <c r="F132" s="33" t="s">
        <v>139</v>
      </c>
      <c r="H132" s="161"/>
    </row>
    <row r="133" spans="1:8" x14ac:dyDescent="0.25">
      <c r="A133" s="20">
        <v>9</v>
      </c>
      <c r="B133" s="30" t="s">
        <v>152</v>
      </c>
      <c r="C133" s="31"/>
      <c r="D133" s="31"/>
      <c r="E133" s="32" t="s">
        <v>153</v>
      </c>
      <c r="F133" s="33" t="s">
        <v>139</v>
      </c>
      <c r="H133" s="161"/>
    </row>
    <row r="134" spans="1:8" x14ac:dyDescent="0.25">
      <c r="A134" s="20">
        <v>10</v>
      </c>
      <c r="B134" s="34" t="s">
        <v>154</v>
      </c>
      <c r="C134" s="35"/>
      <c r="D134" s="35"/>
      <c r="E134" s="36" t="s">
        <v>155</v>
      </c>
      <c r="F134" s="37" t="s">
        <v>139</v>
      </c>
      <c r="H134" s="161" t="s">
        <v>156</v>
      </c>
    </row>
    <row r="135" spans="1:8" x14ac:dyDescent="0.25">
      <c r="A135" s="20">
        <v>11</v>
      </c>
      <c r="B135" s="34" t="s">
        <v>157</v>
      </c>
      <c r="C135" s="35"/>
      <c r="D135" s="35"/>
      <c r="E135" s="36" t="s">
        <v>158</v>
      </c>
      <c r="F135" s="37" t="s">
        <v>139</v>
      </c>
      <c r="H135" s="161"/>
    </row>
    <row r="136" spans="1:8" x14ac:dyDescent="0.25">
      <c r="A136" s="20">
        <v>12</v>
      </c>
      <c r="B136" s="34" t="s">
        <v>159</v>
      </c>
      <c r="C136" s="35"/>
      <c r="D136" s="35"/>
      <c r="E136" s="36" t="s">
        <v>160</v>
      </c>
      <c r="F136" s="37" t="s">
        <v>139</v>
      </c>
      <c r="H136" s="161"/>
    </row>
    <row r="137" spans="1:8" x14ac:dyDescent="0.25">
      <c r="A137" s="20"/>
    </row>
    <row r="138" spans="1:8" x14ac:dyDescent="0.25">
      <c r="A138" s="20">
        <v>13</v>
      </c>
      <c r="B138" s="38" t="s">
        <v>103</v>
      </c>
      <c r="E138" s="12" t="s">
        <v>104</v>
      </c>
      <c r="F138" s="19" t="s">
        <v>97</v>
      </c>
      <c r="G138" s="10"/>
      <c r="H138" s="161" t="s">
        <v>122</v>
      </c>
    </row>
    <row r="139" spans="1:8" x14ac:dyDescent="0.25">
      <c r="A139" s="20">
        <v>14</v>
      </c>
      <c r="B139" s="38" t="s">
        <v>106</v>
      </c>
      <c r="E139" s="12" t="s">
        <v>107</v>
      </c>
      <c r="F139" s="19" t="s">
        <v>108</v>
      </c>
      <c r="G139" s="10"/>
      <c r="H139" s="161"/>
    </row>
    <row r="140" spans="1:8" x14ac:dyDescent="0.25">
      <c r="A140" s="20">
        <v>15</v>
      </c>
      <c r="B140" s="38" t="s">
        <v>110</v>
      </c>
      <c r="E140" s="12" t="s">
        <v>107</v>
      </c>
      <c r="F140" s="19" t="s">
        <v>108</v>
      </c>
      <c r="G140" s="10"/>
      <c r="H140" s="161"/>
    </row>
    <row r="141" spans="1:8" x14ac:dyDescent="0.25">
      <c r="A141" s="20">
        <v>16</v>
      </c>
      <c r="B141" s="38" t="s">
        <v>113</v>
      </c>
      <c r="E141" s="12" t="s">
        <v>107</v>
      </c>
      <c r="F141" s="19" t="s">
        <v>108</v>
      </c>
      <c r="G141" s="10"/>
      <c r="H141" s="161"/>
    </row>
    <row r="142" spans="1:8" x14ac:dyDescent="0.25">
      <c r="A142" s="20">
        <v>17</v>
      </c>
      <c r="B142" s="38" t="s">
        <v>116</v>
      </c>
      <c r="E142" s="12" t="s">
        <v>107</v>
      </c>
      <c r="F142" s="19" t="s">
        <v>108</v>
      </c>
      <c r="G142" s="10"/>
      <c r="H142" s="161"/>
    </row>
    <row r="143" spans="1:8" x14ac:dyDescent="0.25">
      <c r="A143" s="20">
        <v>18</v>
      </c>
      <c r="B143" s="38" t="s">
        <v>123</v>
      </c>
      <c r="E143" s="12" t="s">
        <v>107</v>
      </c>
      <c r="F143" s="19" t="s">
        <v>108</v>
      </c>
      <c r="G143" s="10"/>
      <c r="H143" s="161"/>
    </row>
    <row r="144" spans="1:8" x14ac:dyDescent="0.25">
      <c r="A144" s="20">
        <v>19</v>
      </c>
      <c r="B144" s="38" t="s">
        <v>124</v>
      </c>
      <c r="E144" s="12" t="s">
        <v>125</v>
      </c>
      <c r="F144" s="19" t="s">
        <v>118</v>
      </c>
      <c r="G144" s="10"/>
      <c r="H144" s="161"/>
    </row>
    <row r="145" spans="1:8" x14ac:dyDescent="0.25">
      <c r="A145" s="20">
        <v>20</v>
      </c>
      <c r="B145" s="38" t="s">
        <v>126</v>
      </c>
      <c r="E145" s="12" t="s">
        <v>125</v>
      </c>
      <c r="F145" s="19" t="s">
        <v>118</v>
      </c>
      <c r="G145" s="10"/>
      <c r="H145" s="161"/>
    </row>
    <row r="146" spans="1:8" x14ac:dyDescent="0.25">
      <c r="A146" s="20">
        <v>21</v>
      </c>
      <c r="B146" s="38" t="s">
        <v>127</v>
      </c>
      <c r="E146" s="12" t="s">
        <v>128</v>
      </c>
      <c r="F146" s="19" t="s">
        <v>129</v>
      </c>
      <c r="G146" s="10"/>
      <c r="H146" s="161"/>
    </row>
    <row r="147" spans="1:8" x14ac:dyDescent="0.25">
      <c r="A147" s="20">
        <v>22</v>
      </c>
      <c r="B147" s="38" t="s">
        <v>130</v>
      </c>
      <c r="E147" s="12" t="s">
        <v>128</v>
      </c>
      <c r="F147" s="19" t="s">
        <v>129</v>
      </c>
      <c r="G147" s="10"/>
      <c r="H147" s="161"/>
    </row>
  </sheetData>
  <mergeCells count="80">
    <mergeCell ref="A1:F1"/>
    <mergeCell ref="B2:F2"/>
    <mergeCell ref="E4:F4"/>
    <mergeCell ref="A5:A9"/>
    <mergeCell ref="E5:E9"/>
    <mergeCell ref="F5:F9"/>
    <mergeCell ref="A10:A14"/>
    <mergeCell ref="E10:E14"/>
    <mergeCell ref="F10:F14"/>
    <mergeCell ref="A15:A17"/>
    <mergeCell ref="E15:E17"/>
    <mergeCell ref="F15:F17"/>
    <mergeCell ref="A18:A21"/>
    <mergeCell ref="E18:E21"/>
    <mergeCell ref="F18:F21"/>
    <mergeCell ref="A22:A26"/>
    <mergeCell ref="E22:E26"/>
    <mergeCell ref="F22:F26"/>
    <mergeCell ref="A27:A31"/>
    <mergeCell ref="E27:E31"/>
    <mergeCell ref="F27:F31"/>
    <mergeCell ref="A32:A34"/>
    <mergeCell ref="E32:E34"/>
    <mergeCell ref="F32:F34"/>
    <mergeCell ref="A35:A36"/>
    <mergeCell ref="E35:E36"/>
    <mergeCell ref="F35:F36"/>
    <mergeCell ref="A37:A40"/>
    <mergeCell ref="E37:E40"/>
    <mergeCell ref="F37:F40"/>
    <mergeCell ref="A41:A45"/>
    <mergeCell ref="E41:E45"/>
    <mergeCell ref="F41:F45"/>
    <mergeCell ref="A46:A50"/>
    <mergeCell ref="E46:E50"/>
    <mergeCell ref="F46:F50"/>
    <mergeCell ref="A51:A53"/>
    <mergeCell ref="E51:E53"/>
    <mergeCell ref="F51:F53"/>
    <mergeCell ref="A54:A57"/>
    <mergeCell ref="E54:E57"/>
    <mergeCell ref="F54:F57"/>
    <mergeCell ref="A58:A59"/>
    <mergeCell ref="E58:E59"/>
    <mergeCell ref="F58:F59"/>
    <mergeCell ref="A60:A63"/>
    <mergeCell ref="E60:E63"/>
    <mergeCell ref="F60:F63"/>
    <mergeCell ref="A64:A68"/>
    <mergeCell ref="E64:E68"/>
    <mergeCell ref="F64:F68"/>
    <mergeCell ref="A69:A73"/>
    <mergeCell ref="E69:E73"/>
    <mergeCell ref="F69:F73"/>
    <mergeCell ref="A74:A76"/>
    <mergeCell ref="E74:E76"/>
    <mergeCell ref="F74:F76"/>
    <mergeCell ref="A77:A78"/>
    <mergeCell ref="E77:E78"/>
    <mergeCell ref="F77:F78"/>
    <mergeCell ref="A79:A82"/>
    <mergeCell ref="E79:E82"/>
    <mergeCell ref="F79:F82"/>
    <mergeCell ref="A83:A86"/>
    <mergeCell ref="E83:E86"/>
    <mergeCell ref="F83:F86"/>
    <mergeCell ref="A87:A90"/>
    <mergeCell ref="E87:E90"/>
    <mergeCell ref="F87:F90"/>
    <mergeCell ref="A91:A94"/>
    <mergeCell ref="E91:E94"/>
    <mergeCell ref="F91:F94"/>
    <mergeCell ref="H134:H136"/>
    <mergeCell ref="H138:H147"/>
    <mergeCell ref="A95:A98"/>
    <mergeCell ref="E95:E98"/>
    <mergeCell ref="F95:F98"/>
    <mergeCell ref="H125:H127"/>
    <mergeCell ref="H128:H130"/>
    <mergeCell ref="H131:H133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7A68-1B81-4DE1-8B9D-732C7C2B5A59}">
  <sheetPr>
    <tabColor rgb="FFFFFF00"/>
    <pageSetUpPr fitToPage="1"/>
  </sheetPr>
  <dimension ref="A1:J151"/>
  <sheetViews>
    <sheetView tabSelected="1" zoomScaleNormal="100" zoomScaleSheetLayoutView="80" workbookViewId="0">
      <pane ySplit="10" topLeftCell="A107" activePane="bottomLeft" state="frozen"/>
      <selection pane="bottomLeft" activeCell="K15" sqref="K15"/>
    </sheetView>
  </sheetViews>
  <sheetFormatPr defaultRowHeight="12.75" x14ac:dyDescent="0.25"/>
  <cols>
    <col min="1" max="1" width="3.625" style="131" bestFit="1" customWidth="1"/>
    <col min="2" max="2" width="47.75" style="132" customWidth="1"/>
    <col min="3" max="3" width="9" style="131"/>
    <col min="4" max="4" width="12.25" style="133" customWidth="1"/>
    <col min="5" max="5" width="14.125" style="131" customWidth="1"/>
    <col min="6" max="6" width="12.25" style="131" customWidth="1"/>
    <col min="7" max="7" width="14.125" style="131" customWidth="1"/>
    <col min="8" max="8" width="19.75" style="134" customWidth="1"/>
    <col min="9" max="9" width="53.875" style="132" customWidth="1"/>
    <col min="10" max="10" width="13.875" style="131" customWidth="1"/>
    <col min="11" max="16384" width="9" style="132"/>
  </cols>
  <sheetData>
    <row r="1" spans="1:10" ht="15" x14ac:dyDescent="0.25">
      <c r="I1" s="148" t="s">
        <v>746</v>
      </c>
    </row>
    <row r="2" spans="1:10" x14ac:dyDescent="0.25">
      <c r="I2" s="135"/>
    </row>
    <row r="3" spans="1:10" x14ac:dyDescent="0.25">
      <c r="I3" s="135"/>
    </row>
    <row r="4" spans="1:10" x14ac:dyDescent="0.25">
      <c r="I4" s="135"/>
    </row>
    <row r="5" spans="1:10" x14ac:dyDescent="0.25">
      <c r="I5" s="135"/>
    </row>
    <row r="6" spans="1:10" ht="14.25" x14ac:dyDescent="0.25">
      <c r="B6" s="167" t="s">
        <v>747</v>
      </c>
      <c r="C6" s="167"/>
      <c r="D6" s="167"/>
      <c r="E6" s="167"/>
      <c r="F6" s="167"/>
      <c r="G6" s="167"/>
      <c r="H6" s="167"/>
      <c r="I6" s="167"/>
    </row>
    <row r="7" spans="1:10" ht="44.25" customHeight="1" x14ac:dyDescent="0.25">
      <c r="B7" s="167" t="s">
        <v>748</v>
      </c>
      <c r="C7" s="167"/>
      <c r="D7" s="167"/>
      <c r="E7" s="167"/>
      <c r="F7" s="167"/>
      <c r="G7" s="167"/>
      <c r="H7" s="167"/>
      <c r="I7" s="167"/>
    </row>
    <row r="9" spans="1:10" ht="42.75" customHeight="1" x14ac:dyDescent="0.25">
      <c r="A9" s="174" t="s">
        <v>556</v>
      </c>
      <c r="B9" s="168" t="s">
        <v>558</v>
      </c>
      <c r="C9" s="168" t="s">
        <v>559</v>
      </c>
      <c r="D9" s="168" t="s">
        <v>560</v>
      </c>
      <c r="E9" s="168"/>
      <c r="F9" s="168"/>
      <c r="G9" s="168"/>
      <c r="H9" s="168" t="s">
        <v>561</v>
      </c>
      <c r="I9" s="168" t="s">
        <v>562</v>
      </c>
    </row>
    <row r="10" spans="1:10" ht="28.5" customHeight="1" x14ac:dyDescent="0.25">
      <c r="A10" s="175"/>
      <c r="B10" s="168"/>
      <c r="C10" s="168"/>
      <c r="D10" s="137" t="s">
        <v>563</v>
      </c>
      <c r="E10" s="137" t="s">
        <v>564</v>
      </c>
      <c r="F10" s="137" t="s">
        <v>565</v>
      </c>
      <c r="G10" s="137" t="s">
        <v>566</v>
      </c>
      <c r="H10" s="168"/>
      <c r="I10" s="168"/>
    </row>
    <row r="11" spans="1:10" x14ac:dyDescent="0.25">
      <c r="A11" s="136">
        <v>1</v>
      </c>
      <c r="B11" s="136">
        <v>2</v>
      </c>
      <c r="C11" s="136">
        <v>3</v>
      </c>
      <c r="D11" s="138" t="s">
        <v>567</v>
      </c>
      <c r="E11" s="138" t="s">
        <v>568</v>
      </c>
      <c r="F11" s="138" t="s">
        <v>569</v>
      </c>
      <c r="G11" s="138" t="s">
        <v>570</v>
      </c>
      <c r="H11" s="140" t="s">
        <v>324</v>
      </c>
      <c r="I11" s="139" t="s">
        <v>326</v>
      </c>
    </row>
    <row r="12" spans="1:10" s="144" customFormat="1" ht="13.5" x14ac:dyDescent="0.25">
      <c r="A12" s="141"/>
      <c r="B12" s="142" t="s">
        <v>171</v>
      </c>
      <c r="C12" s="141"/>
      <c r="D12" s="141"/>
      <c r="E12" s="141"/>
      <c r="F12" s="141"/>
      <c r="G12" s="141"/>
      <c r="H12" s="143"/>
      <c r="I12" s="142"/>
      <c r="J12" s="156"/>
    </row>
    <row r="13" spans="1:10" s="144" customFormat="1" ht="13.5" x14ac:dyDescent="0.25">
      <c r="A13" s="141"/>
      <c r="B13" s="142" t="s">
        <v>291</v>
      </c>
      <c r="C13" s="141"/>
      <c r="D13" s="141"/>
      <c r="E13" s="141"/>
      <c r="F13" s="141"/>
      <c r="G13" s="141"/>
      <c r="H13" s="143"/>
      <c r="I13" s="142"/>
      <c r="J13" s="156"/>
    </row>
    <row r="14" spans="1:10" ht="114.75" x14ac:dyDescent="0.25">
      <c r="A14" s="136">
        <v>1</v>
      </c>
      <c r="B14" s="145" t="s">
        <v>571</v>
      </c>
      <c r="C14" s="136" t="s">
        <v>1</v>
      </c>
      <c r="D14" s="137">
        <v>8747.7900000000009</v>
      </c>
      <c r="E14" s="137">
        <v>7421</v>
      </c>
      <c r="F14" s="155">
        <v>7421</v>
      </c>
      <c r="G14" s="157">
        <f>D14-E14</f>
        <v>1326.7900000000009</v>
      </c>
      <c r="H14" s="146" t="s">
        <v>573</v>
      </c>
      <c r="I14" s="145" t="s">
        <v>574</v>
      </c>
    </row>
    <row r="15" spans="1:10" ht="114.75" x14ac:dyDescent="0.25">
      <c r="A15" s="136">
        <v>2</v>
      </c>
      <c r="B15" s="145" t="s">
        <v>575</v>
      </c>
      <c r="C15" s="136" t="s">
        <v>1</v>
      </c>
      <c r="D15" s="137">
        <v>449.45</v>
      </c>
      <c r="E15" s="137">
        <v>441</v>
      </c>
      <c r="F15" s="155">
        <v>534.4</v>
      </c>
      <c r="G15" s="157">
        <f t="shared" ref="G15:G65" si="0">D15-E15</f>
        <v>8.4499999999999886</v>
      </c>
      <c r="H15" s="146" t="s">
        <v>573</v>
      </c>
      <c r="I15" s="145" t="s">
        <v>576</v>
      </c>
    </row>
    <row r="16" spans="1:10" x14ac:dyDescent="0.25">
      <c r="A16" s="136">
        <v>3</v>
      </c>
      <c r="B16" s="145" t="s">
        <v>577</v>
      </c>
      <c r="C16" s="136" t="s">
        <v>1</v>
      </c>
      <c r="D16" s="137">
        <v>449.45</v>
      </c>
      <c r="E16" s="137">
        <v>441</v>
      </c>
      <c r="F16" s="137">
        <v>534.4</v>
      </c>
      <c r="G16" s="157">
        <f t="shared" si="0"/>
        <v>8.4499999999999886</v>
      </c>
      <c r="H16" s="146"/>
      <c r="I16" s="145"/>
    </row>
    <row r="17" spans="1:10" x14ac:dyDescent="0.25">
      <c r="A17" s="136">
        <v>4</v>
      </c>
      <c r="B17" s="145" t="s">
        <v>578</v>
      </c>
      <c r="C17" s="136" t="s">
        <v>209</v>
      </c>
      <c r="D17" s="137">
        <v>313.85399999999998</v>
      </c>
      <c r="E17" s="137">
        <v>313.85399999999998</v>
      </c>
      <c r="F17" s="137">
        <v>313.85399999999998</v>
      </c>
      <c r="G17" s="157">
        <f t="shared" si="0"/>
        <v>0</v>
      </c>
      <c r="H17" s="146"/>
      <c r="I17" s="145"/>
    </row>
    <row r="18" spans="1:10" x14ac:dyDescent="0.25">
      <c r="A18" s="136">
        <v>5</v>
      </c>
      <c r="B18" s="145" t="s">
        <v>179</v>
      </c>
      <c r="C18" s="136" t="s">
        <v>1</v>
      </c>
      <c r="D18" s="137">
        <v>9197.24</v>
      </c>
      <c r="E18" s="137">
        <v>7782.36</v>
      </c>
      <c r="F18" s="137">
        <v>7782.36</v>
      </c>
      <c r="G18" s="157">
        <f t="shared" si="0"/>
        <v>1414.88</v>
      </c>
      <c r="H18" s="146"/>
      <c r="I18" s="145" t="s">
        <v>579</v>
      </c>
    </row>
    <row r="19" spans="1:10" x14ac:dyDescent="0.25">
      <c r="A19" s="136">
        <v>6</v>
      </c>
      <c r="B19" s="145" t="s">
        <v>580</v>
      </c>
      <c r="C19" s="136" t="s">
        <v>0</v>
      </c>
      <c r="D19" s="137">
        <v>7278.6</v>
      </c>
      <c r="E19" s="137">
        <v>7278.6</v>
      </c>
      <c r="F19" s="137">
        <v>7278.6</v>
      </c>
      <c r="G19" s="157">
        <f t="shared" si="0"/>
        <v>0</v>
      </c>
      <c r="H19" s="146"/>
      <c r="I19" s="145"/>
    </row>
    <row r="20" spans="1:10" x14ac:dyDescent="0.25">
      <c r="A20" s="136">
        <v>7</v>
      </c>
      <c r="B20" s="145" t="s">
        <v>581</v>
      </c>
      <c r="C20" s="136" t="s">
        <v>0</v>
      </c>
      <c r="D20" s="137">
        <v>1819.6420000000001</v>
      </c>
      <c r="E20" s="137">
        <v>1819.6420000000001</v>
      </c>
      <c r="F20" s="137">
        <v>1819.6420000000001</v>
      </c>
      <c r="G20" s="157">
        <f t="shared" si="0"/>
        <v>0</v>
      </c>
      <c r="H20" s="146"/>
      <c r="I20" s="145"/>
    </row>
    <row r="21" spans="1:10" x14ac:dyDescent="0.25">
      <c r="A21" s="136">
        <v>8</v>
      </c>
      <c r="B21" s="145" t="s">
        <v>582</v>
      </c>
      <c r="C21" s="136" t="s">
        <v>0</v>
      </c>
      <c r="D21" s="137">
        <v>3708</v>
      </c>
      <c r="E21" s="137">
        <v>3708</v>
      </c>
      <c r="F21" s="137">
        <v>3708</v>
      </c>
      <c r="G21" s="157">
        <f t="shared" si="0"/>
        <v>0</v>
      </c>
      <c r="H21" s="146"/>
      <c r="I21" s="145"/>
    </row>
    <row r="22" spans="1:10" x14ac:dyDescent="0.25">
      <c r="A22" s="136">
        <v>9</v>
      </c>
      <c r="B22" s="145" t="s">
        <v>581</v>
      </c>
      <c r="C22" s="136" t="s">
        <v>0</v>
      </c>
      <c r="D22" s="137">
        <v>927</v>
      </c>
      <c r="E22" s="137">
        <v>927</v>
      </c>
      <c r="F22" s="137">
        <v>927</v>
      </c>
      <c r="G22" s="157">
        <f t="shared" si="0"/>
        <v>0</v>
      </c>
      <c r="H22" s="146"/>
      <c r="I22" s="145"/>
    </row>
    <row r="23" spans="1:10" s="144" customFormat="1" ht="13.5" x14ac:dyDescent="0.25">
      <c r="A23" s="141"/>
      <c r="B23" s="142" t="s">
        <v>583</v>
      </c>
      <c r="C23" s="141"/>
      <c r="D23" s="141"/>
      <c r="E23" s="141"/>
      <c r="F23" s="141"/>
      <c r="G23" s="157"/>
      <c r="H23" s="143"/>
      <c r="I23" s="142"/>
      <c r="J23" s="156"/>
    </row>
    <row r="24" spans="1:10" ht="127.5" x14ac:dyDescent="0.25">
      <c r="A24" s="136">
        <v>10</v>
      </c>
      <c r="B24" s="145" t="s">
        <v>584</v>
      </c>
      <c r="C24" s="136" t="s">
        <v>0</v>
      </c>
      <c r="D24" s="137">
        <v>5924.94</v>
      </c>
      <c r="E24" s="137">
        <v>0</v>
      </c>
      <c r="F24" s="137">
        <v>0</v>
      </c>
      <c r="G24" s="157">
        <f t="shared" si="0"/>
        <v>5924.94</v>
      </c>
      <c r="H24" s="146" t="s">
        <v>585</v>
      </c>
      <c r="I24" s="145" t="s">
        <v>586</v>
      </c>
    </row>
    <row r="25" spans="1:10" ht="127.5" x14ac:dyDescent="0.25">
      <c r="A25" s="136">
        <v>11</v>
      </c>
      <c r="B25" s="145" t="s">
        <v>587</v>
      </c>
      <c r="C25" s="136" t="s">
        <v>1</v>
      </c>
      <c r="D25" s="147">
        <v>1805.95</v>
      </c>
      <c r="E25" s="137">
        <f>100*5.9814</f>
        <v>598.14</v>
      </c>
      <c r="F25" s="137">
        <f>100*5.9814</f>
        <v>598.14</v>
      </c>
      <c r="G25" s="157">
        <f t="shared" si="0"/>
        <v>1207.81</v>
      </c>
      <c r="H25" s="146" t="s">
        <v>588</v>
      </c>
      <c r="I25" s="145" t="s">
        <v>589</v>
      </c>
    </row>
    <row r="26" spans="1:10" ht="127.5" x14ac:dyDescent="0.25">
      <c r="A26" s="136">
        <v>12</v>
      </c>
      <c r="B26" s="145" t="s">
        <v>590</v>
      </c>
      <c r="C26" s="136" t="s">
        <v>1</v>
      </c>
      <c r="D26" s="137">
        <v>2858.58</v>
      </c>
      <c r="E26" s="137">
        <f>100*28.05</f>
        <v>2805</v>
      </c>
      <c r="F26" s="137">
        <f>100*36.15</f>
        <v>3615</v>
      </c>
      <c r="G26" s="157">
        <f t="shared" si="0"/>
        <v>53.579999999999927</v>
      </c>
      <c r="H26" s="146" t="s">
        <v>591</v>
      </c>
      <c r="I26" s="145" t="s">
        <v>592</v>
      </c>
    </row>
    <row r="27" spans="1:10" ht="25.5" x14ac:dyDescent="0.25">
      <c r="A27" s="136">
        <v>13</v>
      </c>
      <c r="B27" s="145" t="s">
        <v>593</v>
      </c>
      <c r="C27" s="136" t="s">
        <v>1</v>
      </c>
      <c r="D27" s="137">
        <v>97.62</v>
      </c>
      <c r="E27" s="137">
        <v>60</v>
      </c>
      <c r="F27" s="137">
        <v>60</v>
      </c>
      <c r="G27" s="157">
        <f t="shared" si="0"/>
        <v>37.620000000000005</v>
      </c>
      <c r="H27" s="146" t="s">
        <v>169</v>
      </c>
      <c r="I27" s="145" t="s">
        <v>594</v>
      </c>
      <c r="J27" s="131">
        <v>113</v>
      </c>
    </row>
    <row r="28" spans="1:10" ht="25.5" x14ac:dyDescent="0.25">
      <c r="A28" s="136">
        <v>14</v>
      </c>
      <c r="B28" s="145" t="s">
        <v>595</v>
      </c>
      <c r="C28" s="136" t="s">
        <v>596</v>
      </c>
      <c r="D28" s="137">
        <v>43</v>
      </c>
      <c r="E28" s="137">
        <v>40</v>
      </c>
      <c r="F28" s="137">
        <f>1000*0.35756</f>
        <v>357.56</v>
      </c>
      <c r="G28" s="157">
        <f t="shared" si="0"/>
        <v>3</v>
      </c>
      <c r="H28" s="146" t="s">
        <v>167</v>
      </c>
      <c r="I28" s="145" t="s">
        <v>597</v>
      </c>
      <c r="J28" s="131">
        <v>116</v>
      </c>
    </row>
    <row r="29" spans="1:10" ht="13.5" x14ac:dyDescent="0.25">
      <c r="A29" s="136"/>
      <c r="B29" s="142" t="s">
        <v>598</v>
      </c>
      <c r="C29" s="136"/>
      <c r="D29" s="137"/>
      <c r="E29" s="137"/>
      <c r="F29" s="137"/>
      <c r="G29" s="157"/>
      <c r="H29" s="146"/>
      <c r="I29" s="145"/>
    </row>
    <row r="30" spans="1:10" x14ac:dyDescent="0.25">
      <c r="A30" s="136">
        <v>15</v>
      </c>
      <c r="B30" s="145" t="s">
        <v>599</v>
      </c>
      <c r="C30" s="136" t="s">
        <v>4</v>
      </c>
      <c r="D30" s="137">
        <v>2</v>
      </c>
      <c r="E30" s="137">
        <v>1</v>
      </c>
      <c r="F30" s="137">
        <v>1</v>
      </c>
      <c r="G30" s="157">
        <f t="shared" si="0"/>
        <v>1</v>
      </c>
      <c r="H30" s="146" t="s">
        <v>161</v>
      </c>
      <c r="I30" s="145" t="s">
        <v>600</v>
      </c>
      <c r="J30" s="131">
        <v>14</v>
      </c>
    </row>
    <row r="31" spans="1:10" ht="38.25" x14ac:dyDescent="0.25">
      <c r="A31" s="136">
        <v>16</v>
      </c>
      <c r="B31" s="145" t="s">
        <v>601</v>
      </c>
      <c r="C31" s="136" t="s">
        <v>4</v>
      </c>
      <c r="D31" s="137">
        <v>4</v>
      </c>
      <c r="E31" s="137">
        <v>4</v>
      </c>
      <c r="F31" s="137">
        <v>4</v>
      </c>
      <c r="G31" s="157">
        <f t="shared" si="0"/>
        <v>0</v>
      </c>
      <c r="H31" s="146" t="s">
        <v>602</v>
      </c>
      <c r="I31" s="145"/>
    </row>
    <row r="32" spans="1:10" ht="38.25" x14ac:dyDescent="0.25">
      <c r="A32" s="136">
        <v>17</v>
      </c>
      <c r="B32" s="145" t="s">
        <v>603</v>
      </c>
      <c r="C32" s="136" t="s">
        <v>2</v>
      </c>
      <c r="D32" s="137">
        <v>725.52</v>
      </c>
      <c r="E32" s="137">
        <v>514</v>
      </c>
      <c r="F32" s="137">
        <v>514</v>
      </c>
      <c r="G32" s="157">
        <f t="shared" si="0"/>
        <v>211.51999999999998</v>
      </c>
      <c r="H32" s="146" t="s">
        <v>604</v>
      </c>
      <c r="I32" s="145" t="s">
        <v>605</v>
      </c>
      <c r="J32" s="131">
        <v>16</v>
      </c>
    </row>
    <row r="33" spans="1:10" ht="25.5" x14ac:dyDescent="0.25">
      <c r="A33" s="136">
        <v>18</v>
      </c>
      <c r="B33" s="145" t="s">
        <v>606</v>
      </c>
      <c r="C33" s="136" t="s">
        <v>2</v>
      </c>
      <c r="D33" s="137">
        <v>80</v>
      </c>
      <c r="E33" s="137">
        <v>80</v>
      </c>
      <c r="F33" s="137">
        <v>295</v>
      </c>
      <c r="G33" s="157">
        <f t="shared" si="0"/>
        <v>0</v>
      </c>
      <c r="H33" s="146" t="s">
        <v>168</v>
      </c>
      <c r="I33" s="145"/>
      <c r="J33" s="131">
        <v>17</v>
      </c>
    </row>
    <row r="34" spans="1:10" ht="13.5" x14ac:dyDescent="0.25">
      <c r="A34" s="136"/>
      <c r="B34" s="142" t="s">
        <v>607</v>
      </c>
      <c r="C34" s="136"/>
      <c r="D34" s="137"/>
      <c r="E34" s="137"/>
      <c r="F34" s="137"/>
      <c r="G34" s="157"/>
      <c r="H34" s="146"/>
      <c r="I34" s="145"/>
    </row>
    <row r="35" spans="1:10" x14ac:dyDescent="0.25">
      <c r="A35" s="136">
        <v>19</v>
      </c>
      <c r="B35" s="145" t="s">
        <v>608</v>
      </c>
      <c r="C35" s="136" t="s">
        <v>209</v>
      </c>
      <c r="D35" s="137">
        <v>48.36</v>
      </c>
      <c r="E35" s="137">
        <f>D35</f>
        <v>48.36</v>
      </c>
      <c r="F35" s="137">
        <v>163.95</v>
      </c>
      <c r="G35" s="157">
        <f t="shared" si="0"/>
        <v>0</v>
      </c>
      <c r="H35" s="146"/>
      <c r="I35" s="145" t="s">
        <v>609</v>
      </c>
    </row>
    <row r="36" spans="1:10" x14ac:dyDescent="0.25">
      <c r="A36" s="136">
        <v>20</v>
      </c>
      <c r="B36" s="145" t="s">
        <v>610</v>
      </c>
      <c r="C36" s="136" t="s">
        <v>209</v>
      </c>
      <c r="D36" s="137">
        <v>7.81</v>
      </c>
      <c r="E36" s="137">
        <f t="shared" ref="E36:E40" si="1">D36</f>
        <v>7.81</v>
      </c>
      <c r="F36" s="137">
        <v>45.91</v>
      </c>
      <c r="G36" s="157">
        <f t="shared" si="0"/>
        <v>0</v>
      </c>
      <c r="H36" s="146"/>
      <c r="I36" s="145" t="s">
        <v>609</v>
      </c>
    </row>
    <row r="37" spans="1:10" x14ac:dyDescent="0.25">
      <c r="A37" s="136">
        <v>21</v>
      </c>
      <c r="B37" s="145" t="s">
        <v>611</v>
      </c>
      <c r="C37" s="136" t="s">
        <v>209</v>
      </c>
      <c r="D37" s="137">
        <v>56.17</v>
      </c>
      <c r="E37" s="137">
        <f t="shared" si="1"/>
        <v>56.17</v>
      </c>
      <c r="F37" s="137">
        <v>209.86</v>
      </c>
      <c r="G37" s="157">
        <f t="shared" si="0"/>
        <v>0</v>
      </c>
      <c r="H37" s="146"/>
      <c r="I37" s="145" t="s">
        <v>609</v>
      </c>
    </row>
    <row r="38" spans="1:10" x14ac:dyDescent="0.25">
      <c r="A38" s="136">
        <v>22</v>
      </c>
      <c r="B38" s="145" t="s">
        <v>612</v>
      </c>
      <c r="C38" s="136" t="s">
        <v>209</v>
      </c>
      <c r="D38" s="137">
        <v>7.81</v>
      </c>
      <c r="E38" s="137">
        <f t="shared" si="1"/>
        <v>7.81</v>
      </c>
      <c r="F38" s="137">
        <v>45.91</v>
      </c>
      <c r="G38" s="157">
        <f t="shared" si="0"/>
        <v>0</v>
      </c>
      <c r="H38" s="146"/>
      <c r="I38" s="145" t="s">
        <v>609</v>
      </c>
    </row>
    <row r="39" spans="1:10" x14ac:dyDescent="0.25">
      <c r="A39" s="136">
        <v>23</v>
      </c>
      <c r="B39" s="145" t="s">
        <v>613</v>
      </c>
      <c r="C39" s="136" t="s">
        <v>209</v>
      </c>
      <c r="D39" s="137">
        <v>48.36</v>
      </c>
      <c r="E39" s="137">
        <f t="shared" si="1"/>
        <v>48.36</v>
      </c>
      <c r="F39" s="137">
        <v>163.95</v>
      </c>
      <c r="G39" s="157">
        <f t="shared" si="0"/>
        <v>0</v>
      </c>
      <c r="H39" s="146"/>
      <c r="I39" s="145" t="s">
        <v>609</v>
      </c>
    </row>
    <row r="40" spans="1:10" x14ac:dyDescent="0.25">
      <c r="A40" s="136">
        <v>24</v>
      </c>
      <c r="B40" s="145" t="s">
        <v>614</v>
      </c>
      <c r="C40" s="136" t="s">
        <v>209</v>
      </c>
      <c r="D40" s="137">
        <v>26.34</v>
      </c>
      <c r="E40" s="137">
        <f t="shared" si="1"/>
        <v>26.34</v>
      </c>
      <c r="F40" s="137">
        <v>68.17</v>
      </c>
      <c r="G40" s="157">
        <f t="shared" si="0"/>
        <v>0</v>
      </c>
      <c r="H40" s="146"/>
      <c r="I40" s="145" t="s">
        <v>609</v>
      </c>
    </row>
    <row r="41" spans="1:10" ht="13.5" x14ac:dyDescent="0.25">
      <c r="A41" s="136"/>
      <c r="B41" s="142" t="s">
        <v>615</v>
      </c>
      <c r="C41" s="136"/>
      <c r="D41" s="137"/>
      <c r="E41" s="137"/>
      <c r="F41" s="137"/>
      <c r="G41" s="157"/>
      <c r="H41" s="146"/>
      <c r="I41" s="145"/>
    </row>
    <row r="42" spans="1:10" ht="89.25" x14ac:dyDescent="0.25">
      <c r="A42" s="136">
        <v>25</v>
      </c>
      <c r="B42" s="145" t="s">
        <v>616</v>
      </c>
      <c r="C42" s="136" t="s">
        <v>2</v>
      </c>
      <c r="D42" s="147">
        <v>1220.27</v>
      </c>
      <c r="E42" s="137">
        <v>949</v>
      </c>
      <c r="F42" s="137">
        <v>1211</v>
      </c>
      <c r="G42" s="157">
        <f t="shared" si="0"/>
        <v>271.27</v>
      </c>
      <c r="H42" s="146" t="s">
        <v>617</v>
      </c>
      <c r="I42" s="145" t="s">
        <v>618</v>
      </c>
    </row>
    <row r="43" spans="1:10" ht="63.75" x14ac:dyDescent="0.25">
      <c r="A43" s="136">
        <v>26</v>
      </c>
      <c r="B43" s="145" t="s">
        <v>619</v>
      </c>
      <c r="C43" s="136" t="s">
        <v>2</v>
      </c>
      <c r="D43" s="137">
        <v>688</v>
      </c>
      <c r="E43" s="137">
        <v>688</v>
      </c>
      <c r="F43" s="137">
        <v>688</v>
      </c>
      <c r="G43" s="157">
        <f t="shared" si="0"/>
        <v>0</v>
      </c>
      <c r="H43" s="146" t="s">
        <v>620</v>
      </c>
      <c r="I43" s="145" t="s">
        <v>621</v>
      </c>
    </row>
    <row r="44" spans="1:10" s="144" customFormat="1" ht="13.5" x14ac:dyDescent="0.25">
      <c r="A44" s="141"/>
      <c r="B44" s="142" t="s">
        <v>239</v>
      </c>
      <c r="C44" s="141"/>
      <c r="D44" s="141"/>
      <c r="E44" s="141"/>
      <c r="F44" s="141"/>
      <c r="G44" s="157"/>
      <c r="H44" s="143"/>
      <c r="I44" s="142"/>
      <c r="J44" s="156"/>
    </row>
    <row r="45" spans="1:10" ht="38.25" x14ac:dyDescent="0.25">
      <c r="A45" s="136">
        <v>27</v>
      </c>
      <c r="B45" s="145" t="s">
        <v>239</v>
      </c>
      <c r="C45" s="136" t="s">
        <v>2</v>
      </c>
      <c r="D45" s="137">
        <v>37.200000000000003</v>
      </c>
      <c r="E45" s="137">
        <v>0</v>
      </c>
      <c r="F45" s="137">
        <v>31</v>
      </c>
      <c r="G45" s="157">
        <f t="shared" si="0"/>
        <v>37.200000000000003</v>
      </c>
      <c r="H45" s="146"/>
      <c r="I45" s="145" t="s">
        <v>622</v>
      </c>
      <c r="J45" s="131">
        <v>76</v>
      </c>
    </row>
    <row r="46" spans="1:10" s="144" customFormat="1" ht="13.5" x14ac:dyDescent="0.25">
      <c r="A46" s="141"/>
      <c r="B46" s="142" t="s">
        <v>623</v>
      </c>
      <c r="C46" s="141"/>
      <c r="D46" s="141"/>
      <c r="E46" s="141"/>
      <c r="F46" s="141"/>
      <c r="G46" s="157"/>
      <c r="H46" s="143"/>
      <c r="I46" s="142"/>
      <c r="J46" s="156"/>
    </row>
    <row r="47" spans="1:10" ht="25.5" x14ac:dyDescent="0.25">
      <c r="A47" s="136">
        <v>28</v>
      </c>
      <c r="B47" s="145" t="s">
        <v>624</v>
      </c>
      <c r="C47" s="136" t="s">
        <v>4</v>
      </c>
      <c r="D47" s="137">
        <v>1</v>
      </c>
      <c r="E47" s="137">
        <v>1</v>
      </c>
      <c r="F47" s="137">
        <v>1</v>
      </c>
      <c r="G47" s="157">
        <f t="shared" si="0"/>
        <v>0</v>
      </c>
      <c r="H47" s="146" t="s">
        <v>165</v>
      </c>
      <c r="I47" s="145" t="s">
        <v>625</v>
      </c>
    </row>
    <row r="48" spans="1:10" s="144" customFormat="1" ht="13.5" x14ac:dyDescent="0.25">
      <c r="A48" s="141"/>
      <c r="B48" s="142" t="s">
        <v>626</v>
      </c>
      <c r="C48" s="141"/>
      <c r="D48" s="141"/>
      <c r="E48" s="141"/>
      <c r="F48" s="137"/>
      <c r="G48" s="157"/>
      <c r="H48" s="143"/>
      <c r="I48" s="142"/>
      <c r="J48" s="156"/>
    </row>
    <row r="49" spans="1:10" ht="25.5" x14ac:dyDescent="0.25">
      <c r="A49" s="136">
        <v>29</v>
      </c>
      <c r="B49" s="145" t="s">
        <v>627</v>
      </c>
      <c r="C49" s="136" t="s">
        <v>4</v>
      </c>
      <c r="D49" s="137">
        <v>3</v>
      </c>
      <c r="E49" s="137">
        <f>D49</f>
        <v>3</v>
      </c>
      <c r="F49" s="137">
        <v>3</v>
      </c>
      <c r="G49" s="157">
        <f t="shared" si="0"/>
        <v>0</v>
      </c>
      <c r="H49" s="170" t="s">
        <v>620</v>
      </c>
      <c r="I49" s="172" t="s">
        <v>628</v>
      </c>
    </row>
    <row r="50" spans="1:10" ht="38.25" x14ac:dyDescent="0.25">
      <c r="A50" s="136">
        <v>30</v>
      </c>
      <c r="B50" s="145" t="s">
        <v>629</v>
      </c>
      <c r="C50" s="136" t="s">
        <v>4</v>
      </c>
      <c r="D50" s="137">
        <v>3</v>
      </c>
      <c r="E50" s="137">
        <f t="shared" ref="E50:E54" si="2">D50</f>
        <v>3</v>
      </c>
      <c r="F50" s="137">
        <v>3</v>
      </c>
      <c r="G50" s="157">
        <f t="shared" si="0"/>
        <v>0</v>
      </c>
      <c r="H50" s="171"/>
      <c r="I50" s="173"/>
    </row>
    <row r="51" spans="1:10" ht="25.5" x14ac:dyDescent="0.25">
      <c r="A51" s="136">
        <v>31</v>
      </c>
      <c r="B51" s="145" t="s">
        <v>630</v>
      </c>
      <c r="C51" s="136" t="s">
        <v>4</v>
      </c>
      <c r="D51" s="137">
        <v>3</v>
      </c>
      <c r="E51" s="137">
        <f t="shared" si="2"/>
        <v>3</v>
      </c>
      <c r="F51" s="137">
        <v>3</v>
      </c>
      <c r="G51" s="157">
        <f t="shared" si="0"/>
        <v>0</v>
      </c>
      <c r="H51" s="170" t="s">
        <v>631</v>
      </c>
      <c r="I51" s="172" t="s">
        <v>632</v>
      </c>
    </row>
    <row r="52" spans="1:10" ht="25.5" x14ac:dyDescent="0.25">
      <c r="A52" s="136">
        <v>32</v>
      </c>
      <c r="B52" s="145" t="s">
        <v>633</v>
      </c>
      <c r="C52" s="136" t="s">
        <v>4</v>
      </c>
      <c r="D52" s="137">
        <v>3</v>
      </c>
      <c r="E52" s="137">
        <f t="shared" si="2"/>
        <v>3</v>
      </c>
      <c r="F52" s="137">
        <v>3</v>
      </c>
      <c r="G52" s="157">
        <f t="shared" si="0"/>
        <v>0</v>
      </c>
      <c r="H52" s="171"/>
      <c r="I52" s="173"/>
    </row>
    <row r="53" spans="1:10" ht="25.5" x14ac:dyDescent="0.25">
      <c r="A53" s="136">
        <v>33</v>
      </c>
      <c r="B53" s="145" t="s">
        <v>634</v>
      </c>
      <c r="C53" s="136" t="s">
        <v>4</v>
      </c>
      <c r="D53" s="137">
        <v>3</v>
      </c>
      <c r="E53" s="137">
        <f t="shared" si="2"/>
        <v>3</v>
      </c>
      <c r="F53" s="137">
        <v>3</v>
      </c>
      <c r="G53" s="157">
        <f t="shared" si="0"/>
        <v>0</v>
      </c>
      <c r="H53" s="170" t="s">
        <v>164</v>
      </c>
      <c r="I53" s="172" t="s">
        <v>635</v>
      </c>
    </row>
    <row r="54" spans="1:10" ht="25.5" x14ac:dyDescent="0.25">
      <c r="A54" s="136">
        <v>34</v>
      </c>
      <c r="B54" s="145" t="s">
        <v>636</v>
      </c>
      <c r="C54" s="136" t="s">
        <v>4</v>
      </c>
      <c r="D54" s="137">
        <v>3</v>
      </c>
      <c r="E54" s="137">
        <f t="shared" si="2"/>
        <v>3</v>
      </c>
      <c r="F54" s="137">
        <v>3</v>
      </c>
      <c r="G54" s="157">
        <f t="shared" si="0"/>
        <v>0</v>
      </c>
      <c r="H54" s="171"/>
      <c r="I54" s="173"/>
    </row>
    <row r="55" spans="1:10" ht="25.5" x14ac:dyDescent="0.25">
      <c r="A55" s="136">
        <v>35</v>
      </c>
      <c r="B55" s="145" t="s">
        <v>630</v>
      </c>
      <c r="C55" s="136" t="s">
        <v>4</v>
      </c>
      <c r="D55" s="137">
        <v>2</v>
      </c>
      <c r="E55" s="137">
        <v>0</v>
      </c>
      <c r="F55" s="137">
        <v>0</v>
      </c>
      <c r="G55" s="157">
        <f t="shared" si="0"/>
        <v>2</v>
      </c>
      <c r="H55" s="170" t="s">
        <v>170</v>
      </c>
      <c r="I55" s="172" t="s">
        <v>637</v>
      </c>
    </row>
    <row r="56" spans="1:10" ht="25.5" x14ac:dyDescent="0.25">
      <c r="A56" s="136">
        <v>36</v>
      </c>
      <c r="B56" s="145" t="s">
        <v>638</v>
      </c>
      <c r="C56" s="136" t="s">
        <v>4</v>
      </c>
      <c r="D56" s="137">
        <v>2</v>
      </c>
      <c r="E56" s="137">
        <v>0</v>
      </c>
      <c r="F56" s="137">
        <v>0</v>
      </c>
      <c r="G56" s="157">
        <f t="shared" si="0"/>
        <v>2</v>
      </c>
      <c r="H56" s="171"/>
      <c r="I56" s="173"/>
    </row>
    <row r="57" spans="1:10" s="144" customFormat="1" ht="13.5" x14ac:dyDescent="0.25">
      <c r="A57" s="141"/>
      <c r="B57" s="142" t="s">
        <v>639</v>
      </c>
      <c r="C57" s="141"/>
      <c r="D57" s="141"/>
      <c r="E57" s="141"/>
      <c r="F57" s="141"/>
      <c r="G57" s="157"/>
      <c r="H57" s="143"/>
      <c r="I57" s="142"/>
      <c r="J57" s="156"/>
    </row>
    <row r="58" spans="1:10" x14ac:dyDescent="0.25">
      <c r="A58" s="136">
        <v>37</v>
      </c>
      <c r="B58" s="145" t="s">
        <v>640</v>
      </c>
      <c r="C58" s="136" t="s">
        <v>4</v>
      </c>
      <c r="D58" s="137">
        <v>1</v>
      </c>
      <c r="E58" s="137">
        <v>0</v>
      </c>
      <c r="F58" s="137">
        <v>1</v>
      </c>
      <c r="G58" s="157">
        <f t="shared" si="0"/>
        <v>1</v>
      </c>
      <c r="H58" s="146" t="s">
        <v>170</v>
      </c>
      <c r="I58" s="145" t="s">
        <v>641</v>
      </c>
    </row>
    <row r="59" spans="1:10" ht="51" x14ac:dyDescent="0.25">
      <c r="A59" s="136">
        <v>38</v>
      </c>
      <c r="B59" s="145" t="s">
        <v>642</v>
      </c>
      <c r="C59" s="136" t="s">
        <v>4</v>
      </c>
      <c r="D59" s="137">
        <v>3</v>
      </c>
      <c r="E59" s="137">
        <v>3</v>
      </c>
      <c r="F59" s="137">
        <v>3</v>
      </c>
      <c r="G59" s="157">
        <f t="shared" si="0"/>
        <v>0</v>
      </c>
      <c r="H59" s="146" t="s">
        <v>169</v>
      </c>
      <c r="I59" s="145" t="s">
        <v>643</v>
      </c>
    </row>
    <row r="60" spans="1:10" ht="38.25" x14ac:dyDescent="0.25">
      <c r="A60" s="136">
        <v>39</v>
      </c>
      <c r="B60" s="145" t="s">
        <v>644</v>
      </c>
      <c r="C60" s="136" t="s">
        <v>557</v>
      </c>
      <c r="D60" s="137" t="s">
        <v>645</v>
      </c>
      <c r="E60" s="137">
        <v>0</v>
      </c>
      <c r="F60" s="137">
        <v>0</v>
      </c>
      <c r="G60" s="157" t="str">
        <f>D60</f>
        <v>5 / 5,98</v>
      </c>
      <c r="H60" s="146"/>
      <c r="I60" s="145" t="s">
        <v>646</v>
      </c>
    </row>
    <row r="61" spans="1:10" s="144" customFormat="1" ht="13.5" x14ac:dyDescent="0.25">
      <c r="A61" s="141"/>
      <c r="B61" s="142" t="s">
        <v>647</v>
      </c>
      <c r="C61" s="141"/>
      <c r="D61" s="141"/>
      <c r="E61" s="141"/>
      <c r="F61" s="141"/>
      <c r="G61" s="157"/>
      <c r="H61" s="143"/>
      <c r="I61" s="142"/>
      <c r="J61" s="156"/>
    </row>
    <row r="62" spans="1:10" ht="63.75" x14ac:dyDescent="0.25">
      <c r="A62" s="136">
        <v>40</v>
      </c>
      <c r="B62" s="145" t="s">
        <v>3</v>
      </c>
      <c r="C62" s="136" t="s">
        <v>2</v>
      </c>
      <c r="D62" s="137">
        <v>2115.02</v>
      </c>
      <c r="E62" s="137">
        <v>0</v>
      </c>
      <c r="F62" s="137">
        <v>0</v>
      </c>
      <c r="G62" s="157">
        <f t="shared" si="0"/>
        <v>2115.02</v>
      </c>
      <c r="H62" s="146" t="s">
        <v>648</v>
      </c>
      <c r="I62" s="145" t="s">
        <v>649</v>
      </c>
    </row>
    <row r="63" spans="1:10" ht="63.75" x14ac:dyDescent="0.25">
      <c r="A63" s="136">
        <v>41</v>
      </c>
      <c r="B63" s="145" t="s">
        <v>650</v>
      </c>
      <c r="C63" s="136" t="s">
        <v>1</v>
      </c>
      <c r="D63" s="137">
        <v>1080.69</v>
      </c>
      <c r="E63" s="137">
        <v>990</v>
      </c>
      <c r="F63" s="137">
        <v>1097</v>
      </c>
      <c r="G63" s="157">
        <f t="shared" si="0"/>
        <v>90.690000000000055</v>
      </c>
      <c r="H63" s="146" t="s">
        <v>648</v>
      </c>
      <c r="I63" s="145" t="s">
        <v>651</v>
      </c>
    </row>
    <row r="64" spans="1:10" ht="51" x14ac:dyDescent="0.25">
      <c r="A64" s="136">
        <v>42</v>
      </c>
      <c r="B64" s="145" t="s">
        <v>652</v>
      </c>
      <c r="C64" s="136" t="s">
        <v>1</v>
      </c>
      <c r="D64" s="137">
        <v>225</v>
      </c>
      <c r="E64" s="137">
        <v>0</v>
      </c>
      <c r="F64" s="137">
        <v>0</v>
      </c>
      <c r="G64" s="157">
        <f t="shared" si="0"/>
        <v>225</v>
      </c>
      <c r="H64" s="146" t="s">
        <v>653</v>
      </c>
      <c r="I64" s="145" t="s">
        <v>654</v>
      </c>
    </row>
    <row r="65" spans="1:10" x14ac:dyDescent="0.25">
      <c r="A65" s="136">
        <v>43</v>
      </c>
      <c r="B65" s="145" t="s">
        <v>655</v>
      </c>
      <c r="C65" s="136" t="s">
        <v>2</v>
      </c>
      <c r="D65" s="137">
        <v>2115.02</v>
      </c>
      <c r="E65" s="137">
        <v>0</v>
      </c>
      <c r="F65" s="137">
        <v>0</v>
      </c>
      <c r="G65" s="157">
        <f t="shared" si="0"/>
        <v>2115.02</v>
      </c>
      <c r="H65" s="146"/>
      <c r="I65" s="145"/>
    </row>
    <row r="66" spans="1:10" s="144" customFormat="1" ht="13.5" x14ac:dyDescent="0.25">
      <c r="A66" s="141"/>
      <c r="B66" s="142" t="s">
        <v>656</v>
      </c>
      <c r="C66" s="141"/>
      <c r="D66" s="141"/>
      <c r="E66" s="141"/>
      <c r="F66" s="141"/>
      <c r="G66" s="157"/>
      <c r="H66" s="143"/>
      <c r="I66" s="142"/>
      <c r="J66" s="156"/>
    </row>
    <row r="67" spans="1:10" ht="25.5" x14ac:dyDescent="0.25">
      <c r="A67" s="136">
        <v>44</v>
      </c>
      <c r="B67" s="145" t="s">
        <v>657</v>
      </c>
      <c r="C67" s="136" t="s">
        <v>209</v>
      </c>
      <c r="D67" s="137">
        <v>0.27300000000000002</v>
      </c>
      <c r="E67" s="137">
        <v>0</v>
      </c>
      <c r="F67" s="137">
        <v>0</v>
      </c>
      <c r="G67" s="158">
        <v>0.27300000000000002</v>
      </c>
      <c r="H67" s="146" t="s">
        <v>658</v>
      </c>
      <c r="I67" s="145" t="s">
        <v>659</v>
      </c>
    </row>
    <row r="68" spans="1:10" x14ac:dyDescent="0.25">
      <c r="A68" s="136">
        <v>45</v>
      </c>
      <c r="B68" s="145" t="s">
        <v>660</v>
      </c>
      <c r="C68" s="136" t="s">
        <v>4</v>
      </c>
      <c r="D68" s="137">
        <v>380</v>
      </c>
      <c r="E68" s="137">
        <v>0</v>
      </c>
      <c r="F68" s="137">
        <v>0</v>
      </c>
      <c r="G68" s="158">
        <v>380</v>
      </c>
      <c r="H68" s="146" t="s">
        <v>658</v>
      </c>
      <c r="I68" s="145"/>
    </row>
    <row r="69" spans="1:10" x14ac:dyDescent="0.25">
      <c r="A69" s="136">
        <v>46</v>
      </c>
      <c r="B69" s="145" t="s">
        <v>661</v>
      </c>
      <c r="C69" s="136" t="s">
        <v>190</v>
      </c>
      <c r="D69" s="137">
        <v>380</v>
      </c>
      <c r="E69" s="137">
        <v>0</v>
      </c>
      <c r="F69" s="137">
        <v>0</v>
      </c>
      <c r="G69" s="158">
        <v>380</v>
      </c>
      <c r="H69" s="146" t="s">
        <v>658</v>
      </c>
      <c r="I69" s="145" t="s">
        <v>662</v>
      </c>
    </row>
    <row r="70" spans="1:10" x14ac:dyDescent="0.25">
      <c r="A70" s="136">
        <v>47</v>
      </c>
      <c r="B70" s="145" t="s">
        <v>663</v>
      </c>
      <c r="C70" s="136" t="s">
        <v>664</v>
      </c>
      <c r="D70" s="137" t="s">
        <v>665</v>
      </c>
      <c r="E70" s="137">
        <v>0</v>
      </c>
      <c r="F70" s="137">
        <v>0</v>
      </c>
      <c r="G70" s="158" t="s">
        <v>665</v>
      </c>
      <c r="H70" s="146" t="s">
        <v>658</v>
      </c>
      <c r="I70" s="145" t="s">
        <v>666</v>
      </c>
    </row>
    <row r="71" spans="1:10" s="144" customFormat="1" ht="13.5" x14ac:dyDescent="0.25">
      <c r="A71" s="141"/>
      <c r="B71" s="142" t="s">
        <v>667</v>
      </c>
      <c r="C71" s="141"/>
      <c r="D71" s="141"/>
      <c r="E71" s="137"/>
      <c r="F71" s="137"/>
      <c r="G71" s="159"/>
      <c r="H71" s="143"/>
      <c r="I71" s="142"/>
      <c r="J71" s="156"/>
    </row>
    <row r="72" spans="1:10" s="144" customFormat="1" ht="13.5" x14ac:dyDescent="0.25">
      <c r="A72" s="141"/>
      <c r="B72" s="142" t="s">
        <v>668</v>
      </c>
      <c r="C72" s="141"/>
      <c r="D72" s="141"/>
      <c r="E72" s="137"/>
      <c r="F72" s="137"/>
      <c r="G72" s="159"/>
      <c r="H72" s="143"/>
      <c r="I72" s="142"/>
      <c r="J72" s="156"/>
    </row>
    <row r="73" spans="1:10" ht="38.25" x14ac:dyDescent="0.25">
      <c r="A73" s="136">
        <v>48</v>
      </c>
      <c r="B73" s="145" t="s">
        <v>669</v>
      </c>
      <c r="C73" s="136" t="s">
        <v>2</v>
      </c>
      <c r="D73" s="137">
        <v>226.1</v>
      </c>
      <c r="E73" s="137">
        <v>0</v>
      </c>
      <c r="F73" s="137">
        <v>0</v>
      </c>
      <c r="G73" s="158">
        <v>226.1</v>
      </c>
      <c r="H73" s="146" t="s">
        <v>161</v>
      </c>
      <c r="I73" s="145" t="s">
        <v>670</v>
      </c>
    </row>
    <row r="74" spans="1:10" ht="38.25" x14ac:dyDescent="0.25">
      <c r="A74" s="136">
        <v>49</v>
      </c>
      <c r="B74" s="145" t="s">
        <v>671</v>
      </c>
      <c r="C74" s="136" t="s">
        <v>1</v>
      </c>
      <c r="D74" s="137">
        <v>150.88</v>
      </c>
      <c r="E74" s="137">
        <v>0</v>
      </c>
      <c r="F74" s="137">
        <v>0</v>
      </c>
      <c r="G74" s="158">
        <v>150.88</v>
      </c>
      <c r="H74" s="146" t="s">
        <v>161</v>
      </c>
      <c r="I74" s="145" t="s">
        <v>672</v>
      </c>
    </row>
    <row r="75" spans="1:10" x14ac:dyDescent="0.25">
      <c r="A75" s="136">
        <v>50</v>
      </c>
      <c r="B75" s="145" t="s">
        <v>673</v>
      </c>
      <c r="C75" s="136" t="s">
        <v>1</v>
      </c>
      <c r="D75" s="137">
        <v>7.22</v>
      </c>
      <c r="E75" s="137">
        <v>0</v>
      </c>
      <c r="F75" s="137">
        <v>0</v>
      </c>
      <c r="G75" s="158">
        <v>7.22</v>
      </c>
      <c r="H75" s="146" t="s">
        <v>161</v>
      </c>
      <c r="I75" s="145" t="s">
        <v>674</v>
      </c>
    </row>
    <row r="76" spans="1:10" x14ac:dyDescent="0.25">
      <c r="A76" s="136">
        <v>51</v>
      </c>
      <c r="B76" s="145" t="s">
        <v>675</v>
      </c>
      <c r="C76" s="136" t="s">
        <v>1</v>
      </c>
      <c r="D76" s="137">
        <v>30.67</v>
      </c>
      <c r="E76" s="137">
        <v>0</v>
      </c>
      <c r="F76" s="137">
        <v>0</v>
      </c>
      <c r="G76" s="158">
        <v>30.67</v>
      </c>
      <c r="H76" s="146" t="s">
        <v>161</v>
      </c>
      <c r="I76" s="145" t="s">
        <v>676</v>
      </c>
    </row>
    <row r="77" spans="1:10" ht="25.5" x14ac:dyDescent="0.25">
      <c r="A77" s="136">
        <v>52</v>
      </c>
      <c r="B77" s="145" t="s">
        <v>677</v>
      </c>
      <c r="C77" s="136" t="s">
        <v>1</v>
      </c>
      <c r="D77" s="137">
        <v>127.36</v>
      </c>
      <c r="E77" s="137">
        <v>0</v>
      </c>
      <c r="F77" s="137">
        <v>0</v>
      </c>
      <c r="G77" s="158">
        <v>127.36</v>
      </c>
      <c r="H77" s="146" t="s">
        <v>161</v>
      </c>
      <c r="I77" s="145" t="s">
        <v>678</v>
      </c>
    </row>
    <row r="78" spans="1:10" x14ac:dyDescent="0.25">
      <c r="A78" s="136">
        <v>53</v>
      </c>
      <c r="B78" s="145" t="s">
        <v>679</v>
      </c>
      <c r="C78" s="136" t="s">
        <v>680</v>
      </c>
      <c r="D78" s="137">
        <v>284.54000000000002</v>
      </c>
      <c r="E78" s="137">
        <v>0</v>
      </c>
      <c r="F78" s="137">
        <v>0</v>
      </c>
      <c r="G78" s="158">
        <v>284.54000000000002</v>
      </c>
      <c r="H78" s="146"/>
      <c r="I78" s="145" t="s">
        <v>681</v>
      </c>
    </row>
    <row r="79" spans="1:10" x14ac:dyDescent="0.25">
      <c r="A79" s="136">
        <v>54</v>
      </c>
      <c r="B79" s="145" t="s">
        <v>682</v>
      </c>
      <c r="C79" s="136" t="s">
        <v>209</v>
      </c>
      <c r="D79" s="137">
        <v>379.27</v>
      </c>
      <c r="E79" s="137">
        <v>0</v>
      </c>
      <c r="F79" s="137">
        <v>0</v>
      </c>
      <c r="G79" s="158">
        <v>379.27</v>
      </c>
      <c r="H79" s="146"/>
      <c r="I79" s="145" t="s">
        <v>683</v>
      </c>
    </row>
    <row r="80" spans="1:10" x14ac:dyDescent="0.25">
      <c r="A80" s="136">
        <v>55</v>
      </c>
      <c r="B80" s="145" t="s">
        <v>684</v>
      </c>
      <c r="C80" s="136" t="s">
        <v>1</v>
      </c>
      <c r="D80" s="137">
        <v>316.13</v>
      </c>
      <c r="E80" s="137">
        <v>0</v>
      </c>
      <c r="F80" s="137">
        <v>0</v>
      </c>
      <c r="G80" s="158">
        <v>316.13</v>
      </c>
      <c r="H80" s="146"/>
      <c r="I80" s="145"/>
    </row>
    <row r="81" spans="1:10" s="144" customFormat="1" ht="13.5" x14ac:dyDescent="0.25">
      <c r="A81" s="141"/>
      <c r="B81" s="142" t="s">
        <v>685</v>
      </c>
      <c r="C81" s="141"/>
      <c r="D81" s="141"/>
      <c r="E81" s="137"/>
      <c r="F81" s="137"/>
      <c r="G81" s="159"/>
      <c r="H81" s="143"/>
      <c r="I81" s="142"/>
      <c r="J81" s="156"/>
    </row>
    <row r="82" spans="1:10" ht="25.5" x14ac:dyDescent="0.25">
      <c r="A82" s="136">
        <v>56</v>
      </c>
      <c r="B82" s="145" t="s">
        <v>686</v>
      </c>
      <c r="C82" s="136" t="s">
        <v>1</v>
      </c>
      <c r="D82" s="137">
        <v>84.4</v>
      </c>
      <c r="E82" s="137">
        <v>0</v>
      </c>
      <c r="F82" s="137">
        <v>0</v>
      </c>
      <c r="G82" s="158">
        <v>84.4</v>
      </c>
      <c r="H82" s="146" t="s">
        <v>162</v>
      </c>
      <c r="I82" s="145" t="s">
        <v>687</v>
      </c>
    </row>
    <row r="83" spans="1:10" x14ac:dyDescent="0.25">
      <c r="A83" s="136">
        <v>57</v>
      </c>
      <c r="B83" s="145" t="s">
        <v>682</v>
      </c>
      <c r="C83" s="136" t="s">
        <v>680</v>
      </c>
      <c r="D83" s="137">
        <v>202.56</v>
      </c>
      <c r="E83" s="137">
        <v>0</v>
      </c>
      <c r="F83" s="137">
        <v>0</v>
      </c>
      <c r="G83" s="158">
        <v>202.56</v>
      </c>
      <c r="H83" s="146"/>
      <c r="I83" s="145" t="s">
        <v>688</v>
      </c>
    </row>
    <row r="84" spans="1:10" x14ac:dyDescent="0.25">
      <c r="A84" s="136">
        <v>58</v>
      </c>
      <c r="B84" s="145" t="s">
        <v>684</v>
      </c>
      <c r="C84" s="136" t="s">
        <v>1</v>
      </c>
      <c r="D84" s="137">
        <v>84.4</v>
      </c>
      <c r="E84" s="137">
        <v>0</v>
      </c>
      <c r="F84" s="137">
        <v>0</v>
      </c>
      <c r="G84" s="158">
        <v>84.4</v>
      </c>
      <c r="H84" s="146"/>
      <c r="I84" s="145"/>
    </row>
    <row r="85" spans="1:10" ht="13.5" x14ac:dyDescent="0.25">
      <c r="A85" s="136"/>
      <c r="B85" s="142" t="s">
        <v>689</v>
      </c>
      <c r="C85" s="136"/>
      <c r="D85" s="137"/>
      <c r="E85" s="137"/>
      <c r="F85" s="137"/>
      <c r="G85" s="158"/>
      <c r="H85" s="146"/>
      <c r="I85" s="145"/>
    </row>
    <row r="86" spans="1:10" ht="25.5" x14ac:dyDescent="0.25">
      <c r="A86" s="136">
        <v>59</v>
      </c>
      <c r="B86" s="145" t="s">
        <v>690</v>
      </c>
      <c r="C86" s="136" t="s">
        <v>1</v>
      </c>
      <c r="D86" s="137">
        <v>43.2</v>
      </c>
      <c r="E86" s="137">
        <v>0</v>
      </c>
      <c r="F86" s="137">
        <v>0</v>
      </c>
      <c r="G86" s="158">
        <v>43.2</v>
      </c>
      <c r="H86" s="146" t="s">
        <v>161</v>
      </c>
      <c r="I86" s="145" t="s">
        <v>691</v>
      </c>
    </row>
    <row r="87" spans="1:10" ht="25.5" x14ac:dyDescent="0.25">
      <c r="A87" s="136">
        <v>60</v>
      </c>
      <c r="B87" s="145" t="s">
        <v>692</v>
      </c>
      <c r="C87" s="136" t="s">
        <v>693</v>
      </c>
      <c r="D87" s="137" t="s">
        <v>694</v>
      </c>
      <c r="E87" s="137">
        <v>0</v>
      </c>
      <c r="F87" s="137">
        <v>0</v>
      </c>
      <c r="G87" s="158" t="s">
        <v>694</v>
      </c>
      <c r="H87" s="146" t="s">
        <v>161</v>
      </c>
      <c r="I87" s="145" t="s">
        <v>695</v>
      </c>
    </row>
    <row r="88" spans="1:10" x14ac:dyDescent="0.25">
      <c r="A88" s="136">
        <v>61</v>
      </c>
      <c r="B88" s="145" t="s">
        <v>696</v>
      </c>
      <c r="C88" s="136" t="s">
        <v>693</v>
      </c>
      <c r="D88" s="137" t="s">
        <v>697</v>
      </c>
      <c r="E88" s="137">
        <v>0</v>
      </c>
      <c r="F88" s="137">
        <v>0</v>
      </c>
      <c r="G88" s="158" t="s">
        <v>697</v>
      </c>
      <c r="H88" s="146" t="s">
        <v>161</v>
      </c>
      <c r="I88" s="145" t="s">
        <v>698</v>
      </c>
    </row>
    <row r="89" spans="1:10" ht="25.5" x14ac:dyDescent="0.25">
      <c r="A89" s="136">
        <v>62</v>
      </c>
      <c r="B89" s="145" t="s">
        <v>699</v>
      </c>
      <c r="C89" s="136" t="s">
        <v>1</v>
      </c>
      <c r="D89" s="137">
        <v>15.1</v>
      </c>
      <c r="E89" s="137">
        <v>0</v>
      </c>
      <c r="F89" s="137">
        <v>0</v>
      </c>
      <c r="G89" s="158">
        <v>15.1</v>
      </c>
      <c r="H89" s="146" t="s">
        <v>161</v>
      </c>
      <c r="I89" s="145" t="s">
        <v>700</v>
      </c>
    </row>
    <row r="90" spans="1:10" x14ac:dyDescent="0.25">
      <c r="A90" s="136">
        <v>63</v>
      </c>
      <c r="B90" s="145" t="s">
        <v>679</v>
      </c>
      <c r="C90" s="136" t="s">
        <v>209</v>
      </c>
      <c r="D90" s="137">
        <v>10.87</v>
      </c>
      <c r="E90" s="137">
        <v>0</v>
      </c>
      <c r="F90" s="137">
        <v>0</v>
      </c>
      <c r="G90" s="158">
        <v>10.87</v>
      </c>
      <c r="H90" s="146"/>
      <c r="I90" s="145" t="s">
        <v>701</v>
      </c>
    </row>
    <row r="91" spans="1:10" x14ac:dyDescent="0.25">
      <c r="A91" s="136">
        <v>64</v>
      </c>
      <c r="B91" s="145" t="s">
        <v>682</v>
      </c>
      <c r="C91" s="136" t="s">
        <v>209</v>
      </c>
      <c r="D91" s="137">
        <v>201.53</v>
      </c>
      <c r="E91" s="137">
        <v>0</v>
      </c>
      <c r="F91" s="137">
        <v>0</v>
      </c>
      <c r="G91" s="158">
        <v>201.53</v>
      </c>
      <c r="H91" s="146"/>
      <c r="I91" s="145" t="s">
        <v>702</v>
      </c>
    </row>
    <row r="92" spans="1:10" x14ac:dyDescent="0.25">
      <c r="A92" s="136">
        <v>65</v>
      </c>
      <c r="B92" s="145" t="s">
        <v>684</v>
      </c>
      <c r="C92" s="136" t="s">
        <v>1</v>
      </c>
      <c r="D92" s="137">
        <v>90.01</v>
      </c>
      <c r="E92" s="137">
        <v>0</v>
      </c>
      <c r="F92" s="137">
        <v>0</v>
      </c>
      <c r="G92" s="158">
        <v>90.01</v>
      </c>
      <c r="H92" s="146"/>
      <c r="I92" s="145"/>
    </row>
    <row r="93" spans="1:10" s="144" customFormat="1" ht="13.5" x14ac:dyDescent="0.25">
      <c r="A93" s="141"/>
      <c r="B93" s="142" t="s">
        <v>703</v>
      </c>
      <c r="C93" s="141"/>
      <c r="D93" s="141"/>
      <c r="E93" s="141"/>
      <c r="F93" s="141"/>
      <c r="G93" s="157"/>
      <c r="H93" s="143"/>
      <c r="I93" s="142"/>
      <c r="J93" s="156"/>
    </row>
    <row r="94" spans="1:10" ht="13.5" x14ac:dyDescent="0.25">
      <c r="A94" s="136"/>
      <c r="B94" s="142" t="s">
        <v>291</v>
      </c>
      <c r="C94" s="136"/>
      <c r="D94" s="137"/>
      <c r="E94" s="137"/>
      <c r="F94" s="137"/>
      <c r="G94" s="157"/>
      <c r="H94" s="146"/>
      <c r="I94" s="145"/>
    </row>
    <row r="95" spans="1:10" x14ac:dyDescent="0.25">
      <c r="A95" s="136">
        <v>66</v>
      </c>
      <c r="B95" s="145" t="s">
        <v>704</v>
      </c>
      <c r="C95" s="136" t="s">
        <v>1</v>
      </c>
      <c r="D95" s="137">
        <v>157</v>
      </c>
      <c r="E95" s="137">
        <v>157</v>
      </c>
      <c r="F95" s="137">
        <v>157</v>
      </c>
      <c r="G95" s="157">
        <f t="shared" ref="G95:G120" si="3">D95-E95</f>
        <v>0</v>
      </c>
      <c r="H95" s="146" t="s">
        <v>163</v>
      </c>
      <c r="I95" s="145" t="s">
        <v>705</v>
      </c>
    </row>
    <row r="96" spans="1:10" ht="25.5" x14ac:dyDescent="0.25">
      <c r="A96" s="136">
        <v>67</v>
      </c>
      <c r="B96" s="145" t="s">
        <v>706</v>
      </c>
      <c r="C96" s="136" t="s">
        <v>1</v>
      </c>
      <c r="D96" s="137">
        <v>3</v>
      </c>
      <c r="E96" s="137">
        <v>3</v>
      </c>
      <c r="F96" s="137">
        <v>3</v>
      </c>
      <c r="G96" s="157">
        <f t="shared" si="3"/>
        <v>0</v>
      </c>
      <c r="H96" s="146"/>
      <c r="I96" s="145" t="s">
        <v>707</v>
      </c>
    </row>
    <row r="97" spans="1:10" x14ac:dyDescent="0.25">
      <c r="A97" s="136">
        <v>68</v>
      </c>
      <c r="B97" s="145" t="s">
        <v>708</v>
      </c>
      <c r="C97" s="136" t="s">
        <v>1</v>
      </c>
      <c r="D97" s="137">
        <v>3</v>
      </c>
      <c r="E97" s="137">
        <v>3</v>
      </c>
      <c r="F97" s="137">
        <v>3</v>
      </c>
      <c r="G97" s="157">
        <f t="shared" si="3"/>
        <v>0</v>
      </c>
      <c r="H97" s="146"/>
      <c r="I97" s="145"/>
    </row>
    <row r="98" spans="1:10" x14ac:dyDescent="0.25">
      <c r="A98" s="136">
        <v>69</v>
      </c>
      <c r="B98" s="145" t="s">
        <v>578</v>
      </c>
      <c r="C98" s="136" t="s">
        <v>209</v>
      </c>
      <c r="D98" s="137">
        <v>252</v>
      </c>
      <c r="E98" s="137">
        <v>252</v>
      </c>
      <c r="F98" s="137">
        <v>252</v>
      </c>
      <c r="G98" s="157">
        <f t="shared" si="3"/>
        <v>0</v>
      </c>
      <c r="H98" s="146"/>
      <c r="I98" s="145" t="s">
        <v>709</v>
      </c>
    </row>
    <row r="99" spans="1:10" x14ac:dyDescent="0.25">
      <c r="A99" s="136">
        <v>70</v>
      </c>
      <c r="B99" s="145" t="s">
        <v>710</v>
      </c>
      <c r="C99" s="136" t="s">
        <v>209</v>
      </c>
      <c r="D99" s="137">
        <v>47.4</v>
      </c>
      <c r="E99" s="137">
        <v>47.4</v>
      </c>
      <c r="F99" s="137">
        <v>47.4</v>
      </c>
      <c r="G99" s="157">
        <f t="shared" si="3"/>
        <v>0</v>
      </c>
      <c r="H99" s="146"/>
      <c r="I99" s="145" t="s">
        <v>711</v>
      </c>
    </row>
    <row r="100" spans="1:10" x14ac:dyDescent="0.25">
      <c r="A100" s="136">
        <v>71</v>
      </c>
      <c r="B100" s="145" t="s">
        <v>578</v>
      </c>
      <c r="C100" s="136" t="s">
        <v>209</v>
      </c>
      <c r="D100" s="137">
        <v>299.39999999999998</v>
      </c>
      <c r="E100" s="137">
        <v>299.39999999999998</v>
      </c>
      <c r="F100" s="137">
        <v>299.39999999999998</v>
      </c>
      <c r="G100" s="157">
        <f t="shared" si="3"/>
        <v>0</v>
      </c>
      <c r="H100" s="146"/>
      <c r="I100" s="145" t="s">
        <v>712</v>
      </c>
    </row>
    <row r="101" spans="1:10" x14ac:dyDescent="0.25">
      <c r="A101" s="136">
        <v>72</v>
      </c>
      <c r="B101" s="145" t="s">
        <v>713</v>
      </c>
      <c r="C101" s="136" t="s">
        <v>1</v>
      </c>
      <c r="D101" s="137">
        <v>187</v>
      </c>
      <c r="E101" s="137">
        <v>187</v>
      </c>
      <c r="F101" s="137">
        <v>187</v>
      </c>
      <c r="G101" s="157">
        <f t="shared" si="3"/>
        <v>0</v>
      </c>
      <c r="H101" s="146"/>
      <c r="I101" s="145" t="s">
        <v>714</v>
      </c>
    </row>
    <row r="102" spans="1:10" x14ac:dyDescent="0.25">
      <c r="A102" s="136">
        <v>73</v>
      </c>
      <c r="B102" s="145" t="s">
        <v>715</v>
      </c>
      <c r="C102" s="136" t="s">
        <v>1</v>
      </c>
      <c r="D102" s="137">
        <v>187</v>
      </c>
      <c r="E102" s="137">
        <v>187</v>
      </c>
      <c r="F102" s="137">
        <v>187</v>
      </c>
      <c r="G102" s="157">
        <f t="shared" si="3"/>
        <v>0</v>
      </c>
      <c r="H102" s="146"/>
      <c r="I102" s="145"/>
    </row>
    <row r="103" spans="1:10" s="144" customFormat="1" ht="13.5" x14ac:dyDescent="0.25">
      <c r="A103" s="136"/>
      <c r="B103" s="142" t="s">
        <v>716</v>
      </c>
      <c r="C103" s="141"/>
      <c r="D103" s="141"/>
      <c r="E103" s="141"/>
      <c r="F103" s="141"/>
      <c r="G103" s="157"/>
      <c r="H103" s="143"/>
      <c r="I103" s="142"/>
      <c r="J103" s="156"/>
    </row>
    <row r="104" spans="1:10" ht="25.5" x14ac:dyDescent="0.25">
      <c r="A104" s="136">
        <v>74</v>
      </c>
      <c r="B104" s="145" t="s">
        <v>717</v>
      </c>
      <c r="C104" s="136" t="s">
        <v>718</v>
      </c>
      <c r="D104" s="137" t="s">
        <v>719</v>
      </c>
      <c r="E104" s="137" t="s">
        <v>719</v>
      </c>
      <c r="F104" s="137" t="s">
        <v>719</v>
      </c>
      <c r="G104" s="157">
        <v>0</v>
      </c>
      <c r="H104" s="146" t="s">
        <v>163</v>
      </c>
      <c r="I104" s="145" t="s">
        <v>720</v>
      </c>
    </row>
    <row r="105" spans="1:10" x14ac:dyDescent="0.25">
      <c r="A105" s="136">
        <v>75</v>
      </c>
      <c r="B105" s="145" t="s">
        <v>721</v>
      </c>
      <c r="C105" s="136" t="s">
        <v>722</v>
      </c>
      <c r="D105" s="137" t="s">
        <v>723</v>
      </c>
      <c r="E105" s="137" t="s">
        <v>723</v>
      </c>
      <c r="F105" s="137" t="s">
        <v>723</v>
      </c>
      <c r="G105" s="157">
        <v>0</v>
      </c>
      <c r="H105" s="146" t="s">
        <v>163</v>
      </c>
      <c r="I105" s="145"/>
    </row>
    <row r="106" spans="1:10" x14ac:dyDescent="0.25">
      <c r="A106" s="136">
        <v>76</v>
      </c>
      <c r="B106" s="145" t="s">
        <v>724</v>
      </c>
      <c r="C106" s="136" t="s">
        <v>209</v>
      </c>
      <c r="D106" s="137">
        <v>98.4</v>
      </c>
      <c r="E106" s="137">
        <v>98.4</v>
      </c>
      <c r="F106" s="137">
        <v>98.4</v>
      </c>
      <c r="G106" s="157">
        <f t="shared" si="3"/>
        <v>0</v>
      </c>
      <c r="H106" s="146"/>
      <c r="I106" s="145"/>
    </row>
    <row r="107" spans="1:10" x14ac:dyDescent="0.25">
      <c r="A107" s="136">
        <v>77</v>
      </c>
      <c r="B107" s="145" t="s">
        <v>725</v>
      </c>
      <c r="C107" s="136" t="s">
        <v>209</v>
      </c>
      <c r="D107" s="137">
        <v>24.6</v>
      </c>
      <c r="E107" s="137">
        <v>24.6</v>
      </c>
      <c r="F107" s="137">
        <v>24.6</v>
      </c>
      <c r="G107" s="157">
        <f t="shared" si="3"/>
        <v>0</v>
      </c>
      <c r="H107" s="146"/>
      <c r="I107" s="145"/>
    </row>
    <row r="108" spans="1:10" x14ac:dyDescent="0.25">
      <c r="A108" s="136">
        <v>78</v>
      </c>
      <c r="B108" s="145" t="s">
        <v>726</v>
      </c>
      <c r="C108" s="136" t="s">
        <v>1</v>
      </c>
      <c r="D108" s="137">
        <v>49.2</v>
      </c>
      <c r="E108" s="137">
        <v>49.2</v>
      </c>
      <c r="F108" s="137">
        <v>49.2</v>
      </c>
      <c r="G108" s="157">
        <f t="shared" si="3"/>
        <v>0</v>
      </c>
      <c r="H108" s="146"/>
      <c r="I108" s="145"/>
    </row>
    <row r="109" spans="1:10" s="144" customFormat="1" ht="13.5" x14ac:dyDescent="0.25">
      <c r="A109" s="136"/>
      <c r="B109" s="142" t="s">
        <v>727</v>
      </c>
      <c r="C109" s="141"/>
      <c r="D109" s="141"/>
      <c r="E109" s="141"/>
      <c r="F109" s="141"/>
      <c r="G109" s="157"/>
      <c r="H109" s="143"/>
      <c r="I109" s="142"/>
      <c r="J109" s="156"/>
    </row>
    <row r="110" spans="1:10" ht="25.5" x14ac:dyDescent="0.25">
      <c r="A110" s="136">
        <v>79</v>
      </c>
      <c r="B110" s="145" t="s">
        <v>728</v>
      </c>
      <c r="C110" s="136" t="s">
        <v>209</v>
      </c>
      <c r="D110" s="137">
        <v>4.62</v>
      </c>
      <c r="E110" s="137">
        <v>4.62</v>
      </c>
      <c r="F110" s="137">
        <v>4.62</v>
      </c>
      <c r="G110" s="157">
        <f t="shared" si="3"/>
        <v>0</v>
      </c>
      <c r="H110" s="146" t="s">
        <v>163</v>
      </c>
      <c r="I110" s="145" t="s">
        <v>729</v>
      </c>
    </row>
    <row r="111" spans="1:10" x14ac:dyDescent="0.25">
      <c r="A111" s="136">
        <v>80</v>
      </c>
      <c r="B111" s="145" t="s">
        <v>730</v>
      </c>
      <c r="C111" s="136" t="s">
        <v>209</v>
      </c>
      <c r="D111" s="137">
        <v>6.82</v>
      </c>
      <c r="E111" s="137">
        <v>6.82</v>
      </c>
      <c r="F111" s="137">
        <v>6.82</v>
      </c>
      <c r="G111" s="157">
        <f t="shared" si="3"/>
        <v>0</v>
      </c>
      <c r="H111" s="146" t="s">
        <v>163</v>
      </c>
      <c r="I111" s="145"/>
    </row>
    <row r="112" spans="1:10" x14ac:dyDescent="0.25">
      <c r="A112" s="136">
        <v>81</v>
      </c>
      <c r="B112" s="145" t="s">
        <v>731</v>
      </c>
      <c r="C112" s="136" t="s">
        <v>209</v>
      </c>
      <c r="D112" s="137">
        <v>11.44</v>
      </c>
      <c r="E112" s="137">
        <v>11.44</v>
      </c>
      <c r="F112" s="137">
        <v>11.44</v>
      </c>
      <c r="G112" s="157">
        <f t="shared" si="3"/>
        <v>0</v>
      </c>
      <c r="H112" s="146"/>
      <c r="I112" s="145" t="s">
        <v>732</v>
      </c>
    </row>
    <row r="113" spans="1:10" x14ac:dyDescent="0.25">
      <c r="A113" s="136">
        <v>82</v>
      </c>
      <c r="B113" s="145" t="s">
        <v>733</v>
      </c>
      <c r="C113" s="136" t="s">
        <v>209</v>
      </c>
      <c r="D113" s="137">
        <v>11.44</v>
      </c>
      <c r="E113" s="137">
        <v>11.44</v>
      </c>
      <c r="F113" s="137">
        <v>11.44</v>
      </c>
      <c r="G113" s="157">
        <f t="shared" si="3"/>
        <v>0</v>
      </c>
      <c r="H113" s="146"/>
      <c r="I113" s="145"/>
    </row>
    <row r="114" spans="1:10" x14ac:dyDescent="0.25">
      <c r="A114" s="136">
        <v>83</v>
      </c>
      <c r="B114" s="145" t="s">
        <v>734</v>
      </c>
      <c r="C114" s="136" t="s">
        <v>209</v>
      </c>
      <c r="D114" s="137">
        <v>11.44</v>
      </c>
      <c r="E114" s="137">
        <v>11.44</v>
      </c>
      <c r="F114" s="137">
        <v>11.44</v>
      </c>
      <c r="G114" s="157">
        <f t="shared" si="3"/>
        <v>0</v>
      </c>
      <c r="H114" s="146"/>
      <c r="I114" s="145"/>
    </row>
    <row r="115" spans="1:10" ht="13.5" x14ac:dyDescent="0.25">
      <c r="A115" s="136"/>
      <c r="B115" s="142" t="s">
        <v>735</v>
      </c>
      <c r="C115" s="136"/>
      <c r="D115" s="137"/>
      <c r="E115" s="137"/>
      <c r="F115" s="137"/>
      <c r="G115" s="157"/>
      <c r="H115" s="146"/>
      <c r="I115" s="145"/>
    </row>
    <row r="116" spans="1:10" ht="25.5" x14ac:dyDescent="0.25">
      <c r="A116" s="136">
        <v>84</v>
      </c>
      <c r="B116" s="145" t="s">
        <v>606</v>
      </c>
      <c r="C116" s="136" t="s">
        <v>2</v>
      </c>
      <c r="D116" s="137">
        <v>8.4600000000000009</v>
      </c>
      <c r="E116" s="137">
        <v>0</v>
      </c>
      <c r="F116" s="137">
        <v>0</v>
      </c>
      <c r="G116" s="157">
        <f t="shared" si="3"/>
        <v>8.4600000000000009</v>
      </c>
      <c r="H116" s="146" t="s">
        <v>166</v>
      </c>
      <c r="I116" s="145" t="s">
        <v>736</v>
      </c>
    </row>
    <row r="117" spans="1:10" ht="38.25" x14ac:dyDescent="0.25">
      <c r="A117" s="136">
        <v>85</v>
      </c>
      <c r="B117" s="145" t="s">
        <v>737</v>
      </c>
      <c r="C117" s="136" t="s">
        <v>2</v>
      </c>
      <c r="D117" s="137">
        <v>6.25</v>
      </c>
      <c r="E117" s="137">
        <v>0</v>
      </c>
      <c r="F117" s="137">
        <v>0</v>
      </c>
      <c r="G117" s="157">
        <f t="shared" si="3"/>
        <v>6.25</v>
      </c>
      <c r="H117" s="146" t="s">
        <v>166</v>
      </c>
      <c r="I117" s="145" t="s">
        <v>738</v>
      </c>
    </row>
    <row r="118" spans="1:10" ht="51" x14ac:dyDescent="0.25">
      <c r="A118" s="136">
        <v>86</v>
      </c>
      <c r="B118" s="145" t="s">
        <v>739</v>
      </c>
      <c r="C118" s="136" t="s">
        <v>740</v>
      </c>
      <c r="D118" s="137">
        <v>2</v>
      </c>
      <c r="E118" s="137">
        <v>0</v>
      </c>
      <c r="F118" s="137">
        <v>0</v>
      </c>
      <c r="G118" s="157">
        <f t="shared" si="3"/>
        <v>2</v>
      </c>
      <c r="H118" s="146" t="s">
        <v>166</v>
      </c>
      <c r="I118" s="145" t="s">
        <v>741</v>
      </c>
    </row>
    <row r="119" spans="1:10" ht="38.25" x14ac:dyDescent="0.25">
      <c r="A119" s="136">
        <v>87</v>
      </c>
      <c r="B119" s="145" t="s">
        <v>742</v>
      </c>
      <c r="C119" s="136" t="s">
        <v>4</v>
      </c>
      <c r="D119" s="137">
        <v>32</v>
      </c>
      <c r="E119" s="137">
        <v>0</v>
      </c>
      <c r="F119" s="137">
        <v>0</v>
      </c>
      <c r="G119" s="157">
        <f t="shared" si="3"/>
        <v>32</v>
      </c>
      <c r="H119" s="146" t="s">
        <v>166</v>
      </c>
      <c r="I119" s="145" t="s">
        <v>743</v>
      </c>
    </row>
    <row r="120" spans="1:10" x14ac:dyDescent="0.25">
      <c r="A120" s="136">
        <v>88</v>
      </c>
      <c r="B120" s="145" t="s">
        <v>744</v>
      </c>
      <c r="C120" s="136" t="s">
        <v>1</v>
      </c>
      <c r="D120" s="137">
        <v>0.32</v>
      </c>
      <c r="E120" s="137">
        <v>0</v>
      </c>
      <c r="F120" s="137">
        <v>0</v>
      </c>
      <c r="G120" s="157">
        <f t="shared" si="3"/>
        <v>0.32</v>
      </c>
      <c r="H120" s="146" t="s">
        <v>166</v>
      </c>
      <c r="I120" s="145" t="s">
        <v>745</v>
      </c>
    </row>
    <row r="121" spans="1:10" x14ac:dyDescent="0.25">
      <c r="E121" s="133"/>
      <c r="F121" s="133"/>
      <c r="G121" s="160"/>
    </row>
    <row r="123" spans="1:10" s="152" customFormat="1" ht="15" x14ac:dyDescent="0.25">
      <c r="A123" s="148"/>
      <c r="B123" s="149" t="s">
        <v>749</v>
      </c>
      <c r="C123" s="148"/>
      <c r="D123" s="150"/>
      <c r="E123" s="148"/>
      <c r="F123" s="148"/>
      <c r="G123" s="148"/>
      <c r="H123" s="151"/>
      <c r="J123" s="148"/>
    </row>
    <row r="124" spans="1:10" s="152" customFormat="1" ht="15" x14ac:dyDescent="0.25">
      <c r="A124" s="148"/>
      <c r="B124" s="149" t="s">
        <v>750</v>
      </c>
      <c r="C124" s="148"/>
      <c r="D124" s="150"/>
      <c r="E124" s="148"/>
      <c r="F124" s="148"/>
      <c r="G124" s="148"/>
      <c r="H124" s="151"/>
      <c r="J124" s="148"/>
    </row>
    <row r="125" spans="1:10" s="152" customFormat="1" ht="15" x14ac:dyDescent="0.25">
      <c r="A125" s="148"/>
      <c r="B125" s="149" t="s">
        <v>751</v>
      </c>
      <c r="C125" s="148"/>
      <c r="D125" s="150"/>
      <c r="E125" s="148"/>
      <c r="F125" s="148"/>
      <c r="G125" s="148"/>
      <c r="H125" s="151"/>
      <c r="J125" s="148"/>
    </row>
    <row r="126" spans="1:10" s="152" customFormat="1" ht="15" x14ac:dyDescent="0.25">
      <c r="A126" s="148"/>
      <c r="B126" s="149" t="s">
        <v>752</v>
      </c>
      <c r="C126" s="148"/>
      <c r="D126" s="150"/>
      <c r="E126" s="148"/>
      <c r="F126" s="148"/>
      <c r="G126" s="148"/>
      <c r="H126" s="151"/>
      <c r="J126" s="148"/>
    </row>
    <row r="127" spans="1:10" s="152" customFormat="1" ht="15" x14ac:dyDescent="0.25">
      <c r="A127" s="148"/>
      <c r="B127" s="149" t="s">
        <v>753</v>
      </c>
      <c r="C127" s="148"/>
      <c r="D127" s="150"/>
      <c r="E127" s="148"/>
      <c r="F127" s="148"/>
      <c r="G127" s="148"/>
      <c r="H127" s="151"/>
      <c r="J127" s="148"/>
    </row>
    <row r="128" spans="1:10" s="152" customFormat="1" ht="15" x14ac:dyDescent="0.25">
      <c r="A128" s="148"/>
      <c r="B128" s="149" t="s">
        <v>755</v>
      </c>
      <c r="C128" s="148"/>
      <c r="D128" s="150"/>
      <c r="E128" s="148"/>
      <c r="F128" s="148"/>
      <c r="G128" s="148"/>
      <c r="H128" s="151"/>
      <c r="J128" s="148"/>
    </row>
    <row r="129" spans="1:10" s="152" customFormat="1" ht="15" x14ac:dyDescent="0.25">
      <c r="A129" s="148"/>
      <c r="B129" s="149" t="s">
        <v>754</v>
      </c>
      <c r="C129" s="148"/>
      <c r="D129" s="150"/>
      <c r="E129" s="148"/>
      <c r="F129" s="148"/>
      <c r="G129" s="148"/>
      <c r="H129" s="151"/>
      <c r="J129" s="148"/>
    </row>
    <row r="130" spans="1:10" s="152" customFormat="1" ht="15" x14ac:dyDescent="0.25">
      <c r="A130" s="148"/>
      <c r="B130" s="149"/>
      <c r="C130" s="148"/>
      <c r="D130" s="150"/>
      <c r="E130" s="148"/>
      <c r="F130" s="148"/>
      <c r="G130" s="148"/>
      <c r="H130" s="151"/>
      <c r="J130" s="148"/>
    </row>
    <row r="131" spans="1:10" s="152" customFormat="1" ht="15" x14ac:dyDescent="0.25">
      <c r="A131" s="148"/>
      <c r="B131" s="149" t="s">
        <v>756</v>
      </c>
      <c r="C131" s="169"/>
      <c r="D131" s="169"/>
      <c r="E131" s="169"/>
      <c r="F131" s="169"/>
      <c r="G131" s="169"/>
      <c r="H131" s="169"/>
      <c r="J131" s="148"/>
    </row>
    <row r="132" spans="1:10" s="152" customFormat="1" ht="15" x14ac:dyDescent="0.25">
      <c r="A132" s="148"/>
      <c r="B132" s="149"/>
      <c r="C132" s="148"/>
      <c r="D132" s="150"/>
      <c r="E132" s="148"/>
      <c r="F132" s="148"/>
      <c r="G132" s="148"/>
      <c r="H132" s="151"/>
      <c r="J132" s="148"/>
    </row>
    <row r="133" spans="1:10" s="152" customFormat="1" ht="15" x14ac:dyDescent="0.25">
      <c r="A133" s="148"/>
      <c r="B133" s="149" t="s">
        <v>757</v>
      </c>
      <c r="C133" s="169"/>
      <c r="D133" s="169"/>
      <c r="E133" s="169"/>
      <c r="F133" s="169"/>
      <c r="G133" s="169"/>
      <c r="H133" s="169"/>
      <c r="J133" s="148"/>
    </row>
    <row r="134" spans="1:10" s="152" customFormat="1" ht="15" x14ac:dyDescent="0.25">
      <c r="A134" s="148"/>
      <c r="C134" s="148"/>
      <c r="D134" s="150"/>
      <c r="E134" s="148"/>
      <c r="F134" s="148"/>
      <c r="G134" s="148"/>
      <c r="H134" s="151"/>
      <c r="J134" s="148"/>
    </row>
    <row r="135" spans="1:10" s="152" customFormat="1" ht="15" x14ac:dyDescent="0.25">
      <c r="A135" s="148"/>
      <c r="C135" s="148"/>
      <c r="D135" s="150"/>
      <c r="E135" s="148"/>
      <c r="F135" s="148"/>
      <c r="G135" s="148"/>
      <c r="H135" s="151"/>
      <c r="J135" s="148"/>
    </row>
    <row r="136" spans="1:10" s="152" customFormat="1" ht="15" x14ac:dyDescent="0.25">
      <c r="A136" s="148"/>
      <c r="C136" s="148"/>
      <c r="D136" s="150"/>
      <c r="E136" s="148"/>
      <c r="F136" s="148"/>
      <c r="G136" s="148"/>
      <c r="H136" s="151"/>
      <c r="J136" s="148"/>
    </row>
    <row r="151" spans="4:7" x14ac:dyDescent="0.25">
      <c r="D151" s="153" t="s">
        <v>760</v>
      </c>
      <c r="E151" s="154" t="s">
        <v>758</v>
      </c>
      <c r="F151" s="154" t="s">
        <v>759</v>
      </c>
      <c r="G151" s="154" t="s">
        <v>572</v>
      </c>
    </row>
  </sheetData>
  <mergeCells count="18">
    <mergeCell ref="A9:A10"/>
    <mergeCell ref="C131:H131"/>
    <mergeCell ref="C133:H133"/>
    <mergeCell ref="H49:H50"/>
    <mergeCell ref="I49:I50"/>
    <mergeCell ref="H51:H52"/>
    <mergeCell ref="I51:I52"/>
    <mergeCell ref="H53:H54"/>
    <mergeCell ref="I53:I54"/>
    <mergeCell ref="H55:H56"/>
    <mergeCell ref="I55:I56"/>
    <mergeCell ref="B6:I6"/>
    <mergeCell ref="B9:B10"/>
    <mergeCell ref="C9:C10"/>
    <mergeCell ref="D9:G9"/>
    <mergeCell ref="H9:H10"/>
    <mergeCell ref="I9:I10"/>
    <mergeCell ref="B7:I7"/>
  </mergeCells>
  <printOptions horizontalCentered="1"/>
  <pageMargins left="0.39370078740157483" right="0.39370078740157483" top="0.78740157480314965" bottom="0.39370078740157483" header="0" footer="0"/>
  <pageSetup paperSize="9" scale="74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A2B5-9165-424C-8519-D21FDD947D30}">
  <sheetPr>
    <pageSetUpPr autoPageBreaks="0"/>
  </sheetPr>
  <dimension ref="A1:R164"/>
  <sheetViews>
    <sheetView showGridLines="0" zoomScale="85" zoomScaleNormal="85" zoomScaleSheetLayoutView="100" workbookViewId="0">
      <pane ySplit="3" topLeftCell="A76" activePane="bottomLeft" state="frozen"/>
      <selection pane="bottomLeft" activeCell="AF8" sqref="AF8"/>
    </sheetView>
  </sheetViews>
  <sheetFormatPr defaultColWidth="8" defaultRowHeight="12.75" outlineLevelRow="1" outlineLevelCol="1" x14ac:dyDescent="0.25"/>
  <cols>
    <col min="1" max="1" width="4.125" style="40" customWidth="1"/>
    <col min="2" max="2" width="4.125" style="39" customWidth="1"/>
    <col min="3" max="3" width="40.875" style="60" customWidth="1"/>
    <col min="4" max="4" width="23.25" style="43" customWidth="1"/>
    <col min="5" max="5" width="7.375" style="114" customWidth="1"/>
    <col min="6" max="6" width="11.25" style="124" customWidth="1"/>
    <col min="7" max="7" width="8" style="114" customWidth="1"/>
    <col min="8" max="8" width="10.125" style="85" hidden="1" customWidth="1" outlineLevel="1"/>
    <col min="9" max="9" width="8" style="85" hidden="1" customWidth="1" outlineLevel="1"/>
    <col min="10" max="11" width="8.125" style="85" hidden="1" customWidth="1" outlineLevel="1"/>
    <col min="12" max="12" width="0" style="85" hidden="1" customWidth="1" outlineLevel="1"/>
    <col min="13" max="13" width="8.375" style="85" hidden="1" customWidth="1" outlineLevel="1"/>
    <col min="14" max="14" width="10.5" style="85" hidden="1" customWidth="1" outlineLevel="1"/>
    <col min="15" max="15" width="13.875" style="42" customWidth="1" collapsed="1"/>
    <col min="16" max="16" width="8.375" style="41" hidden="1" customWidth="1"/>
    <col min="17" max="17" width="17.75" style="42" customWidth="1"/>
    <col min="18" max="18" width="8.125" style="85" hidden="1" customWidth="1"/>
    <col min="19" max="16384" width="8" style="85"/>
  </cols>
  <sheetData>
    <row r="1" spans="1:18" s="47" customFormat="1" x14ac:dyDescent="0.25">
      <c r="A1" s="61" t="s">
        <v>299</v>
      </c>
      <c r="B1" s="62"/>
      <c r="C1" s="48" t="s">
        <v>300</v>
      </c>
      <c r="D1" s="63" t="s">
        <v>301</v>
      </c>
      <c r="E1" s="64" t="s">
        <v>302</v>
      </c>
      <c r="F1" s="115" t="s">
        <v>303</v>
      </c>
      <c r="G1" s="65" t="s">
        <v>304</v>
      </c>
      <c r="H1" s="64" t="s">
        <v>305</v>
      </c>
      <c r="I1" s="61" t="s">
        <v>306</v>
      </c>
      <c r="J1" s="66"/>
      <c r="K1" s="66"/>
      <c r="L1" s="66"/>
      <c r="M1" s="66"/>
      <c r="N1" s="66"/>
      <c r="O1" s="76"/>
      <c r="P1" s="77"/>
      <c r="Q1" s="78" t="s">
        <v>307</v>
      </c>
      <c r="R1" s="68"/>
    </row>
    <row r="2" spans="1:18" s="47" customFormat="1" x14ac:dyDescent="0.25">
      <c r="A2" s="69" t="s">
        <v>308</v>
      </c>
      <c r="B2" s="70" t="s">
        <v>309</v>
      </c>
      <c r="C2" s="49"/>
      <c r="D2" s="71"/>
      <c r="E2" s="72"/>
      <c r="F2" s="116"/>
      <c r="G2" s="73"/>
      <c r="H2" s="72"/>
      <c r="I2" s="67" t="s">
        <v>310</v>
      </c>
      <c r="J2" s="74"/>
      <c r="K2" s="68"/>
      <c r="L2" s="67" t="s">
        <v>311</v>
      </c>
      <c r="M2" s="74"/>
      <c r="N2" s="68"/>
      <c r="O2" s="78" t="s">
        <v>312</v>
      </c>
      <c r="P2" s="79"/>
      <c r="Q2" s="80"/>
      <c r="R2" s="75"/>
    </row>
    <row r="3" spans="1:18" s="47" customFormat="1" x14ac:dyDescent="0.25">
      <c r="A3" s="52"/>
      <c r="B3" s="53"/>
      <c r="C3" s="51"/>
      <c r="D3" s="55"/>
      <c r="E3" s="54"/>
      <c r="F3" s="117"/>
      <c r="G3" s="56"/>
      <c r="H3" s="54"/>
      <c r="I3" s="46" t="s">
        <v>313</v>
      </c>
      <c r="J3" s="46" t="s">
        <v>314</v>
      </c>
      <c r="K3" s="46" t="s">
        <v>315</v>
      </c>
      <c r="L3" s="46" t="s">
        <v>313</v>
      </c>
      <c r="M3" s="46" t="s">
        <v>314</v>
      </c>
      <c r="N3" s="46" t="s">
        <v>315</v>
      </c>
      <c r="O3" s="81" t="s">
        <v>313</v>
      </c>
      <c r="P3" s="44" t="s">
        <v>314</v>
      </c>
      <c r="Q3" s="81" t="s">
        <v>313</v>
      </c>
      <c r="R3" s="46" t="s">
        <v>314</v>
      </c>
    </row>
    <row r="4" spans="1:18" s="47" customFormat="1" x14ac:dyDescent="0.25">
      <c r="A4" s="44">
        <v>1</v>
      </c>
      <c r="B4" s="45">
        <v>2</v>
      </c>
      <c r="C4" s="50">
        <v>3</v>
      </c>
      <c r="D4" s="45">
        <v>4</v>
      </c>
      <c r="E4" s="44">
        <v>5</v>
      </c>
      <c r="F4" s="118">
        <v>6</v>
      </c>
      <c r="G4" s="44">
        <v>7</v>
      </c>
      <c r="H4" s="46">
        <v>8</v>
      </c>
      <c r="I4" s="46">
        <v>9</v>
      </c>
      <c r="J4" s="46">
        <v>10</v>
      </c>
      <c r="K4" s="46">
        <v>11</v>
      </c>
      <c r="L4" s="46">
        <v>12</v>
      </c>
      <c r="M4" s="46">
        <v>13</v>
      </c>
      <c r="N4" s="46">
        <v>14</v>
      </c>
      <c r="O4" s="81">
        <v>15</v>
      </c>
      <c r="P4" s="44">
        <v>16</v>
      </c>
      <c r="Q4" s="81">
        <v>17</v>
      </c>
      <c r="R4" s="46">
        <v>18</v>
      </c>
    </row>
    <row r="5" spans="1:18" ht="15" x14ac:dyDescent="0.25">
      <c r="A5" s="82" t="s">
        <v>171</v>
      </c>
      <c r="B5" s="83"/>
      <c r="C5" s="57"/>
      <c r="D5" s="83"/>
      <c r="E5" s="83"/>
      <c r="F5" s="119"/>
      <c r="G5" s="83"/>
      <c r="H5" s="83"/>
      <c r="I5" s="83"/>
      <c r="J5" s="83"/>
      <c r="K5" s="83"/>
      <c r="L5" s="83"/>
      <c r="M5" s="83"/>
      <c r="N5" s="83"/>
      <c r="O5" s="84"/>
      <c r="P5" s="84"/>
      <c r="Q5" s="84"/>
      <c r="R5" s="83"/>
    </row>
    <row r="6" spans="1:18" ht="51" x14ac:dyDescent="0.25">
      <c r="A6" s="125">
        <v>1</v>
      </c>
      <c r="B6" s="87" t="s">
        <v>316</v>
      </c>
      <c r="C6" s="58" t="s">
        <v>172</v>
      </c>
      <c r="D6" s="88" t="s">
        <v>317</v>
      </c>
      <c r="E6" s="89" t="s">
        <v>173</v>
      </c>
      <c r="F6" s="120">
        <v>122363.83</v>
      </c>
      <c r="G6" s="90">
        <v>7.4210000000000003</v>
      </c>
      <c r="H6" s="91">
        <v>38362.58</v>
      </c>
      <c r="I6" s="92">
        <v>4.37</v>
      </c>
      <c r="J6" s="92">
        <v>22590.55</v>
      </c>
      <c r="K6" s="92">
        <v>22590.55</v>
      </c>
      <c r="L6" s="92">
        <v>3.0510000000000002</v>
      </c>
      <c r="M6" s="92">
        <v>15772.02</v>
      </c>
      <c r="N6" s="92">
        <v>38362.57</v>
      </c>
      <c r="O6" s="93">
        <v>7.4210000000000003</v>
      </c>
      <c r="P6" s="94">
        <v>38362.57</v>
      </c>
      <c r="Q6" s="95"/>
      <c r="R6" s="92">
        <v>0.01</v>
      </c>
    </row>
    <row r="7" spans="1:18" ht="38.25" x14ac:dyDescent="0.25">
      <c r="A7" s="125">
        <v>2</v>
      </c>
      <c r="B7" s="87" t="s">
        <v>318</v>
      </c>
      <c r="C7" s="58" t="s">
        <v>174</v>
      </c>
      <c r="D7" s="88" t="s">
        <v>319</v>
      </c>
      <c r="E7" s="89" t="s">
        <v>175</v>
      </c>
      <c r="F7" s="120">
        <v>145829.60999999999</v>
      </c>
      <c r="G7" s="90">
        <v>5.3440000000000003</v>
      </c>
      <c r="H7" s="91">
        <v>7805.85</v>
      </c>
      <c r="I7" s="92">
        <v>2.27</v>
      </c>
      <c r="J7" s="92">
        <v>3315.73</v>
      </c>
      <c r="K7" s="92">
        <v>3315.73</v>
      </c>
      <c r="L7" s="92">
        <v>2.14</v>
      </c>
      <c r="M7" s="92">
        <v>3125.84</v>
      </c>
      <c r="N7" s="92">
        <v>6441.57</v>
      </c>
      <c r="O7" s="93">
        <v>4.41</v>
      </c>
      <c r="P7" s="94">
        <v>6441.57</v>
      </c>
      <c r="Q7" s="93">
        <v>0.93400000000000005</v>
      </c>
      <c r="R7" s="92">
        <v>1364.28</v>
      </c>
    </row>
    <row r="8" spans="1:18" ht="38.25" x14ac:dyDescent="0.25">
      <c r="A8" s="125">
        <v>3</v>
      </c>
      <c r="B8" s="87" t="s">
        <v>320</v>
      </c>
      <c r="C8" s="58" t="s">
        <v>176</v>
      </c>
      <c r="D8" s="88" t="s">
        <v>321</v>
      </c>
      <c r="E8" s="89" t="s">
        <v>175</v>
      </c>
      <c r="F8" s="120">
        <v>53038.27</v>
      </c>
      <c r="G8" s="90">
        <v>5.3440000000000003</v>
      </c>
      <c r="H8" s="91">
        <v>2838.99</v>
      </c>
      <c r="I8" s="92">
        <v>2.27</v>
      </c>
      <c r="J8" s="92">
        <v>1205.93</v>
      </c>
      <c r="K8" s="92">
        <v>1205.93</v>
      </c>
      <c r="L8" s="92">
        <v>2.14</v>
      </c>
      <c r="M8" s="92">
        <v>1136.8699999999999</v>
      </c>
      <c r="N8" s="92">
        <v>2342.8000000000002</v>
      </c>
      <c r="O8" s="93">
        <v>4.41</v>
      </c>
      <c r="P8" s="94">
        <v>2342.8000000000002</v>
      </c>
      <c r="Q8" s="93">
        <v>0.93400000000000005</v>
      </c>
      <c r="R8" s="92">
        <v>496.19</v>
      </c>
    </row>
    <row r="9" spans="1:18" ht="38.25" x14ac:dyDescent="0.25">
      <c r="A9" s="125">
        <v>4</v>
      </c>
      <c r="B9" s="87" t="s">
        <v>322</v>
      </c>
      <c r="C9" s="58" t="s">
        <v>177</v>
      </c>
      <c r="D9" s="88" t="s">
        <v>323</v>
      </c>
      <c r="E9" s="89" t="s">
        <v>178</v>
      </c>
      <c r="F9" s="120">
        <v>39.630000000000003</v>
      </c>
      <c r="G9" s="96">
        <v>313.85399999999998</v>
      </c>
      <c r="H9" s="97">
        <v>913.32</v>
      </c>
      <c r="I9" s="52">
        <v>156.93</v>
      </c>
      <c r="J9" s="92">
        <v>456.67</v>
      </c>
      <c r="K9" s="92">
        <v>456.67</v>
      </c>
      <c r="L9" s="92">
        <v>156.92400000000001</v>
      </c>
      <c r="M9" s="92">
        <v>456.65</v>
      </c>
      <c r="N9" s="92">
        <v>913.32</v>
      </c>
      <c r="O9" s="93">
        <v>313.85399999999998</v>
      </c>
      <c r="P9" s="94">
        <v>913.32</v>
      </c>
      <c r="Q9" s="95"/>
      <c r="R9" s="52"/>
    </row>
    <row r="10" spans="1:18" ht="25.5" x14ac:dyDescent="0.25">
      <c r="A10" s="125">
        <v>5</v>
      </c>
      <c r="B10" s="87" t="s">
        <v>324</v>
      </c>
      <c r="C10" s="58" t="s">
        <v>179</v>
      </c>
      <c r="D10" s="88" t="s">
        <v>325</v>
      </c>
      <c r="E10" s="89" t="s">
        <v>1</v>
      </c>
      <c r="F10" s="120">
        <v>1325.02</v>
      </c>
      <c r="G10" s="90">
        <v>7782.36</v>
      </c>
      <c r="H10" s="91">
        <v>1263699.6200000001</v>
      </c>
      <c r="I10" s="92">
        <v>4597</v>
      </c>
      <c r="J10" s="92">
        <v>746460.86</v>
      </c>
      <c r="K10" s="92">
        <v>746460.86</v>
      </c>
      <c r="L10" s="92">
        <v>3185.36</v>
      </c>
      <c r="M10" s="92">
        <v>517238.76</v>
      </c>
      <c r="N10" s="92">
        <v>1263699.6200000001</v>
      </c>
      <c r="O10" s="93">
        <v>7782.36</v>
      </c>
      <c r="P10" s="94">
        <v>1263699.6200000001</v>
      </c>
      <c r="Q10" s="95"/>
      <c r="R10" s="92"/>
    </row>
    <row r="11" spans="1:18" ht="25.5" x14ac:dyDescent="0.25">
      <c r="A11" s="125">
        <v>6</v>
      </c>
      <c r="B11" s="87" t="s">
        <v>326</v>
      </c>
      <c r="C11" s="58" t="s">
        <v>180</v>
      </c>
      <c r="D11" s="88" t="s">
        <v>327</v>
      </c>
      <c r="E11" s="89" t="s">
        <v>181</v>
      </c>
      <c r="F11" s="121">
        <v>608.6</v>
      </c>
      <c r="G11" s="96">
        <v>7.2786</v>
      </c>
      <c r="H11" s="91">
        <v>190.32</v>
      </c>
      <c r="I11" s="92">
        <v>3.64</v>
      </c>
      <c r="J11" s="92">
        <v>95.18</v>
      </c>
      <c r="K11" s="92">
        <v>95.18</v>
      </c>
      <c r="L11" s="92">
        <v>3.6385999999999998</v>
      </c>
      <c r="M11" s="92">
        <v>95.14</v>
      </c>
      <c r="N11" s="92">
        <v>190.32</v>
      </c>
      <c r="O11" s="93">
        <v>7.2786</v>
      </c>
      <c r="P11" s="94">
        <v>190.32</v>
      </c>
      <c r="Q11" s="95"/>
      <c r="R11" s="52"/>
    </row>
    <row r="12" spans="1:18" ht="25.5" x14ac:dyDescent="0.25">
      <c r="A12" s="125">
        <v>7</v>
      </c>
      <c r="B12" s="87" t="s">
        <v>328</v>
      </c>
      <c r="C12" s="58" t="s">
        <v>182</v>
      </c>
      <c r="D12" s="88" t="s">
        <v>329</v>
      </c>
      <c r="E12" s="89" t="s">
        <v>181</v>
      </c>
      <c r="F12" s="120">
        <v>100960.41</v>
      </c>
      <c r="G12" s="90">
        <v>1.819642</v>
      </c>
      <c r="H12" s="91">
        <v>1775.62</v>
      </c>
      <c r="I12" s="92">
        <v>0.91</v>
      </c>
      <c r="J12" s="92">
        <v>887.98</v>
      </c>
      <c r="K12" s="92">
        <v>887.98</v>
      </c>
      <c r="L12" s="92">
        <v>0.90964199999999995</v>
      </c>
      <c r="M12" s="92">
        <v>887.63</v>
      </c>
      <c r="N12" s="92">
        <v>1775.61</v>
      </c>
      <c r="O12" s="93">
        <v>1.819642</v>
      </c>
      <c r="P12" s="94">
        <v>1775.61</v>
      </c>
      <c r="Q12" s="95"/>
      <c r="R12" s="92">
        <v>0.01</v>
      </c>
    </row>
    <row r="13" spans="1:18" ht="25.5" x14ac:dyDescent="0.25">
      <c r="A13" s="125">
        <v>8</v>
      </c>
      <c r="B13" s="87" t="s">
        <v>330</v>
      </c>
      <c r="C13" s="58" t="s">
        <v>183</v>
      </c>
      <c r="D13" s="88" t="s">
        <v>331</v>
      </c>
      <c r="E13" s="89" t="s">
        <v>181</v>
      </c>
      <c r="F13" s="121">
        <v>43349.7</v>
      </c>
      <c r="G13" s="96">
        <v>3.7080000000000002</v>
      </c>
      <c r="H13" s="91">
        <v>7146.77</v>
      </c>
      <c r="I13" s="92">
        <v>1.86</v>
      </c>
      <c r="J13" s="92">
        <v>3584.95</v>
      </c>
      <c r="K13" s="92">
        <v>3584.95</v>
      </c>
      <c r="L13" s="92">
        <v>1.8480000000000001</v>
      </c>
      <c r="M13" s="92">
        <v>3561.83</v>
      </c>
      <c r="N13" s="92">
        <v>7146.78</v>
      </c>
      <c r="O13" s="93">
        <v>3.7080000000000002</v>
      </c>
      <c r="P13" s="94">
        <v>7146.78</v>
      </c>
      <c r="Q13" s="95"/>
      <c r="R13" s="92">
        <v>-0.01</v>
      </c>
    </row>
    <row r="14" spans="1:18" ht="25.5" x14ac:dyDescent="0.25">
      <c r="A14" s="125">
        <v>9</v>
      </c>
      <c r="B14" s="87" t="s">
        <v>332</v>
      </c>
      <c r="C14" s="58" t="s">
        <v>182</v>
      </c>
      <c r="D14" s="88" t="s">
        <v>329</v>
      </c>
      <c r="E14" s="89" t="s">
        <v>181</v>
      </c>
      <c r="F14" s="120">
        <v>100960.03</v>
      </c>
      <c r="G14" s="90">
        <v>0.92700000000000005</v>
      </c>
      <c r="H14" s="91">
        <v>904.57</v>
      </c>
      <c r="I14" s="92">
        <v>0.47</v>
      </c>
      <c r="J14" s="92">
        <v>458.63</v>
      </c>
      <c r="K14" s="92">
        <v>458.63</v>
      </c>
      <c r="L14" s="92">
        <v>0.45700000000000002</v>
      </c>
      <c r="M14" s="92">
        <v>445.94</v>
      </c>
      <c r="N14" s="92">
        <v>904.57</v>
      </c>
      <c r="O14" s="93">
        <v>0.92700000000000005</v>
      </c>
      <c r="P14" s="94">
        <v>904.57</v>
      </c>
      <c r="Q14" s="95"/>
      <c r="R14" s="52"/>
    </row>
    <row r="15" spans="1:18" ht="25.5" x14ac:dyDescent="0.25">
      <c r="A15" s="125">
        <v>10</v>
      </c>
      <c r="B15" s="87" t="s">
        <v>333</v>
      </c>
      <c r="C15" s="58" t="s">
        <v>184</v>
      </c>
      <c r="D15" s="88" t="s">
        <v>334</v>
      </c>
      <c r="E15" s="89" t="s">
        <v>175</v>
      </c>
      <c r="F15" s="120">
        <v>115625.73</v>
      </c>
      <c r="G15" s="90">
        <v>5.9813999999999998</v>
      </c>
      <c r="H15" s="91">
        <v>29040.86</v>
      </c>
      <c r="I15" s="92">
        <v>5.9813999999999998</v>
      </c>
      <c r="J15" s="92">
        <v>29040.86</v>
      </c>
      <c r="K15" s="92">
        <v>29040.86</v>
      </c>
      <c r="L15" s="52"/>
      <c r="M15" s="52"/>
      <c r="N15" s="52"/>
      <c r="O15" s="93">
        <v>5.9813999999999998</v>
      </c>
      <c r="P15" s="94">
        <v>29040.86</v>
      </c>
      <c r="Q15" s="95"/>
      <c r="R15" s="52"/>
    </row>
    <row r="16" spans="1:18" x14ac:dyDescent="0.25">
      <c r="A16" s="125">
        <v>11</v>
      </c>
      <c r="B16" s="87" t="s">
        <v>335</v>
      </c>
      <c r="C16" s="58" t="s">
        <v>185</v>
      </c>
      <c r="D16" s="88" t="s">
        <v>336</v>
      </c>
      <c r="E16" s="89" t="s">
        <v>1</v>
      </c>
      <c r="F16" s="120">
        <v>825.63</v>
      </c>
      <c r="G16" s="90">
        <v>657.95399999999995</v>
      </c>
      <c r="H16" s="91">
        <v>66571.63</v>
      </c>
      <c r="I16" s="92">
        <v>657.95399999999995</v>
      </c>
      <c r="J16" s="92">
        <v>66571.63</v>
      </c>
      <c r="K16" s="92">
        <v>66571.63</v>
      </c>
      <c r="L16" s="52"/>
      <c r="M16" s="52"/>
      <c r="N16" s="52"/>
      <c r="O16" s="93">
        <v>657.95399999999995</v>
      </c>
      <c r="P16" s="94">
        <v>66571.63</v>
      </c>
      <c r="Q16" s="95"/>
      <c r="R16" s="52"/>
    </row>
    <row r="17" spans="1:18" ht="25.5" x14ac:dyDescent="0.25">
      <c r="A17" s="125">
        <v>12</v>
      </c>
      <c r="B17" s="87" t="s">
        <v>337</v>
      </c>
      <c r="C17" s="58" t="s">
        <v>186</v>
      </c>
      <c r="D17" s="88" t="s">
        <v>338</v>
      </c>
      <c r="E17" s="89" t="s">
        <v>175</v>
      </c>
      <c r="F17" s="120">
        <v>182377</v>
      </c>
      <c r="G17" s="90">
        <v>36.15</v>
      </c>
      <c r="H17" s="91">
        <v>282693.69</v>
      </c>
      <c r="I17" s="92">
        <v>12.11</v>
      </c>
      <c r="J17" s="92">
        <v>94700.43</v>
      </c>
      <c r="K17" s="92">
        <v>94700.43</v>
      </c>
      <c r="L17" s="92">
        <v>15.94</v>
      </c>
      <c r="M17" s="92">
        <v>124651.1</v>
      </c>
      <c r="N17" s="92">
        <v>219351.53</v>
      </c>
      <c r="O17" s="93">
        <v>28.05</v>
      </c>
      <c r="P17" s="94">
        <v>219351.53</v>
      </c>
      <c r="Q17" s="93">
        <v>8.1</v>
      </c>
      <c r="R17" s="92">
        <v>63342.16</v>
      </c>
    </row>
    <row r="18" spans="1:18" ht="25.5" x14ac:dyDescent="0.25">
      <c r="A18" s="125">
        <v>13</v>
      </c>
      <c r="B18" s="87" t="s">
        <v>339</v>
      </c>
      <c r="C18" s="58" t="s">
        <v>187</v>
      </c>
      <c r="D18" s="88" t="s">
        <v>340</v>
      </c>
      <c r="E18" s="89" t="s">
        <v>1</v>
      </c>
      <c r="F18" s="120">
        <v>4072.48</v>
      </c>
      <c r="G18" s="90">
        <v>4554.8999999999996</v>
      </c>
      <c r="H18" s="91">
        <v>2273250.02</v>
      </c>
      <c r="I18" s="92">
        <v>1526</v>
      </c>
      <c r="J18" s="92">
        <v>761592.91</v>
      </c>
      <c r="K18" s="92">
        <v>761592.91</v>
      </c>
      <c r="L18" s="92">
        <v>2008.44</v>
      </c>
      <c r="M18" s="92">
        <v>1002368.06</v>
      </c>
      <c r="N18" s="92">
        <v>1763960.97</v>
      </c>
      <c r="O18" s="93">
        <v>3534.44</v>
      </c>
      <c r="P18" s="94">
        <v>1763960.97</v>
      </c>
      <c r="Q18" s="93">
        <v>1020.46</v>
      </c>
      <c r="R18" s="92">
        <v>509289.05</v>
      </c>
    </row>
    <row r="19" spans="1:18" ht="15" x14ac:dyDescent="0.25">
      <c r="A19" s="82" t="s">
        <v>188</v>
      </c>
      <c r="B19" s="83"/>
      <c r="C19" s="57"/>
      <c r="D19" s="83"/>
      <c r="E19" s="83"/>
      <c r="F19" s="119"/>
      <c r="G19" s="83"/>
      <c r="H19" s="83"/>
      <c r="I19" s="83"/>
      <c r="J19" s="83"/>
      <c r="K19" s="83"/>
      <c r="L19" s="83"/>
      <c r="M19" s="83"/>
      <c r="N19" s="83"/>
      <c r="O19" s="84"/>
      <c r="P19" s="84"/>
      <c r="Q19" s="84"/>
      <c r="R19" s="83"/>
    </row>
    <row r="20" spans="1:18" ht="25.5" x14ac:dyDescent="0.25">
      <c r="A20" s="125">
        <v>14</v>
      </c>
      <c r="B20" s="87" t="s">
        <v>341</v>
      </c>
      <c r="C20" s="58" t="s">
        <v>189</v>
      </c>
      <c r="D20" s="88" t="s">
        <v>342</v>
      </c>
      <c r="E20" s="89" t="s">
        <v>190</v>
      </c>
      <c r="F20" s="120">
        <v>132309.53</v>
      </c>
      <c r="G20" s="90">
        <v>1</v>
      </c>
      <c r="H20" s="91">
        <v>3464.16</v>
      </c>
      <c r="I20" s="52"/>
      <c r="J20" s="52"/>
      <c r="K20" s="52"/>
      <c r="L20" s="92">
        <v>1</v>
      </c>
      <c r="M20" s="92">
        <v>3464.16</v>
      </c>
      <c r="N20" s="92">
        <v>3464.16</v>
      </c>
      <c r="O20" s="93">
        <v>1</v>
      </c>
      <c r="P20" s="94">
        <v>3464.16</v>
      </c>
      <c r="Q20" s="95"/>
      <c r="R20" s="52"/>
    </row>
    <row r="21" spans="1:18" ht="38.25" x14ac:dyDescent="0.25">
      <c r="A21" s="125">
        <v>15</v>
      </c>
      <c r="B21" s="87" t="s">
        <v>343</v>
      </c>
      <c r="C21" s="58" t="s">
        <v>191</v>
      </c>
      <c r="D21" s="88" t="s">
        <v>344</v>
      </c>
      <c r="E21" s="89" t="s">
        <v>192</v>
      </c>
      <c r="F21" s="120">
        <v>44256.9</v>
      </c>
      <c r="G21" s="90">
        <v>4</v>
      </c>
      <c r="H21" s="91">
        <v>1962.63</v>
      </c>
      <c r="I21" s="92">
        <v>4</v>
      </c>
      <c r="J21" s="92">
        <v>1962.63</v>
      </c>
      <c r="K21" s="92">
        <v>1962.63</v>
      </c>
      <c r="L21" s="52"/>
      <c r="M21" s="52"/>
      <c r="N21" s="52"/>
      <c r="O21" s="93">
        <v>4</v>
      </c>
      <c r="P21" s="94">
        <v>1962.63</v>
      </c>
      <c r="Q21" s="95"/>
      <c r="R21" s="52"/>
    </row>
    <row r="22" spans="1:18" ht="25.5" x14ac:dyDescent="0.25">
      <c r="A22" s="125">
        <v>16</v>
      </c>
      <c r="B22" s="87" t="s">
        <v>345</v>
      </c>
      <c r="C22" s="58" t="s">
        <v>193</v>
      </c>
      <c r="D22" s="88" t="s">
        <v>346</v>
      </c>
      <c r="E22" s="89" t="s">
        <v>194</v>
      </c>
      <c r="F22" s="120">
        <v>338383.7</v>
      </c>
      <c r="G22" s="90">
        <v>0.51400000000000001</v>
      </c>
      <c r="H22" s="91">
        <v>8531.4599999999991</v>
      </c>
      <c r="I22" s="92">
        <v>0.51400000000000001</v>
      </c>
      <c r="J22" s="92">
        <v>8531.4599999999991</v>
      </c>
      <c r="K22" s="92">
        <v>8531.4599999999991</v>
      </c>
      <c r="L22" s="52"/>
      <c r="M22" s="52"/>
      <c r="N22" s="52"/>
      <c r="O22" s="93">
        <v>0.51400000000000001</v>
      </c>
      <c r="P22" s="94">
        <v>8531.4599999999991</v>
      </c>
      <c r="Q22" s="95"/>
      <c r="R22" s="92"/>
    </row>
    <row r="23" spans="1:18" ht="38.25" x14ac:dyDescent="0.25">
      <c r="A23" s="125">
        <v>17</v>
      </c>
      <c r="B23" s="87" t="s">
        <v>347</v>
      </c>
      <c r="C23" s="58" t="s">
        <v>195</v>
      </c>
      <c r="D23" s="88" t="s">
        <v>348</v>
      </c>
      <c r="E23" s="89" t="s">
        <v>194</v>
      </c>
      <c r="F23" s="120">
        <v>1787507.02</v>
      </c>
      <c r="G23" s="90">
        <v>0.29499999999999998</v>
      </c>
      <c r="H23" s="91">
        <v>5735.69</v>
      </c>
      <c r="I23" s="92">
        <v>0.08</v>
      </c>
      <c r="J23" s="92">
        <v>1555.44</v>
      </c>
      <c r="K23" s="92">
        <v>1555.44</v>
      </c>
      <c r="L23" s="52"/>
      <c r="M23" s="52"/>
      <c r="N23" s="52"/>
      <c r="O23" s="93">
        <v>0.08</v>
      </c>
      <c r="P23" s="94">
        <v>1555.44</v>
      </c>
      <c r="Q23" s="93">
        <v>0.215</v>
      </c>
      <c r="R23" s="92">
        <v>4180.25</v>
      </c>
    </row>
    <row r="24" spans="1:18" ht="25.5" x14ac:dyDescent="0.25">
      <c r="A24" s="125">
        <v>18</v>
      </c>
      <c r="B24" s="87" t="s">
        <v>349</v>
      </c>
      <c r="C24" s="58" t="s">
        <v>196</v>
      </c>
      <c r="D24" s="88" t="s">
        <v>350</v>
      </c>
      <c r="E24" s="89" t="s">
        <v>178</v>
      </c>
      <c r="F24" s="120">
        <v>111.08</v>
      </c>
      <c r="G24" s="90">
        <v>163.95</v>
      </c>
      <c r="H24" s="91">
        <v>1375.54</v>
      </c>
      <c r="I24" s="92">
        <v>48.36</v>
      </c>
      <c r="J24" s="92">
        <v>405.74</v>
      </c>
      <c r="K24" s="92">
        <v>405.74</v>
      </c>
      <c r="L24" s="52"/>
      <c r="M24" s="52"/>
      <c r="N24" s="52"/>
      <c r="O24" s="93">
        <v>48.36</v>
      </c>
      <c r="P24" s="94">
        <v>405.74</v>
      </c>
      <c r="Q24" s="93">
        <v>115.59</v>
      </c>
      <c r="R24" s="92">
        <v>969.8</v>
      </c>
    </row>
    <row r="25" spans="1:18" ht="38.25" x14ac:dyDescent="0.25">
      <c r="A25" s="125">
        <v>19</v>
      </c>
      <c r="B25" s="87" t="s">
        <v>351</v>
      </c>
      <c r="C25" s="58" t="s">
        <v>197</v>
      </c>
      <c r="D25" s="88" t="s">
        <v>352</v>
      </c>
      <c r="E25" s="89" t="s">
        <v>178</v>
      </c>
      <c r="F25" s="120">
        <v>295.64999999999998</v>
      </c>
      <c r="G25" s="90">
        <v>45.91</v>
      </c>
      <c r="H25" s="91">
        <v>1025.17</v>
      </c>
      <c r="I25" s="92">
        <v>7.81</v>
      </c>
      <c r="J25" s="92">
        <v>174.4</v>
      </c>
      <c r="K25" s="92">
        <v>174.4</v>
      </c>
      <c r="L25" s="52"/>
      <c r="M25" s="52"/>
      <c r="N25" s="52"/>
      <c r="O25" s="93">
        <v>7.81</v>
      </c>
      <c r="P25" s="94">
        <v>174.4</v>
      </c>
      <c r="Q25" s="93">
        <v>38.1</v>
      </c>
      <c r="R25" s="92">
        <v>850.77</v>
      </c>
    </row>
    <row r="26" spans="1:18" ht="51" x14ac:dyDescent="0.25">
      <c r="A26" s="125">
        <v>20</v>
      </c>
      <c r="B26" s="87" t="s">
        <v>353</v>
      </c>
      <c r="C26" s="58" t="s">
        <v>198</v>
      </c>
      <c r="D26" s="88" t="s">
        <v>354</v>
      </c>
      <c r="E26" s="89" t="s">
        <v>178</v>
      </c>
      <c r="F26" s="120">
        <v>52.57</v>
      </c>
      <c r="G26" s="90">
        <v>209.86</v>
      </c>
      <c r="H26" s="91">
        <v>810.06</v>
      </c>
      <c r="I26" s="92">
        <v>56.17</v>
      </c>
      <c r="J26" s="92">
        <v>216.82</v>
      </c>
      <c r="K26" s="92">
        <v>216.82</v>
      </c>
      <c r="L26" s="52"/>
      <c r="M26" s="52"/>
      <c r="N26" s="52"/>
      <c r="O26" s="93">
        <v>56.17</v>
      </c>
      <c r="P26" s="94">
        <v>216.82</v>
      </c>
      <c r="Q26" s="93">
        <v>153.69</v>
      </c>
      <c r="R26" s="92">
        <v>593.24</v>
      </c>
    </row>
    <row r="27" spans="1:18" ht="38.25" x14ac:dyDescent="0.25">
      <c r="A27" s="125">
        <v>21</v>
      </c>
      <c r="B27" s="87" t="s">
        <v>355</v>
      </c>
      <c r="C27" s="58" t="s">
        <v>199</v>
      </c>
      <c r="D27" s="88" t="s">
        <v>356</v>
      </c>
      <c r="E27" s="89" t="s">
        <v>178</v>
      </c>
      <c r="F27" s="120">
        <v>295.64999999999998</v>
      </c>
      <c r="G27" s="90">
        <v>45.91</v>
      </c>
      <c r="H27" s="91">
        <v>1025.17</v>
      </c>
      <c r="I27" s="92">
        <v>7.81</v>
      </c>
      <c r="J27" s="92">
        <v>174.4</v>
      </c>
      <c r="K27" s="92">
        <v>174.4</v>
      </c>
      <c r="L27" s="52"/>
      <c r="M27" s="52"/>
      <c r="N27" s="52"/>
      <c r="O27" s="93">
        <v>7.81</v>
      </c>
      <c r="P27" s="94">
        <v>174.4</v>
      </c>
      <c r="Q27" s="93">
        <v>38.1</v>
      </c>
      <c r="R27" s="92">
        <v>850.77</v>
      </c>
    </row>
    <row r="28" spans="1:18" ht="25.5" x14ac:dyDescent="0.25">
      <c r="A28" s="125">
        <v>22</v>
      </c>
      <c r="B28" s="87" t="s">
        <v>357</v>
      </c>
      <c r="C28" s="58" t="s">
        <v>200</v>
      </c>
      <c r="D28" s="88" t="s">
        <v>358</v>
      </c>
      <c r="E28" s="89" t="s">
        <v>178</v>
      </c>
      <c r="F28" s="120">
        <v>111.08</v>
      </c>
      <c r="G28" s="90">
        <v>163.95</v>
      </c>
      <c r="H28" s="91">
        <v>1375.54</v>
      </c>
      <c r="I28" s="92">
        <v>48.36</v>
      </c>
      <c r="J28" s="92">
        <v>405.74</v>
      </c>
      <c r="K28" s="92">
        <v>405.74</v>
      </c>
      <c r="L28" s="52"/>
      <c r="M28" s="52"/>
      <c r="N28" s="52"/>
      <c r="O28" s="93">
        <v>48.36</v>
      </c>
      <c r="P28" s="94">
        <v>405.74</v>
      </c>
      <c r="Q28" s="93">
        <v>115.59</v>
      </c>
      <c r="R28" s="92">
        <v>969.8</v>
      </c>
    </row>
    <row r="29" spans="1:18" s="109" customFormat="1" ht="38.25" x14ac:dyDescent="0.25">
      <c r="A29" s="98">
        <v>23</v>
      </c>
      <c r="B29" s="99" t="s">
        <v>359</v>
      </c>
      <c r="C29" s="59" t="s">
        <v>201</v>
      </c>
      <c r="D29" s="100" t="s">
        <v>360</v>
      </c>
      <c r="E29" s="101" t="s">
        <v>178</v>
      </c>
      <c r="F29" s="122">
        <v>237.66</v>
      </c>
      <c r="G29" s="102">
        <v>255.36</v>
      </c>
      <c r="H29" s="103">
        <v>4583.71</v>
      </c>
      <c r="I29" s="104"/>
      <c r="J29" s="104"/>
      <c r="K29" s="104"/>
      <c r="L29" s="104"/>
      <c r="M29" s="104"/>
      <c r="N29" s="104"/>
      <c r="O29" s="105"/>
      <c r="P29" s="106"/>
      <c r="Q29" s="107">
        <v>255.36</v>
      </c>
      <c r="R29" s="108">
        <v>4583.71</v>
      </c>
    </row>
    <row r="30" spans="1:18" ht="25.5" x14ac:dyDescent="0.25">
      <c r="A30" s="125">
        <v>24</v>
      </c>
      <c r="B30" s="87" t="s">
        <v>361</v>
      </c>
      <c r="C30" s="58" t="s">
        <v>202</v>
      </c>
      <c r="D30" s="88" t="s">
        <v>362</v>
      </c>
      <c r="E30" s="89" t="s">
        <v>178</v>
      </c>
      <c r="F30" s="120">
        <v>144.05000000000001</v>
      </c>
      <c r="G30" s="90">
        <v>68.17</v>
      </c>
      <c r="H30" s="91">
        <v>741.69</v>
      </c>
      <c r="I30" s="92">
        <v>26.34</v>
      </c>
      <c r="J30" s="92">
        <v>286.58</v>
      </c>
      <c r="K30" s="92">
        <v>286.58</v>
      </c>
      <c r="L30" s="52"/>
      <c r="M30" s="52"/>
      <c r="N30" s="52"/>
      <c r="O30" s="93">
        <v>26.34</v>
      </c>
      <c r="P30" s="94">
        <v>286.58</v>
      </c>
      <c r="Q30" s="93">
        <v>41.83</v>
      </c>
      <c r="R30" s="92">
        <v>455.11</v>
      </c>
    </row>
    <row r="31" spans="1:18" s="109" customFormat="1" ht="51" x14ac:dyDescent="0.25">
      <c r="A31" s="98">
        <v>25</v>
      </c>
      <c r="B31" s="99" t="s">
        <v>363</v>
      </c>
      <c r="C31" s="59" t="s">
        <v>203</v>
      </c>
      <c r="D31" s="100" t="s">
        <v>364</v>
      </c>
      <c r="E31" s="101" t="s">
        <v>178</v>
      </c>
      <c r="F31" s="122">
        <v>43.43</v>
      </c>
      <c r="G31" s="102">
        <v>914.13599999999997</v>
      </c>
      <c r="H31" s="103">
        <v>2998.37</v>
      </c>
      <c r="I31" s="104"/>
      <c r="J31" s="104"/>
      <c r="K31" s="104"/>
      <c r="L31" s="104"/>
      <c r="M31" s="104"/>
      <c r="N31" s="104"/>
      <c r="O31" s="105"/>
      <c r="P31" s="106"/>
      <c r="Q31" s="107">
        <v>914.13599999999997</v>
      </c>
      <c r="R31" s="108">
        <v>2998.37</v>
      </c>
    </row>
    <row r="32" spans="1:18" s="109" customFormat="1" ht="38.25" x14ac:dyDescent="0.25">
      <c r="A32" s="98">
        <v>26</v>
      </c>
      <c r="B32" s="99" t="s">
        <v>365</v>
      </c>
      <c r="C32" s="59" t="s">
        <v>204</v>
      </c>
      <c r="D32" s="100" t="s">
        <v>366</v>
      </c>
      <c r="E32" s="101" t="s">
        <v>178</v>
      </c>
      <c r="F32" s="122">
        <v>569.05999999999995</v>
      </c>
      <c r="G32" s="102">
        <v>228.53399999999999</v>
      </c>
      <c r="H32" s="103">
        <v>9822.39</v>
      </c>
      <c r="I32" s="104"/>
      <c r="J32" s="104"/>
      <c r="K32" s="104"/>
      <c r="L32" s="104"/>
      <c r="M32" s="104"/>
      <c r="N32" s="104"/>
      <c r="O32" s="105"/>
      <c r="P32" s="106"/>
      <c r="Q32" s="107">
        <v>228.53399999999999</v>
      </c>
      <c r="R32" s="108">
        <v>9822.39</v>
      </c>
    </row>
    <row r="33" spans="1:18" s="109" customFormat="1" ht="25.5" x14ac:dyDescent="0.25">
      <c r="A33" s="98">
        <v>27</v>
      </c>
      <c r="B33" s="99" t="s">
        <v>367</v>
      </c>
      <c r="C33" s="59" t="s">
        <v>179</v>
      </c>
      <c r="D33" s="100" t="s">
        <v>368</v>
      </c>
      <c r="E33" s="101" t="s">
        <v>1</v>
      </c>
      <c r="F33" s="122">
        <v>1325.02</v>
      </c>
      <c r="G33" s="102">
        <v>850.57</v>
      </c>
      <c r="H33" s="103">
        <v>138115.56</v>
      </c>
      <c r="I33" s="104"/>
      <c r="J33" s="104"/>
      <c r="K33" s="104"/>
      <c r="L33" s="104"/>
      <c r="M33" s="104"/>
      <c r="N33" s="104"/>
      <c r="O33" s="105"/>
      <c r="P33" s="106"/>
      <c r="Q33" s="107">
        <v>850.57</v>
      </c>
      <c r="R33" s="108">
        <v>138115.56</v>
      </c>
    </row>
    <row r="34" spans="1:18" ht="15" x14ac:dyDescent="0.25">
      <c r="A34" s="82" t="s">
        <v>205</v>
      </c>
      <c r="B34" s="83"/>
      <c r="C34" s="57"/>
      <c r="D34" s="83"/>
      <c r="E34" s="83"/>
      <c r="F34" s="119"/>
      <c r="G34" s="83"/>
      <c r="H34" s="83"/>
      <c r="I34" s="83"/>
      <c r="J34" s="83"/>
      <c r="K34" s="83"/>
      <c r="L34" s="83"/>
      <c r="M34" s="83"/>
      <c r="N34" s="83"/>
      <c r="O34" s="84"/>
      <c r="P34" s="84"/>
      <c r="Q34" s="84"/>
      <c r="R34" s="83"/>
    </row>
    <row r="35" spans="1:18" ht="63.75" x14ac:dyDescent="0.25">
      <c r="A35" s="130">
        <v>28</v>
      </c>
      <c r="B35" s="87" t="s">
        <v>369</v>
      </c>
      <c r="C35" s="58" t="s">
        <v>206</v>
      </c>
      <c r="D35" s="88" t="s">
        <v>370</v>
      </c>
      <c r="E35" s="89" t="s">
        <v>194</v>
      </c>
      <c r="F35" s="120">
        <v>16225215.32</v>
      </c>
      <c r="G35" s="90">
        <v>0.95399999999999996</v>
      </c>
      <c r="H35" s="91">
        <v>1696775.26</v>
      </c>
      <c r="I35" s="92">
        <v>0.87</v>
      </c>
      <c r="J35" s="92">
        <v>1547373.67</v>
      </c>
      <c r="K35" s="92">
        <v>1547373.67</v>
      </c>
      <c r="L35" s="92">
        <v>7.9000000000000001E-2</v>
      </c>
      <c r="M35" s="92">
        <v>140508.64000000001</v>
      </c>
      <c r="N35" s="92">
        <v>1687882.31</v>
      </c>
      <c r="O35" s="93">
        <v>0.94899999999999995</v>
      </c>
      <c r="P35" s="94">
        <v>1687882.31</v>
      </c>
      <c r="Q35" s="93">
        <v>5.0000000000000001E-3</v>
      </c>
      <c r="R35" s="92">
        <v>8892.9500000000007</v>
      </c>
    </row>
    <row r="36" spans="1:18" x14ac:dyDescent="0.25">
      <c r="A36" s="128">
        <v>29</v>
      </c>
      <c r="B36" s="87" t="s">
        <v>371</v>
      </c>
      <c r="C36" s="58" t="s">
        <v>207</v>
      </c>
      <c r="D36" s="88" t="s">
        <v>372</v>
      </c>
      <c r="E36" s="89" t="s">
        <v>2</v>
      </c>
      <c r="F36" s="120">
        <v>2865.79</v>
      </c>
      <c r="G36" s="90">
        <v>-1908</v>
      </c>
      <c r="H36" s="91">
        <v>-670089.6</v>
      </c>
      <c r="I36" s="92">
        <v>-1740</v>
      </c>
      <c r="J36" s="92">
        <v>-611088</v>
      </c>
      <c r="K36" s="92">
        <v>-611088</v>
      </c>
      <c r="L36" s="92">
        <v>-158</v>
      </c>
      <c r="M36" s="92">
        <v>-55489.599999999999</v>
      </c>
      <c r="N36" s="92">
        <v>-666577.6</v>
      </c>
      <c r="O36" s="127">
        <v>-1898</v>
      </c>
      <c r="P36" s="94">
        <v>-666577.6</v>
      </c>
      <c r="Q36" s="93">
        <v>-10</v>
      </c>
      <c r="R36" s="92">
        <v>-3512</v>
      </c>
    </row>
    <row r="37" spans="1:18" x14ac:dyDescent="0.25">
      <c r="A37" s="125">
        <v>30</v>
      </c>
      <c r="B37" s="87" t="s">
        <v>373</v>
      </c>
      <c r="C37" s="58" t="s">
        <v>208</v>
      </c>
      <c r="D37" s="88" t="s">
        <v>374</v>
      </c>
      <c r="E37" s="89" t="s">
        <v>209</v>
      </c>
      <c r="F37" s="120">
        <v>138391.01</v>
      </c>
      <c r="G37" s="90">
        <v>126.51600000000001</v>
      </c>
      <c r="H37" s="91">
        <v>2145671.25</v>
      </c>
      <c r="I37" s="92">
        <v>113.1</v>
      </c>
      <c r="J37" s="92">
        <v>1918140.14</v>
      </c>
      <c r="K37" s="92">
        <v>1918140.14</v>
      </c>
      <c r="L37" s="92">
        <v>10.26</v>
      </c>
      <c r="M37" s="92">
        <v>174006.35</v>
      </c>
      <c r="N37" s="92">
        <v>2092146.49</v>
      </c>
      <c r="O37" s="93">
        <v>123.36</v>
      </c>
      <c r="P37" s="94">
        <v>2092146.49</v>
      </c>
      <c r="Q37" s="93">
        <v>3.1560000000000099</v>
      </c>
      <c r="R37" s="92">
        <v>53524.76</v>
      </c>
    </row>
    <row r="38" spans="1:18" x14ac:dyDescent="0.25">
      <c r="A38" s="128">
        <v>31</v>
      </c>
      <c r="B38" s="87" t="s">
        <v>375</v>
      </c>
      <c r="C38" s="58" t="s">
        <v>210</v>
      </c>
      <c r="D38" s="88" t="s">
        <v>376</v>
      </c>
      <c r="E38" s="89" t="s">
        <v>190</v>
      </c>
      <c r="F38" s="120">
        <v>2346.8200000000002</v>
      </c>
      <c r="G38" s="126">
        <v>-1755.36</v>
      </c>
      <c r="H38" s="91">
        <v>-504841.54</v>
      </c>
      <c r="I38" s="92">
        <v>-1603</v>
      </c>
      <c r="J38" s="92">
        <v>-461022.8</v>
      </c>
      <c r="K38" s="92">
        <v>-461022.8</v>
      </c>
      <c r="L38" s="92">
        <v>-146.28</v>
      </c>
      <c r="M38" s="92">
        <v>-42070.13</v>
      </c>
      <c r="N38" s="92">
        <v>-503092.93</v>
      </c>
      <c r="O38" s="127">
        <v>-1749.28</v>
      </c>
      <c r="P38" s="94">
        <v>-503092.93</v>
      </c>
      <c r="Q38" s="93">
        <v>-6.0799999999999299</v>
      </c>
      <c r="R38" s="92">
        <v>-1748.61</v>
      </c>
    </row>
    <row r="39" spans="1:18" ht="38.25" x14ac:dyDescent="0.25">
      <c r="A39" s="125">
        <v>32</v>
      </c>
      <c r="B39" s="87" t="s">
        <v>377</v>
      </c>
      <c r="C39" s="58" t="s">
        <v>211</v>
      </c>
      <c r="D39" s="88" t="s">
        <v>374</v>
      </c>
      <c r="E39" s="89" t="s">
        <v>190</v>
      </c>
      <c r="F39" s="120">
        <v>2024.02</v>
      </c>
      <c r="G39" s="90">
        <v>1755</v>
      </c>
      <c r="H39" s="91">
        <v>435312.31</v>
      </c>
      <c r="I39" s="92">
        <v>1603</v>
      </c>
      <c r="J39" s="92">
        <v>397610.04</v>
      </c>
      <c r="K39" s="92">
        <v>397610.04</v>
      </c>
      <c r="L39" s="92">
        <v>146</v>
      </c>
      <c r="M39" s="92">
        <v>36214.019999999997</v>
      </c>
      <c r="N39" s="92">
        <v>433824.06</v>
      </c>
      <c r="O39" s="93">
        <v>1749</v>
      </c>
      <c r="P39" s="94">
        <v>433824.06</v>
      </c>
      <c r="Q39" s="93">
        <v>6</v>
      </c>
      <c r="R39" s="92">
        <v>1488.25</v>
      </c>
    </row>
    <row r="40" spans="1:18" x14ac:dyDescent="0.25">
      <c r="A40" s="128">
        <v>33</v>
      </c>
      <c r="B40" s="87" t="s">
        <v>378</v>
      </c>
      <c r="C40" s="58" t="s">
        <v>212</v>
      </c>
      <c r="D40" s="88" t="s">
        <v>379</v>
      </c>
      <c r="E40" s="89" t="s">
        <v>190</v>
      </c>
      <c r="F40" s="120">
        <v>1185.6500000000001</v>
      </c>
      <c r="G40" s="126">
        <v>-305.27999999999997</v>
      </c>
      <c r="H40" s="91">
        <v>-44357.18</v>
      </c>
      <c r="I40" s="92">
        <v>-305.27999999999997</v>
      </c>
      <c r="J40" s="92">
        <v>-44357.18</v>
      </c>
      <c r="K40" s="92">
        <v>-44357.18</v>
      </c>
      <c r="L40" s="52"/>
      <c r="M40" s="52"/>
      <c r="N40" s="52"/>
      <c r="O40" s="127">
        <v>-305.27999999999997</v>
      </c>
      <c r="P40" s="94">
        <v>-44357.18</v>
      </c>
      <c r="Q40" s="95"/>
      <c r="R40" s="52"/>
    </row>
    <row r="41" spans="1:18" x14ac:dyDescent="0.25">
      <c r="A41" s="125">
        <v>34</v>
      </c>
      <c r="B41" s="87" t="s">
        <v>380</v>
      </c>
      <c r="C41" s="58" t="s">
        <v>213</v>
      </c>
      <c r="D41" s="88" t="s">
        <v>374</v>
      </c>
      <c r="E41" s="89" t="s">
        <v>209</v>
      </c>
      <c r="F41" s="120">
        <v>231916.67</v>
      </c>
      <c r="G41" s="90">
        <v>5.7229999999999999</v>
      </c>
      <c r="H41" s="91">
        <v>162654.29999999999</v>
      </c>
      <c r="I41" s="92">
        <v>5.7229999999999999</v>
      </c>
      <c r="J41" s="92">
        <v>162654.29999999999</v>
      </c>
      <c r="K41" s="92">
        <v>162654.29999999999</v>
      </c>
      <c r="L41" s="52"/>
      <c r="M41" s="52"/>
      <c r="N41" s="52"/>
      <c r="O41" s="93">
        <v>5.7229999999999999</v>
      </c>
      <c r="P41" s="94">
        <v>162654.29999999999</v>
      </c>
      <c r="Q41" s="95"/>
      <c r="R41" s="52"/>
    </row>
    <row r="42" spans="1:18" ht="25.5" x14ac:dyDescent="0.25">
      <c r="A42" s="128">
        <v>35</v>
      </c>
      <c r="B42" s="87" t="s">
        <v>381</v>
      </c>
      <c r="C42" s="58" t="s">
        <v>214</v>
      </c>
      <c r="D42" s="88" t="s">
        <v>382</v>
      </c>
      <c r="E42" s="89" t="s">
        <v>190</v>
      </c>
      <c r="F42" s="120">
        <v>541.82000000000005</v>
      </c>
      <c r="G42" s="90">
        <v>-3510.72</v>
      </c>
      <c r="H42" s="91">
        <v>-233111.81</v>
      </c>
      <c r="I42" s="92">
        <v>-1603</v>
      </c>
      <c r="J42" s="92">
        <v>-106439.2</v>
      </c>
      <c r="K42" s="92">
        <v>-106439.2</v>
      </c>
      <c r="L42" s="92">
        <v>-1895.56</v>
      </c>
      <c r="M42" s="92">
        <v>-125865.18</v>
      </c>
      <c r="N42" s="92">
        <v>-232304.38</v>
      </c>
      <c r="O42" s="127">
        <v>-3498.56</v>
      </c>
      <c r="P42" s="94">
        <v>-232304.38</v>
      </c>
      <c r="Q42" s="93">
        <v>-12.159999999999901</v>
      </c>
      <c r="R42" s="92">
        <v>-807.43</v>
      </c>
    </row>
    <row r="43" spans="1:18" ht="25.5" x14ac:dyDescent="0.25">
      <c r="A43" s="128">
        <v>36</v>
      </c>
      <c r="B43" s="87" t="s">
        <v>383</v>
      </c>
      <c r="C43" s="58" t="s">
        <v>215</v>
      </c>
      <c r="D43" s="88" t="s">
        <v>384</v>
      </c>
      <c r="E43" s="89" t="s">
        <v>209</v>
      </c>
      <c r="F43" s="120">
        <v>96769.45</v>
      </c>
      <c r="G43" s="126">
        <v>-3.282</v>
      </c>
      <c r="H43" s="91">
        <v>-38921.24</v>
      </c>
      <c r="I43" s="92">
        <v>-2.21</v>
      </c>
      <c r="J43" s="92">
        <v>-26208.39</v>
      </c>
      <c r="K43" s="92">
        <v>-26208.39</v>
      </c>
      <c r="L43" s="92">
        <v>-1.07</v>
      </c>
      <c r="M43" s="92">
        <v>-12689.13</v>
      </c>
      <c r="N43" s="92">
        <v>-38897.519999999997</v>
      </c>
      <c r="O43" s="127">
        <v>-3.28</v>
      </c>
      <c r="P43" s="94">
        <v>-38897.519999999997</v>
      </c>
      <c r="Q43" s="93">
        <v>-1.9999999999997802E-3</v>
      </c>
      <c r="R43" s="92">
        <v>-23.72</v>
      </c>
    </row>
    <row r="44" spans="1:18" x14ac:dyDescent="0.25">
      <c r="A44" s="128">
        <v>37</v>
      </c>
      <c r="B44" s="87" t="s">
        <v>385</v>
      </c>
      <c r="C44" s="58" t="s">
        <v>216</v>
      </c>
      <c r="D44" s="88" t="s">
        <v>386</v>
      </c>
      <c r="E44" s="89" t="s">
        <v>209</v>
      </c>
      <c r="F44" s="120">
        <v>96744.960000000006</v>
      </c>
      <c r="G44" s="126">
        <v>-7.9089999999999998</v>
      </c>
      <c r="H44" s="91">
        <v>-93769.1</v>
      </c>
      <c r="I44" s="92">
        <v>-7.58</v>
      </c>
      <c r="J44" s="92">
        <v>-89868.479999999996</v>
      </c>
      <c r="K44" s="92">
        <v>-89868.479999999996</v>
      </c>
      <c r="L44" s="92">
        <v>-0.32900000000000001</v>
      </c>
      <c r="M44" s="92">
        <v>-3900.62</v>
      </c>
      <c r="N44" s="92">
        <v>-93769.1</v>
      </c>
      <c r="O44" s="127">
        <v>-7.9089999999999998</v>
      </c>
      <c r="P44" s="94">
        <v>-93769.1</v>
      </c>
      <c r="Q44" s="95"/>
      <c r="R44" s="52"/>
    </row>
    <row r="45" spans="1:18" ht="25.5" x14ac:dyDescent="0.25">
      <c r="A45" s="128">
        <v>38</v>
      </c>
      <c r="B45" s="87" t="s">
        <v>387</v>
      </c>
      <c r="C45" s="58" t="s">
        <v>217</v>
      </c>
      <c r="D45" s="88" t="s">
        <v>388</v>
      </c>
      <c r="E45" s="89" t="s">
        <v>190</v>
      </c>
      <c r="F45" s="120">
        <v>44.88</v>
      </c>
      <c r="G45" s="126">
        <v>-3510.72</v>
      </c>
      <c r="H45" s="91">
        <v>-19308.96</v>
      </c>
      <c r="I45" s="92">
        <v>-1603</v>
      </c>
      <c r="J45" s="92">
        <v>-8816.5</v>
      </c>
      <c r="K45" s="92">
        <v>-8816.5</v>
      </c>
      <c r="L45" s="92">
        <v>-1895.56</v>
      </c>
      <c r="M45" s="92">
        <v>-10425.58</v>
      </c>
      <c r="N45" s="92">
        <v>-19242.080000000002</v>
      </c>
      <c r="O45" s="127">
        <v>-3498.56</v>
      </c>
      <c r="P45" s="94">
        <v>-19242.080000000002</v>
      </c>
      <c r="Q45" s="93">
        <v>-12.159999999999901</v>
      </c>
      <c r="R45" s="92">
        <v>-66.88</v>
      </c>
    </row>
    <row r="46" spans="1:18" ht="51" x14ac:dyDescent="0.25">
      <c r="A46" s="125">
        <v>39</v>
      </c>
      <c r="B46" s="87" t="s">
        <v>389</v>
      </c>
      <c r="C46" s="58" t="s">
        <v>218</v>
      </c>
      <c r="D46" s="88" t="s">
        <v>374</v>
      </c>
      <c r="E46" s="89" t="s">
        <v>192</v>
      </c>
      <c r="F46" s="120">
        <v>3044.45</v>
      </c>
      <c r="G46" s="90">
        <v>3511</v>
      </c>
      <c r="H46" s="91">
        <v>1309933.17</v>
      </c>
      <c r="I46" s="92">
        <v>1603</v>
      </c>
      <c r="J46" s="92">
        <v>598069.75</v>
      </c>
      <c r="K46" s="92">
        <v>598069.75</v>
      </c>
      <c r="L46" s="92">
        <v>1895</v>
      </c>
      <c r="M46" s="92">
        <v>707013.21</v>
      </c>
      <c r="N46" s="92">
        <v>1305082.96</v>
      </c>
      <c r="O46" s="93">
        <v>3498</v>
      </c>
      <c r="P46" s="94">
        <v>1305082.96</v>
      </c>
      <c r="Q46" s="93">
        <v>13</v>
      </c>
      <c r="R46" s="92">
        <v>4850.21</v>
      </c>
    </row>
    <row r="47" spans="1:18" ht="63.75" x14ac:dyDescent="0.25">
      <c r="A47" s="130">
        <v>40</v>
      </c>
      <c r="B47" s="87" t="s">
        <v>390</v>
      </c>
      <c r="C47" s="58" t="s">
        <v>219</v>
      </c>
      <c r="D47" s="88" t="s">
        <v>370</v>
      </c>
      <c r="E47" s="89" t="s">
        <v>194</v>
      </c>
      <c r="F47" s="120">
        <v>16225215.68</v>
      </c>
      <c r="G47" s="90">
        <v>0.25700000000000001</v>
      </c>
      <c r="H47" s="91">
        <v>457097.74</v>
      </c>
      <c r="I47" s="52"/>
      <c r="J47" s="52"/>
      <c r="K47" s="52"/>
      <c r="L47" s="92">
        <v>0.16</v>
      </c>
      <c r="M47" s="92">
        <v>284574.46999999997</v>
      </c>
      <c r="N47" s="92">
        <v>284574.46999999997</v>
      </c>
      <c r="O47" s="93">
        <v>0.16</v>
      </c>
      <c r="P47" s="94">
        <v>284574.46999999997</v>
      </c>
      <c r="Q47" s="93">
        <v>9.7000000000000003E-2</v>
      </c>
      <c r="R47" s="92">
        <v>172523.27</v>
      </c>
    </row>
    <row r="48" spans="1:18" x14ac:dyDescent="0.25">
      <c r="A48" s="128">
        <v>41</v>
      </c>
      <c r="B48" s="87" t="s">
        <v>391</v>
      </c>
      <c r="C48" s="58" t="s">
        <v>212</v>
      </c>
      <c r="D48" s="88" t="s">
        <v>379</v>
      </c>
      <c r="E48" s="89" t="s">
        <v>190</v>
      </c>
      <c r="F48" s="120">
        <v>1185.6500000000001</v>
      </c>
      <c r="G48" s="90">
        <v>-82.24</v>
      </c>
      <c r="H48" s="91">
        <v>-11949.47</v>
      </c>
      <c r="I48" s="52"/>
      <c r="J48" s="52"/>
      <c r="K48" s="52"/>
      <c r="L48" s="92">
        <v>-49.13</v>
      </c>
      <c r="M48" s="92">
        <v>-7138.59</v>
      </c>
      <c r="N48" s="92">
        <v>-7138.59</v>
      </c>
      <c r="O48" s="127">
        <v>-49.13</v>
      </c>
      <c r="P48" s="94">
        <v>-7138.59</v>
      </c>
      <c r="Q48" s="93">
        <v>-33.11</v>
      </c>
      <c r="R48" s="92">
        <v>-4810.88</v>
      </c>
    </row>
    <row r="49" spans="1:18" ht="25.5" x14ac:dyDescent="0.25">
      <c r="A49" s="125">
        <v>42</v>
      </c>
      <c r="B49" s="87" t="s">
        <v>392</v>
      </c>
      <c r="C49" s="58" t="s">
        <v>220</v>
      </c>
      <c r="D49" s="88" t="s">
        <v>393</v>
      </c>
      <c r="E49" s="89" t="s">
        <v>209</v>
      </c>
      <c r="F49" s="120">
        <v>231916.68</v>
      </c>
      <c r="G49" s="90">
        <v>1.18</v>
      </c>
      <c r="H49" s="91">
        <v>33536.97</v>
      </c>
      <c r="I49" s="52"/>
      <c r="J49" s="52"/>
      <c r="K49" s="52"/>
      <c r="L49" s="92">
        <v>1.18</v>
      </c>
      <c r="M49" s="92">
        <v>33536.97</v>
      </c>
      <c r="N49" s="92">
        <v>33536.97</v>
      </c>
      <c r="O49" s="93">
        <v>1.18</v>
      </c>
      <c r="P49" s="94">
        <v>33536.97</v>
      </c>
      <c r="Q49" s="95"/>
      <c r="R49" s="52"/>
    </row>
    <row r="50" spans="1:18" x14ac:dyDescent="0.25">
      <c r="A50" s="128">
        <v>43</v>
      </c>
      <c r="B50" s="87" t="s">
        <v>394</v>
      </c>
      <c r="C50" s="58" t="s">
        <v>207</v>
      </c>
      <c r="D50" s="88" t="s">
        <v>372</v>
      </c>
      <c r="E50" s="89" t="s">
        <v>2</v>
      </c>
      <c r="F50" s="120">
        <v>2865.79</v>
      </c>
      <c r="G50" s="90">
        <v>-514</v>
      </c>
      <c r="H50" s="91">
        <v>-180516.8</v>
      </c>
      <c r="I50" s="52"/>
      <c r="J50" s="52"/>
      <c r="K50" s="52"/>
      <c r="L50" s="92">
        <v>-310.62</v>
      </c>
      <c r="M50" s="92">
        <v>-109089.74</v>
      </c>
      <c r="N50" s="92">
        <v>-109089.74</v>
      </c>
      <c r="O50" s="127">
        <v>-310.62</v>
      </c>
      <c r="P50" s="94">
        <v>-109089.74</v>
      </c>
      <c r="Q50" s="93">
        <v>-203.38</v>
      </c>
      <c r="R50" s="92">
        <v>-71427.06</v>
      </c>
    </row>
    <row r="51" spans="1:18" x14ac:dyDescent="0.25">
      <c r="A51" s="128">
        <v>44</v>
      </c>
      <c r="B51" s="87" t="s">
        <v>395</v>
      </c>
      <c r="C51" s="58" t="s">
        <v>210</v>
      </c>
      <c r="D51" s="88" t="s">
        <v>376</v>
      </c>
      <c r="E51" s="89" t="s">
        <v>190</v>
      </c>
      <c r="F51" s="120">
        <v>2346.8200000000002</v>
      </c>
      <c r="G51" s="90">
        <v>-472.88</v>
      </c>
      <c r="H51" s="91">
        <v>-136000.29</v>
      </c>
      <c r="I51" s="52"/>
      <c r="J51" s="52"/>
      <c r="K51" s="52"/>
      <c r="L51" s="92">
        <v>-286</v>
      </c>
      <c r="M51" s="92">
        <v>-82253.600000000006</v>
      </c>
      <c r="N51" s="92">
        <v>-82253.600000000006</v>
      </c>
      <c r="O51" s="127">
        <v>-286</v>
      </c>
      <c r="P51" s="94">
        <v>-82253.600000000006</v>
      </c>
      <c r="Q51" s="93">
        <v>-186.88</v>
      </c>
      <c r="R51" s="92">
        <v>-53746.69</v>
      </c>
    </row>
    <row r="52" spans="1:18" ht="38.25" x14ac:dyDescent="0.25">
      <c r="A52" s="125">
        <v>45</v>
      </c>
      <c r="B52" s="87" t="s">
        <v>396</v>
      </c>
      <c r="C52" s="58" t="s">
        <v>211</v>
      </c>
      <c r="D52" s="88" t="s">
        <v>397</v>
      </c>
      <c r="E52" s="89" t="s">
        <v>190</v>
      </c>
      <c r="F52" s="120">
        <v>2024.02</v>
      </c>
      <c r="G52" s="90">
        <v>474</v>
      </c>
      <c r="H52" s="91">
        <v>117571.53</v>
      </c>
      <c r="I52" s="52"/>
      <c r="J52" s="52"/>
      <c r="K52" s="52"/>
      <c r="L52" s="92">
        <v>286</v>
      </c>
      <c r="M52" s="92">
        <v>70939.78</v>
      </c>
      <c r="N52" s="92">
        <v>70939.78</v>
      </c>
      <c r="O52" s="93">
        <v>286</v>
      </c>
      <c r="P52" s="94">
        <v>70939.78</v>
      </c>
      <c r="Q52" s="93">
        <v>188</v>
      </c>
      <c r="R52" s="92">
        <v>46631.75</v>
      </c>
    </row>
    <row r="53" spans="1:18" ht="25.5" x14ac:dyDescent="0.25">
      <c r="A53" s="128">
        <v>46</v>
      </c>
      <c r="B53" s="87" t="s">
        <v>398</v>
      </c>
      <c r="C53" s="58" t="s">
        <v>214</v>
      </c>
      <c r="D53" s="88" t="s">
        <v>382</v>
      </c>
      <c r="E53" s="89" t="s">
        <v>190</v>
      </c>
      <c r="F53" s="120">
        <v>541.82000000000005</v>
      </c>
      <c r="G53" s="90">
        <v>-946</v>
      </c>
      <c r="H53" s="91">
        <v>-62814.400000000001</v>
      </c>
      <c r="I53" s="52"/>
      <c r="J53" s="52"/>
      <c r="K53" s="52"/>
      <c r="L53" s="92">
        <v>-572</v>
      </c>
      <c r="M53" s="92">
        <v>-37980.800000000003</v>
      </c>
      <c r="N53" s="92">
        <v>-37980.800000000003</v>
      </c>
      <c r="O53" s="127">
        <v>-572</v>
      </c>
      <c r="P53" s="94">
        <v>-37980.800000000003</v>
      </c>
      <c r="Q53" s="93">
        <v>-374</v>
      </c>
      <c r="R53" s="92">
        <v>-24833.599999999999</v>
      </c>
    </row>
    <row r="54" spans="1:18" ht="25.5" x14ac:dyDescent="0.25">
      <c r="A54" s="128">
        <v>47</v>
      </c>
      <c r="B54" s="87" t="s">
        <v>399</v>
      </c>
      <c r="C54" s="58" t="s">
        <v>215</v>
      </c>
      <c r="D54" s="88" t="s">
        <v>384</v>
      </c>
      <c r="E54" s="89" t="s">
        <v>209</v>
      </c>
      <c r="F54" s="120">
        <v>96769.4</v>
      </c>
      <c r="G54" s="90">
        <v>-0.88407999999999998</v>
      </c>
      <c r="H54" s="91">
        <v>-10484.299999999999</v>
      </c>
      <c r="I54" s="52"/>
      <c r="J54" s="52"/>
      <c r="K54" s="52"/>
      <c r="L54" s="92">
        <v>-0.53</v>
      </c>
      <c r="M54" s="92">
        <v>-6285.27</v>
      </c>
      <c r="N54" s="92">
        <v>-6285.27</v>
      </c>
      <c r="O54" s="127">
        <v>-0.53</v>
      </c>
      <c r="P54" s="94">
        <v>-6285.27</v>
      </c>
      <c r="Q54" s="93">
        <v>-0.35408000000000001</v>
      </c>
      <c r="R54" s="92">
        <v>-4199.03</v>
      </c>
    </row>
    <row r="55" spans="1:18" x14ac:dyDescent="0.25">
      <c r="A55" s="128">
        <v>48</v>
      </c>
      <c r="B55" s="87" t="s">
        <v>400</v>
      </c>
      <c r="C55" s="58" t="s">
        <v>216</v>
      </c>
      <c r="D55" s="88" t="s">
        <v>386</v>
      </c>
      <c r="E55" s="89" t="s">
        <v>209</v>
      </c>
      <c r="F55" s="120">
        <v>96744.95</v>
      </c>
      <c r="G55" s="90">
        <v>-2.1305299999999998</v>
      </c>
      <c r="H55" s="91">
        <v>-25259.56</v>
      </c>
      <c r="I55" s="52"/>
      <c r="J55" s="52"/>
      <c r="K55" s="52"/>
      <c r="L55" s="92">
        <v>-1.27</v>
      </c>
      <c r="M55" s="92">
        <v>-15057.12</v>
      </c>
      <c r="N55" s="92">
        <v>-15057.12</v>
      </c>
      <c r="O55" s="127">
        <v>-1.27</v>
      </c>
      <c r="P55" s="94">
        <v>-15057.12</v>
      </c>
      <c r="Q55" s="93">
        <v>-0.86053000000000002</v>
      </c>
      <c r="R55" s="92">
        <v>-10202.44</v>
      </c>
    </row>
    <row r="56" spans="1:18" ht="25.5" x14ac:dyDescent="0.25">
      <c r="A56" s="128">
        <v>49</v>
      </c>
      <c r="B56" s="87" t="s">
        <v>401</v>
      </c>
      <c r="C56" s="58" t="s">
        <v>217</v>
      </c>
      <c r="D56" s="88" t="s">
        <v>388</v>
      </c>
      <c r="E56" s="89" t="s">
        <v>190</v>
      </c>
      <c r="F56" s="120">
        <v>44.88</v>
      </c>
      <c r="G56" s="90">
        <v>-945.76</v>
      </c>
      <c r="H56" s="91">
        <v>-5201.68</v>
      </c>
      <c r="I56" s="52"/>
      <c r="J56" s="52"/>
      <c r="K56" s="52"/>
      <c r="L56" s="92">
        <v>-572</v>
      </c>
      <c r="M56" s="92">
        <v>-3146</v>
      </c>
      <c r="N56" s="92">
        <v>-3146</v>
      </c>
      <c r="O56" s="127">
        <v>-572</v>
      </c>
      <c r="P56" s="94">
        <v>-3146</v>
      </c>
      <c r="Q56" s="93">
        <v>-373.76</v>
      </c>
      <c r="R56" s="92">
        <v>-2055.6799999999998</v>
      </c>
    </row>
    <row r="57" spans="1:18" ht="51" x14ac:dyDescent="0.25">
      <c r="A57" s="125">
        <v>50</v>
      </c>
      <c r="B57" s="87" t="s">
        <v>402</v>
      </c>
      <c r="C57" s="58" t="s">
        <v>218</v>
      </c>
      <c r="D57" s="88" t="s">
        <v>403</v>
      </c>
      <c r="E57" s="89" t="s">
        <v>192</v>
      </c>
      <c r="F57" s="120">
        <v>3044.45</v>
      </c>
      <c r="G57" s="90">
        <v>949</v>
      </c>
      <c r="H57" s="91">
        <v>354066.24</v>
      </c>
      <c r="I57" s="52"/>
      <c r="J57" s="52"/>
      <c r="K57" s="52"/>
      <c r="L57" s="92">
        <v>572</v>
      </c>
      <c r="M57" s="92">
        <v>213409.79</v>
      </c>
      <c r="N57" s="92">
        <v>213409.79</v>
      </c>
      <c r="O57" s="93">
        <v>572</v>
      </c>
      <c r="P57" s="94">
        <v>213409.79</v>
      </c>
      <c r="Q57" s="93">
        <v>377</v>
      </c>
      <c r="R57" s="92">
        <v>140656.45000000001</v>
      </c>
    </row>
    <row r="58" spans="1:18" ht="51" x14ac:dyDescent="0.25">
      <c r="A58" s="130">
        <v>51</v>
      </c>
      <c r="B58" s="87" t="s">
        <v>404</v>
      </c>
      <c r="C58" s="58" t="s">
        <v>221</v>
      </c>
      <c r="D58" s="129" t="s">
        <v>405</v>
      </c>
      <c r="E58" s="89" t="s">
        <v>194</v>
      </c>
      <c r="F58" s="120">
        <v>14543851.9</v>
      </c>
      <c r="G58" s="90">
        <v>0.68799999999999994</v>
      </c>
      <c r="H58" s="91">
        <v>1064901.95</v>
      </c>
      <c r="I58" s="52"/>
      <c r="J58" s="52"/>
      <c r="K58" s="52"/>
      <c r="L58" s="92">
        <v>0.68799999999999994</v>
      </c>
      <c r="M58" s="92">
        <v>1064901.97</v>
      </c>
      <c r="N58" s="92">
        <v>1064901.97</v>
      </c>
      <c r="O58" s="93">
        <v>0.68799999999999994</v>
      </c>
      <c r="P58" s="94">
        <v>1064901.97</v>
      </c>
      <c r="Q58" s="95"/>
      <c r="R58" s="92">
        <v>-0.02</v>
      </c>
    </row>
    <row r="59" spans="1:18" x14ac:dyDescent="0.25">
      <c r="A59" s="128">
        <v>52</v>
      </c>
      <c r="B59" s="87" t="s">
        <v>406</v>
      </c>
      <c r="C59" s="58" t="s">
        <v>207</v>
      </c>
      <c r="D59" s="88" t="s">
        <v>372</v>
      </c>
      <c r="E59" s="89" t="s">
        <v>2</v>
      </c>
      <c r="F59" s="120">
        <v>2865.79</v>
      </c>
      <c r="G59" s="90">
        <v>-1376</v>
      </c>
      <c r="H59" s="91">
        <v>-483251.20000000001</v>
      </c>
      <c r="I59" s="52"/>
      <c r="J59" s="52"/>
      <c r="K59" s="52"/>
      <c r="L59" s="92">
        <v>-1376</v>
      </c>
      <c r="M59" s="92">
        <v>-483251.20000000001</v>
      </c>
      <c r="N59" s="92">
        <v>-483251.20000000001</v>
      </c>
      <c r="O59" s="127">
        <v>-1376</v>
      </c>
      <c r="P59" s="94">
        <v>-483251.20000000001</v>
      </c>
      <c r="Q59" s="95"/>
      <c r="R59" s="52"/>
    </row>
    <row r="60" spans="1:18" x14ac:dyDescent="0.25">
      <c r="A60" s="125">
        <v>53</v>
      </c>
      <c r="B60" s="87" t="s">
        <v>407</v>
      </c>
      <c r="C60" s="58" t="s">
        <v>222</v>
      </c>
      <c r="D60" s="88" t="s">
        <v>408</v>
      </c>
      <c r="E60" s="89" t="s">
        <v>209</v>
      </c>
      <c r="F60" s="120">
        <v>138391.01</v>
      </c>
      <c r="G60" s="90">
        <v>89.21</v>
      </c>
      <c r="H60" s="91">
        <v>1512973.32</v>
      </c>
      <c r="I60" s="52"/>
      <c r="J60" s="52"/>
      <c r="K60" s="52"/>
      <c r="L60" s="92">
        <v>89.21</v>
      </c>
      <c r="M60" s="92">
        <v>1512973.32</v>
      </c>
      <c r="N60" s="92">
        <v>1512973.32</v>
      </c>
      <c r="O60" s="93">
        <v>89.21</v>
      </c>
      <c r="P60" s="94">
        <v>1512973.32</v>
      </c>
      <c r="Q60" s="95"/>
      <c r="R60" s="52"/>
    </row>
    <row r="61" spans="1:18" ht="25.5" x14ac:dyDescent="0.25">
      <c r="A61" s="128">
        <v>54</v>
      </c>
      <c r="B61" s="87" t="s">
        <v>409</v>
      </c>
      <c r="C61" s="58" t="s">
        <v>223</v>
      </c>
      <c r="D61" s="88" t="s">
        <v>410</v>
      </c>
      <c r="E61" s="89" t="s">
        <v>190</v>
      </c>
      <c r="F61" s="120">
        <v>1534.9</v>
      </c>
      <c r="G61" s="90">
        <v>-1266</v>
      </c>
      <c r="H61" s="91">
        <v>-238134.6</v>
      </c>
      <c r="I61" s="52"/>
      <c r="J61" s="52"/>
      <c r="K61" s="52"/>
      <c r="L61" s="92">
        <v>-1266</v>
      </c>
      <c r="M61" s="92">
        <v>-238134.6</v>
      </c>
      <c r="N61" s="92">
        <v>-238134.6</v>
      </c>
      <c r="O61" s="127">
        <v>-1266</v>
      </c>
      <c r="P61" s="94">
        <v>-238134.6</v>
      </c>
      <c r="Q61" s="95"/>
      <c r="R61" s="52"/>
    </row>
    <row r="62" spans="1:18" ht="38.25" x14ac:dyDescent="0.25">
      <c r="A62" s="125">
        <v>55</v>
      </c>
      <c r="B62" s="87" t="s">
        <v>411</v>
      </c>
      <c r="C62" s="58" t="s">
        <v>224</v>
      </c>
      <c r="D62" s="88" t="s">
        <v>412</v>
      </c>
      <c r="E62" s="89" t="s">
        <v>190</v>
      </c>
      <c r="F62" s="120">
        <v>3835.47</v>
      </c>
      <c r="G62" s="90">
        <v>1274</v>
      </c>
      <c r="H62" s="91">
        <v>598822.69999999995</v>
      </c>
      <c r="I62" s="52"/>
      <c r="J62" s="52"/>
      <c r="K62" s="52"/>
      <c r="L62" s="92">
        <v>1274</v>
      </c>
      <c r="M62" s="92">
        <v>598822.69999999995</v>
      </c>
      <c r="N62" s="92">
        <v>598822.69999999995</v>
      </c>
      <c r="O62" s="93">
        <v>1274</v>
      </c>
      <c r="P62" s="94">
        <v>598822.69999999995</v>
      </c>
      <c r="Q62" s="95"/>
      <c r="R62" s="52"/>
    </row>
    <row r="63" spans="1:18" x14ac:dyDescent="0.25">
      <c r="A63" s="128">
        <v>56</v>
      </c>
      <c r="B63" s="87" t="s">
        <v>413</v>
      </c>
      <c r="C63" s="58" t="s">
        <v>212</v>
      </c>
      <c r="D63" s="88" t="s">
        <v>379</v>
      </c>
      <c r="E63" s="89" t="s">
        <v>190</v>
      </c>
      <c r="F63" s="120">
        <v>1185.6500000000001</v>
      </c>
      <c r="G63" s="90">
        <v>-220</v>
      </c>
      <c r="H63" s="91">
        <v>-31966</v>
      </c>
      <c r="I63" s="52"/>
      <c r="J63" s="52"/>
      <c r="K63" s="52"/>
      <c r="L63" s="92">
        <v>-220</v>
      </c>
      <c r="M63" s="92">
        <v>-31966</v>
      </c>
      <c r="N63" s="92">
        <v>-31966</v>
      </c>
      <c r="O63" s="127">
        <v>-220</v>
      </c>
      <c r="P63" s="94">
        <v>-31966</v>
      </c>
      <c r="Q63" s="95"/>
      <c r="R63" s="52"/>
    </row>
    <row r="64" spans="1:18" x14ac:dyDescent="0.25">
      <c r="A64" s="125">
        <v>57</v>
      </c>
      <c r="B64" s="87" t="s">
        <v>414</v>
      </c>
      <c r="C64" s="58" t="s">
        <v>225</v>
      </c>
      <c r="D64" s="88" t="s">
        <v>393</v>
      </c>
      <c r="E64" s="89" t="s">
        <v>209</v>
      </c>
      <c r="F64" s="120">
        <v>231916.66</v>
      </c>
      <c r="G64" s="90">
        <v>3.2450000000000001</v>
      </c>
      <c r="H64" s="91">
        <v>92226.66</v>
      </c>
      <c r="I64" s="52"/>
      <c r="J64" s="52"/>
      <c r="K64" s="52"/>
      <c r="L64" s="92">
        <v>3.2450000000000001</v>
      </c>
      <c r="M64" s="92">
        <v>92226.66</v>
      </c>
      <c r="N64" s="92">
        <v>92226.66</v>
      </c>
      <c r="O64" s="93">
        <v>3.2450000000000001</v>
      </c>
      <c r="P64" s="94">
        <v>92226.66</v>
      </c>
      <c r="Q64" s="95"/>
      <c r="R64" s="52"/>
    </row>
    <row r="65" spans="1:18" ht="38.25" x14ac:dyDescent="0.25">
      <c r="A65" s="128">
        <v>58</v>
      </c>
      <c r="B65" s="87" t="s">
        <v>415</v>
      </c>
      <c r="C65" s="58" t="s">
        <v>226</v>
      </c>
      <c r="D65" s="88" t="s">
        <v>416</v>
      </c>
      <c r="E65" s="89" t="s">
        <v>209</v>
      </c>
      <c r="F65" s="120">
        <v>85059.91</v>
      </c>
      <c r="G65" s="90">
        <v>-0.45400000000000001</v>
      </c>
      <c r="H65" s="91">
        <v>-4732.5</v>
      </c>
      <c r="I65" s="52"/>
      <c r="J65" s="52"/>
      <c r="K65" s="52"/>
      <c r="L65" s="92">
        <v>-0.45400000000000001</v>
      </c>
      <c r="M65" s="92">
        <v>-4732.5</v>
      </c>
      <c r="N65" s="92">
        <v>-4732.5</v>
      </c>
      <c r="O65" s="127">
        <v>-0.45400000000000001</v>
      </c>
      <c r="P65" s="94">
        <v>-4732.5</v>
      </c>
      <c r="Q65" s="95"/>
      <c r="R65" s="52"/>
    </row>
    <row r="66" spans="1:18" ht="25.5" x14ac:dyDescent="0.25">
      <c r="A66" s="128">
        <v>59</v>
      </c>
      <c r="B66" s="87" t="s">
        <v>417</v>
      </c>
      <c r="C66" s="58" t="s">
        <v>215</v>
      </c>
      <c r="D66" s="88" t="s">
        <v>384</v>
      </c>
      <c r="E66" s="89" t="s">
        <v>209</v>
      </c>
      <c r="F66" s="120">
        <v>96769.43</v>
      </c>
      <c r="G66" s="90">
        <v>-2.367</v>
      </c>
      <c r="H66" s="91">
        <v>-28070.25</v>
      </c>
      <c r="I66" s="52"/>
      <c r="J66" s="52"/>
      <c r="K66" s="52"/>
      <c r="L66" s="92">
        <v>-2.367</v>
      </c>
      <c r="M66" s="92">
        <v>-28070.25</v>
      </c>
      <c r="N66" s="92">
        <v>-28070.25</v>
      </c>
      <c r="O66" s="127">
        <v>-2.367</v>
      </c>
      <c r="P66" s="94">
        <v>-28070.25</v>
      </c>
      <c r="Q66" s="95"/>
      <c r="R66" s="52"/>
    </row>
    <row r="67" spans="1:18" ht="38.25" x14ac:dyDescent="0.25">
      <c r="A67" s="128">
        <v>60</v>
      </c>
      <c r="B67" s="87" t="s">
        <v>418</v>
      </c>
      <c r="C67" s="58" t="s">
        <v>227</v>
      </c>
      <c r="D67" s="88" t="s">
        <v>419</v>
      </c>
      <c r="E67" s="89" t="s">
        <v>209</v>
      </c>
      <c r="F67" s="120">
        <v>89335.67</v>
      </c>
      <c r="G67" s="90">
        <v>-3.798</v>
      </c>
      <c r="H67" s="91">
        <v>-41580.5</v>
      </c>
      <c r="I67" s="52"/>
      <c r="J67" s="52"/>
      <c r="K67" s="52"/>
      <c r="L67" s="92">
        <v>-3.798</v>
      </c>
      <c r="M67" s="92">
        <v>-41580.5</v>
      </c>
      <c r="N67" s="92">
        <v>-41580.5</v>
      </c>
      <c r="O67" s="127">
        <v>-3.798</v>
      </c>
      <c r="P67" s="94">
        <v>-41580.5</v>
      </c>
      <c r="Q67" s="95"/>
      <c r="R67" s="52"/>
    </row>
    <row r="68" spans="1:18" ht="25.5" x14ac:dyDescent="0.25">
      <c r="A68" s="128">
        <v>61</v>
      </c>
      <c r="B68" s="87" t="s">
        <v>420</v>
      </c>
      <c r="C68" s="58" t="s">
        <v>228</v>
      </c>
      <c r="D68" s="88" t="s">
        <v>421</v>
      </c>
      <c r="E68" s="89" t="s">
        <v>190</v>
      </c>
      <c r="F68" s="120">
        <v>355.86</v>
      </c>
      <c r="G68" s="90">
        <v>-2532</v>
      </c>
      <c r="H68" s="91">
        <v>-110420.52</v>
      </c>
      <c r="I68" s="52"/>
      <c r="J68" s="52"/>
      <c r="K68" s="52"/>
      <c r="L68" s="92">
        <v>-2532</v>
      </c>
      <c r="M68" s="92">
        <v>-110420.52</v>
      </c>
      <c r="N68" s="92">
        <v>-110420.52</v>
      </c>
      <c r="O68" s="127">
        <v>-2532</v>
      </c>
      <c r="P68" s="94">
        <v>-110420.52</v>
      </c>
      <c r="Q68" s="95"/>
      <c r="R68" s="52"/>
    </row>
    <row r="69" spans="1:18" ht="38.25" x14ac:dyDescent="0.25">
      <c r="A69" s="128">
        <v>62</v>
      </c>
      <c r="B69" s="87" t="s">
        <v>422</v>
      </c>
      <c r="C69" s="58" t="s">
        <v>229</v>
      </c>
      <c r="D69" s="88" t="s">
        <v>423</v>
      </c>
      <c r="E69" s="89" t="s">
        <v>190</v>
      </c>
      <c r="F69" s="120">
        <v>45.7</v>
      </c>
      <c r="G69" s="90">
        <v>-2532</v>
      </c>
      <c r="H69" s="91">
        <v>-14179.2</v>
      </c>
      <c r="I69" s="52"/>
      <c r="J69" s="52"/>
      <c r="K69" s="52"/>
      <c r="L69" s="92">
        <v>-2532</v>
      </c>
      <c r="M69" s="92">
        <v>-14179.2</v>
      </c>
      <c r="N69" s="92">
        <v>-14179.2</v>
      </c>
      <c r="O69" s="127">
        <v>-2532</v>
      </c>
      <c r="P69" s="94">
        <v>-14179.2</v>
      </c>
      <c r="Q69" s="95"/>
      <c r="R69" s="52"/>
    </row>
    <row r="70" spans="1:18" ht="25.5" x14ac:dyDescent="0.25">
      <c r="A70" s="128">
        <v>63</v>
      </c>
      <c r="B70" s="87" t="s">
        <v>424</v>
      </c>
      <c r="C70" s="58" t="s">
        <v>230</v>
      </c>
      <c r="D70" s="88" t="s">
        <v>425</v>
      </c>
      <c r="E70" s="89" t="s">
        <v>190</v>
      </c>
      <c r="F70" s="120">
        <v>20.399999999999999</v>
      </c>
      <c r="G70" s="90">
        <v>-2532</v>
      </c>
      <c r="H70" s="91">
        <v>-6330</v>
      </c>
      <c r="I70" s="52"/>
      <c r="J70" s="52"/>
      <c r="K70" s="52"/>
      <c r="L70" s="92">
        <v>-2532</v>
      </c>
      <c r="M70" s="92">
        <v>-6330</v>
      </c>
      <c r="N70" s="92">
        <v>-6330</v>
      </c>
      <c r="O70" s="127">
        <v>-2532</v>
      </c>
      <c r="P70" s="94">
        <v>-6330</v>
      </c>
      <c r="Q70" s="95"/>
      <c r="R70" s="52"/>
    </row>
    <row r="71" spans="1:18" ht="63.75" x14ac:dyDescent="0.25">
      <c r="A71" s="125">
        <v>64</v>
      </c>
      <c r="B71" s="87" t="s">
        <v>426</v>
      </c>
      <c r="C71" s="58" t="s">
        <v>231</v>
      </c>
      <c r="D71" s="88" t="s">
        <v>427</v>
      </c>
      <c r="E71" s="89" t="s">
        <v>192</v>
      </c>
      <c r="F71" s="120">
        <v>2277.04</v>
      </c>
      <c r="G71" s="90">
        <v>2546</v>
      </c>
      <c r="H71" s="91">
        <v>710458.45</v>
      </c>
      <c r="I71" s="52"/>
      <c r="J71" s="52"/>
      <c r="K71" s="52"/>
      <c r="L71" s="92">
        <v>2546</v>
      </c>
      <c r="M71" s="92">
        <v>710458.45</v>
      </c>
      <c r="N71" s="92">
        <v>710458.45</v>
      </c>
      <c r="O71" s="93">
        <v>2546</v>
      </c>
      <c r="P71" s="94">
        <v>710458.45</v>
      </c>
      <c r="Q71" s="95"/>
      <c r="R71" s="52"/>
    </row>
    <row r="72" spans="1:18" s="109" customFormat="1" ht="63.75" x14ac:dyDescent="0.25">
      <c r="A72" s="98">
        <v>65</v>
      </c>
      <c r="B72" s="99" t="s">
        <v>428</v>
      </c>
      <c r="C72" s="59" t="s">
        <v>232</v>
      </c>
      <c r="D72" s="100" t="s">
        <v>429</v>
      </c>
      <c r="E72" s="101" t="s">
        <v>194</v>
      </c>
      <c r="F72" s="122">
        <v>14095446.34</v>
      </c>
      <c r="G72" s="102">
        <v>3.1119999999999998E-2</v>
      </c>
      <c r="H72" s="103">
        <v>47442.89</v>
      </c>
      <c r="I72" s="104"/>
      <c r="J72" s="104"/>
      <c r="K72" s="104"/>
      <c r="L72" s="104"/>
      <c r="M72" s="104"/>
      <c r="N72" s="104"/>
      <c r="O72" s="105"/>
      <c r="P72" s="106"/>
      <c r="Q72" s="107">
        <v>3.1119999999999998E-2</v>
      </c>
      <c r="R72" s="108">
        <v>47442.89</v>
      </c>
    </row>
    <row r="73" spans="1:18" s="109" customFormat="1" x14ac:dyDescent="0.25">
      <c r="A73" s="98">
        <v>66</v>
      </c>
      <c r="B73" s="99" t="s">
        <v>430</v>
      </c>
      <c r="C73" s="59" t="s">
        <v>233</v>
      </c>
      <c r="D73" s="100" t="s">
        <v>431</v>
      </c>
      <c r="E73" s="101" t="s">
        <v>209</v>
      </c>
      <c r="F73" s="122">
        <v>42105.599999999999</v>
      </c>
      <c r="G73" s="102">
        <v>-3.2160000000000002</v>
      </c>
      <c r="H73" s="103">
        <v>-16594.560000000001</v>
      </c>
      <c r="I73" s="104"/>
      <c r="J73" s="104"/>
      <c r="K73" s="104"/>
      <c r="L73" s="104"/>
      <c r="M73" s="104"/>
      <c r="N73" s="104"/>
      <c r="O73" s="105"/>
      <c r="P73" s="106"/>
      <c r="Q73" s="107">
        <v>-3.2160000000000002</v>
      </c>
      <c r="R73" s="108">
        <v>-16594.560000000001</v>
      </c>
    </row>
    <row r="74" spans="1:18" s="109" customFormat="1" x14ac:dyDescent="0.25">
      <c r="A74" s="98">
        <v>67</v>
      </c>
      <c r="B74" s="99" t="s">
        <v>432</v>
      </c>
      <c r="C74" s="59" t="s">
        <v>210</v>
      </c>
      <c r="D74" s="100" t="s">
        <v>376</v>
      </c>
      <c r="E74" s="101" t="s">
        <v>190</v>
      </c>
      <c r="F74" s="122">
        <v>2346.8200000000002</v>
      </c>
      <c r="G74" s="102">
        <v>-57</v>
      </c>
      <c r="H74" s="103">
        <v>-16393.2</v>
      </c>
      <c r="I74" s="104"/>
      <c r="J74" s="104"/>
      <c r="K74" s="104"/>
      <c r="L74" s="104"/>
      <c r="M74" s="104"/>
      <c r="N74" s="104"/>
      <c r="O74" s="105"/>
      <c r="P74" s="106"/>
      <c r="Q74" s="107">
        <v>-57</v>
      </c>
      <c r="R74" s="108">
        <v>-16393.2</v>
      </c>
    </row>
    <row r="75" spans="1:18" s="109" customFormat="1" ht="38.25" x14ac:dyDescent="0.25">
      <c r="A75" s="98">
        <v>68</v>
      </c>
      <c r="B75" s="99" t="s">
        <v>433</v>
      </c>
      <c r="C75" s="59" t="s">
        <v>211</v>
      </c>
      <c r="D75" s="100" t="s">
        <v>397</v>
      </c>
      <c r="E75" s="101" t="s">
        <v>190</v>
      </c>
      <c r="F75" s="122">
        <v>2024.02</v>
      </c>
      <c r="G75" s="102">
        <v>58</v>
      </c>
      <c r="H75" s="103">
        <v>14386.39</v>
      </c>
      <c r="I75" s="104"/>
      <c r="J75" s="104"/>
      <c r="K75" s="104"/>
      <c r="L75" s="104"/>
      <c r="M75" s="104"/>
      <c r="N75" s="104"/>
      <c r="O75" s="105"/>
      <c r="P75" s="106"/>
      <c r="Q75" s="107">
        <v>58</v>
      </c>
      <c r="R75" s="108">
        <v>14386.39</v>
      </c>
    </row>
    <row r="76" spans="1:18" s="109" customFormat="1" x14ac:dyDescent="0.25">
      <c r="A76" s="98">
        <v>69</v>
      </c>
      <c r="B76" s="99" t="s">
        <v>434</v>
      </c>
      <c r="C76" s="59" t="s">
        <v>234</v>
      </c>
      <c r="D76" s="100" t="s">
        <v>435</v>
      </c>
      <c r="E76" s="101" t="s">
        <v>209</v>
      </c>
      <c r="F76" s="122">
        <v>30192.04</v>
      </c>
      <c r="G76" s="102">
        <v>-9.2999999999999999E-2</v>
      </c>
      <c r="H76" s="103">
        <v>-344.1</v>
      </c>
      <c r="I76" s="104"/>
      <c r="J76" s="104"/>
      <c r="K76" s="104"/>
      <c r="L76" s="104"/>
      <c r="M76" s="104"/>
      <c r="N76" s="104"/>
      <c r="O76" s="105"/>
      <c r="P76" s="106"/>
      <c r="Q76" s="107">
        <v>-9.2999999999999999E-2</v>
      </c>
      <c r="R76" s="108">
        <v>-344.1</v>
      </c>
    </row>
    <row r="77" spans="1:18" s="109" customFormat="1" x14ac:dyDescent="0.25">
      <c r="A77" s="98">
        <v>70</v>
      </c>
      <c r="B77" s="99" t="s">
        <v>436</v>
      </c>
      <c r="C77" s="59" t="s">
        <v>235</v>
      </c>
      <c r="D77" s="100" t="s">
        <v>393</v>
      </c>
      <c r="E77" s="101" t="s">
        <v>209</v>
      </c>
      <c r="F77" s="122">
        <v>231916.67</v>
      </c>
      <c r="G77" s="102">
        <v>2.9209999999999998</v>
      </c>
      <c r="H77" s="103">
        <v>83018.210000000006</v>
      </c>
      <c r="I77" s="104"/>
      <c r="J77" s="104"/>
      <c r="K77" s="104"/>
      <c r="L77" s="104"/>
      <c r="M77" s="104"/>
      <c r="N77" s="104"/>
      <c r="O77" s="105"/>
      <c r="P77" s="106"/>
      <c r="Q77" s="107">
        <v>2.9209999999999998</v>
      </c>
      <c r="R77" s="108">
        <v>83018.210000000006</v>
      </c>
    </row>
    <row r="78" spans="1:18" s="109" customFormat="1" ht="25.5" x14ac:dyDescent="0.25">
      <c r="A78" s="98">
        <v>71</v>
      </c>
      <c r="B78" s="99" t="s">
        <v>437</v>
      </c>
      <c r="C78" s="59" t="s">
        <v>236</v>
      </c>
      <c r="D78" s="100" t="s">
        <v>438</v>
      </c>
      <c r="E78" s="101" t="s">
        <v>190</v>
      </c>
      <c r="F78" s="122">
        <v>161</v>
      </c>
      <c r="G78" s="102">
        <v>-115</v>
      </c>
      <c r="H78" s="103">
        <v>-2268.9499999999998</v>
      </c>
      <c r="I78" s="104"/>
      <c r="J78" s="104"/>
      <c r="K78" s="104"/>
      <c r="L78" s="104"/>
      <c r="M78" s="104"/>
      <c r="N78" s="104"/>
      <c r="O78" s="105"/>
      <c r="P78" s="106"/>
      <c r="Q78" s="107">
        <v>-115</v>
      </c>
      <c r="R78" s="108">
        <v>-2268.9499999999998</v>
      </c>
    </row>
    <row r="79" spans="1:18" s="109" customFormat="1" ht="25.5" x14ac:dyDescent="0.25">
      <c r="A79" s="98">
        <v>72</v>
      </c>
      <c r="B79" s="99" t="s">
        <v>439</v>
      </c>
      <c r="C79" s="59" t="s">
        <v>215</v>
      </c>
      <c r="D79" s="100" t="s">
        <v>384</v>
      </c>
      <c r="E79" s="101" t="s">
        <v>209</v>
      </c>
      <c r="F79" s="122">
        <v>96769.25</v>
      </c>
      <c r="G79" s="102">
        <v>-0.107</v>
      </c>
      <c r="H79" s="103">
        <v>-1268.9100000000001</v>
      </c>
      <c r="I79" s="104"/>
      <c r="J79" s="104"/>
      <c r="K79" s="104"/>
      <c r="L79" s="104"/>
      <c r="M79" s="104"/>
      <c r="N79" s="104"/>
      <c r="O79" s="105"/>
      <c r="P79" s="106"/>
      <c r="Q79" s="107">
        <v>-0.107</v>
      </c>
      <c r="R79" s="108">
        <v>-1268.9100000000001</v>
      </c>
    </row>
    <row r="80" spans="1:18" s="109" customFormat="1" x14ac:dyDescent="0.25">
      <c r="A80" s="98">
        <v>73</v>
      </c>
      <c r="B80" s="99" t="s">
        <v>440</v>
      </c>
      <c r="C80" s="59" t="s">
        <v>216</v>
      </c>
      <c r="D80" s="100" t="s">
        <v>386</v>
      </c>
      <c r="E80" s="101" t="s">
        <v>209</v>
      </c>
      <c r="F80" s="122">
        <v>96745.04</v>
      </c>
      <c r="G80" s="102">
        <v>-0.25800000000000001</v>
      </c>
      <c r="H80" s="103">
        <v>-3058.85</v>
      </c>
      <c r="I80" s="104"/>
      <c r="J80" s="104"/>
      <c r="K80" s="104"/>
      <c r="L80" s="104"/>
      <c r="M80" s="104"/>
      <c r="N80" s="104"/>
      <c r="O80" s="105"/>
      <c r="P80" s="106"/>
      <c r="Q80" s="107">
        <v>-0.25800000000000001</v>
      </c>
      <c r="R80" s="108">
        <v>-3058.85</v>
      </c>
    </row>
    <row r="81" spans="1:18" s="109" customFormat="1" ht="25.5" x14ac:dyDescent="0.25">
      <c r="A81" s="98">
        <v>74</v>
      </c>
      <c r="B81" s="99" t="s">
        <v>441</v>
      </c>
      <c r="C81" s="59" t="s">
        <v>237</v>
      </c>
      <c r="D81" s="100" t="s">
        <v>442</v>
      </c>
      <c r="E81" s="101" t="s">
        <v>209</v>
      </c>
      <c r="F81" s="122">
        <v>38760</v>
      </c>
      <c r="G81" s="102">
        <v>-0.97399999999999998</v>
      </c>
      <c r="H81" s="103">
        <v>-4626.5</v>
      </c>
      <c r="I81" s="104"/>
      <c r="J81" s="104"/>
      <c r="K81" s="104"/>
      <c r="L81" s="104"/>
      <c r="M81" s="104"/>
      <c r="N81" s="104"/>
      <c r="O81" s="105"/>
      <c r="P81" s="106"/>
      <c r="Q81" s="107">
        <v>-0.97399999999999998</v>
      </c>
      <c r="R81" s="108">
        <v>-4626.5</v>
      </c>
    </row>
    <row r="82" spans="1:18" s="109" customFormat="1" ht="51" x14ac:dyDescent="0.25">
      <c r="A82" s="98">
        <v>75</v>
      </c>
      <c r="B82" s="99" t="s">
        <v>443</v>
      </c>
      <c r="C82" s="59" t="s">
        <v>238</v>
      </c>
      <c r="D82" s="100" t="s">
        <v>444</v>
      </c>
      <c r="E82" s="101" t="s">
        <v>192</v>
      </c>
      <c r="F82" s="122">
        <v>3449.25</v>
      </c>
      <c r="G82" s="102">
        <v>118</v>
      </c>
      <c r="H82" s="103">
        <v>49878.87</v>
      </c>
      <c r="I82" s="104"/>
      <c r="J82" s="104"/>
      <c r="K82" s="104"/>
      <c r="L82" s="104"/>
      <c r="M82" s="104"/>
      <c r="N82" s="104"/>
      <c r="O82" s="105"/>
      <c r="P82" s="106"/>
      <c r="Q82" s="107">
        <v>118</v>
      </c>
      <c r="R82" s="108">
        <v>49878.87</v>
      </c>
    </row>
    <row r="83" spans="1:18" s="109" customFormat="1" x14ac:dyDescent="0.25">
      <c r="A83" s="98">
        <v>76</v>
      </c>
      <c r="B83" s="99" t="s">
        <v>445</v>
      </c>
      <c r="C83" s="59" t="s">
        <v>239</v>
      </c>
      <c r="D83" s="100" t="s">
        <v>446</v>
      </c>
      <c r="E83" s="101" t="s">
        <v>194</v>
      </c>
      <c r="F83" s="122">
        <v>7398847.7400000002</v>
      </c>
      <c r="G83" s="102">
        <v>3.1E-2</v>
      </c>
      <c r="H83" s="103">
        <v>18251.669999999998</v>
      </c>
      <c r="I83" s="104"/>
      <c r="J83" s="104"/>
      <c r="K83" s="104"/>
      <c r="L83" s="104"/>
      <c r="M83" s="104"/>
      <c r="N83" s="104"/>
      <c r="O83" s="105"/>
      <c r="P83" s="106"/>
      <c r="Q83" s="107">
        <v>3.1E-2</v>
      </c>
      <c r="R83" s="108">
        <v>18251.669999999998</v>
      </c>
    </row>
    <row r="84" spans="1:18" s="109" customFormat="1" ht="25.5" x14ac:dyDescent="0.25">
      <c r="A84" s="98">
        <v>77</v>
      </c>
      <c r="B84" s="99" t="s">
        <v>447</v>
      </c>
      <c r="C84" s="59" t="s">
        <v>240</v>
      </c>
      <c r="D84" s="100" t="s">
        <v>448</v>
      </c>
      <c r="E84" s="101" t="s">
        <v>209</v>
      </c>
      <c r="F84" s="122">
        <v>88092.22</v>
      </c>
      <c r="G84" s="102">
        <v>-8.9999999999999993E-3</v>
      </c>
      <c r="H84" s="103">
        <v>-97.16</v>
      </c>
      <c r="I84" s="104"/>
      <c r="J84" s="104"/>
      <c r="K84" s="104"/>
      <c r="L84" s="104"/>
      <c r="M84" s="104"/>
      <c r="N84" s="104"/>
      <c r="O84" s="105"/>
      <c r="P84" s="106"/>
      <c r="Q84" s="107">
        <v>-8.9999999999999993E-3</v>
      </c>
      <c r="R84" s="108">
        <v>-97.16</v>
      </c>
    </row>
    <row r="85" spans="1:18" s="109" customFormat="1" x14ac:dyDescent="0.25">
      <c r="A85" s="98">
        <v>78</v>
      </c>
      <c r="B85" s="99" t="s">
        <v>449</v>
      </c>
      <c r="C85" s="59" t="s">
        <v>241</v>
      </c>
      <c r="D85" s="100" t="s">
        <v>450</v>
      </c>
      <c r="E85" s="101" t="s">
        <v>242</v>
      </c>
      <c r="F85" s="122">
        <v>44.71</v>
      </c>
      <c r="G85" s="102">
        <v>-0.98</v>
      </c>
      <c r="H85" s="103">
        <v>-5.37</v>
      </c>
      <c r="I85" s="104"/>
      <c r="J85" s="104"/>
      <c r="K85" s="104"/>
      <c r="L85" s="104"/>
      <c r="M85" s="104"/>
      <c r="N85" s="104"/>
      <c r="O85" s="105"/>
      <c r="P85" s="106"/>
      <c r="Q85" s="107">
        <v>-0.98</v>
      </c>
      <c r="R85" s="108">
        <v>-5.37</v>
      </c>
    </row>
    <row r="86" spans="1:18" s="109" customFormat="1" ht="38.25" x14ac:dyDescent="0.25">
      <c r="A86" s="98">
        <v>79</v>
      </c>
      <c r="B86" s="99" t="s">
        <v>451</v>
      </c>
      <c r="C86" s="59" t="s">
        <v>243</v>
      </c>
      <c r="D86" s="100" t="s">
        <v>452</v>
      </c>
      <c r="E86" s="101" t="s">
        <v>209</v>
      </c>
      <c r="F86" s="122">
        <v>88806.21</v>
      </c>
      <c r="G86" s="102">
        <v>-2.9000000000000001E-2</v>
      </c>
      <c r="H86" s="103">
        <v>-315.61</v>
      </c>
      <c r="I86" s="104"/>
      <c r="J86" s="104"/>
      <c r="K86" s="104"/>
      <c r="L86" s="104"/>
      <c r="M86" s="104"/>
      <c r="N86" s="104"/>
      <c r="O86" s="105"/>
      <c r="P86" s="106"/>
      <c r="Q86" s="107">
        <v>-2.9000000000000001E-2</v>
      </c>
      <c r="R86" s="108">
        <v>-315.61</v>
      </c>
    </row>
    <row r="87" spans="1:18" s="109" customFormat="1" x14ac:dyDescent="0.25">
      <c r="A87" s="98">
        <v>80</v>
      </c>
      <c r="B87" s="99" t="s">
        <v>453</v>
      </c>
      <c r="C87" s="59" t="s">
        <v>216</v>
      </c>
      <c r="D87" s="100" t="s">
        <v>386</v>
      </c>
      <c r="E87" s="101" t="s">
        <v>209</v>
      </c>
      <c r="F87" s="122">
        <v>96745.24</v>
      </c>
      <c r="G87" s="102">
        <v>-6.3E-2</v>
      </c>
      <c r="H87" s="103">
        <v>-746.93</v>
      </c>
      <c r="I87" s="104"/>
      <c r="J87" s="104"/>
      <c r="K87" s="104"/>
      <c r="L87" s="104"/>
      <c r="M87" s="104"/>
      <c r="N87" s="104"/>
      <c r="O87" s="105"/>
      <c r="P87" s="106"/>
      <c r="Q87" s="107">
        <v>-6.3E-2</v>
      </c>
      <c r="R87" s="108">
        <v>-746.93</v>
      </c>
    </row>
    <row r="88" spans="1:18" s="109" customFormat="1" x14ac:dyDescent="0.25">
      <c r="A88" s="98">
        <v>81</v>
      </c>
      <c r="B88" s="99" t="s">
        <v>454</v>
      </c>
      <c r="C88" s="59" t="s">
        <v>244</v>
      </c>
      <c r="D88" s="100" t="s">
        <v>455</v>
      </c>
      <c r="E88" s="101" t="s">
        <v>2</v>
      </c>
      <c r="F88" s="122">
        <v>2052.25</v>
      </c>
      <c r="G88" s="102">
        <v>-1.2989999999999999</v>
      </c>
      <c r="H88" s="103">
        <v>-326.7</v>
      </c>
      <c r="I88" s="104"/>
      <c r="J88" s="104"/>
      <c r="K88" s="104"/>
      <c r="L88" s="104"/>
      <c r="M88" s="104"/>
      <c r="N88" s="104"/>
      <c r="O88" s="105"/>
      <c r="P88" s="106"/>
      <c r="Q88" s="107">
        <v>-1.2989999999999999</v>
      </c>
      <c r="R88" s="108">
        <v>-326.7</v>
      </c>
    </row>
    <row r="89" spans="1:18" s="109" customFormat="1" x14ac:dyDescent="0.25">
      <c r="A89" s="98">
        <v>82</v>
      </c>
      <c r="B89" s="99" t="s">
        <v>456</v>
      </c>
      <c r="C89" s="59" t="s">
        <v>245</v>
      </c>
      <c r="D89" s="100" t="s">
        <v>457</v>
      </c>
      <c r="E89" s="101" t="s">
        <v>190</v>
      </c>
      <c r="F89" s="122">
        <v>20.65</v>
      </c>
      <c r="G89" s="102">
        <v>-58.9</v>
      </c>
      <c r="H89" s="103">
        <v>-149.02000000000001</v>
      </c>
      <c r="I89" s="104"/>
      <c r="J89" s="104"/>
      <c r="K89" s="104"/>
      <c r="L89" s="104"/>
      <c r="M89" s="104"/>
      <c r="N89" s="104"/>
      <c r="O89" s="105"/>
      <c r="P89" s="106"/>
      <c r="Q89" s="107">
        <v>-58.9</v>
      </c>
      <c r="R89" s="108">
        <v>-149.02000000000001</v>
      </c>
    </row>
    <row r="90" spans="1:18" s="109" customFormat="1" x14ac:dyDescent="0.25">
      <c r="A90" s="98">
        <v>83</v>
      </c>
      <c r="B90" s="99" t="s">
        <v>458</v>
      </c>
      <c r="C90" s="59" t="s">
        <v>246</v>
      </c>
      <c r="D90" s="100" t="s">
        <v>459</v>
      </c>
      <c r="E90" s="101" t="s">
        <v>190</v>
      </c>
      <c r="F90" s="122">
        <v>251.49</v>
      </c>
      <c r="G90" s="102">
        <v>-29.388000000000002</v>
      </c>
      <c r="H90" s="103">
        <v>-905.74</v>
      </c>
      <c r="I90" s="104"/>
      <c r="J90" s="104"/>
      <c r="K90" s="104"/>
      <c r="L90" s="104"/>
      <c r="M90" s="104"/>
      <c r="N90" s="104"/>
      <c r="O90" s="105"/>
      <c r="P90" s="106"/>
      <c r="Q90" s="107">
        <v>-29.388000000000002</v>
      </c>
      <c r="R90" s="108">
        <v>-905.74</v>
      </c>
    </row>
    <row r="91" spans="1:18" s="109" customFormat="1" ht="25.5" x14ac:dyDescent="0.25">
      <c r="A91" s="98">
        <v>84</v>
      </c>
      <c r="B91" s="99" t="s">
        <v>460</v>
      </c>
      <c r="C91" s="59" t="s">
        <v>247</v>
      </c>
      <c r="D91" s="100" t="s">
        <v>461</v>
      </c>
      <c r="E91" s="101" t="s">
        <v>248</v>
      </c>
      <c r="F91" s="122">
        <v>134090.04</v>
      </c>
      <c r="G91" s="102">
        <v>4</v>
      </c>
      <c r="H91" s="103">
        <v>65730.41</v>
      </c>
      <c r="I91" s="104"/>
      <c r="J91" s="104"/>
      <c r="K91" s="104"/>
      <c r="L91" s="104"/>
      <c r="M91" s="104"/>
      <c r="N91" s="104"/>
      <c r="O91" s="105"/>
      <c r="P91" s="106"/>
      <c r="Q91" s="107">
        <v>4</v>
      </c>
      <c r="R91" s="108">
        <v>65730.41</v>
      </c>
    </row>
    <row r="92" spans="1:18" ht="38.25" x14ac:dyDescent="0.25">
      <c r="A92" s="125">
        <v>85</v>
      </c>
      <c r="B92" s="87" t="s">
        <v>462</v>
      </c>
      <c r="C92" s="58" t="s">
        <v>249</v>
      </c>
      <c r="D92" s="88" t="s">
        <v>463</v>
      </c>
      <c r="E92" s="89" t="s">
        <v>192</v>
      </c>
      <c r="F92" s="120">
        <v>271731.90000000002</v>
      </c>
      <c r="G92" s="90">
        <v>1</v>
      </c>
      <c r="H92" s="91">
        <v>10365.02</v>
      </c>
      <c r="I92" s="52"/>
      <c r="J92" s="52"/>
      <c r="K92" s="52"/>
      <c r="L92" s="92">
        <v>1</v>
      </c>
      <c r="M92" s="92">
        <v>10365.02</v>
      </c>
      <c r="N92" s="92">
        <v>10365.02</v>
      </c>
      <c r="O92" s="93">
        <v>1</v>
      </c>
      <c r="P92" s="94">
        <v>10365.02</v>
      </c>
      <c r="Q92" s="95"/>
      <c r="R92" s="52"/>
    </row>
    <row r="93" spans="1:18" ht="25.5" x14ac:dyDescent="0.25">
      <c r="A93" s="125">
        <v>86</v>
      </c>
      <c r="B93" s="87" t="s">
        <v>464</v>
      </c>
      <c r="C93" s="58" t="s">
        <v>250</v>
      </c>
      <c r="D93" s="88" t="s">
        <v>465</v>
      </c>
      <c r="E93" s="89" t="s">
        <v>192</v>
      </c>
      <c r="F93" s="120">
        <v>1686666.7</v>
      </c>
      <c r="G93" s="90">
        <v>1</v>
      </c>
      <c r="H93" s="91">
        <v>206699.35</v>
      </c>
      <c r="I93" s="52"/>
      <c r="J93" s="52"/>
      <c r="K93" s="52"/>
      <c r="L93" s="92">
        <v>1</v>
      </c>
      <c r="M93" s="92">
        <v>206699.35</v>
      </c>
      <c r="N93" s="92">
        <v>206699.35</v>
      </c>
      <c r="O93" s="93">
        <v>1</v>
      </c>
      <c r="P93" s="94">
        <v>206699.35</v>
      </c>
      <c r="Q93" s="95"/>
      <c r="R93" s="52"/>
    </row>
    <row r="94" spans="1:18" ht="38.25" x14ac:dyDescent="0.25">
      <c r="A94" s="125">
        <v>87</v>
      </c>
      <c r="B94" s="87" t="s">
        <v>466</v>
      </c>
      <c r="C94" s="58" t="s">
        <v>211</v>
      </c>
      <c r="D94" s="88" t="s">
        <v>397</v>
      </c>
      <c r="E94" s="89" t="s">
        <v>190</v>
      </c>
      <c r="F94" s="120">
        <v>2024.01</v>
      </c>
      <c r="G94" s="90">
        <v>2</v>
      </c>
      <c r="H94" s="91">
        <v>496.08</v>
      </c>
      <c r="I94" s="52"/>
      <c r="J94" s="52"/>
      <c r="K94" s="52"/>
      <c r="L94" s="92">
        <v>2</v>
      </c>
      <c r="M94" s="92">
        <v>496.08</v>
      </c>
      <c r="N94" s="92">
        <v>496.08</v>
      </c>
      <c r="O94" s="93">
        <v>2</v>
      </c>
      <c r="P94" s="94">
        <v>496.08</v>
      </c>
      <c r="Q94" s="95"/>
      <c r="R94" s="52"/>
    </row>
    <row r="95" spans="1:18" ht="51" x14ac:dyDescent="0.25">
      <c r="A95" s="125">
        <v>88</v>
      </c>
      <c r="B95" s="87" t="s">
        <v>467</v>
      </c>
      <c r="C95" s="58" t="s">
        <v>251</v>
      </c>
      <c r="D95" s="88" t="s">
        <v>468</v>
      </c>
      <c r="E95" s="89" t="s">
        <v>192</v>
      </c>
      <c r="F95" s="120">
        <v>454003.28</v>
      </c>
      <c r="G95" s="90">
        <v>3</v>
      </c>
      <c r="H95" s="91">
        <v>100263.35</v>
      </c>
      <c r="I95" s="92">
        <v>2</v>
      </c>
      <c r="J95" s="92">
        <v>66842.23</v>
      </c>
      <c r="K95" s="92">
        <v>66842.23</v>
      </c>
      <c r="L95" s="92">
        <v>1</v>
      </c>
      <c r="M95" s="92">
        <v>33421.120000000003</v>
      </c>
      <c r="N95" s="92">
        <v>100263.35</v>
      </c>
      <c r="O95" s="93">
        <v>3</v>
      </c>
      <c r="P95" s="94">
        <v>100263.35</v>
      </c>
      <c r="Q95" s="95"/>
      <c r="R95" s="52"/>
    </row>
    <row r="96" spans="1:18" ht="63.75" x14ac:dyDescent="0.25">
      <c r="A96" s="125">
        <v>89</v>
      </c>
      <c r="B96" s="87" t="s">
        <v>469</v>
      </c>
      <c r="C96" s="58" t="s">
        <v>252</v>
      </c>
      <c r="D96" s="88" t="s">
        <v>470</v>
      </c>
      <c r="E96" s="89" t="s">
        <v>192</v>
      </c>
      <c r="F96" s="120">
        <v>269294.28000000003</v>
      </c>
      <c r="G96" s="90">
        <v>3</v>
      </c>
      <c r="H96" s="91">
        <v>39795.42</v>
      </c>
      <c r="I96" s="92">
        <v>2</v>
      </c>
      <c r="J96" s="92">
        <v>26530.28</v>
      </c>
      <c r="K96" s="92">
        <v>26530.28</v>
      </c>
      <c r="L96" s="92">
        <v>1</v>
      </c>
      <c r="M96" s="92">
        <v>13265.14</v>
      </c>
      <c r="N96" s="92">
        <v>39795.42</v>
      </c>
      <c r="O96" s="93">
        <v>3</v>
      </c>
      <c r="P96" s="94">
        <v>39795.42</v>
      </c>
      <c r="Q96" s="95"/>
      <c r="R96" s="52"/>
    </row>
    <row r="97" spans="1:18" ht="25.5" x14ac:dyDescent="0.25">
      <c r="A97" s="125">
        <v>90</v>
      </c>
      <c r="B97" s="87" t="s">
        <v>471</v>
      </c>
      <c r="C97" s="58" t="s">
        <v>253</v>
      </c>
      <c r="D97" s="88" t="s">
        <v>472</v>
      </c>
      <c r="E97" s="89" t="s">
        <v>192</v>
      </c>
      <c r="F97" s="120">
        <v>3324419.99</v>
      </c>
      <c r="G97" s="90">
        <v>2</v>
      </c>
      <c r="H97" s="91">
        <v>814808.82</v>
      </c>
      <c r="I97" s="92">
        <v>1</v>
      </c>
      <c r="J97" s="92">
        <v>407404.41</v>
      </c>
      <c r="K97" s="92">
        <v>407404.41</v>
      </c>
      <c r="L97" s="92">
        <v>1</v>
      </c>
      <c r="M97" s="92">
        <v>407404.41</v>
      </c>
      <c r="N97" s="92">
        <v>814808.82</v>
      </c>
      <c r="O97" s="93">
        <v>2</v>
      </c>
      <c r="P97" s="94">
        <v>814808.82</v>
      </c>
      <c r="Q97" s="95"/>
      <c r="R97" s="92"/>
    </row>
    <row r="98" spans="1:18" ht="25.5" x14ac:dyDescent="0.25">
      <c r="A98" s="125">
        <v>91</v>
      </c>
      <c r="B98" s="87" t="s">
        <v>473</v>
      </c>
      <c r="C98" s="58" t="s">
        <v>254</v>
      </c>
      <c r="D98" s="88" t="s">
        <v>472</v>
      </c>
      <c r="E98" s="89" t="s">
        <v>192</v>
      </c>
      <c r="F98" s="120">
        <v>3324419.99</v>
      </c>
      <c r="G98" s="90">
        <v>1</v>
      </c>
      <c r="H98" s="91">
        <v>407404.41</v>
      </c>
      <c r="I98" s="92">
        <v>1</v>
      </c>
      <c r="J98" s="92">
        <v>407404.41</v>
      </c>
      <c r="K98" s="92">
        <v>407404.41</v>
      </c>
      <c r="L98" s="52"/>
      <c r="M98" s="52"/>
      <c r="N98" s="52"/>
      <c r="O98" s="93">
        <v>1</v>
      </c>
      <c r="P98" s="94">
        <v>407404.41</v>
      </c>
      <c r="Q98" s="95"/>
      <c r="R98" s="92"/>
    </row>
    <row r="99" spans="1:18" x14ac:dyDescent="0.25">
      <c r="A99" s="125">
        <v>92</v>
      </c>
      <c r="B99" s="87" t="s">
        <v>474</v>
      </c>
      <c r="C99" s="58" t="s">
        <v>255</v>
      </c>
      <c r="D99" s="88" t="s">
        <v>472</v>
      </c>
      <c r="E99" s="89" t="s">
        <v>192</v>
      </c>
      <c r="F99" s="120">
        <v>535516.69999999995</v>
      </c>
      <c r="G99" s="90">
        <v>3</v>
      </c>
      <c r="H99" s="91">
        <v>196881.14</v>
      </c>
      <c r="I99" s="92">
        <v>2</v>
      </c>
      <c r="J99" s="92">
        <v>131254.09</v>
      </c>
      <c r="K99" s="92">
        <v>131254.09</v>
      </c>
      <c r="L99" s="92">
        <v>1</v>
      </c>
      <c r="M99" s="92">
        <v>65627.05</v>
      </c>
      <c r="N99" s="92">
        <v>196881.14</v>
      </c>
      <c r="O99" s="93">
        <v>3</v>
      </c>
      <c r="P99" s="94">
        <v>196881.14</v>
      </c>
      <c r="Q99" s="95"/>
      <c r="R99" s="92"/>
    </row>
    <row r="100" spans="1:18" ht="51" x14ac:dyDescent="0.25">
      <c r="A100" s="125">
        <v>93</v>
      </c>
      <c r="B100" s="87" t="s">
        <v>475</v>
      </c>
      <c r="C100" s="58" t="s">
        <v>256</v>
      </c>
      <c r="D100" s="88" t="s">
        <v>476</v>
      </c>
      <c r="E100" s="89" t="s">
        <v>192</v>
      </c>
      <c r="F100" s="120">
        <v>376373.08</v>
      </c>
      <c r="G100" s="90">
        <v>3</v>
      </c>
      <c r="H100" s="91">
        <v>90419.11</v>
      </c>
      <c r="I100" s="92">
        <v>3</v>
      </c>
      <c r="J100" s="92">
        <v>90419.11</v>
      </c>
      <c r="K100" s="92">
        <v>90419.11</v>
      </c>
      <c r="L100" s="52"/>
      <c r="M100" s="52"/>
      <c r="N100" s="52"/>
      <c r="O100" s="93">
        <v>3</v>
      </c>
      <c r="P100" s="94">
        <v>90419.11</v>
      </c>
      <c r="Q100" s="95"/>
      <c r="R100" s="52"/>
    </row>
    <row r="101" spans="1:18" ht="63.75" x14ac:dyDescent="0.25">
      <c r="A101" s="125">
        <v>94</v>
      </c>
      <c r="B101" s="87" t="s">
        <v>477</v>
      </c>
      <c r="C101" s="58" t="s">
        <v>257</v>
      </c>
      <c r="D101" s="88" t="s">
        <v>478</v>
      </c>
      <c r="E101" s="89" t="s">
        <v>192</v>
      </c>
      <c r="F101" s="120">
        <v>247993.46</v>
      </c>
      <c r="G101" s="90">
        <v>3</v>
      </c>
      <c r="H101" s="91">
        <v>38353.370000000003</v>
      </c>
      <c r="I101" s="92">
        <v>3</v>
      </c>
      <c r="J101" s="92">
        <v>38353.370000000003</v>
      </c>
      <c r="K101" s="92">
        <v>38353.370000000003</v>
      </c>
      <c r="L101" s="52"/>
      <c r="M101" s="52"/>
      <c r="N101" s="52"/>
      <c r="O101" s="93">
        <v>3</v>
      </c>
      <c r="P101" s="94">
        <v>38353.370000000003</v>
      </c>
      <c r="Q101" s="95"/>
      <c r="R101" s="52"/>
    </row>
    <row r="102" spans="1:18" ht="25.5" x14ac:dyDescent="0.25">
      <c r="A102" s="125">
        <v>95</v>
      </c>
      <c r="B102" s="87" t="s">
        <v>479</v>
      </c>
      <c r="C102" s="58" t="s">
        <v>253</v>
      </c>
      <c r="D102" s="88" t="s">
        <v>472</v>
      </c>
      <c r="E102" s="89" t="s">
        <v>192</v>
      </c>
      <c r="F102" s="120">
        <v>3324419.99</v>
      </c>
      <c r="G102" s="90">
        <v>1</v>
      </c>
      <c r="H102" s="91">
        <v>407404.41</v>
      </c>
      <c r="I102" s="92">
        <v>1</v>
      </c>
      <c r="J102" s="92">
        <v>407404.41</v>
      </c>
      <c r="K102" s="92">
        <v>407404.41</v>
      </c>
      <c r="L102" s="52"/>
      <c r="M102" s="52"/>
      <c r="N102" s="52"/>
      <c r="O102" s="93">
        <v>1</v>
      </c>
      <c r="P102" s="94">
        <v>407404.41</v>
      </c>
      <c r="Q102" s="95"/>
      <c r="R102" s="92"/>
    </row>
    <row r="103" spans="1:18" ht="25.5" x14ac:dyDescent="0.25">
      <c r="A103" s="125">
        <v>96</v>
      </c>
      <c r="B103" s="87" t="s">
        <v>480</v>
      </c>
      <c r="C103" s="58" t="s">
        <v>258</v>
      </c>
      <c r="D103" s="88" t="s">
        <v>472</v>
      </c>
      <c r="E103" s="89" t="s">
        <v>192</v>
      </c>
      <c r="F103" s="120">
        <v>3324419.99</v>
      </c>
      <c r="G103" s="90">
        <v>1</v>
      </c>
      <c r="H103" s="91">
        <v>407404.41</v>
      </c>
      <c r="I103" s="92">
        <v>1</v>
      </c>
      <c r="J103" s="92">
        <v>407404.41</v>
      </c>
      <c r="K103" s="92">
        <v>407404.41</v>
      </c>
      <c r="L103" s="52"/>
      <c r="M103" s="52"/>
      <c r="N103" s="52"/>
      <c r="O103" s="93">
        <v>1</v>
      </c>
      <c r="P103" s="94">
        <v>407404.41</v>
      </c>
      <c r="Q103" s="95"/>
      <c r="R103" s="92"/>
    </row>
    <row r="104" spans="1:18" ht="25.5" x14ac:dyDescent="0.25">
      <c r="A104" s="125">
        <v>97</v>
      </c>
      <c r="B104" s="87" t="s">
        <v>481</v>
      </c>
      <c r="C104" s="58" t="s">
        <v>259</v>
      </c>
      <c r="D104" s="88" t="s">
        <v>472</v>
      </c>
      <c r="E104" s="89" t="s">
        <v>192</v>
      </c>
      <c r="F104" s="120">
        <v>330417.96000000002</v>
      </c>
      <c r="G104" s="90">
        <v>3</v>
      </c>
      <c r="H104" s="91">
        <v>121477.19</v>
      </c>
      <c r="I104" s="92">
        <v>3</v>
      </c>
      <c r="J104" s="92">
        <v>121477.19</v>
      </c>
      <c r="K104" s="92">
        <v>121477.19</v>
      </c>
      <c r="L104" s="52"/>
      <c r="M104" s="52"/>
      <c r="N104" s="52"/>
      <c r="O104" s="93">
        <v>3</v>
      </c>
      <c r="P104" s="94">
        <v>121477.19</v>
      </c>
      <c r="Q104" s="95"/>
      <c r="R104" s="52"/>
    </row>
    <row r="105" spans="1:18" ht="38.25" x14ac:dyDescent="0.25">
      <c r="A105" s="125">
        <v>98</v>
      </c>
      <c r="B105" s="87" t="s">
        <v>482</v>
      </c>
      <c r="C105" s="58" t="s">
        <v>260</v>
      </c>
      <c r="D105" s="88" t="s">
        <v>483</v>
      </c>
      <c r="E105" s="89" t="s">
        <v>192</v>
      </c>
      <c r="F105" s="120">
        <v>336848.06</v>
      </c>
      <c r="G105" s="90">
        <v>3</v>
      </c>
      <c r="H105" s="91">
        <v>88886.46</v>
      </c>
      <c r="I105" s="52"/>
      <c r="J105" s="52"/>
      <c r="K105" s="52"/>
      <c r="L105" s="92">
        <v>3</v>
      </c>
      <c r="M105" s="92">
        <v>88886.46</v>
      </c>
      <c r="N105" s="92">
        <v>88886.46</v>
      </c>
      <c r="O105" s="93">
        <v>3</v>
      </c>
      <c r="P105" s="94">
        <v>88886.46</v>
      </c>
      <c r="Q105" s="95"/>
      <c r="R105" s="92"/>
    </row>
    <row r="106" spans="1:18" ht="51" x14ac:dyDescent="0.25">
      <c r="A106" s="125">
        <v>99</v>
      </c>
      <c r="B106" s="87" t="s">
        <v>484</v>
      </c>
      <c r="C106" s="58" t="s">
        <v>261</v>
      </c>
      <c r="D106" s="88" t="s">
        <v>485</v>
      </c>
      <c r="E106" s="89" t="s">
        <v>192</v>
      </c>
      <c r="F106" s="120">
        <v>247993.46</v>
      </c>
      <c r="G106" s="90">
        <v>3</v>
      </c>
      <c r="H106" s="91">
        <v>38353.370000000003</v>
      </c>
      <c r="I106" s="52"/>
      <c r="J106" s="52"/>
      <c r="K106" s="52"/>
      <c r="L106" s="92">
        <v>3</v>
      </c>
      <c r="M106" s="92">
        <v>38353.370000000003</v>
      </c>
      <c r="N106" s="92">
        <v>38353.370000000003</v>
      </c>
      <c r="O106" s="93">
        <v>3</v>
      </c>
      <c r="P106" s="94">
        <v>38353.370000000003</v>
      </c>
      <c r="Q106" s="95"/>
      <c r="R106" s="52"/>
    </row>
    <row r="107" spans="1:18" ht="25.5" x14ac:dyDescent="0.25">
      <c r="A107" s="125">
        <v>100</v>
      </c>
      <c r="B107" s="87" t="s">
        <v>486</v>
      </c>
      <c r="C107" s="58" t="s">
        <v>262</v>
      </c>
      <c r="D107" s="88" t="s">
        <v>465</v>
      </c>
      <c r="E107" s="89" t="s">
        <v>192</v>
      </c>
      <c r="F107" s="120">
        <v>2805770.03</v>
      </c>
      <c r="G107" s="90">
        <v>3</v>
      </c>
      <c r="H107" s="91">
        <v>1031533.1</v>
      </c>
      <c r="I107" s="52"/>
      <c r="J107" s="52"/>
      <c r="K107" s="52"/>
      <c r="L107" s="92">
        <v>3</v>
      </c>
      <c r="M107" s="92">
        <v>1031533.1</v>
      </c>
      <c r="N107" s="92">
        <v>1031533.1</v>
      </c>
      <c r="O107" s="93">
        <v>3</v>
      </c>
      <c r="P107" s="94">
        <v>1031533.1</v>
      </c>
      <c r="Q107" s="95"/>
      <c r="R107" s="52"/>
    </row>
    <row r="108" spans="1:18" x14ac:dyDescent="0.25">
      <c r="A108" s="125">
        <v>101</v>
      </c>
      <c r="B108" s="87" t="s">
        <v>487</v>
      </c>
      <c r="C108" s="58" t="s">
        <v>263</v>
      </c>
      <c r="D108" s="88" t="s">
        <v>465</v>
      </c>
      <c r="E108" s="89" t="s">
        <v>192</v>
      </c>
      <c r="F108" s="120">
        <v>293648.67</v>
      </c>
      <c r="G108" s="90">
        <v>3</v>
      </c>
      <c r="H108" s="91">
        <v>107959.07</v>
      </c>
      <c r="I108" s="52"/>
      <c r="J108" s="52"/>
      <c r="K108" s="52"/>
      <c r="L108" s="92">
        <v>3</v>
      </c>
      <c r="M108" s="92">
        <v>107959.07</v>
      </c>
      <c r="N108" s="92">
        <v>107959.07</v>
      </c>
      <c r="O108" s="93">
        <v>3</v>
      </c>
      <c r="P108" s="94">
        <v>107959.07</v>
      </c>
      <c r="Q108" s="95"/>
      <c r="R108" s="52"/>
    </row>
    <row r="109" spans="1:18" s="109" customFormat="1" ht="25.5" x14ac:dyDescent="0.25">
      <c r="A109" s="125">
        <v>102</v>
      </c>
      <c r="B109" s="99" t="s">
        <v>488</v>
      </c>
      <c r="C109" s="59" t="s">
        <v>264</v>
      </c>
      <c r="D109" s="100" t="s">
        <v>489</v>
      </c>
      <c r="E109" s="101" t="s">
        <v>190</v>
      </c>
      <c r="F109" s="122">
        <v>282417.40999999997</v>
      </c>
      <c r="G109" s="102">
        <v>1</v>
      </c>
      <c r="H109" s="103">
        <v>16830.87</v>
      </c>
      <c r="I109" s="104"/>
      <c r="J109" s="104"/>
      <c r="K109" s="104"/>
      <c r="L109" s="104"/>
      <c r="M109" s="104"/>
      <c r="N109" s="104"/>
      <c r="O109" s="105"/>
      <c r="P109" s="106"/>
      <c r="Q109" s="107">
        <v>1</v>
      </c>
      <c r="R109" s="108">
        <v>16830.87</v>
      </c>
    </row>
    <row r="110" spans="1:18" s="109" customFormat="1" x14ac:dyDescent="0.25">
      <c r="A110" s="98">
        <v>103</v>
      </c>
      <c r="B110" s="99" t="s">
        <v>490</v>
      </c>
      <c r="C110" s="59" t="s">
        <v>265</v>
      </c>
      <c r="D110" s="100" t="s">
        <v>491</v>
      </c>
      <c r="E110" s="101" t="s">
        <v>209</v>
      </c>
      <c r="F110" s="122">
        <v>11822.2</v>
      </c>
      <c r="G110" s="102">
        <v>-1.94</v>
      </c>
      <c r="H110" s="103">
        <v>-2810.67</v>
      </c>
      <c r="I110" s="104"/>
      <c r="J110" s="104"/>
      <c r="K110" s="104"/>
      <c r="L110" s="104"/>
      <c r="M110" s="104"/>
      <c r="N110" s="104"/>
      <c r="O110" s="105"/>
      <c r="P110" s="106"/>
      <c r="Q110" s="107">
        <v>-1.94</v>
      </c>
      <c r="R110" s="108">
        <v>-2810.67</v>
      </c>
    </row>
    <row r="111" spans="1:18" s="109" customFormat="1" ht="25.5" x14ac:dyDescent="0.25">
      <c r="A111" s="98">
        <v>104</v>
      </c>
      <c r="B111" s="99" t="s">
        <v>492</v>
      </c>
      <c r="C111" s="59" t="s">
        <v>187</v>
      </c>
      <c r="D111" s="100" t="s">
        <v>493</v>
      </c>
      <c r="E111" s="101" t="s">
        <v>1</v>
      </c>
      <c r="F111" s="122">
        <v>4072.48</v>
      </c>
      <c r="G111" s="102">
        <v>20</v>
      </c>
      <c r="H111" s="103">
        <v>9981.56</v>
      </c>
      <c r="I111" s="104"/>
      <c r="J111" s="104"/>
      <c r="K111" s="104"/>
      <c r="L111" s="104"/>
      <c r="M111" s="104"/>
      <c r="N111" s="104"/>
      <c r="O111" s="105"/>
      <c r="P111" s="106"/>
      <c r="Q111" s="107">
        <v>20</v>
      </c>
      <c r="R111" s="108">
        <v>9981.56</v>
      </c>
    </row>
    <row r="112" spans="1:18" ht="25.5" x14ac:dyDescent="0.25">
      <c r="A112" s="125">
        <v>105</v>
      </c>
      <c r="B112" s="87" t="s">
        <v>494</v>
      </c>
      <c r="C112" s="58" t="s">
        <v>266</v>
      </c>
      <c r="D112" s="88" t="s">
        <v>489</v>
      </c>
      <c r="E112" s="89" t="s">
        <v>190</v>
      </c>
      <c r="F112" s="120">
        <v>282417.36</v>
      </c>
      <c r="G112" s="90">
        <v>3</v>
      </c>
      <c r="H112" s="91">
        <v>50492.6</v>
      </c>
      <c r="I112" s="52"/>
      <c r="J112" s="52"/>
      <c r="K112" s="52"/>
      <c r="L112" s="92">
        <v>3</v>
      </c>
      <c r="M112" s="92">
        <v>50492.6</v>
      </c>
      <c r="N112" s="92">
        <v>50492.6</v>
      </c>
      <c r="O112" s="93">
        <v>3</v>
      </c>
      <c r="P112" s="94">
        <v>50492.6</v>
      </c>
      <c r="Q112" s="95"/>
      <c r="R112" s="52"/>
    </row>
    <row r="113" spans="1:18" ht="38.25" x14ac:dyDescent="0.25">
      <c r="A113" s="128">
        <v>106</v>
      </c>
      <c r="B113" s="87" t="s">
        <v>495</v>
      </c>
      <c r="C113" s="58" t="s">
        <v>267</v>
      </c>
      <c r="D113" s="88" t="s">
        <v>496</v>
      </c>
      <c r="E113" s="89" t="s">
        <v>1</v>
      </c>
      <c r="F113" s="120">
        <v>18833.349999999999</v>
      </c>
      <c r="G113" s="90">
        <v>-1.2</v>
      </c>
      <c r="H113" s="91">
        <v>-2769.61</v>
      </c>
      <c r="I113" s="52"/>
      <c r="J113" s="52"/>
      <c r="K113" s="52"/>
      <c r="L113" s="92">
        <v>-1.2</v>
      </c>
      <c r="M113" s="92">
        <v>-2769.61</v>
      </c>
      <c r="N113" s="92">
        <v>-2769.61</v>
      </c>
      <c r="O113" s="93">
        <v>-1.2</v>
      </c>
      <c r="P113" s="94">
        <v>-2769.61</v>
      </c>
      <c r="Q113" s="95"/>
      <c r="R113" s="52"/>
    </row>
    <row r="114" spans="1:18" x14ac:dyDescent="0.25">
      <c r="A114" s="128">
        <v>107</v>
      </c>
      <c r="B114" s="87" t="s">
        <v>497</v>
      </c>
      <c r="C114" s="58" t="s">
        <v>268</v>
      </c>
      <c r="D114" s="88" t="s">
        <v>498</v>
      </c>
      <c r="E114" s="89" t="s">
        <v>190</v>
      </c>
      <c r="F114" s="120">
        <v>2024.5</v>
      </c>
      <c r="G114" s="90">
        <v>-81</v>
      </c>
      <c r="H114" s="91">
        <v>-20096.099999999999</v>
      </c>
      <c r="I114" s="52"/>
      <c r="J114" s="52"/>
      <c r="K114" s="52"/>
      <c r="L114" s="92">
        <v>-81</v>
      </c>
      <c r="M114" s="92">
        <v>-20096.099999999999</v>
      </c>
      <c r="N114" s="92">
        <v>-20096.099999999999</v>
      </c>
      <c r="O114" s="93">
        <v>-81</v>
      </c>
      <c r="P114" s="94">
        <v>-20096.099999999999</v>
      </c>
      <c r="Q114" s="95"/>
      <c r="R114" s="52"/>
    </row>
    <row r="115" spans="1:18" ht="25.5" x14ac:dyDescent="0.25">
      <c r="A115" s="128">
        <v>108</v>
      </c>
      <c r="B115" s="87" t="s">
        <v>499</v>
      </c>
      <c r="C115" s="58" t="s">
        <v>269</v>
      </c>
      <c r="D115" s="88" t="s">
        <v>500</v>
      </c>
      <c r="E115" s="89" t="s">
        <v>209</v>
      </c>
      <c r="F115" s="120">
        <v>44636.27</v>
      </c>
      <c r="G115" s="90">
        <v>-0.15</v>
      </c>
      <c r="H115" s="91">
        <v>-820.52</v>
      </c>
      <c r="I115" s="52"/>
      <c r="J115" s="52"/>
      <c r="K115" s="52"/>
      <c r="L115" s="92">
        <v>-0.15</v>
      </c>
      <c r="M115" s="92">
        <v>-820.52</v>
      </c>
      <c r="N115" s="92">
        <v>-820.52</v>
      </c>
      <c r="O115" s="93">
        <v>-0.15</v>
      </c>
      <c r="P115" s="94">
        <v>-820.52</v>
      </c>
      <c r="Q115" s="95"/>
      <c r="R115" s="52"/>
    </row>
    <row r="116" spans="1:18" ht="38.25" x14ac:dyDescent="0.25">
      <c r="A116" s="128">
        <v>109</v>
      </c>
      <c r="B116" s="87" t="s">
        <v>501</v>
      </c>
      <c r="C116" s="58" t="s">
        <v>243</v>
      </c>
      <c r="D116" s="88" t="s">
        <v>452</v>
      </c>
      <c r="E116" s="89" t="s">
        <v>209</v>
      </c>
      <c r="F116" s="120">
        <v>88805.33</v>
      </c>
      <c r="G116" s="90">
        <v>-0.03</v>
      </c>
      <c r="H116" s="91">
        <v>-326.49</v>
      </c>
      <c r="I116" s="52"/>
      <c r="J116" s="52"/>
      <c r="K116" s="52"/>
      <c r="L116" s="92">
        <v>-0.03</v>
      </c>
      <c r="M116" s="92">
        <v>-326.49</v>
      </c>
      <c r="N116" s="92">
        <v>-326.49</v>
      </c>
      <c r="O116" s="93">
        <v>-0.03</v>
      </c>
      <c r="P116" s="94">
        <v>-326.49</v>
      </c>
      <c r="Q116" s="95"/>
      <c r="R116" s="52"/>
    </row>
    <row r="117" spans="1:18" x14ac:dyDescent="0.25">
      <c r="A117" s="128">
        <v>110</v>
      </c>
      <c r="B117" s="87" t="s">
        <v>502</v>
      </c>
      <c r="C117" s="58" t="s">
        <v>234</v>
      </c>
      <c r="D117" s="88" t="s">
        <v>435</v>
      </c>
      <c r="E117" s="89" t="s">
        <v>209</v>
      </c>
      <c r="F117" s="120">
        <v>30192</v>
      </c>
      <c r="G117" s="90">
        <v>-0.24</v>
      </c>
      <c r="H117" s="91">
        <v>-888</v>
      </c>
      <c r="I117" s="52"/>
      <c r="J117" s="52"/>
      <c r="K117" s="52"/>
      <c r="L117" s="92">
        <v>-0.24</v>
      </c>
      <c r="M117" s="92">
        <v>-888</v>
      </c>
      <c r="N117" s="92">
        <v>-888</v>
      </c>
      <c r="O117" s="93">
        <v>-0.24</v>
      </c>
      <c r="P117" s="94">
        <v>-888</v>
      </c>
      <c r="Q117" s="95"/>
      <c r="R117" s="52"/>
    </row>
    <row r="118" spans="1:18" ht="25.5" x14ac:dyDescent="0.25">
      <c r="A118" s="128">
        <v>111</v>
      </c>
      <c r="B118" s="87" t="s">
        <v>503</v>
      </c>
      <c r="C118" s="58" t="s">
        <v>270</v>
      </c>
      <c r="D118" s="88" t="s">
        <v>504</v>
      </c>
      <c r="E118" s="89" t="s">
        <v>209</v>
      </c>
      <c r="F118" s="120">
        <v>37536</v>
      </c>
      <c r="G118" s="90">
        <v>-0.51</v>
      </c>
      <c r="H118" s="91">
        <v>-2346</v>
      </c>
      <c r="I118" s="52"/>
      <c r="J118" s="52"/>
      <c r="K118" s="52"/>
      <c r="L118" s="92">
        <v>-0.51</v>
      </c>
      <c r="M118" s="92">
        <v>-2346</v>
      </c>
      <c r="N118" s="92">
        <v>-2346</v>
      </c>
      <c r="O118" s="93">
        <v>-0.51</v>
      </c>
      <c r="P118" s="94">
        <v>-2346</v>
      </c>
      <c r="Q118" s="95"/>
      <c r="R118" s="52"/>
    </row>
    <row r="119" spans="1:18" x14ac:dyDescent="0.25">
      <c r="A119" s="128">
        <v>112</v>
      </c>
      <c r="B119" s="87" t="s">
        <v>505</v>
      </c>
      <c r="C119" s="58" t="s">
        <v>265</v>
      </c>
      <c r="D119" s="88" t="s">
        <v>491</v>
      </c>
      <c r="E119" s="89" t="s">
        <v>209</v>
      </c>
      <c r="F119" s="120">
        <v>11822.21</v>
      </c>
      <c r="G119" s="90">
        <v>-5.82</v>
      </c>
      <c r="H119" s="91">
        <v>-8432.02</v>
      </c>
      <c r="I119" s="52"/>
      <c r="J119" s="52"/>
      <c r="K119" s="52"/>
      <c r="L119" s="92">
        <v>-5.82</v>
      </c>
      <c r="M119" s="92">
        <v>-8432.02</v>
      </c>
      <c r="N119" s="92">
        <v>-8432.02</v>
      </c>
      <c r="O119" s="93">
        <v>-5.82</v>
      </c>
      <c r="P119" s="94">
        <v>-8432.02</v>
      </c>
      <c r="Q119" s="95"/>
      <c r="R119" s="52"/>
    </row>
    <row r="120" spans="1:18" ht="25.5" x14ac:dyDescent="0.25">
      <c r="A120" s="125">
        <v>113</v>
      </c>
      <c r="B120" s="87" t="s">
        <v>506</v>
      </c>
      <c r="C120" s="58" t="s">
        <v>187</v>
      </c>
      <c r="D120" s="88" t="s">
        <v>493</v>
      </c>
      <c r="E120" s="89" t="s">
        <v>1</v>
      </c>
      <c r="F120" s="120">
        <v>4072.48</v>
      </c>
      <c r="G120" s="90">
        <v>60</v>
      </c>
      <c r="H120" s="91">
        <v>29944.68</v>
      </c>
      <c r="I120" s="52"/>
      <c r="J120" s="52"/>
      <c r="K120" s="52"/>
      <c r="L120" s="92">
        <v>60</v>
      </c>
      <c r="M120" s="92">
        <v>29944.68</v>
      </c>
      <c r="N120" s="92">
        <v>29944.68</v>
      </c>
      <c r="O120" s="93">
        <v>60</v>
      </c>
      <c r="P120" s="94">
        <v>29944.68</v>
      </c>
      <c r="Q120" s="95"/>
      <c r="R120" s="52"/>
    </row>
    <row r="121" spans="1:18" ht="38.25" x14ac:dyDescent="0.25">
      <c r="A121" s="125">
        <v>114</v>
      </c>
      <c r="B121" s="87" t="s">
        <v>507</v>
      </c>
      <c r="C121" s="58" t="s">
        <v>271</v>
      </c>
      <c r="D121" s="88" t="s">
        <v>465</v>
      </c>
      <c r="E121" s="89" t="s">
        <v>192</v>
      </c>
      <c r="F121" s="120">
        <v>146318.37</v>
      </c>
      <c r="G121" s="90">
        <v>3</v>
      </c>
      <c r="H121" s="91">
        <v>53793.52</v>
      </c>
      <c r="I121" s="52"/>
      <c r="J121" s="52"/>
      <c r="K121" s="52"/>
      <c r="L121" s="92">
        <v>3</v>
      </c>
      <c r="M121" s="92">
        <v>53793.52</v>
      </c>
      <c r="N121" s="92">
        <v>53793.52</v>
      </c>
      <c r="O121" s="93">
        <v>3</v>
      </c>
      <c r="P121" s="94">
        <v>53793.52</v>
      </c>
      <c r="Q121" s="95"/>
      <c r="R121" s="52"/>
    </row>
    <row r="122" spans="1:18" s="109" customFormat="1" ht="51" x14ac:dyDescent="0.25">
      <c r="A122" s="98">
        <v>115</v>
      </c>
      <c r="B122" s="99" t="s">
        <v>508</v>
      </c>
      <c r="C122" s="59" t="s">
        <v>272</v>
      </c>
      <c r="D122" s="100" t="s">
        <v>509</v>
      </c>
      <c r="E122" s="101" t="s">
        <v>194</v>
      </c>
      <c r="F122" s="122">
        <v>488495</v>
      </c>
      <c r="G122" s="102">
        <v>2.8000000000000001E-2</v>
      </c>
      <c r="H122" s="103">
        <v>448.29</v>
      </c>
      <c r="I122" s="104"/>
      <c r="J122" s="104"/>
      <c r="K122" s="104"/>
      <c r="L122" s="104"/>
      <c r="M122" s="104"/>
      <c r="N122" s="104"/>
      <c r="O122" s="105"/>
      <c r="P122" s="106"/>
      <c r="Q122" s="107">
        <v>2.8000000000000001E-2</v>
      </c>
      <c r="R122" s="108">
        <v>448.29</v>
      </c>
    </row>
    <row r="123" spans="1:18" x14ac:dyDescent="0.25">
      <c r="A123" s="110" t="s">
        <v>273</v>
      </c>
      <c r="B123" s="83"/>
      <c r="C123" s="57"/>
      <c r="D123" s="83"/>
      <c r="E123" s="83"/>
      <c r="F123" s="119"/>
      <c r="G123" s="83"/>
      <c r="H123" s="83"/>
      <c r="I123" s="83"/>
      <c r="J123" s="83"/>
      <c r="K123" s="83"/>
      <c r="L123" s="83"/>
      <c r="M123" s="83"/>
      <c r="N123" s="83"/>
      <c r="O123" s="84"/>
      <c r="P123" s="84"/>
      <c r="Q123" s="84"/>
      <c r="R123" s="83"/>
    </row>
    <row r="124" spans="1:18" ht="76.5" x14ac:dyDescent="0.25">
      <c r="A124" s="125">
        <v>116</v>
      </c>
      <c r="B124" s="87" t="s">
        <v>510</v>
      </c>
      <c r="C124" s="58" t="s">
        <v>274</v>
      </c>
      <c r="D124" s="88" t="s">
        <v>511</v>
      </c>
      <c r="E124" s="89" t="s">
        <v>194</v>
      </c>
      <c r="F124" s="120">
        <v>2364321.04</v>
      </c>
      <c r="G124" s="90">
        <v>0.35755999999999999</v>
      </c>
      <c r="H124" s="91">
        <v>44065.45</v>
      </c>
      <c r="I124" s="52"/>
      <c r="J124" s="52"/>
      <c r="K124" s="52"/>
      <c r="L124" s="92">
        <v>0.04</v>
      </c>
      <c r="M124" s="92">
        <v>4929.57</v>
      </c>
      <c r="N124" s="92">
        <v>4929.57</v>
      </c>
      <c r="O124" s="93">
        <v>0.04</v>
      </c>
      <c r="P124" s="94">
        <v>4929.57</v>
      </c>
      <c r="Q124" s="93">
        <v>0.31756000000000001</v>
      </c>
      <c r="R124" s="92">
        <v>39135.879999999997</v>
      </c>
    </row>
    <row r="125" spans="1:18" ht="25.5" x14ac:dyDescent="0.25">
      <c r="A125" s="125">
        <v>117</v>
      </c>
      <c r="B125" s="87" t="s">
        <v>512</v>
      </c>
      <c r="C125" s="58" t="s">
        <v>187</v>
      </c>
      <c r="D125" s="88" t="s">
        <v>493</v>
      </c>
      <c r="E125" s="89" t="s">
        <v>1</v>
      </c>
      <c r="F125" s="120">
        <v>4072.48</v>
      </c>
      <c r="G125" s="90">
        <v>719.33</v>
      </c>
      <c r="H125" s="91">
        <v>359001.72</v>
      </c>
      <c r="I125" s="52"/>
      <c r="J125" s="52"/>
      <c r="K125" s="52"/>
      <c r="L125" s="92">
        <v>42.78</v>
      </c>
      <c r="M125" s="92">
        <v>21350.55</v>
      </c>
      <c r="N125" s="92">
        <v>21350.55</v>
      </c>
      <c r="O125" s="93">
        <v>42.78</v>
      </c>
      <c r="P125" s="94">
        <v>21350.55</v>
      </c>
      <c r="Q125" s="93">
        <v>676.55</v>
      </c>
      <c r="R125" s="92">
        <v>337651.17</v>
      </c>
    </row>
    <row r="126" spans="1:18" ht="38.25" x14ac:dyDescent="0.25">
      <c r="A126" s="86">
        <v>118</v>
      </c>
      <c r="B126" s="87" t="s">
        <v>513</v>
      </c>
      <c r="C126" s="58" t="s">
        <v>275</v>
      </c>
      <c r="D126" s="88" t="s">
        <v>514</v>
      </c>
      <c r="E126" s="89" t="s">
        <v>173</v>
      </c>
      <c r="F126" s="120">
        <v>2374647.77</v>
      </c>
      <c r="G126" s="90">
        <v>1.097</v>
      </c>
      <c r="H126" s="91">
        <v>273527.40999999997</v>
      </c>
      <c r="I126" s="52"/>
      <c r="J126" s="52"/>
      <c r="K126" s="52"/>
      <c r="L126" s="92">
        <v>0.99</v>
      </c>
      <c r="M126" s="92">
        <v>246847.91</v>
      </c>
      <c r="N126" s="92">
        <v>246847.91</v>
      </c>
      <c r="O126" s="93">
        <v>0.99</v>
      </c>
      <c r="P126" s="94">
        <v>246847.91</v>
      </c>
      <c r="Q126" s="93">
        <v>0.107</v>
      </c>
      <c r="R126" s="92">
        <v>26679.5</v>
      </c>
    </row>
    <row r="127" spans="1:18" s="109" customFormat="1" ht="38.25" x14ac:dyDescent="0.25">
      <c r="A127" s="98">
        <v>119</v>
      </c>
      <c r="B127" s="99" t="s">
        <v>515</v>
      </c>
      <c r="C127" s="59" t="s">
        <v>275</v>
      </c>
      <c r="D127" s="100" t="s">
        <v>514</v>
      </c>
      <c r="E127" s="101" t="s">
        <v>173</v>
      </c>
      <c r="F127" s="122">
        <v>2374647.77</v>
      </c>
      <c r="G127" s="102">
        <v>1.097</v>
      </c>
      <c r="H127" s="103">
        <v>273527.40999999997</v>
      </c>
      <c r="I127" s="104"/>
      <c r="J127" s="104"/>
      <c r="K127" s="104"/>
      <c r="L127" s="104"/>
      <c r="M127" s="104"/>
      <c r="N127" s="104"/>
      <c r="O127" s="105"/>
      <c r="P127" s="106"/>
      <c r="Q127" s="107">
        <v>1.097</v>
      </c>
      <c r="R127" s="108">
        <v>273527.40999999997</v>
      </c>
    </row>
    <row r="128" spans="1:18" ht="38.25" x14ac:dyDescent="0.25">
      <c r="A128" s="86">
        <v>120</v>
      </c>
      <c r="B128" s="87" t="s">
        <v>516</v>
      </c>
      <c r="C128" s="58" t="s">
        <v>276</v>
      </c>
      <c r="D128" s="88" t="s">
        <v>517</v>
      </c>
      <c r="E128" s="89" t="s">
        <v>1</v>
      </c>
      <c r="F128" s="120">
        <v>1605.97</v>
      </c>
      <c r="G128" s="90">
        <v>-1283.49</v>
      </c>
      <c r="H128" s="91">
        <v>-252603.67</v>
      </c>
      <c r="I128" s="52"/>
      <c r="J128" s="52"/>
      <c r="K128" s="52"/>
      <c r="L128" s="92">
        <v>-1153.07</v>
      </c>
      <c r="M128" s="92">
        <v>-226935.71</v>
      </c>
      <c r="N128" s="92">
        <v>-226935.71</v>
      </c>
      <c r="O128" s="93">
        <v>-1153.07</v>
      </c>
      <c r="P128" s="94">
        <v>-226935.71</v>
      </c>
      <c r="Q128" s="93">
        <v>-130.41999999999999</v>
      </c>
      <c r="R128" s="92">
        <v>-25667.96</v>
      </c>
    </row>
    <row r="129" spans="1:18" ht="25.5" x14ac:dyDescent="0.25">
      <c r="A129" s="86">
        <v>121</v>
      </c>
      <c r="B129" s="87" t="s">
        <v>518</v>
      </c>
      <c r="C129" s="58" t="s">
        <v>187</v>
      </c>
      <c r="D129" s="88" t="s">
        <v>493</v>
      </c>
      <c r="E129" s="89" t="s">
        <v>1</v>
      </c>
      <c r="F129" s="120">
        <v>4072.48</v>
      </c>
      <c r="G129" s="90">
        <v>1283.49</v>
      </c>
      <c r="H129" s="91">
        <v>640561.52</v>
      </c>
      <c r="I129" s="52"/>
      <c r="J129" s="52"/>
      <c r="K129" s="52"/>
      <c r="L129" s="92">
        <v>1153.07</v>
      </c>
      <c r="M129" s="92">
        <v>575471.78</v>
      </c>
      <c r="N129" s="92">
        <v>575471.78</v>
      </c>
      <c r="O129" s="93">
        <v>1153.07</v>
      </c>
      <c r="P129" s="94">
        <v>575471.78</v>
      </c>
      <c r="Q129" s="93">
        <v>130.41999999999999</v>
      </c>
      <c r="R129" s="92">
        <v>65089.74</v>
      </c>
    </row>
    <row r="130" spans="1:18" s="109" customFormat="1" ht="51" x14ac:dyDescent="0.25">
      <c r="A130" s="98">
        <v>122</v>
      </c>
      <c r="B130" s="99" t="s">
        <v>519</v>
      </c>
      <c r="C130" s="59" t="s">
        <v>277</v>
      </c>
      <c r="D130" s="100" t="s">
        <v>520</v>
      </c>
      <c r="E130" s="101" t="s">
        <v>194</v>
      </c>
      <c r="F130" s="122">
        <v>400538.44</v>
      </c>
      <c r="G130" s="102">
        <v>8.0379999999999993E-2</v>
      </c>
      <c r="H130" s="103">
        <v>1239.83</v>
      </c>
      <c r="I130" s="104"/>
      <c r="J130" s="104"/>
      <c r="K130" s="104"/>
      <c r="L130" s="104"/>
      <c r="M130" s="104"/>
      <c r="N130" s="104"/>
      <c r="O130" s="105"/>
      <c r="P130" s="106"/>
      <c r="Q130" s="107">
        <v>8.0379999999999993E-2</v>
      </c>
      <c r="R130" s="108">
        <v>1239.83</v>
      </c>
    </row>
    <row r="131" spans="1:18" ht="15" x14ac:dyDescent="0.25">
      <c r="A131" s="82" t="s">
        <v>278</v>
      </c>
      <c r="B131" s="83"/>
      <c r="C131" s="57"/>
      <c r="D131" s="83"/>
      <c r="E131" s="83"/>
      <c r="F131" s="119"/>
      <c r="G131" s="83"/>
      <c r="H131" s="83"/>
      <c r="I131" s="83"/>
      <c r="J131" s="83"/>
      <c r="K131" s="83"/>
      <c r="L131" s="83"/>
      <c r="M131" s="83"/>
      <c r="N131" s="83"/>
      <c r="O131" s="84"/>
      <c r="P131" s="84"/>
      <c r="Q131" s="84"/>
      <c r="R131" s="83"/>
    </row>
    <row r="132" spans="1:18" x14ac:dyDescent="0.25">
      <c r="A132" s="110" t="s">
        <v>279</v>
      </c>
      <c r="B132" s="83"/>
      <c r="C132" s="57"/>
      <c r="D132" s="83"/>
      <c r="E132" s="83"/>
      <c r="F132" s="119"/>
      <c r="G132" s="83"/>
      <c r="H132" s="83"/>
      <c r="I132" s="83"/>
      <c r="J132" s="83"/>
      <c r="K132" s="83"/>
      <c r="L132" s="83"/>
      <c r="M132" s="83"/>
      <c r="N132" s="83"/>
      <c r="O132" s="84"/>
      <c r="P132" s="84"/>
      <c r="Q132" s="84"/>
      <c r="R132" s="83"/>
    </row>
    <row r="133" spans="1:18" x14ac:dyDescent="0.25">
      <c r="A133" s="110" t="s">
        <v>280</v>
      </c>
      <c r="B133" s="83"/>
      <c r="C133" s="57"/>
      <c r="D133" s="83"/>
      <c r="E133" s="83"/>
      <c r="F133" s="119"/>
      <c r="G133" s="83"/>
      <c r="H133" s="83"/>
      <c r="I133" s="83"/>
      <c r="J133" s="83"/>
      <c r="K133" s="83"/>
      <c r="L133" s="83"/>
      <c r="M133" s="83"/>
      <c r="N133" s="83"/>
      <c r="O133" s="84"/>
      <c r="P133" s="84"/>
      <c r="Q133" s="84"/>
      <c r="R133" s="83"/>
    </row>
    <row r="134" spans="1:18" ht="25.5" x14ac:dyDescent="0.25">
      <c r="A134" s="86">
        <v>123</v>
      </c>
      <c r="B134" s="87" t="s">
        <v>521</v>
      </c>
      <c r="C134" s="58" t="s">
        <v>281</v>
      </c>
      <c r="D134" s="88" t="s">
        <v>522</v>
      </c>
      <c r="E134" s="89" t="s">
        <v>209</v>
      </c>
      <c r="F134" s="120">
        <v>10943.22</v>
      </c>
      <c r="G134" s="90">
        <v>4.62</v>
      </c>
      <c r="H134" s="91">
        <v>1460.17</v>
      </c>
      <c r="I134" s="52"/>
      <c r="J134" s="52"/>
      <c r="K134" s="52"/>
      <c r="L134" s="92">
        <v>4.62</v>
      </c>
      <c r="M134" s="92">
        <v>1460.17</v>
      </c>
      <c r="N134" s="92">
        <v>1460.17</v>
      </c>
      <c r="O134" s="93">
        <v>4.62</v>
      </c>
      <c r="P134" s="94">
        <v>1460.17</v>
      </c>
      <c r="Q134" s="95"/>
      <c r="R134" s="52"/>
    </row>
    <row r="135" spans="1:18" ht="38.25" x14ac:dyDescent="0.25">
      <c r="A135" s="86">
        <v>124</v>
      </c>
      <c r="B135" s="87" t="s">
        <v>523</v>
      </c>
      <c r="C135" s="58" t="s">
        <v>282</v>
      </c>
      <c r="D135" s="88" t="s">
        <v>524</v>
      </c>
      <c r="E135" s="89" t="s">
        <v>209</v>
      </c>
      <c r="F135" s="120">
        <v>32514.63</v>
      </c>
      <c r="G135" s="90">
        <v>6.82</v>
      </c>
      <c r="H135" s="91">
        <v>5069.3900000000003</v>
      </c>
      <c r="I135" s="52"/>
      <c r="J135" s="52"/>
      <c r="K135" s="52"/>
      <c r="L135" s="92">
        <v>6.82</v>
      </c>
      <c r="M135" s="92">
        <v>5069.3900000000003</v>
      </c>
      <c r="N135" s="92">
        <v>5069.3900000000003</v>
      </c>
      <c r="O135" s="93">
        <v>6.82</v>
      </c>
      <c r="P135" s="94">
        <v>5069.3900000000003</v>
      </c>
      <c r="Q135" s="95"/>
      <c r="R135" s="52"/>
    </row>
    <row r="136" spans="1:18" ht="25.5" x14ac:dyDescent="0.25">
      <c r="A136" s="86">
        <v>125</v>
      </c>
      <c r="B136" s="87" t="s">
        <v>525</v>
      </c>
      <c r="C136" s="58" t="s">
        <v>283</v>
      </c>
      <c r="D136" s="88" t="s">
        <v>352</v>
      </c>
      <c r="E136" s="89" t="s">
        <v>178</v>
      </c>
      <c r="F136" s="120">
        <v>295.64999999999998</v>
      </c>
      <c r="G136" s="90">
        <v>11.44</v>
      </c>
      <c r="H136" s="91">
        <v>255.46</v>
      </c>
      <c r="I136" s="52"/>
      <c r="J136" s="52"/>
      <c r="K136" s="52"/>
      <c r="L136" s="92">
        <v>11.44</v>
      </c>
      <c r="M136" s="92">
        <v>255.46</v>
      </c>
      <c r="N136" s="92">
        <v>255.46</v>
      </c>
      <c r="O136" s="93">
        <v>11.44</v>
      </c>
      <c r="P136" s="94">
        <v>255.46</v>
      </c>
      <c r="Q136" s="95"/>
      <c r="R136" s="52"/>
    </row>
    <row r="137" spans="1:18" ht="25.5" x14ac:dyDescent="0.25">
      <c r="A137" s="86">
        <v>126</v>
      </c>
      <c r="B137" s="87" t="s">
        <v>526</v>
      </c>
      <c r="C137" s="58" t="s">
        <v>284</v>
      </c>
      <c r="D137" s="88" t="s">
        <v>356</v>
      </c>
      <c r="E137" s="89" t="s">
        <v>178</v>
      </c>
      <c r="F137" s="120">
        <v>295.64999999999998</v>
      </c>
      <c r="G137" s="90">
        <v>11.44</v>
      </c>
      <c r="H137" s="91">
        <v>255.46</v>
      </c>
      <c r="I137" s="52"/>
      <c r="J137" s="52"/>
      <c r="K137" s="52"/>
      <c r="L137" s="92">
        <v>11.44</v>
      </c>
      <c r="M137" s="92">
        <v>255.46</v>
      </c>
      <c r="N137" s="92">
        <v>255.46</v>
      </c>
      <c r="O137" s="93">
        <v>11.44</v>
      </c>
      <c r="P137" s="94">
        <v>255.46</v>
      </c>
      <c r="Q137" s="95"/>
      <c r="R137" s="52"/>
    </row>
    <row r="138" spans="1:18" ht="51" x14ac:dyDescent="0.25">
      <c r="A138" s="86">
        <v>127</v>
      </c>
      <c r="B138" s="87" t="s">
        <v>527</v>
      </c>
      <c r="C138" s="58" t="s">
        <v>285</v>
      </c>
      <c r="D138" s="88" t="s">
        <v>323</v>
      </c>
      <c r="E138" s="89" t="s">
        <v>178</v>
      </c>
      <c r="F138" s="120">
        <v>39.630000000000003</v>
      </c>
      <c r="G138" s="90">
        <v>11.44</v>
      </c>
      <c r="H138" s="91">
        <v>33.29</v>
      </c>
      <c r="I138" s="52"/>
      <c r="J138" s="52"/>
      <c r="K138" s="52"/>
      <c r="L138" s="92">
        <v>11.44</v>
      </c>
      <c r="M138" s="92">
        <v>33.29</v>
      </c>
      <c r="N138" s="92">
        <v>33.29</v>
      </c>
      <c r="O138" s="93">
        <v>11.44</v>
      </c>
      <c r="P138" s="94">
        <v>33.29</v>
      </c>
      <c r="Q138" s="95"/>
      <c r="R138" s="52"/>
    </row>
    <row r="139" spans="1:18" x14ac:dyDescent="0.25">
      <c r="A139" s="110" t="s">
        <v>286</v>
      </c>
      <c r="B139" s="83"/>
      <c r="C139" s="57"/>
      <c r="D139" s="83"/>
      <c r="E139" s="83"/>
      <c r="F139" s="119"/>
      <c r="G139" s="83"/>
      <c r="H139" s="83"/>
      <c r="I139" s="83"/>
      <c r="J139" s="83"/>
      <c r="K139" s="83"/>
      <c r="L139" s="83"/>
      <c r="M139" s="83"/>
      <c r="N139" s="83"/>
      <c r="O139" s="84"/>
      <c r="P139" s="84"/>
      <c r="Q139" s="84"/>
      <c r="R139" s="83"/>
    </row>
    <row r="140" spans="1:18" ht="38.25" x14ac:dyDescent="0.25">
      <c r="A140" s="86">
        <v>128</v>
      </c>
      <c r="B140" s="87" t="s">
        <v>528</v>
      </c>
      <c r="C140" s="58" t="s">
        <v>287</v>
      </c>
      <c r="D140" s="88" t="s">
        <v>529</v>
      </c>
      <c r="E140" s="89" t="s">
        <v>1</v>
      </c>
      <c r="F140" s="120">
        <v>23266.59</v>
      </c>
      <c r="G140" s="90">
        <v>30</v>
      </c>
      <c r="H140" s="91">
        <v>45538.559999999998</v>
      </c>
      <c r="I140" s="52"/>
      <c r="J140" s="52"/>
      <c r="K140" s="52"/>
      <c r="L140" s="92">
        <v>30</v>
      </c>
      <c r="M140" s="92">
        <v>45538.559999999998</v>
      </c>
      <c r="N140" s="92">
        <v>45538.559999999998</v>
      </c>
      <c r="O140" s="93">
        <v>30</v>
      </c>
      <c r="P140" s="94">
        <v>45538.559999999998</v>
      </c>
      <c r="Q140" s="95"/>
      <c r="R140" s="52"/>
    </row>
    <row r="141" spans="1:18" ht="38.25" x14ac:dyDescent="0.25">
      <c r="A141" s="86">
        <v>129</v>
      </c>
      <c r="B141" s="87" t="s">
        <v>530</v>
      </c>
      <c r="C141" s="58" t="s">
        <v>288</v>
      </c>
      <c r="D141" s="88" t="s">
        <v>529</v>
      </c>
      <c r="E141" s="89" t="s">
        <v>1</v>
      </c>
      <c r="F141" s="120">
        <v>23266.560000000001</v>
      </c>
      <c r="G141" s="90">
        <v>19.2</v>
      </c>
      <c r="H141" s="91">
        <v>29144.67</v>
      </c>
      <c r="I141" s="52"/>
      <c r="J141" s="52"/>
      <c r="K141" s="52"/>
      <c r="L141" s="92">
        <v>19.2</v>
      </c>
      <c r="M141" s="92">
        <v>29144.67</v>
      </c>
      <c r="N141" s="92">
        <v>29144.67</v>
      </c>
      <c r="O141" s="93">
        <v>19.2</v>
      </c>
      <c r="P141" s="94">
        <v>29144.67</v>
      </c>
      <c r="Q141" s="95"/>
      <c r="R141" s="52"/>
    </row>
    <row r="142" spans="1:18" ht="38.25" x14ac:dyDescent="0.25">
      <c r="A142" s="86">
        <v>130</v>
      </c>
      <c r="B142" s="87" t="s">
        <v>531</v>
      </c>
      <c r="C142" s="58" t="s">
        <v>289</v>
      </c>
      <c r="D142" s="88" t="s">
        <v>364</v>
      </c>
      <c r="E142" s="89" t="s">
        <v>178</v>
      </c>
      <c r="F142" s="120">
        <v>43.43</v>
      </c>
      <c r="G142" s="90">
        <v>98.4</v>
      </c>
      <c r="H142" s="91">
        <v>322.75</v>
      </c>
      <c r="I142" s="52"/>
      <c r="J142" s="52"/>
      <c r="K142" s="52"/>
      <c r="L142" s="92">
        <v>98.4</v>
      </c>
      <c r="M142" s="92">
        <v>322.75</v>
      </c>
      <c r="N142" s="92">
        <v>322.75</v>
      </c>
      <c r="O142" s="93">
        <v>98.4</v>
      </c>
      <c r="P142" s="94">
        <v>322.75</v>
      </c>
      <c r="Q142" s="95"/>
      <c r="R142" s="52"/>
    </row>
    <row r="143" spans="1:18" ht="25.5" x14ac:dyDescent="0.25">
      <c r="A143" s="86">
        <v>131</v>
      </c>
      <c r="B143" s="87" t="s">
        <v>532</v>
      </c>
      <c r="C143" s="58" t="s">
        <v>290</v>
      </c>
      <c r="D143" s="88" t="s">
        <v>366</v>
      </c>
      <c r="E143" s="89" t="s">
        <v>178</v>
      </c>
      <c r="F143" s="120">
        <v>569.05999999999995</v>
      </c>
      <c r="G143" s="90">
        <v>24.6</v>
      </c>
      <c r="H143" s="91">
        <v>1057.31</v>
      </c>
      <c r="I143" s="52"/>
      <c r="J143" s="52"/>
      <c r="K143" s="52"/>
      <c r="L143" s="92">
        <v>24.6</v>
      </c>
      <c r="M143" s="92">
        <v>1057.31</v>
      </c>
      <c r="N143" s="92">
        <v>1057.31</v>
      </c>
      <c r="O143" s="93">
        <v>24.6</v>
      </c>
      <c r="P143" s="94">
        <v>1057.31</v>
      </c>
      <c r="Q143" s="95"/>
      <c r="R143" s="52"/>
    </row>
    <row r="144" spans="1:18" ht="25.5" x14ac:dyDescent="0.25">
      <c r="A144" s="86">
        <v>132</v>
      </c>
      <c r="B144" s="87" t="s">
        <v>533</v>
      </c>
      <c r="C144" s="58" t="s">
        <v>179</v>
      </c>
      <c r="D144" s="88" t="s">
        <v>368</v>
      </c>
      <c r="E144" s="89" t="s">
        <v>1</v>
      </c>
      <c r="F144" s="120">
        <v>2211.62</v>
      </c>
      <c r="G144" s="90">
        <v>49.2</v>
      </c>
      <c r="H144" s="91">
        <v>7989.1</v>
      </c>
      <c r="I144" s="52"/>
      <c r="J144" s="52"/>
      <c r="K144" s="52"/>
      <c r="L144" s="92">
        <v>49.2</v>
      </c>
      <c r="M144" s="92">
        <v>7989.1</v>
      </c>
      <c r="N144" s="92">
        <v>7989.1</v>
      </c>
      <c r="O144" s="93">
        <v>49.2</v>
      </c>
      <c r="P144" s="94">
        <v>7989.1</v>
      </c>
      <c r="Q144" s="95"/>
      <c r="R144" s="52"/>
    </row>
    <row r="145" spans="1:18" x14ac:dyDescent="0.25">
      <c r="A145" s="110" t="s">
        <v>291</v>
      </c>
      <c r="B145" s="83"/>
      <c r="C145" s="57"/>
      <c r="D145" s="83"/>
      <c r="E145" s="83"/>
      <c r="F145" s="119"/>
      <c r="G145" s="83"/>
      <c r="H145" s="83"/>
      <c r="I145" s="83"/>
      <c r="J145" s="83"/>
      <c r="K145" s="83"/>
      <c r="L145" s="83"/>
      <c r="M145" s="83"/>
      <c r="N145" s="83"/>
      <c r="O145" s="84"/>
      <c r="P145" s="84"/>
      <c r="Q145" s="84"/>
      <c r="R145" s="83"/>
    </row>
    <row r="146" spans="1:18" ht="38.25" x14ac:dyDescent="0.25">
      <c r="A146" s="86">
        <v>133</v>
      </c>
      <c r="B146" s="87" t="s">
        <v>534</v>
      </c>
      <c r="C146" s="58" t="s">
        <v>292</v>
      </c>
      <c r="D146" s="88" t="s">
        <v>535</v>
      </c>
      <c r="E146" s="89" t="s">
        <v>173</v>
      </c>
      <c r="F146" s="120">
        <v>100717.26</v>
      </c>
      <c r="G146" s="90">
        <v>0.157</v>
      </c>
      <c r="H146" s="91">
        <v>700.58</v>
      </c>
      <c r="I146" s="52"/>
      <c r="J146" s="52"/>
      <c r="K146" s="52"/>
      <c r="L146" s="92">
        <v>0.157</v>
      </c>
      <c r="M146" s="92">
        <v>700.58</v>
      </c>
      <c r="N146" s="92">
        <v>700.58</v>
      </c>
      <c r="O146" s="93">
        <v>0.157</v>
      </c>
      <c r="P146" s="94">
        <v>700.58</v>
      </c>
      <c r="Q146" s="95"/>
      <c r="R146" s="52"/>
    </row>
    <row r="147" spans="1:18" ht="51" x14ac:dyDescent="0.25">
      <c r="A147" s="86">
        <v>134</v>
      </c>
      <c r="B147" s="87" t="s">
        <v>536</v>
      </c>
      <c r="C147" s="58" t="s">
        <v>293</v>
      </c>
      <c r="D147" s="88" t="s">
        <v>537</v>
      </c>
      <c r="E147" s="89" t="s">
        <v>175</v>
      </c>
      <c r="F147" s="120">
        <v>321559.67</v>
      </c>
      <c r="G147" s="90">
        <v>0.03</v>
      </c>
      <c r="H147" s="91">
        <v>94.94</v>
      </c>
      <c r="I147" s="52"/>
      <c r="J147" s="52"/>
      <c r="K147" s="52"/>
      <c r="L147" s="92">
        <v>0.03</v>
      </c>
      <c r="M147" s="92">
        <v>94.94</v>
      </c>
      <c r="N147" s="92">
        <v>94.94</v>
      </c>
      <c r="O147" s="93">
        <v>0.03</v>
      </c>
      <c r="P147" s="94">
        <v>94.94</v>
      </c>
      <c r="Q147" s="95"/>
      <c r="R147" s="52"/>
    </row>
    <row r="148" spans="1:18" ht="38.25" x14ac:dyDescent="0.25">
      <c r="A148" s="86">
        <v>135</v>
      </c>
      <c r="B148" s="87" t="s">
        <v>538</v>
      </c>
      <c r="C148" s="58" t="s">
        <v>176</v>
      </c>
      <c r="D148" s="88" t="s">
        <v>321</v>
      </c>
      <c r="E148" s="89" t="s">
        <v>175</v>
      </c>
      <c r="F148" s="120">
        <v>53046.33</v>
      </c>
      <c r="G148" s="90">
        <v>0.03</v>
      </c>
      <c r="H148" s="91">
        <v>15.94</v>
      </c>
      <c r="I148" s="52"/>
      <c r="J148" s="52"/>
      <c r="K148" s="52"/>
      <c r="L148" s="92">
        <v>0.03</v>
      </c>
      <c r="M148" s="92">
        <v>15.94</v>
      </c>
      <c r="N148" s="92">
        <v>15.94</v>
      </c>
      <c r="O148" s="93">
        <v>0.03</v>
      </c>
      <c r="P148" s="94">
        <v>15.94</v>
      </c>
      <c r="Q148" s="95"/>
      <c r="R148" s="52"/>
    </row>
    <row r="149" spans="1:18" ht="38.25" x14ac:dyDescent="0.25">
      <c r="A149" s="86">
        <v>136</v>
      </c>
      <c r="B149" s="87" t="s">
        <v>539</v>
      </c>
      <c r="C149" s="58" t="s">
        <v>177</v>
      </c>
      <c r="D149" s="88" t="s">
        <v>323</v>
      </c>
      <c r="E149" s="89" t="s">
        <v>178</v>
      </c>
      <c r="F149" s="120">
        <v>39.630000000000003</v>
      </c>
      <c r="G149" s="90">
        <v>252</v>
      </c>
      <c r="H149" s="91">
        <v>733.32</v>
      </c>
      <c r="I149" s="52"/>
      <c r="J149" s="52"/>
      <c r="K149" s="52"/>
      <c r="L149" s="92">
        <v>252</v>
      </c>
      <c r="M149" s="92">
        <v>733.32</v>
      </c>
      <c r="N149" s="92">
        <v>733.32</v>
      </c>
      <c r="O149" s="93">
        <v>252</v>
      </c>
      <c r="P149" s="94">
        <v>733.32</v>
      </c>
      <c r="Q149" s="95"/>
      <c r="R149" s="92"/>
    </row>
    <row r="150" spans="1:18" ht="38.25" x14ac:dyDescent="0.25">
      <c r="A150" s="86">
        <v>137</v>
      </c>
      <c r="B150" s="87" t="s">
        <v>540</v>
      </c>
      <c r="C150" s="58" t="s">
        <v>294</v>
      </c>
      <c r="D150" s="88" t="s">
        <v>541</v>
      </c>
      <c r="E150" s="89" t="s">
        <v>178</v>
      </c>
      <c r="F150" s="120">
        <v>52.43</v>
      </c>
      <c r="G150" s="90">
        <v>47.4</v>
      </c>
      <c r="H150" s="91">
        <v>187.7</v>
      </c>
      <c r="I150" s="52"/>
      <c r="J150" s="52"/>
      <c r="K150" s="52"/>
      <c r="L150" s="92">
        <v>47.4</v>
      </c>
      <c r="M150" s="92">
        <v>187.7</v>
      </c>
      <c r="N150" s="92">
        <v>187.7</v>
      </c>
      <c r="O150" s="93">
        <v>47.4</v>
      </c>
      <c r="P150" s="94">
        <v>187.7</v>
      </c>
      <c r="Q150" s="95"/>
      <c r="R150" s="52"/>
    </row>
    <row r="151" spans="1:18" ht="51" x14ac:dyDescent="0.25">
      <c r="A151" s="86">
        <v>138</v>
      </c>
      <c r="B151" s="87" t="s">
        <v>542</v>
      </c>
      <c r="C151" s="58" t="s">
        <v>285</v>
      </c>
      <c r="D151" s="88" t="s">
        <v>323</v>
      </c>
      <c r="E151" s="89" t="s">
        <v>178</v>
      </c>
      <c r="F151" s="120">
        <v>39.630000000000003</v>
      </c>
      <c r="G151" s="90">
        <v>299.39999999999998</v>
      </c>
      <c r="H151" s="91">
        <v>871.25</v>
      </c>
      <c r="I151" s="52"/>
      <c r="J151" s="52"/>
      <c r="K151" s="52"/>
      <c r="L151" s="92">
        <v>299.39999999999998</v>
      </c>
      <c r="M151" s="92">
        <v>871.25</v>
      </c>
      <c r="N151" s="92">
        <v>871.25</v>
      </c>
      <c r="O151" s="93">
        <v>299.39999999999998</v>
      </c>
      <c r="P151" s="94">
        <v>871.25</v>
      </c>
      <c r="Q151" s="95"/>
      <c r="R151" s="52"/>
    </row>
    <row r="152" spans="1:18" ht="38.25" x14ac:dyDescent="0.25">
      <c r="A152" s="86">
        <v>139</v>
      </c>
      <c r="B152" s="87" t="s">
        <v>543</v>
      </c>
      <c r="C152" s="58" t="s">
        <v>295</v>
      </c>
      <c r="D152" s="88" t="s">
        <v>544</v>
      </c>
      <c r="E152" s="89" t="s">
        <v>173</v>
      </c>
      <c r="F152" s="120">
        <v>17010.32</v>
      </c>
      <c r="G152" s="90">
        <v>0.187</v>
      </c>
      <c r="H152" s="91">
        <v>128.85</v>
      </c>
      <c r="I152" s="52"/>
      <c r="J152" s="52"/>
      <c r="K152" s="52"/>
      <c r="L152" s="92">
        <v>0.187</v>
      </c>
      <c r="M152" s="92">
        <v>128.85</v>
      </c>
      <c r="N152" s="92">
        <v>128.85</v>
      </c>
      <c r="O152" s="93">
        <v>0.187</v>
      </c>
      <c r="P152" s="94">
        <v>128.85</v>
      </c>
      <c r="Q152" s="95"/>
      <c r="R152" s="52"/>
    </row>
    <row r="153" spans="1:18" ht="38.25" x14ac:dyDescent="0.25">
      <c r="A153" s="86">
        <v>140</v>
      </c>
      <c r="B153" s="87" t="s">
        <v>545</v>
      </c>
      <c r="C153" s="58" t="s">
        <v>296</v>
      </c>
      <c r="D153" s="88" t="s">
        <v>546</v>
      </c>
      <c r="E153" s="89" t="s">
        <v>173</v>
      </c>
      <c r="F153" s="120">
        <v>38125.879999999997</v>
      </c>
      <c r="G153" s="90">
        <v>0.187</v>
      </c>
      <c r="H153" s="91">
        <v>312.08999999999997</v>
      </c>
      <c r="I153" s="52"/>
      <c r="J153" s="52"/>
      <c r="K153" s="52"/>
      <c r="L153" s="92">
        <v>0.187</v>
      </c>
      <c r="M153" s="92">
        <v>312.08999999999997</v>
      </c>
      <c r="N153" s="92">
        <v>312.08999999999997</v>
      </c>
      <c r="O153" s="93">
        <v>0.187</v>
      </c>
      <c r="P153" s="94">
        <v>312.08999999999997</v>
      </c>
      <c r="Q153" s="95"/>
      <c r="R153" s="92"/>
    </row>
    <row r="154" spans="1:18" ht="25.5" x14ac:dyDescent="0.25">
      <c r="A154" s="86">
        <v>141</v>
      </c>
      <c r="B154" s="87" t="s">
        <v>547</v>
      </c>
      <c r="C154" s="58" t="s">
        <v>297</v>
      </c>
      <c r="D154" s="88" t="s">
        <v>548</v>
      </c>
      <c r="E154" s="89" t="s">
        <v>173</v>
      </c>
      <c r="F154" s="120">
        <v>4443.26</v>
      </c>
      <c r="G154" s="90">
        <v>0.187</v>
      </c>
      <c r="H154" s="91">
        <v>41.3</v>
      </c>
      <c r="I154" s="52"/>
      <c r="J154" s="52"/>
      <c r="K154" s="52"/>
      <c r="L154" s="92">
        <v>0.187</v>
      </c>
      <c r="M154" s="92">
        <v>41.3</v>
      </c>
      <c r="N154" s="92">
        <v>41.3</v>
      </c>
      <c r="O154" s="93">
        <v>0.187</v>
      </c>
      <c r="P154" s="94">
        <v>41.3</v>
      </c>
      <c r="Q154" s="95"/>
      <c r="R154" s="52"/>
    </row>
    <row r="155" spans="1:18" x14ac:dyDescent="0.25">
      <c r="A155" s="96" t="s">
        <v>549</v>
      </c>
      <c r="B155" s="83"/>
      <c r="C155" s="57"/>
      <c r="D155" s="83"/>
      <c r="E155" s="94"/>
      <c r="F155" s="123"/>
      <c r="G155" s="94"/>
      <c r="H155" s="92">
        <v>17750116.960000001</v>
      </c>
      <c r="I155" s="52"/>
      <c r="J155" s="92">
        <v>7125216.7800000003</v>
      </c>
      <c r="K155" s="92">
        <v>7125216.7800000003</v>
      </c>
      <c r="L155" s="52"/>
      <c r="M155" s="92">
        <v>8661172.6600000001</v>
      </c>
      <c r="N155" s="92">
        <v>15786389.439999999</v>
      </c>
      <c r="O155" s="95"/>
      <c r="P155" s="94">
        <v>15786389.439999999</v>
      </c>
      <c r="Q155" s="95"/>
      <c r="R155" s="92">
        <v>1963727.52</v>
      </c>
    </row>
    <row r="156" spans="1:18" outlineLevel="1" x14ac:dyDescent="0.25">
      <c r="A156" s="56" t="s">
        <v>550</v>
      </c>
      <c r="B156" s="83"/>
      <c r="C156" s="57"/>
      <c r="D156" s="83"/>
      <c r="E156" s="94"/>
      <c r="F156" s="123"/>
      <c r="G156" s="94"/>
      <c r="H156" s="92">
        <v>16874749.68</v>
      </c>
      <c r="I156" s="52"/>
      <c r="J156" s="92">
        <v>6819815.9400000004</v>
      </c>
      <c r="K156" s="92">
        <v>6819815.9400000004</v>
      </c>
      <c r="L156" s="52"/>
      <c r="M156" s="92">
        <v>8249023.9299999997</v>
      </c>
      <c r="N156" s="92">
        <v>15068839.869999999</v>
      </c>
      <c r="O156" s="95"/>
      <c r="P156" s="94">
        <v>15068839.869999999</v>
      </c>
      <c r="Q156" s="95"/>
      <c r="R156" s="92">
        <v>1805909.81</v>
      </c>
    </row>
    <row r="157" spans="1:18" outlineLevel="1" x14ac:dyDescent="0.25">
      <c r="A157" s="56" t="s">
        <v>551</v>
      </c>
      <c r="B157" s="83"/>
      <c r="C157" s="57"/>
      <c r="D157" s="83"/>
      <c r="E157" s="94"/>
      <c r="F157" s="123"/>
      <c r="G157" s="94"/>
      <c r="H157" s="92">
        <v>786474.26</v>
      </c>
      <c r="I157" s="52"/>
      <c r="J157" s="92">
        <v>274205.81</v>
      </c>
      <c r="K157" s="92">
        <v>274205.81</v>
      </c>
      <c r="L157" s="52"/>
      <c r="M157" s="92">
        <v>377481.09</v>
      </c>
      <c r="N157" s="92">
        <v>651686.9</v>
      </c>
      <c r="O157" s="95"/>
      <c r="P157" s="94">
        <v>651686.9</v>
      </c>
      <c r="Q157" s="95"/>
      <c r="R157" s="92">
        <v>134787.35999999999</v>
      </c>
    </row>
    <row r="158" spans="1:18" outlineLevel="1" x14ac:dyDescent="0.25">
      <c r="A158" s="56" t="s">
        <v>552</v>
      </c>
      <c r="B158" s="83"/>
      <c r="C158" s="57"/>
      <c r="D158" s="83"/>
      <c r="E158" s="94"/>
      <c r="F158" s="123"/>
      <c r="G158" s="94"/>
      <c r="H158" s="92">
        <v>121555.75</v>
      </c>
      <c r="I158" s="52"/>
      <c r="J158" s="92">
        <v>46851.32</v>
      </c>
      <c r="K158" s="92">
        <v>46851.32</v>
      </c>
      <c r="L158" s="52"/>
      <c r="M158" s="92">
        <v>54563</v>
      </c>
      <c r="N158" s="92">
        <v>101414.32</v>
      </c>
      <c r="O158" s="95"/>
      <c r="P158" s="94">
        <v>101414.32</v>
      </c>
      <c r="Q158" s="95"/>
      <c r="R158" s="92">
        <v>20141.43</v>
      </c>
    </row>
    <row r="159" spans="1:18" x14ac:dyDescent="0.25">
      <c r="A159" s="96" t="s">
        <v>553</v>
      </c>
      <c r="B159" s="83"/>
      <c r="C159" s="57"/>
      <c r="D159" s="83"/>
      <c r="E159" s="94"/>
      <c r="F159" s="123"/>
      <c r="G159" s="94"/>
      <c r="H159" s="92">
        <v>137421.81</v>
      </c>
      <c r="I159" s="52"/>
      <c r="J159" s="92">
        <v>52946.38</v>
      </c>
      <c r="K159" s="92">
        <v>52946.38</v>
      </c>
      <c r="L159" s="52"/>
      <c r="M159" s="92">
        <v>60776.24</v>
      </c>
      <c r="N159" s="92">
        <v>113722.62</v>
      </c>
      <c r="O159" s="95"/>
      <c r="P159" s="94">
        <v>113722.62</v>
      </c>
      <c r="Q159" s="95"/>
      <c r="R159" s="92">
        <v>23699.19</v>
      </c>
    </row>
    <row r="160" spans="1:18" x14ac:dyDescent="0.25">
      <c r="A160" s="96" t="s">
        <v>554</v>
      </c>
      <c r="B160" s="83"/>
      <c r="C160" s="57"/>
      <c r="D160" s="83"/>
      <c r="E160" s="94"/>
      <c r="F160" s="123"/>
      <c r="G160" s="94"/>
      <c r="H160" s="92">
        <v>77568.929999999993</v>
      </c>
      <c r="I160" s="52"/>
      <c r="J160" s="92">
        <v>29782.48</v>
      </c>
      <c r="K160" s="92">
        <v>29782.48</v>
      </c>
      <c r="L160" s="52"/>
      <c r="M160" s="92">
        <v>34085.050000000003</v>
      </c>
      <c r="N160" s="92">
        <v>63867.53</v>
      </c>
      <c r="O160" s="95"/>
      <c r="P160" s="94">
        <v>63867.53</v>
      </c>
      <c r="Q160" s="95"/>
      <c r="R160" s="92">
        <v>13701.4</v>
      </c>
    </row>
    <row r="161" spans="1:18" x14ac:dyDescent="0.25">
      <c r="A161" s="96" t="s">
        <v>555</v>
      </c>
      <c r="B161" s="83"/>
      <c r="C161" s="57"/>
      <c r="D161" s="83"/>
      <c r="E161" s="94"/>
      <c r="F161" s="123"/>
      <c r="G161" s="94"/>
      <c r="H161" s="92">
        <v>17965107.699999999</v>
      </c>
      <c r="I161" s="52"/>
      <c r="J161" s="92">
        <v>7207945.6399999997</v>
      </c>
      <c r="K161" s="92">
        <v>7207945.6399999997</v>
      </c>
      <c r="L161" s="52"/>
      <c r="M161" s="92">
        <v>8756033.9499999993</v>
      </c>
      <c r="N161" s="92">
        <v>15963979.59</v>
      </c>
      <c r="O161" s="95"/>
      <c r="P161" s="94">
        <v>15963979.59</v>
      </c>
      <c r="Q161" s="95"/>
      <c r="R161" s="92">
        <v>2001128.11</v>
      </c>
    </row>
    <row r="162" spans="1:18" x14ac:dyDescent="0.25">
      <c r="A162" s="96" t="s">
        <v>5</v>
      </c>
      <c r="B162" s="83"/>
      <c r="C162" s="57"/>
      <c r="D162" s="83"/>
      <c r="E162" s="94"/>
      <c r="F162" s="123"/>
      <c r="G162" s="94"/>
      <c r="H162" s="91">
        <v>188028540.55000001</v>
      </c>
      <c r="I162" s="52"/>
      <c r="J162" s="91">
        <v>74998935.810000002</v>
      </c>
      <c r="K162" s="91">
        <v>74998935.810000002</v>
      </c>
      <c r="L162" s="52"/>
      <c r="M162" s="91">
        <v>90963483.900000006</v>
      </c>
      <c r="N162" s="91">
        <v>165962419.71000001</v>
      </c>
      <c r="O162" s="95"/>
      <c r="P162" s="90">
        <v>165962419.71000001</v>
      </c>
      <c r="Q162" s="95"/>
      <c r="R162" s="91">
        <v>22066120.84</v>
      </c>
    </row>
    <row r="163" spans="1:18" x14ac:dyDescent="0.25">
      <c r="A163" s="96" t="s">
        <v>298</v>
      </c>
      <c r="B163" s="83"/>
      <c r="C163" s="57"/>
      <c r="D163" s="83"/>
      <c r="E163" s="94"/>
      <c r="F163" s="123"/>
      <c r="G163" s="94"/>
      <c r="H163" s="111">
        <f>H162*0.2</f>
        <v>37605708.110000007</v>
      </c>
      <c r="I163" s="111"/>
      <c r="J163" s="111">
        <f>J162*0.2</f>
        <v>14999787.162</v>
      </c>
      <c r="K163" s="111">
        <f>K162*0.2</f>
        <v>14999787.162</v>
      </c>
      <c r="L163" s="111"/>
      <c r="M163" s="111">
        <f>M162*0.2</f>
        <v>18192696.780000001</v>
      </c>
      <c r="N163" s="111">
        <f>N162*0.2</f>
        <v>33192483.942000002</v>
      </c>
      <c r="O163" s="112"/>
      <c r="P163" s="113">
        <f>P162*0.2</f>
        <v>33192483.942000002</v>
      </c>
      <c r="Q163" s="112"/>
      <c r="R163" s="111">
        <f>R162*0.2</f>
        <v>4413224.1680000005</v>
      </c>
    </row>
    <row r="164" spans="1:18" x14ac:dyDescent="0.25">
      <c r="A164" s="96" t="s">
        <v>5</v>
      </c>
      <c r="B164" s="83"/>
      <c r="C164" s="57"/>
      <c r="D164" s="83"/>
      <c r="E164" s="94"/>
      <c r="F164" s="123"/>
      <c r="G164" s="94"/>
      <c r="H164" s="111">
        <f>H162+H163</f>
        <v>225634248.66000003</v>
      </c>
      <c r="I164" s="111"/>
      <c r="J164" s="111">
        <f>J162+J163</f>
        <v>89998722.972000003</v>
      </c>
      <c r="K164" s="111">
        <f>K162+K163</f>
        <v>89998722.972000003</v>
      </c>
      <c r="L164" s="111"/>
      <c r="M164" s="111">
        <f>M162+M163</f>
        <v>109156180.68000001</v>
      </c>
      <c r="N164" s="111">
        <f>N162+N163</f>
        <v>199154903.65200001</v>
      </c>
      <c r="O164" s="112"/>
      <c r="P164" s="113">
        <f>P162+P163</f>
        <v>199154903.65200001</v>
      </c>
      <c r="Q164" s="112"/>
      <c r="R164" s="111">
        <f>R162+R163</f>
        <v>26479345.008000001</v>
      </c>
    </row>
  </sheetData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Лист3</vt:lpstr>
      <vt:lpstr>ВОР-на подпись после согл</vt:lpstr>
      <vt:lpstr>КС-6а</vt:lpstr>
      <vt:lpstr>'КС-6а'!Заголовки_для_печати</vt:lpstr>
      <vt:lpstr>'ВОР-на подпись после согл'!Область_печати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2024-06-05T08:17:24Z</cp:lastPrinted>
  <dcterms:created xsi:type="dcterms:W3CDTF">2023-11-29T06:14:45Z</dcterms:created>
  <dcterms:modified xsi:type="dcterms:W3CDTF">2024-06-05T08:19:07Z</dcterms:modified>
</cp:coreProperties>
</file>