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СОПОСТАВЛЕНИЕ\"/>
    </mc:Choice>
  </mc:AlternateContent>
  <xr:revisionPtr revIDLastSave="0" documentId="13_ncr:1_{EE91AF97-8155-4091-88BD-E8F05FE60A08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начинка камеры" sheetId="6" r:id="rId1"/>
    <sheet name="НВК5" sheetId="5" r:id="rId2"/>
    <sheet name="НВК1" sheetId="1" r:id="rId3"/>
    <sheet name="НВК2" sheetId="2" r:id="rId4"/>
    <sheet name="НВК3" sheetId="3" r:id="rId5"/>
    <sheet name="НВК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3" l="1"/>
  <c r="I32" i="3"/>
  <c r="H30" i="3"/>
  <c r="I30" i="3" s="1"/>
  <c r="H28" i="3"/>
  <c r="I28" i="3" s="1"/>
  <c r="H27" i="3"/>
  <c r="I27" i="3" s="1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30" i="4"/>
  <c r="H35" i="4"/>
  <c r="H36" i="4"/>
  <c r="H37" i="4"/>
  <c r="H5" i="4"/>
  <c r="I131" i="5"/>
  <c r="I132" i="5"/>
  <c r="I133" i="5"/>
  <c r="I134" i="5"/>
  <c r="I135" i="5"/>
  <c r="I136" i="5"/>
  <c r="I137" i="5"/>
  <c r="I138" i="5"/>
  <c r="I139" i="5"/>
  <c r="I140" i="5"/>
  <c r="I130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91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28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6" i="5"/>
  <c r="H7" i="5"/>
  <c r="H8" i="5"/>
  <c r="H9" i="5"/>
  <c r="H10" i="5"/>
  <c r="H5" i="5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50" i="3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69" i="4"/>
  <c r="H64" i="4"/>
  <c r="H62" i="4"/>
  <c r="H61" i="4"/>
  <c r="H60" i="4"/>
  <c r="H48" i="4"/>
  <c r="H49" i="4"/>
  <c r="H50" i="4"/>
  <c r="H51" i="4"/>
  <c r="H52" i="4"/>
  <c r="H53" i="4"/>
  <c r="H54" i="4"/>
  <c r="H55" i="4"/>
  <c r="H56" i="4"/>
  <c r="H57" i="4"/>
  <c r="H58" i="4"/>
  <c r="H47" i="4"/>
  <c r="I58" i="4"/>
  <c r="I57" i="4"/>
  <c r="I56" i="4"/>
  <c r="I43" i="1"/>
  <c r="I44" i="1"/>
  <c r="I45" i="1"/>
  <c r="I46" i="1"/>
  <c r="I47" i="1"/>
  <c r="I48" i="1"/>
  <c r="I49" i="1"/>
  <c r="I50" i="1"/>
  <c r="I51" i="1"/>
  <c r="I52" i="1"/>
  <c r="I53" i="1"/>
  <c r="I42" i="1"/>
  <c r="H43" i="1"/>
  <c r="H44" i="1"/>
  <c r="H45" i="1"/>
  <c r="H46" i="1"/>
  <c r="H47" i="1"/>
  <c r="H48" i="1"/>
  <c r="H49" i="1"/>
  <c r="H50" i="1"/>
  <c r="H51" i="1"/>
  <c r="H52" i="1"/>
  <c r="H53" i="1"/>
  <c r="H42" i="1"/>
  <c r="H29" i="3" l="1"/>
  <c r="I29" i="3" s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5" i="2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5" i="1"/>
</calcChain>
</file>

<file path=xl/sharedStrings.xml><?xml version="1.0" encoding="utf-8"?>
<sst xmlns="http://schemas.openxmlformats.org/spreadsheetml/2006/main" count="1778" uniqueCount="744">
  <si>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</si>
  <si>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</si>
  <si>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</si>
  <si>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</si>
  <si>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</si>
  <si>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b/>
        <sz val="11"/>
        <rFont val="Times New Roman"/>
        <family val="1"/>
      </rPr>
      <t>Ссылка на чертежи, спецификации</t>
    </r>
  </si>
  <si>
    <r>
      <rPr>
        <b/>
        <sz val="11"/>
        <rFont val="Times New Roman"/>
        <family val="1"/>
      </rPr>
      <t>Формула расчета, расчет объемов работ и расхода материалов</t>
    </r>
  </si>
  <si>
    <r>
      <rPr>
        <b/>
        <u/>
        <sz val="10"/>
        <rFont val="Times New Roman"/>
        <family val="1"/>
      </rPr>
      <t>Земляные работы</t>
    </r>
  </si>
  <si>
    <r>
      <rPr>
        <sz val="10"/>
        <rFont val="Times New Roman"/>
        <family val="1"/>
      </rPr>
      <t>м³</t>
    </r>
  </si>
  <si>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3</t>
    </r>
  </si>
  <si>
    <r>
      <rPr>
        <sz val="10"/>
        <rFont val="Times New Roman"/>
        <family val="1"/>
      </rPr>
      <t>т</t>
    </r>
  </si>
  <si>
    <r>
      <rPr>
        <b/>
        <u/>
        <sz val="10"/>
        <rFont val="Times New Roman"/>
        <family val="1"/>
      </rPr>
      <t>Прокладка трубопровода</t>
    </r>
  </si>
  <si>
    <r>
      <rPr>
        <sz val="10"/>
        <rFont val="Times New Roman"/>
        <family val="1"/>
      </rPr>
      <t>п.м.</t>
    </r>
  </si>
  <si>
    <r>
      <rPr>
        <b/>
        <u/>
        <sz val="10"/>
        <rFont val="Times New Roman"/>
        <family val="1"/>
      </rPr>
      <t>Устройство колодца из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сборных ж.б. элементов</t>
    </r>
  </si>
  <si>
    <r>
      <rPr>
        <sz val="10"/>
        <rFont val="Times New Roman"/>
        <family val="1"/>
      </rPr>
      <t>шт. кг</t>
    </r>
  </si>
  <si>
    <r>
      <rPr>
        <sz val="10"/>
        <rFont val="Times New Roman"/>
        <family val="1"/>
      </rPr>
      <t>Установка кольца опорного КО6 (серия 3.900.1-14, в.1)</t>
    </r>
  </si>
  <si>
    <r>
      <rPr>
        <sz val="10"/>
        <rFont val="Times New Roman"/>
        <family val="1"/>
      </rPr>
      <t>Установка люка чугунного тяжелого Т(С250)</t>
    </r>
  </si>
  <si>
    <r>
      <rPr>
        <sz val="10"/>
        <rFont val="Times New Roman"/>
        <family val="1"/>
      </rPr>
      <t>шт.</t>
    </r>
  </si>
  <si>
    <r>
      <rPr>
        <sz val="10"/>
        <rFont val="Times New Roman"/>
        <family val="1"/>
      </rPr>
      <t>Обмазка праймером Технониколь №1</t>
    </r>
  </si>
  <si>
    <r>
      <rPr>
        <sz val="10"/>
        <rFont val="Times New Roman"/>
        <family val="1"/>
      </rPr>
      <t xml:space="preserve">кг </t>
    </r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2</t>
    </r>
  </si>
  <si>
    <r>
      <rPr>
        <sz val="10"/>
        <rFont val="Times New Roman"/>
        <family val="1"/>
      </rPr>
      <t>Обмазка битумной мастикой Технониколь №24</t>
    </r>
  </si>
  <si>
    <r>
      <rPr>
        <sz val="10"/>
        <rFont val="Times New Roman"/>
        <family val="1"/>
      </rPr>
      <t>Погрузка  лишнего грунта в автосамосвалы экскаватором с объёмом ковша 0,65м</t>
    </r>
    <r>
      <rPr>
        <vertAlign val="superscript"/>
        <sz val="10"/>
        <rFont val="Times New Roman"/>
        <family val="1"/>
      </rPr>
      <t>3</t>
    </r>
  </si>
  <si>
    <t>№ п/п</t>
  </si>
  <si>
    <t>№ в ЛСР</t>
  </si>
  <si>
    <t>Наименование работ</t>
  </si>
  <si>
    <t>Ед. изм.</t>
  </si>
  <si>
    <t>Кол-во</t>
  </si>
  <si>
    <t>Ссылка на чертежи, спецификации</t>
  </si>
  <si>
    <t>Формула расчета, расчет объемов работ и расхода материалов</t>
  </si>
  <si>
    <t>Трубопровод ливневых сточных вод от трансбордера (К2)</t>
  </si>
  <si>
    <r>
      <rPr>
        <b/>
        <u/>
        <sz val="10"/>
        <rFont val="Times New Roman"/>
        <family val="1"/>
        <charset val="204"/>
      </rPr>
      <t>Земляные работы</t>
    </r>
  </si>
  <si>
    <t>м³</t>
  </si>
  <si>
    <t>Под колодец: V2=(4+1,0х3)х(5+1,0х3)х3=168 м³</t>
  </si>
  <si>
    <t>Доработка грунта в траншее вручную (3%)</t>
  </si>
  <si>
    <t>V4=60,0 х 0,03=2,0 м³</t>
  </si>
  <si>
    <t>Устройство песчаного основания h=0,1м под трубы вручную</t>
  </si>
  <si>
    <t>Обратная засыпка песком вручную h=0,3 м</t>
  </si>
  <si>
    <t>Обратная засыпка грунта вручную (5%)</t>
  </si>
  <si>
    <t>Лишний грунт</t>
  </si>
  <si>
    <t>Отвозка лишнего грунта на расстояние  до 30 км автосамосвалом КАМАЗ-5511 г.п. 10 т</t>
  </si>
  <si>
    <t>т</t>
  </si>
  <si>
    <r>
      <rPr>
        <b/>
        <u/>
        <sz val="10"/>
        <rFont val="Times New Roman"/>
        <family val="1"/>
        <charset val="204"/>
      </rPr>
      <t>Прокладка трубопровода</t>
    </r>
  </si>
  <si>
    <t>п.м.</t>
  </si>
  <si>
    <t>131-23-НВК1.СО</t>
  </si>
  <si>
    <r>
      <rPr>
        <b/>
        <u/>
        <sz val="10"/>
        <rFont val="Times New Roman"/>
        <family val="1"/>
        <charset val="204"/>
      </rPr>
      <t>Устройство колодца из</t>
    </r>
    <r>
      <rPr>
        <b/>
        <sz val="10"/>
        <rFont val="Times New Roman"/>
        <family val="1"/>
        <charset val="204"/>
      </rPr>
      <t xml:space="preserve"> </t>
    </r>
    <r>
      <rPr>
        <b/>
        <u/>
        <sz val="10"/>
        <rFont val="Times New Roman"/>
        <family val="1"/>
        <charset val="204"/>
      </rPr>
      <t>сборных ж.б. элементов</t>
    </r>
  </si>
  <si>
    <t>Установка плиты днища ПН20 (серия 3.900.1-14, в.1)</t>
  </si>
  <si>
    <t>шт. кг</t>
  </si>
  <si>
    <t>Установка плиты перекрытия 2ПП20-2 (серия 3.900.1-14, в.1)</t>
  </si>
  <si>
    <t>Установка кольца стенового КС 20.6 (серия 3.900.1-14, в.1)</t>
  </si>
  <si>
    <t>Установка кольца стенового КС 20.9 (серия 3.900.1-14, в.1)</t>
  </si>
  <si>
    <t>Установка кольца опорного КО6 (серия 3.900.1-14, в.1)</t>
  </si>
  <si>
    <t>Установка люка чугунного тяжелого Т(С250)</t>
  </si>
  <si>
    <t>шт.</t>
  </si>
  <si>
    <t>Установка лестницы-стремянки из угловой оцинкованной стали 50×5 мм</t>
  </si>
  <si>
    <t>Обмазка праймером Технониколь №1</t>
  </si>
  <si>
    <t>1480,0 х 3=4440 кг</t>
  </si>
  <si>
    <t>Обмазка битумной мастикой Технониколь №24</t>
  </si>
  <si>
    <t>Выполнение лотка в колодце из бетона кл. В25, F150, W8  ГОСТ 26633-2015</t>
  </si>
  <si>
    <t>Устройство ж/б стен растекателей П1-П3 в колодце из бетона В25, F150, W8</t>
  </si>
  <si>
    <t>Арматура : А-III ø10 мм</t>
  </si>
  <si>
    <t>кг</t>
  </si>
  <si>
    <t>Монтаж металлоконструкций</t>
  </si>
  <si>
    <t>Стальной лист б=12</t>
  </si>
  <si>
    <t>Закладная деталь МН 105-6</t>
  </si>
  <si>
    <t>Закладная деталь МН 109-6</t>
  </si>
  <si>
    <t>Устройство цементного раствора М100 под стенку- растекатель</t>
  </si>
  <si>
    <t>Хозбытовая канализация (К1) существующая (защита трубопровода)</t>
  </si>
  <si>
    <t>Разработка грунта вручную</t>
  </si>
  <si>
    <t>Для защиты существующей трубы хозбытовой канализации</t>
  </si>
  <si>
    <t>Разрезание труб стальных электросварных 426х7,0 мм вдоль на две части (футляр)</t>
  </si>
  <si>
    <t>Сварка труб стальных электросварных 426х7,0 мм вдоль (футляр)</t>
  </si>
  <si>
    <t>Обратная засыпка грунта бульдозером Т-75 (95%)</t>
  </si>
  <si>
    <t>Vлишн.=5,0 м³</t>
  </si>
  <si>
    <t>Монтаж опорно-направляющих колец ОНК-200 в футляре для трубы Д=200 мм</t>
  </si>
  <si>
    <t>Заполнение межтрубного пространства в футляре цементно-песчаным раствором</t>
  </si>
  <si>
    <r>
      <rPr>
        <b/>
        <u/>
        <sz val="11"/>
        <rFont val="Times New Roman"/>
        <family val="1"/>
        <charset val="204"/>
      </rPr>
      <t>Земляные работы</t>
    </r>
  </si>
  <si>
    <r>
      <rPr>
        <sz val="11"/>
        <rFont val="Times New Roman"/>
        <family val="1"/>
        <charset val="204"/>
      </rPr>
      <t>Разработка грунта в траншее
механизированным способом (экскаватором с ковшом емк. 0,65 м3)</t>
    </r>
  </si>
  <si>
    <r>
      <rPr>
        <sz val="11"/>
        <rFont val="Times New Roman"/>
        <family val="1"/>
        <charset val="204"/>
      </rPr>
      <t>Под трубы: V1=(1,1+ 0,5 х 1,25) х 1,25 х 28,0 =
= 60 м³</t>
    </r>
  </si>
  <si>
    <r>
      <rPr>
        <sz val="11"/>
        <rFont val="Times New Roman"/>
        <family val="1"/>
        <charset val="204"/>
      </rPr>
      <t>Разработка грунта в котловане под колодец
механизированным способом (экскаватором с ковшом емк. 0,65 м3)</t>
    </r>
  </si>
  <si>
    <r>
      <rPr>
        <sz val="11"/>
        <rFont val="Times New Roman"/>
        <family val="1"/>
        <charset val="204"/>
      </rPr>
      <t>Разработка грунта вручную под колодец и в местах пересечений с существующими
подземными коммуникациями</t>
    </r>
  </si>
  <si>
    <r>
      <t>Под колодец: V2=(4+1,0х2)х(5+1,0х2)х2= 84 м³ Пересечение: V3=(4+1,0х2,4)х(4+1,0х2,4)х2,4=98 м</t>
    </r>
    <r>
      <rPr>
        <vertAlign val="superscript"/>
        <sz val="11"/>
        <rFont val="Times New Roman"/>
        <family val="1"/>
        <charset val="204"/>
      </rPr>
      <t>3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</si>
  <si>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</si>
  <si>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Устройство щебеночного  основания под
колодец h=0,1 м вручную</t>
    </r>
  </si>
  <si>
    <r>
      <t>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= (2,7 х 2,7 х 0,1 ) х1,05 =0,8 м³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=1,05)</t>
    </r>
  </si>
  <si>
    <r>
      <t>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=(0,9 х 0,1 х 28) х 1,1 = 3,0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</si>
  <si>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t>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= (1,0 х 0,3 х 28,0) х 1,1 = 9,0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</si>
  <si>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rPr>
        <sz val="11"/>
        <rFont val="Times New Roman"/>
        <family val="1"/>
        <charset val="204"/>
      </rPr>
      <t>Обратная засыпка грунта бульдозером
(95%)</t>
    </r>
  </si>
  <si>
    <r>
      <t>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 xml:space="preserve"> (трубы, колодец, плита днища, песок, щебень) 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=33 м</t>
    </r>
    <r>
      <rPr>
        <vertAlign val="superscript"/>
        <sz val="11"/>
        <rFont val="Times New Roman"/>
        <family val="1"/>
        <charset val="204"/>
      </rPr>
      <t>3</t>
    </r>
  </si>
  <si>
    <r>
      <t>Погрузка  лишнего грунта в автосамосвалы экскаватором с объѐмом ковша 0,65м</t>
    </r>
    <r>
      <rPr>
        <vertAlign val="superscript"/>
        <sz val="11"/>
        <rFont val="Times New Roman"/>
        <family val="1"/>
        <charset val="204"/>
      </rPr>
      <t>3</t>
    </r>
  </si>
  <si>
    <r>
      <t>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=33 м</t>
    </r>
    <r>
      <rPr>
        <vertAlign val="superscript"/>
        <sz val="11"/>
        <rFont val="Times New Roman"/>
        <family val="1"/>
        <charset val="204"/>
      </rPr>
      <t>3</t>
    </r>
  </si>
  <si>
    <r>
      <t>Vлишн.=33,0х1,6=53,0 м³ (γ=1,6 т/м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</t>
    </r>
  </si>
  <si>
    <r>
      <rPr>
        <b/>
        <u/>
        <sz val="11"/>
        <rFont val="Times New Roman"/>
        <family val="1"/>
        <charset val="204"/>
      </rPr>
      <t>Прокладка трубопровода</t>
    </r>
  </si>
  <si>
    <r>
      <rPr>
        <sz val="11"/>
        <rFont val="Times New Roman"/>
        <family val="1"/>
        <charset val="204"/>
      </rPr>
      <t>Прокладка труб полипропиленовых гофрированных двухслойных DN280 мм
SN16</t>
    </r>
  </si>
  <si>
    <r>
      <rPr>
        <b/>
        <u/>
        <sz val="11"/>
        <rFont val="Times New Roman"/>
        <family val="1"/>
        <charset val="204"/>
      </rPr>
      <t>Устройство колодца из</t>
    </r>
    <r>
      <rPr>
        <b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сборных ж.б. элементов</t>
    </r>
  </si>
  <si>
    <r>
      <rPr>
        <sz val="11"/>
        <rFont val="Times New Roman"/>
        <family val="1"/>
        <charset val="204"/>
      </rPr>
      <t>1
1480,0,0</t>
    </r>
  </si>
  <si>
    <r>
      <t>V=0,59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</si>
  <si>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1
1200,0</t>
    </r>
  </si>
  <si>
    <r>
      <t>V=0,48м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</si>
  <si>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1
2800,0</t>
    </r>
  </si>
  <si>
    <r>
      <t>V=0,39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</si>
  <si>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3
4440,0</t>
    </r>
  </si>
  <si>
    <r>
      <rPr>
        <sz val="11"/>
        <rFont val="Times New Roman"/>
        <family val="1"/>
        <charset val="204"/>
      </rPr>
      <t>1
50,0</t>
    </r>
  </si>
  <si>
    <r>
      <t>V=0,02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</si>
  <si>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1
120,0</t>
    </r>
  </si>
  <si>
    <r>
      <rPr>
        <sz val="11"/>
        <rFont val="Times New Roman"/>
        <family val="1"/>
        <charset val="204"/>
      </rPr>
      <t>Установка муфт защитных полиэтиленовых D=330 мм L=150,0 мм для прохода труб
сквозь бетонную стенку колодца (для труб ø280 мм)</t>
    </r>
  </si>
  <si>
    <r>
      <rPr>
        <sz val="11"/>
        <rFont val="Times New Roman"/>
        <family val="1"/>
        <charset val="204"/>
      </rPr>
      <t>1
26,82</t>
    </r>
  </si>
  <si>
    <r>
      <rPr>
        <sz val="11"/>
        <rFont val="Times New Roman"/>
        <family val="1"/>
        <charset val="204"/>
      </rPr>
      <t xml:space="preserve">кг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</si>
  <si>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12,0
37,5</t>
    </r>
  </si>
  <si>
    <r>
      <rPr>
        <sz val="11"/>
        <rFont val="Times New Roman"/>
        <family val="1"/>
        <charset val="204"/>
      </rPr>
      <t>75,0
75,0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</si>
  <si>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 кг</t>
    </r>
  </si>
  <si>
    <r>
      <rPr>
        <sz val="11"/>
        <rFont val="Times New Roman"/>
        <family val="1"/>
        <charset val="204"/>
      </rPr>
      <t>0,3
28,26</t>
    </r>
  </si>
  <si>
    <r>
      <t>94,2 кг/м</t>
    </r>
    <r>
      <rPr>
        <vertAlign val="superscript"/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</si>
  <si>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8
8,0</t>
    </r>
  </si>
  <si>
    <r>
      <rPr>
        <sz val="11"/>
        <rFont val="Times New Roman"/>
        <family val="1"/>
        <charset val="204"/>
      </rPr>
      <t>2
3,4</t>
    </r>
  </si>
  <si>
    <r>
      <rPr>
        <sz val="11"/>
        <rFont val="Times New Roman"/>
        <family val="1"/>
        <charset val="204"/>
      </rPr>
      <t>Нанесение антикоррозионного покрытия
«Цинол» в один слой</t>
    </r>
  </si>
  <si>
    <r>
      <rPr>
        <sz val="11"/>
        <rFont val="Times New Roman"/>
        <family val="1"/>
        <charset val="204"/>
      </rPr>
      <t>3,0
0,6</t>
    </r>
  </si>
  <si>
    <r>
      <t>Расход покрытия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– 0,2 кг на один слой</t>
    </r>
  </si>
  <si>
    <r>
      <rPr>
        <sz val="11"/>
        <rFont val="Times New Roman"/>
        <family val="1"/>
        <charset val="204"/>
      </rPr>
      <t>Нанесение антикоррозионного покрытия
«Алпол» в два слоя</t>
    </r>
  </si>
  <si>
    <r>
      <rPr>
        <sz val="11"/>
        <rFont val="Times New Roman"/>
        <family val="1"/>
        <charset val="204"/>
      </rPr>
      <t>3,0
1,2</t>
    </r>
  </si>
  <si>
    <t>Новый ВОР</t>
  </si>
  <si>
    <t>Примечание</t>
  </si>
  <si>
    <t>Переустройство хозпитьевого водопровода (В1) к цеху 121/18</t>
  </si>
  <si>
    <t>Обратная засыпка песком вручную h=0,3 м над верхом трубы</t>
  </si>
  <si>
    <t>Обратная засыпка грунта бульдозером (95%)</t>
  </si>
  <si>
    <r>
      <t>Погрузка  лишнего грунта в автосамосвалы экскаватором с объёмом ковша 0,65м</t>
    </r>
    <r>
      <rPr>
        <vertAlign val="superscript"/>
        <sz val="10"/>
        <rFont val="Times New Roman"/>
        <family val="1"/>
        <charset val="204"/>
      </rPr>
      <t>3</t>
    </r>
  </si>
  <si>
    <t>Прокладка труб полиэтиленовых напорных ПЭ100  SDR17  ø110х6,6 «питьевая»</t>
  </si>
  <si>
    <t>131-23-НВК2.СО</t>
  </si>
  <si>
    <t>На вводе в цех 121/18</t>
  </si>
  <si>
    <t>Пересечение с ж/д путями</t>
  </si>
  <si>
    <t>ГОСТ 10704-91</t>
  </si>
  <si>
    <t>В том числе одна штука в цехе 121/18</t>
  </si>
  <si>
    <t>Монтаж в колодце тройника чугунного фланцевого ТФ 150х100 ГОСТ 5525-88</t>
  </si>
  <si>
    <t>Монтаж фланцев стальных плоских приварных DN100 мм  PN10 кгс/см²</t>
  </si>
  <si>
    <t>На трубе в цехе 121/18</t>
  </si>
  <si>
    <t>Монтаж фланца свободного металлического Dу 100 мм (для труб ø110 мм)</t>
  </si>
  <si>
    <t>В колодце</t>
  </si>
  <si>
    <t>Монтаж втулки ПЭ100 SDR 17 под фланец d=110 мм PN10 кгс/см²</t>
  </si>
  <si>
    <t>Монтаж отвода ПЭ SDR17 165° 110х6,6 мм</t>
  </si>
  <si>
    <t>Неразъемное соединение полиэтилен-сталь НСПС 110/108 мм</t>
  </si>
  <si>
    <t>Установка гильзы Ду159х4 мм L=560 мм</t>
  </si>
  <si>
    <t>Устройство кольца из листа 300х300х3 (Дн=260 мм, Дв=160 мм)</t>
  </si>
  <si>
    <t>Заделка отверстия в фундаменте бетоном кл. В20, W6</t>
  </si>
  <si>
    <t>Заполнение межтрубного пространства мастикой УМС-50</t>
  </si>
  <si>
    <t>Расход материала – 2 кг на 1 п.м.</t>
  </si>
  <si>
    <r>
      <rPr>
        <b/>
        <u/>
        <sz val="10"/>
        <rFont val="Times New Roman"/>
        <family val="1"/>
        <charset val="204"/>
      </rPr>
      <t>Демонтажные работы</t>
    </r>
  </si>
  <si>
    <t>Демонтаж существующей конструкции бетонного пола</t>
  </si>
  <si>
    <t>м2 м3</t>
  </si>
  <si>
    <t>м3</t>
  </si>
  <si>
    <t>Обратная засыпка вручную</t>
  </si>
  <si>
    <t>Уплотнение грунта щебнем</t>
  </si>
  <si>
    <t>м2</t>
  </si>
  <si>
    <t>Устройство подготовки из бетона класса В10 толщиной 100 мм</t>
  </si>
  <si>
    <t>Устройство пола из бетона класса В20</t>
  </si>
  <si>
    <r>
      <t>Под трубы: 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=(1,1+1 х 2,2) х 2,2 х 22,0=160,0 м</t>
    </r>
    <r>
      <rPr>
        <vertAlign val="superscript"/>
        <sz val="11"/>
        <rFont val="Times New Roman"/>
        <family val="1"/>
        <charset val="204"/>
      </rPr>
      <t>3</t>
    </r>
  </si>
  <si>
    <r>
      <t>Пересечения: 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=(1+1 х 2,2) х 2,2 х 13,0=92,0 м</t>
    </r>
    <r>
      <rPr>
        <vertAlign val="superscript"/>
        <sz val="11"/>
        <rFont val="Times New Roman"/>
        <family val="1"/>
        <charset val="204"/>
      </rPr>
      <t>3</t>
    </r>
  </si>
  <si>
    <r>
      <t>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=160,0 х 0,03=5,0 м³</t>
    </r>
  </si>
  <si>
    <r>
      <t>V</t>
    </r>
    <r>
      <rPr>
        <vertAlign val="sub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>= 0,8 х 0,1 х 29,0 х 1,1 = 3,0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</si>
  <si>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t>V</t>
    </r>
    <r>
      <rPr>
        <vertAlign val="subscript"/>
        <sz val="11"/>
        <rFont val="Times New Roman"/>
        <family val="1"/>
        <charset val="204"/>
      </rPr>
      <t>8</t>
    </r>
    <r>
      <rPr>
        <sz val="11"/>
        <rFont val="Times New Roman"/>
        <family val="1"/>
        <charset val="204"/>
      </rPr>
      <t xml:space="preserve"> (трубы, футляр, песок) =14,0 м</t>
    </r>
    <r>
      <rPr>
        <vertAlign val="superscript"/>
        <sz val="11"/>
        <rFont val="Times New Roman"/>
        <family val="1"/>
        <charset val="204"/>
      </rPr>
      <t>3</t>
    </r>
  </si>
  <si>
    <r>
      <t>Погрузка  лишнего грунта в автосамосвалы экскаватором с объёмом ковша 0,65м</t>
    </r>
    <r>
      <rPr>
        <vertAlign val="superscript"/>
        <sz val="11"/>
        <rFont val="Times New Roman"/>
        <family val="1"/>
        <charset val="204"/>
      </rPr>
      <t>3</t>
    </r>
  </si>
  <si>
    <r>
      <t>14,0 х 1,6=22,4 т  (γ=1,6 т/м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</t>
    </r>
  </si>
  <si>
    <r>
      <t>Монтаж отвода стального приварного 45</t>
    </r>
    <r>
      <rPr>
        <vertAlign val="superscript"/>
        <sz val="11"/>
        <rFont val="Times New Roman"/>
        <family val="1"/>
        <charset val="204"/>
      </rPr>
      <t>°</t>
    </r>
    <r>
      <rPr>
        <sz val="11"/>
        <rFont val="Times New Roman"/>
        <family val="1"/>
        <charset val="204"/>
      </rPr>
      <t xml:space="preserve"> 325х7,0 мм ГОСТ 17375-2001</t>
    </r>
  </si>
  <si>
    <r>
      <t>Монтаж отвода стального приварного 90</t>
    </r>
    <r>
      <rPr>
        <vertAlign val="superscript"/>
        <sz val="11"/>
        <rFont val="Times New Roman"/>
        <family val="1"/>
        <charset val="204"/>
      </rPr>
      <t>°</t>
    </r>
    <r>
      <rPr>
        <sz val="11"/>
        <rFont val="Times New Roman"/>
        <family val="1"/>
        <charset val="204"/>
      </rPr>
      <t xml:space="preserve"> 108х4,0 мм ГОСТ 17375-2001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</si>
  <si>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3 кг</t>
    </r>
  </si>
  <si>
    <r>
      <rPr>
        <b/>
        <u/>
        <sz val="11"/>
        <rFont val="Times New Roman"/>
        <family val="1"/>
        <charset val="204"/>
      </rPr>
      <t>Демонтажные работы</t>
    </r>
  </si>
  <si>
    <r>
      <rPr>
        <b/>
        <u/>
        <sz val="11"/>
        <rFont val="Times New Roman"/>
        <family val="1"/>
        <charset val="204"/>
      </rPr>
      <t>Восстановление конструкции пола</t>
    </r>
  </si>
  <si>
    <t>Разработка грунта в траншее
механизированным способом (экскаватором с ковшом емк. 0,65 м3)</t>
  </si>
  <si>
    <t>Разработка грунта вручную в местах
пересечений с существующими подземными коммуникациями</t>
  </si>
  <si>
    <r>
      <t>Доработка грунта в траншее вручную
(3% от 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)</t>
    </r>
  </si>
  <si>
    <r>
      <t>V</t>
    </r>
    <r>
      <rPr>
        <vertAlign val="subscript"/>
        <sz val="11"/>
        <rFont val="Times New Roman"/>
        <family val="1"/>
        <charset val="204"/>
      </rPr>
      <t>Тр.</t>
    </r>
    <r>
      <rPr>
        <sz val="11"/>
        <rFont val="Times New Roman"/>
        <family val="1"/>
        <charset val="204"/>
      </rPr>
      <t>= πr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L= 3,14 х 0,055 х 0,055 х 29,0 = 0,3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= (0,8 х 0,4 х 29,0 х 1,1) – (V</t>
    </r>
    <r>
      <rPr>
        <vertAlign val="subscript"/>
        <sz val="11"/>
        <rFont val="Times New Roman"/>
        <family val="1"/>
        <charset val="204"/>
      </rPr>
      <t>Тр</t>
    </r>
    <r>
      <rPr>
        <sz val="11"/>
        <rFont val="Times New Roman"/>
        <family val="1"/>
        <charset val="204"/>
      </rPr>
      <t>) = 10,0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</si>
  <si>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t>V</t>
    </r>
    <r>
      <rPr>
        <vertAlign val="subscript"/>
        <sz val="11"/>
        <rFont val="Times New Roman"/>
        <family val="1"/>
        <charset val="204"/>
      </rPr>
      <t>футл.</t>
    </r>
    <r>
      <rPr>
        <sz val="11"/>
        <rFont val="Times New Roman"/>
        <family val="1"/>
        <charset val="204"/>
      </rPr>
      <t>= πr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L=3,14 х 0,163 х 0,163 х 6,0 = 0,5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V</t>
    </r>
    <r>
      <rPr>
        <vertAlign val="subscript"/>
        <sz val="11"/>
        <rFont val="Times New Roman"/>
        <family val="1"/>
        <charset val="204"/>
      </rPr>
      <t>6</t>
    </r>
    <r>
      <rPr>
        <sz val="11"/>
        <rFont val="Times New Roman"/>
        <family val="1"/>
        <charset val="204"/>
      </rPr>
      <t xml:space="preserve"> = (V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)–(V</t>
    </r>
    <r>
      <rPr>
        <vertAlign val="sub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Тр.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футл.</t>
    </r>
    <r>
      <rPr>
        <sz val="11"/>
        <rFont val="Times New Roman"/>
        <family val="1"/>
        <charset val="204"/>
      </rPr>
      <t>) х 0,95=
=243,0 х 0,95=231,0 м</t>
    </r>
    <r>
      <rPr>
        <vertAlign val="superscript"/>
        <sz val="11"/>
        <rFont val="Times New Roman"/>
        <family val="1"/>
        <charset val="204"/>
      </rPr>
      <t>3</t>
    </r>
  </si>
  <si>
    <t>Обратная засыпка грунта вручную
(5%)</t>
  </si>
  <si>
    <r>
      <t>V</t>
    </r>
    <r>
      <rPr>
        <vertAlign val="subscript"/>
        <sz val="11"/>
        <rFont val="Times New Roman"/>
        <family val="1"/>
        <charset val="204"/>
      </rPr>
      <t>7</t>
    </r>
    <r>
      <rPr>
        <sz val="11"/>
        <rFont val="Times New Roman"/>
        <family val="1"/>
        <charset val="204"/>
      </rPr>
      <t xml:space="preserve"> = (V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)–(V</t>
    </r>
    <r>
      <rPr>
        <vertAlign val="sub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Тр.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футл</t>
    </r>
    <r>
      <rPr>
        <sz val="11"/>
        <rFont val="Times New Roman"/>
        <family val="1"/>
        <charset val="204"/>
      </rPr>
      <t>) х 0,05 =
= 243,0 х 0,05 = 12,0 м</t>
    </r>
    <r>
      <rPr>
        <vertAlign val="superscript"/>
        <sz val="11"/>
        <rFont val="Times New Roman"/>
        <family val="1"/>
        <charset val="204"/>
      </rPr>
      <t>3</t>
    </r>
  </si>
  <si>
    <t>Транспортировка лишнего грунта на расстояние 30 км автосамосвалами грузоподъемностью 10 т и утилизация
лишнего грунта</t>
  </si>
  <si>
    <t>Прокладка труб стальных электросварных прямошовных ø108х4,0  группы В
по ГОСТ 10705-80* сталь 20
ГОСТ 10704-91 с весьма усиленной г/изол.</t>
  </si>
  <si>
    <t>Прокладка труб стальных электросварных прямошовных ø325х7,0  группы В
по ГОСТ 10705-80* сталь 20  (футляр)</t>
  </si>
  <si>
    <t>Монтаж задвижки чугунной с обрезиненным клином невыдвижным шпинделем
фланцевой МЗВ-100 (DN100) 30ч39р Московский завод «Водоприбор»</t>
  </si>
  <si>
    <t>1
41,7</t>
  </si>
  <si>
    <t>2
7,92</t>
  </si>
  <si>
    <t>1
4,03</t>
  </si>
  <si>
    <t>1
0,422</t>
  </si>
  <si>
    <t>Установка муфты защитной полиэтиленовой L=150,0 мм D=140 мм для прохода труб
сквозь бетонную стену колодца (для труб D=110 мм)</t>
  </si>
  <si>
    <t>1
39,0</t>
  </si>
  <si>
    <t>Установка муфты защитной полиэтиленовой L=150,0 мм D=140 мм для прохода труб сквозь бетонную стену колодца (для труб
D=110 мм)</t>
  </si>
  <si>
    <t>1
2,5</t>
  </si>
  <si>
    <t>Заполнение межтрубного пространства в футляре цементно-песчаным раствором
М100</t>
  </si>
  <si>
    <t>Сверление отверстия алмазным буром ∅300 мм в существующем фундаменте толщиной 400 мм</t>
  </si>
  <si>
    <t>1
8,6</t>
  </si>
  <si>
    <t>1
2,1</t>
  </si>
  <si>
    <t>0,01
3,0</t>
  </si>
  <si>
    <t>1
0,3</t>
  </si>
  <si>
    <t>Разработка грунта в траншее механизированным способом (экскаватором
ЕК-14 с ковшом емк. 0,65 м3)</t>
  </si>
  <si>
    <t>V1=(1,1+1 х 2,0) х 2,0 х 33,0=205,0 м³
h=2,0 м</t>
  </si>
  <si>
    <t>V2= (1,1+1 х 1,0) х 1,0 х 33,0=70,0 м³
(над трубой и под трубой) h=1,0 м</t>
  </si>
  <si>
    <t>Прокладка труб стальных электросварных
426х7,0 мм (футляр) с весьма усиленной гидроизоляцией</t>
  </si>
  <si>
    <r>
      <rPr>
        <b/>
        <u/>
        <sz val="11"/>
        <color rgb="FFFF0000"/>
        <rFont val="Times New Roman"/>
        <family val="1"/>
        <charset val="204"/>
      </rPr>
      <t>Земляные работы</t>
    </r>
  </si>
  <si>
    <r>
      <rPr>
        <vertAlign val="subscript"/>
        <sz val="11"/>
        <color rgb="FFFF0000"/>
        <rFont val="Times New Roman"/>
        <family val="1"/>
        <charset val="204"/>
      </rPr>
      <t>м</t>
    </r>
    <r>
      <rPr>
        <sz val="11"/>
        <color rgb="FFFF0000"/>
        <rFont val="Times New Roman"/>
        <family val="1"/>
        <charset val="204"/>
      </rPr>
      <t>3</t>
    </r>
  </si>
  <si>
    <r>
      <t>(V1+V2 - Vлишн.) х 0,95=
=(205,0+70,0-5,0) х 0,95=270,0 х 0,95=257,0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</si>
  <si>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(V1+V2 -Vлишн.) х 0,05=
=(205,0+70,0-5,0) х 0,05=270,0 х 0,05=13,0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</si>
  <si>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V(футляр)=5,0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</si>
  <si>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Погрузка  лишнего грунта в автосамосвалы экскаватором с объѐмом ковша 0,65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</si>
  <si>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5,0 х 1,6 = 8,0 т
(γ=1,6 т/м</t>
    </r>
    <r>
      <rPr>
        <vertAlign val="superscript"/>
        <sz val="11"/>
        <color rgb="FFFF0000"/>
        <rFont val="Times New Roman"/>
        <family val="1"/>
        <charset val="204"/>
      </rPr>
      <t>3</t>
    </r>
    <r>
      <rPr>
        <sz val="11"/>
        <color rgb="FFFF0000"/>
        <rFont val="Times New Roman"/>
        <family val="1"/>
        <charset val="204"/>
      </rPr>
      <t>)</t>
    </r>
  </si>
  <si>
    <t>работы исключены</t>
  </si>
  <si>
    <t>работы исключены, коммуникация не найдена</t>
  </si>
  <si>
    <t>Переустройство хозпитьевого водопровода (В1) на участке В1-1 – В1-1А</t>
  </si>
  <si>
    <r>
      <t>Разработка грунта II группы в траншее механизированным способом (экскаватором с ковшом емк. 0,65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</si>
  <si>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1а</t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</si>
  <si>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=(0,7+1х2,15)х2,15х16,0=98,0 м</t>
    </r>
    <r>
      <rPr>
        <vertAlign val="superscript"/>
        <sz val="10"/>
        <rFont val="Times New Roman"/>
        <family val="1"/>
        <charset val="204"/>
      </rPr>
      <t>3</t>
    </r>
  </si>
  <si>
    <r>
      <t>Доработка грунта в траншее вручную (3% от 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)</t>
    </r>
  </si>
  <si>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</si>
  <si>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=461,0 х 0,03=14,0 м³</t>
    </r>
  </si>
  <si>
    <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 0,70 х 0,1 х 52,0 х 1,1 =4,0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</si>
  <si>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t>Обратная засыпка песком вручную h=0,3 м над верхом труб и на всю глубину траншеи под ж/д</t>
  </si>
  <si>
    <r>
      <t>Погрузка  лишнего грунта в автосамосвалы экскаватором с объёмом ковша 0,65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</si>
  <si>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(лишний грунт: трубы, футляр, песок) =36,0 м</t>
    </r>
    <r>
      <rPr>
        <vertAlign val="superscript"/>
        <sz val="10"/>
        <rFont val="Times New Roman"/>
        <family val="1"/>
        <charset val="204"/>
      </rPr>
      <t>3</t>
    </r>
  </si>
  <si>
    <r>
      <t>36,0 х 1,6 = 57,6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</si>
  <si>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131-23-НВК3.СО</t>
  </si>
  <si>
    <r>
      <t>Монтаж фланца свободного стального Dу=100 мм PN10 кгс/см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(для труб ø 110 мм)</t>
    </r>
  </si>
  <si>
    <t>Установка болтов М16х65</t>
  </si>
  <si>
    <t>Установка гайки М16</t>
  </si>
  <si>
    <t>Установка шайбы М16</t>
  </si>
  <si>
    <t>Установка прокладки из паронита А-150-10 для фланца ø150 мм, PN1,0 МПа, исп. А</t>
  </si>
  <si>
    <r>
      <t>Установка опорно-направляющих колец ОНК-110 для трубы Д</t>
    </r>
    <r>
      <rPr>
        <vertAlign val="subscript"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=110 мм</t>
    </r>
  </si>
  <si>
    <t>Переустройство хозпитьевого водопровода (В1) на участке В1-2 – В1-2А</t>
  </si>
  <si>
    <t>Разработка грунта в траншее механизированным способом (экскаватором с ковшом емк. 0,65 м3)</t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</si>
  <si>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=(0,7+1х1,9)х1,9х7,0=35,0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</si>
  <si>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=137,0 х 0,03=4,0</t>
    </r>
  </si>
  <si>
    <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 1,0 х 0,1 х 14,0 х 1,1 = 1,5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</si>
  <si>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19,0 х 1,6=30,4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</si>
  <si>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Прокладка труб полиэтиленовых напорных ПЭ100  SDR17  ø315х18,7 «питьевая»</t>
  </si>
  <si>
    <t>ГОСТ 10704-91 с весьма усил. гидроизол.</t>
  </si>
  <si>
    <t>Монтаж фланца свободного стального Dу 300 мм (для труб ø315 мм)</t>
  </si>
  <si>
    <t>Монтаж втулки ПЭ100 SDR 17 под фланец d=315 мм PN10 кгс/см²</t>
  </si>
  <si>
    <t>Установка болтов М20х80</t>
  </si>
  <si>
    <t>Установка гайки М20</t>
  </si>
  <si>
    <t>Установка шайбы М20</t>
  </si>
  <si>
    <t>Установка прокладки из паронита А-300-10 для фланца ø 300 мм, 1,0 МПа, исп. А</t>
  </si>
  <si>
    <r>
      <t>Установка опорно-направляющих колец ОНК-315 для трубы Д</t>
    </r>
    <r>
      <rPr>
        <vertAlign val="subscript"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=315 мм</t>
    </r>
  </si>
  <si>
    <t>Переустройство хозпитьевого водопровода (В1) на участке В1-3А – В1-8</t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</si>
  <si>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 1888,0 х 0,03=57,0 м³</t>
    </r>
  </si>
  <si>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2</t>
    </r>
  </si>
  <si>
    <t>Устройство песчаного основания h=0,1 м под трубы вручную</t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</si>
  <si>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 1,0 х 0,1 х 249,0 х 1,1 = 27,5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</si>
  <si>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677,0 х 1,6=1083,2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</si>
  <si>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Прокладка труб полиэтиленовых напорных ПЭ100  SDR17  ø160х18,7 «питьевая»</t>
  </si>
  <si>
    <t>Монтаж тройника чугунного фланцевого ТФ 300х150 ГОСТ 5525-88</t>
  </si>
  <si>
    <t>Монтаж фланца свободного стального Dу 150 мм (для труб ø160 мм)</t>
  </si>
  <si>
    <t>Монтаж втулки ПЭ100 SDR 17 под фланец d=160 мм PN10 кгс/см²</t>
  </si>
  <si>
    <t>Монтаж фланца стального плоского приварного DN300, PN10, 50-10-01</t>
  </si>
  <si>
    <t>Установка прокладки из паронита А-300-10 для фланца 300 мм, 1,0 МПа, исп. А</t>
  </si>
  <si>
    <t>Установка прокладки из паронита А-150-10 для фланца 150 мм, 1,0 МПа, исп. А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</si>
  <si>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</si>
  <si>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 d=315 мм</t>
  </si>
  <si>
    <t>Монтаж отвода 60° ПЭ 100 SDR17  d=315 мм</t>
  </si>
  <si>
    <r>
      <t>Установка опорно-направляющих колец ОНК-160 для трубы Д</t>
    </r>
    <r>
      <rPr>
        <vertAlign val="subscript"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=160 мм</t>
    </r>
  </si>
  <si>
    <r>
      <rPr>
        <b/>
        <u/>
        <sz val="10"/>
        <rFont val="Times New Roman"/>
        <family val="1"/>
        <charset val="204"/>
      </rPr>
      <t>Устройство колодцев из</t>
    </r>
    <r>
      <rPr>
        <b/>
        <sz val="10"/>
        <rFont val="Times New Roman"/>
        <family val="1"/>
        <charset val="204"/>
      </rPr>
      <t xml:space="preserve"> </t>
    </r>
    <r>
      <rPr>
        <b/>
        <u/>
        <sz val="10"/>
        <rFont val="Times New Roman"/>
        <family val="1"/>
        <charset val="204"/>
      </rPr>
      <t>сборных ж.б. элементов</t>
    </r>
  </si>
  <si>
    <t>Установка плиты днища ПН 15 (серия 3.900.1-14, в.1)</t>
  </si>
  <si>
    <t>шт. т</t>
  </si>
  <si>
    <t>Установка плиты перекрытия 1ПП15-2 (серия 3.900.1-14, в.1)</t>
  </si>
  <si>
    <t>Установка кольца стенового КС 15.9 (серия 3.900.1-14, в.1)</t>
  </si>
  <si>
    <t>Установка кольца стенового КС 15.6 (серия 3.900.1-14, в.1)</t>
  </si>
  <si>
    <t>Установка люка чугунного тяжелого Т (С250)</t>
  </si>
  <si>
    <t>Устройство крепления стремянки из угловой стали 50х5</t>
  </si>
  <si>
    <t>Крепление стремянки</t>
  </si>
  <si>
    <t>Устройство      крепления      стремянки      из стальной полосы 5х80</t>
  </si>
  <si>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2 кг</t>
    </r>
  </si>
  <si>
    <r>
      <t>Расход материала  на один слой - 0,3 кг на м</t>
    </r>
    <r>
      <rPr>
        <vertAlign val="superscript"/>
        <sz val="10"/>
        <rFont val="Times New Roman"/>
        <family val="1"/>
        <charset val="204"/>
      </rPr>
      <t>2</t>
    </r>
  </si>
  <si>
    <t>Обмазка битумной мастикой Технониколь №24 в два слоя</t>
  </si>
  <si>
    <r>
      <t>Расход материала на один слой – 1,0 кг на м</t>
    </r>
    <r>
      <rPr>
        <vertAlign val="superscript"/>
        <sz val="10"/>
        <rFont val="Times New Roman"/>
        <family val="1"/>
        <charset val="204"/>
      </rPr>
      <t>2</t>
    </r>
  </si>
  <si>
    <t>Устройство     щебеночной     подготовки     из щебня фракции 20-40 мм, М600</t>
  </si>
  <si>
    <t>Отсыпка под днище колодца</t>
  </si>
  <si>
    <t>Бетон В20, W6, F200</t>
  </si>
  <si>
    <t>Переустройство хозпитьевого водопровода (В1) на участке В1-26 – В1-27</t>
  </si>
  <si>
    <t>Прокладка труб полиэтиленовых напорных ПЭ100  SDR17  ø160х9,5 «питьевая»</t>
  </si>
  <si>
    <t>Монтаж фланца свободного стального Dу=150 мм PN10 кгс/см² (для труб ø160 мм)</t>
  </si>
  <si>
    <t>В футляре (кожухе)</t>
  </si>
  <si>
    <t>Установка болтов М20х70</t>
  </si>
  <si>
    <t>Установка прокладки из паронита А-150-10 для фланца ø 150 мм, 1,0 МПа, исп. А</t>
  </si>
  <si>
    <t>Переустройство хозпитьевого водопровода (В1) на участке В1-30 – В1-31</t>
  </si>
  <si>
    <r>
      <t>Под трубы: 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 х 2,0) х 2,0 х 50,0=310,0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</si>
  <si>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=310,0 х 0,03=9,0 м³</t>
    </r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</si>
  <si>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 0,8 х 0,1 х 33,0 х 1,1 = 3,0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</si>
  <si>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17,0 х 1,6=27,2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</si>
  <si>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Монтаж фланца свободного стального Dу=100 мм PN10 кгс/см² (для труб ø110 мм)</t>
  </si>
  <si>
    <t>Монтаж втулки ПЭ100 SDR 17 под свободный металлический фланец d=110 мм ( для трубы 110 мм)</t>
  </si>
  <si>
    <r>
      <t>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=(1,1+1х1,9)х1,9 х (31,0-7,0)=137,0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L=7,0 м (по 2,0 м в каждую сторону от стенок колодцев и точки пересечения с сущ. Коммуникациями</t>
    </r>
  </si>
  <si>
    <r>
      <rPr>
        <sz val="10"/>
        <rFont val="Times New Roman"/>
        <family val="1"/>
      </rPr>
      <t xml:space="preserve">Разработка грунта в траншее механизированным способом (экскаватором ЕК-14 с ковшом емк. 0,65 м3).Грунт-
</t>
    </r>
    <r>
      <rPr>
        <sz val="10"/>
        <rFont val="Times New Roman"/>
        <family val="1"/>
      </rPr>
      <t>техногенный влажный γ=1,9 т/м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</si>
  <si>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>Доработка грунта вручную (3%)</t>
    </r>
  </si>
  <si>
    <r>
      <rPr>
        <sz val="10"/>
        <rFont val="Times New Roman"/>
        <family val="1"/>
      </rPr>
      <t xml:space="preserve">Устройство песчаного основания под трубы
</t>
    </r>
    <r>
      <rPr>
        <sz val="10"/>
        <rFont val="Times New Roman"/>
        <family val="1"/>
      </rPr>
      <t>h=0.15м</t>
    </r>
  </si>
  <si>
    <r>
      <rPr>
        <sz val="10"/>
        <rFont val="Times New Roman"/>
        <family val="1"/>
      </rPr>
      <t>Засыпка песком с повышенной степенью уплотнения Куп&gt;0.95</t>
    </r>
  </si>
  <si>
    <r>
      <rPr>
        <sz val="10"/>
        <rFont val="Times New Roman"/>
        <family val="1"/>
      </rPr>
      <t>Обратная засыпка грунта бульдозером Т-75</t>
    </r>
  </si>
  <si>
    <r>
      <rPr>
        <sz val="10"/>
        <rFont val="Times New Roman"/>
        <family val="1"/>
      </rPr>
      <t>Лишний грунт (γ=1,9 т/м</t>
    </r>
    <r>
      <rPr>
        <vertAlign val="superscript"/>
        <sz val="10"/>
        <rFont val="Times New Roman"/>
        <family val="1"/>
      </rPr>
      <t>3)</t>
    </r>
  </si>
  <si>
    <r>
      <rPr>
        <sz val="10"/>
        <rFont val="Times New Roman"/>
        <family val="1"/>
      </rPr>
      <t>Установка кольца стенового КС 10.9 (серия 3.900.1-14, в.1)</t>
    </r>
  </si>
  <si>
    <r>
      <rPr>
        <sz val="10"/>
        <rFont val="Times New Roman"/>
        <family val="1"/>
      </rPr>
      <t>Установка кольца стенового КС 10.6 (серия 3.900.1-14, в.1)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</si>
  <si>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240</t>
    </r>
  </si>
  <si>
    <r>
      <rPr>
        <sz val="10"/>
        <rFont val="Times New Roman"/>
        <family val="1"/>
      </rPr>
      <t>Установка лестницы-стремянки из угловой оцинкованной стали 50×5 мм (С1-04)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</si>
  <si>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>19,5</t>
    </r>
  </si>
  <si>
    <r>
      <rPr>
        <sz val="10"/>
        <rFont val="Times New Roman"/>
        <family val="1"/>
      </rPr>
      <t xml:space="preserve">5,49
</t>
    </r>
    <r>
      <rPr>
        <sz val="10"/>
        <rFont val="Times New Roman"/>
        <family val="1"/>
      </rPr>
      <t>15,7</t>
    </r>
  </si>
  <si>
    <r>
      <rPr>
        <sz val="10"/>
        <rFont val="Times New Roman"/>
        <family val="1"/>
      </rPr>
      <t xml:space="preserve">31,4
</t>
    </r>
    <r>
      <rPr>
        <sz val="10"/>
        <rFont val="Times New Roman"/>
        <family val="1"/>
      </rPr>
      <t>15,7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</si>
  <si>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1200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</si>
  <si>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>400</t>
    </r>
  </si>
  <si>
    <r>
      <rPr>
        <sz val="10"/>
        <rFont val="Times New Roman"/>
        <family val="1"/>
      </rPr>
      <t>Заполнение межтрубного пространства цементным раствором (для футляра 530*10)</t>
    </r>
  </si>
  <si>
    <r>
      <rPr>
        <sz val="10"/>
        <rFont val="Times New Roman"/>
        <family val="1"/>
      </rPr>
      <t>шт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</si>
  <si>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32,4</t>
    </r>
  </si>
  <si>
    <r>
      <rPr>
        <sz val="10"/>
        <rFont val="Times New Roman"/>
        <family val="1"/>
      </rPr>
      <t xml:space="preserve">5
</t>
    </r>
    <r>
      <rPr>
        <sz val="10"/>
        <rFont val="Times New Roman"/>
        <family val="1"/>
      </rPr>
      <t>1250</t>
    </r>
  </si>
  <si>
    <r>
      <rPr>
        <sz val="10"/>
        <rFont val="Times New Roman"/>
        <family val="1"/>
      </rPr>
      <t>Установка кольца стенового КС 15.9 (серия 3.900.1-14, в.1)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</si>
  <si>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100</t>
    </r>
  </si>
  <si>
    <t>Хозбытовая канализация (уч.9-9А-9б)</t>
  </si>
  <si>
    <t>№131-23-НВК4,л.2,3,4, 131-23-НВК4.С</t>
  </si>
  <si>
    <t>Доработка грунта вручную (3%)</t>
  </si>
  <si>
    <t>Засыпка песком с повышенной степенью уплотнения Куп&gt;0.95</t>
  </si>
  <si>
    <t>Устойство щебеночного  основания под колодец h=0,1 м вручную</t>
  </si>
  <si>
    <t>Заполнение межтрубного пространства цементным раствором</t>
  </si>
  <si>
    <t>Обратная засыпка грунта бульдозером Т-75</t>
  </si>
  <si>
    <t>257,84+64,75=322,59</t>
  </si>
  <si>
    <r>
      <t>Лишний грунт (γ=1,9 т/м</t>
    </r>
    <r>
      <rPr>
        <vertAlign val="superscript"/>
        <sz val="10"/>
        <rFont val="Times New Roman"/>
        <family val="1"/>
        <charset val="204"/>
      </rPr>
      <t>3)</t>
    </r>
  </si>
  <si>
    <t>126,7+9,66=136,36</t>
  </si>
  <si>
    <t>240,74+4,47=245,21</t>
  </si>
  <si>
    <t>Прокладка труб КОРСИС PRODN/OD 160P SN 16 ТУ 22.21.21-001-73011750-2021</t>
  </si>
  <si>
    <t>Установка плиты днища ПН10 (серия 3.900.1-14, в.1)</t>
  </si>
  <si>
    <t>450*2=900</t>
  </si>
  <si>
    <t>Установка плиты перекрытия ПП10-2 (серия 3.900.1-14, в.1)</t>
  </si>
  <si>
    <t>250*2=500</t>
  </si>
  <si>
    <t>Установка кольца стенового КС 10.9 (серия 3.900.1-14, в.1)</t>
  </si>
  <si>
    <t>600*3=1800</t>
  </si>
  <si>
    <t>Установка кольца стенового КС 10.6 (серия 3.900.1-14, в.1)</t>
  </si>
  <si>
    <t>400*2=800</t>
  </si>
  <si>
    <t>50*4=200</t>
  </si>
  <si>
    <t>Установка кольца стенового КС7.3 (серия 3.900.1-14, в.1)</t>
  </si>
  <si>
    <t>123*2=246</t>
  </si>
  <si>
    <t>120*2=240</t>
  </si>
  <si>
    <t>Установка лестницы-стремянки из угловой оцинкованной стали 50×5 мм (С1-04)</t>
  </si>
  <si>
    <t>25а</t>
  </si>
  <si>
    <t>Установка лестницы-стремянки из угловой оцинкованной стали 50×5 мм (С1-05)</t>
  </si>
  <si>
    <t>Демонтаж существующей канализации Ду150,керамика</t>
  </si>
  <si>
    <t>Демонтаж сущ.канализационного колодца Ду1000мм в составе:</t>
  </si>
  <si>
    <t>Количество и тип демонтируемых  элементов уточняется в ходе демонтажных работ.</t>
  </si>
  <si>
    <t>Демонтаж плиты днища ПН10 (серия 3.900.1-14, в.1)</t>
  </si>
  <si>
    <t>Демонтаж плиты перекрытия ПП10-2 (серия 3.900.1-14, в.1)</t>
  </si>
  <si>
    <t>Демонтаж кольца стенового КС 10.9 (серия 3.900.1-14, в.1)</t>
  </si>
  <si>
    <t>600*2=1200</t>
  </si>
  <si>
    <t>Демонтаж кольца стенового КС 10.6 (серия 3.900.1-14, в.1)</t>
  </si>
  <si>
    <t>Демонтаж кольца опорного КО6 (серия 3.900.1-14, в.1)</t>
  </si>
  <si>
    <t>Демонтаж кольца стенового КС7.3 (серия 3.900.1-14, в.1)</t>
  </si>
  <si>
    <t>Демонтаж люка чугунного тяжелого Т(С250)</t>
  </si>
  <si>
    <t>Хозбытовая канализация (уч.10-10А)</t>
  </si>
  <si>
    <t>Сварка       труб       ВУС,       ЦПП       стальных электросварных   377х10   мм   вдоль   (футляр) ст.20</t>
  </si>
  <si>
    <t>Прокладка труб КОРСИС PRODN/OD 110P SN 16 ТУ 22.21.21-001-73011750-2021</t>
  </si>
  <si>
    <t>Хозбытовая канализация (уч.11-12(11Д) )</t>
  </si>
  <si>
    <t>Сварка         труб         ВУС,ЦПП         стальных электросварных 530х10 мм вдоль (футляр)</t>
  </si>
  <si>
    <t>Заполнение межтрубного пространства цементным раствором (для футляра 530*10)</t>
  </si>
  <si>
    <r>
      <t>(3,14*0,25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-3,14*0,15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)*16=2,01</t>
    </r>
  </si>
  <si>
    <t>Заполнение межтрубного пространства цементным раствором (для футляра 377*10)</t>
  </si>
  <si>
    <r>
      <t>(3,14*0,189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-3,14*0,08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)*14=1,29</t>
    </r>
  </si>
  <si>
    <t>246,23+159,53=405,76</t>
  </si>
  <si>
    <t>454,26+10,77=463,03</t>
  </si>
  <si>
    <t>863,09+20,46</t>
  </si>
  <si>
    <t>863,09+20,46=883,55</t>
  </si>
  <si>
    <t>Прокладка труб КОРСИС PRODN/OD 315P SN 16 ТУ 22.21.21-001-73011750-2021</t>
  </si>
  <si>
    <t>Прокладка труб КОРСИС PRODN/OD 1605P SN 16 ТУ 22.21.21-001-73011750-2021</t>
  </si>
  <si>
    <t>Перекладка выпуска Ду150</t>
  </si>
  <si>
    <t>440*4=1760</t>
  </si>
  <si>
    <t>250*4=1000</t>
  </si>
  <si>
    <t>600*5=3000</t>
  </si>
  <si>
    <t>50*10=500</t>
  </si>
  <si>
    <t>Установка кольца стенового КС10.6 (серия 3.900.1-14, в.1)</t>
  </si>
  <si>
    <t>400*4=1600</t>
  </si>
  <si>
    <t>120*5=600</t>
  </si>
  <si>
    <t>шт</t>
  </si>
  <si>
    <t>Установка лестницы-стремянки из угловой оцинкованной стали 50×5 мм (С1-01)</t>
  </si>
  <si>
    <t>31а</t>
  </si>
  <si>
    <t>Установка лестницы-стремянки из угловой оцинкованной стали 50×5 мм (С1-02)</t>
  </si>
  <si>
    <t>31б</t>
  </si>
  <si>
    <t>Установка лестницы-стремянки из угловой оцинкованной стали 50×5 мм (С1-03)</t>
  </si>
  <si>
    <t>16,2*2=32,4</t>
  </si>
  <si>
    <t>31в</t>
  </si>
  <si>
    <t>Демонтаж трубы Ду300чуг.</t>
  </si>
  <si>
    <t>Демонтаж трубы Ду150чуг.</t>
  </si>
  <si>
    <t>Демонтаж сущ.канализационных колодцев Ду1000мм в составе:</t>
  </si>
  <si>
    <t>450*5=2250</t>
  </si>
  <si>
    <t>250*5=1250</t>
  </si>
  <si>
    <t>600*10=6000</t>
  </si>
  <si>
    <t>400*5=2000</t>
  </si>
  <si>
    <t>50*5=250</t>
  </si>
  <si>
    <t>123*5=615</t>
  </si>
  <si>
    <t>Хозбытовая канализация (уч.12-12А-12Б-13)</t>
  </si>
  <si>
    <r>
      <t>(3.14* 0,25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-3.14*0.15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)*26=3,27</t>
    </r>
  </si>
  <si>
    <t>115,58+40,27=123,58</t>
  </si>
  <si>
    <t>616,72+24,35=678,55</t>
  </si>
  <si>
    <t>1182,26+46,26=1228,52</t>
  </si>
  <si>
    <t>Установка плиты днища ПН15 (серия 3.900.1-14, в.1)</t>
  </si>
  <si>
    <t>Установка плиты перекрытия ПП15-2 (серия 3.900.1-14, в.1)</t>
  </si>
  <si>
    <t>600*4=2400</t>
  </si>
  <si>
    <t>Установка лестницы-стремянки из угловой оцинкованной стали 50×5 мм (С1-07)</t>
  </si>
  <si>
    <t>35,7*2=71,4</t>
  </si>
  <si>
    <t>Демонтаж существующих колодцев Нср.=2.6м,Ду1000мм</t>
  </si>
  <si>
    <t>Шт.</t>
  </si>
  <si>
    <t>Количество   и   тип   демонтируемых      элементов уточняется в ходе демонтажных работ.</t>
  </si>
  <si>
    <t>50*2=100</t>
  </si>
  <si>
    <r>
      <t>Разработка грунта в траншее механизированным способом (экскаватором ЕК-14 с ковшом емк. 0,65 м3).Грунт-
техногенный влажный γ=1,9 т/м</t>
    </r>
    <r>
      <rPr>
        <vertAlign val="superscript"/>
        <sz val="10"/>
        <rFont val="Times New Roman"/>
        <family val="1"/>
        <charset val="204"/>
      </rPr>
      <t>3</t>
    </r>
  </si>
  <si>
    <t>Устройство песчаного основания под трубы
h=0.15м</t>
  </si>
  <si>
    <t>Разработка грунта в котловане под колодцы механизированным способом (экскаватором
с ковшом емк. 0,65 м3) (2шт.Нср=2.5м,Ду=1м)</t>
  </si>
  <si>
    <t>Прокладка труб ВУС,ЦПП стальных электросварных 377х8мм ГОСТ10704-91
(футляр)ст.20</t>
  </si>
  <si>
    <t>Разрезание труб стальных электросварных
377х10 мм вдоль на две части (футляр)</t>
  </si>
  <si>
    <t>Сварка труб стальных электросварных
377х10 мм вдоль (футляр)</t>
  </si>
  <si>
    <t>Отвозка лишнего грунта на расстояние  на
30км  автосамосвалом КАМАЗ-5511 г.п. 10 т и утилизация.</t>
  </si>
  <si>
    <t>2
900</t>
  </si>
  <si>
    <t>2
500</t>
  </si>
  <si>
    <t>3
1800</t>
  </si>
  <si>
    <t>2
800</t>
  </si>
  <si>
    <t>2
200</t>
  </si>
  <si>
    <t>2
246</t>
  </si>
  <si>
    <t>2
240</t>
  </si>
  <si>
    <t>Установка муфт защитных полиэтиленовых D=194 мм L=150,0 мм для прохода труб сквозь бетонную стенку колодца (для труб
ø160 мм)</t>
  </si>
  <si>
    <t>1
19,5</t>
  </si>
  <si>
    <t>1
22,6</t>
  </si>
  <si>
    <r>
      <t xml:space="preserve">кг </t>
    </r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2</t>
    </r>
  </si>
  <si>
    <t>5,49
15,7</t>
  </si>
  <si>
    <t>31,4
15,7</t>
  </si>
  <si>
    <t>1
450</t>
  </si>
  <si>
    <t>1
250</t>
  </si>
  <si>
    <t>2
1200</t>
  </si>
  <si>
    <t>1
400</t>
  </si>
  <si>
    <t>1
50</t>
  </si>
  <si>
    <t>1
123</t>
  </si>
  <si>
    <t>1
120</t>
  </si>
  <si>
    <t>Прокладка труб ВУС,ЦПП стальных электросварных 377х8мм ГОСТ10704-91
(футляр) ст.20</t>
  </si>
  <si>
    <t>Разрезание труб ВУС,ЦПП стальных электросварных 377х10 мм вдоль на две части
(футляр) ст.20</t>
  </si>
  <si>
    <t>Отвозка лишнего грунта на расстояние  30 км
автосамосвалом КАМАЗ-5511 г.п. 10 т и утилизация.</t>
  </si>
  <si>
    <r>
      <t>Разработка грунта в траншее механизированным способом (экскаватором
ЕК-14 с ковшом емк. 0,65 м3). γ=1,9 т/м</t>
    </r>
    <r>
      <rPr>
        <vertAlign val="superscript"/>
        <sz val="10"/>
        <rFont val="Times New Roman"/>
        <family val="1"/>
        <charset val="204"/>
      </rPr>
      <t>3</t>
    </r>
  </si>
  <si>
    <t>22.48</t>
  </si>
  <si>
    <t>Разработка грунта в котловане под колодцы механизированным способом (экскаватором с
ковшом емк. 0,65 м3) (4шт.Нср=2.5м,Ду=1м)</t>
  </si>
  <si>
    <t>Прокладка труб ВУС,ЦПП стальных электросварных 530х10мм ГОСТ10704-91
(футляр) ст.20</t>
  </si>
  <si>
    <t>Разрезание труб ВУС,ЦПП стальных электросварных 530х10 мм вдоль на две части
(футляр)</t>
  </si>
  <si>
    <t>Прокладка труб ВУС,ЦПП стальных
электросварных 377х8мм ГОСТ10704-91 (футляр) ст.20</t>
  </si>
  <si>
    <t>Разрезание труб ВУС,ЦПП стальных электросварных 377х8 мм вдоль на две части
(футляр)</t>
  </si>
  <si>
    <t>Отвозка лишнего грунта на расстояние  30 км автосамосвалом КАМАЗ-5511 г.п. 10 т и утилизация</t>
  </si>
  <si>
    <t>5
1760</t>
  </si>
  <si>
    <t>5
1750</t>
  </si>
  <si>
    <t>5
3000</t>
  </si>
  <si>
    <t>10
500</t>
  </si>
  <si>
    <t>4
1600</t>
  </si>
  <si>
    <t>5
600</t>
  </si>
  <si>
    <t>Установка муфт защитных полиэтиленовых D=365 мм L=150,0 мм для прохода труб сквозь бетонную стенку колодца (для труб
ø315 мм)</t>
  </si>
  <si>
    <t>1
9,7</t>
  </si>
  <si>
    <t>1
12,9</t>
  </si>
  <si>
    <t>2
32,4</t>
  </si>
  <si>
    <t>11
31,4</t>
  </si>
  <si>
    <t>62,8
31,4</t>
  </si>
  <si>
    <t>5
2250</t>
  </si>
  <si>
    <t>5
1250</t>
  </si>
  <si>
    <t>10
6000</t>
  </si>
  <si>
    <t>5
2000</t>
  </si>
  <si>
    <t>5
250</t>
  </si>
  <si>
    <t>5
615</t>
  </si>
  <si>
    <t>Разработка грунта в котловане под колодцы механизированным способом (экскаватором с
ковшом емк. 0,65 м3) (2шт.,Ду=1м)</t>
  </si>
  <si>
    <t>Прокладка труб  ВУС,ЦПП стальных электросварных 530х10мм ГОСТ10704-91
(футляр)ст.20</t>
  </si>
  <si>
    <t>Разрезание труб ВУС, ЦПП стальных электросварных 530х10 мм вдоль на две части
(футляр)ст.20</t>
  </si>
  <si>
    <t>Сварка         труб         ВУС,ЦПП         стальных электросварных   377х10   мм   вдоль   (футляр)
ст.20</t>
  </si>
  <si>
    <t>Отвозка лишнего грунта на расстояние  30км и утилизация автосамосвалом КАМАЗ-5511
г.п. 10 т и утилизация</t>
  </si>
  <si>
    <t>6
2400</t>
  </si>
  <si>
    <t>2
71,4</t>
  </si>
  <si>
    <t>4
2400</t>
  </si>
  <si>
    <t>2
100</t>
  </si>
  <si>
    <t>Исключенный/добавленный объем</t>
  </si>
  <si>
    <r>
      <rPr>
        <b/>
        <u/>
        <sz val="10"/>
        <color rgb="FFFF0000"/>
        <rFont val="Times New Roman"/>
        <family val="1"/>
        <charset val="204"/>
      </rPr>
      <t>Земляные работы</t>
    </r>
  </si>
  <si>
    <r>
      <t>Разработка грунта в траншее механизированным способом (экскаватором
ЕК-14 с ковшом емк. 0,65 м3).Грунт- техногенный влажный γ=1,9 т/м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</si>
  <si>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10"/>
        <color rgb="FFFF0000"/>
        <rFont val="Times New Roman"/>
        <family val="1"/>
        <charset val="204"/>
      </rPr>
      <t>3</t>
    </r>
  </si>
  <si>
    <r>
      <t>(3.14*0,189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-3,14*0,08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 xml:space="preserve"> )*18,6=1,72</t>
    </r>
  </si>
  <si>
    <r>
      <t>Лишний грунт (γ=1,9 т/м</t>
    </r>
    <r>
      <rPr>
        <vertAlign val="superscript"/>
        <sz val="10"/>
        <color rgb="FFFF0000"/>
        <rFont val="Times New Roman"/>
        <family val="1"/>
        <charset val="204"/>
      </rPr>
      <t>3)</t>
    </r>
  </si>
  <si>
    <r>
      <t>Погрузка  лишнего грунта в автосамосвалы экскаватором с объёмом ковша 0,65м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</si>
  <si>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rPr>
        <b/>
        <u/>
        <sz val="10"/>
        <color rgb="FFFF0000"/>
        <rFont val="Times New Roman"/>
        <family val="1"/>
        <charset val="204"/>
      </rPr>
      <t>Прокладка трубопровода</t>
    </r>
  </si>
  <si>
    <r>
      <t>Установка опорно-направляющих колец ОНК-110 для трубы Д</t>
    </r>
    <r>
      <rPr>
        <vertAlign val="subscript"/>
        <sz val="10"/>
        <color rgb="FFFF0000"/>
        <rFont val="Times New Roman"/>
        <family val="1"/>
        <charset val="204"/>
      </rPr>
      <t>н</t>
    </r>
    <r>
      <rPr>
        <sz val="10"/>
        <color rgb="FFFF0000"/>
        <rFont val="Times New Roman"/>
        <family val="1"/>
        <charset val="204"/>
      </rPr>
      <t>=110 мм</t>
    </r>
  </si>
  <si>
    <r>
      <rPr>
        <b/>
        <u/>
        <sz val="10"/>
        <color rgb="FFFF0000"/>
        <rFont val="Times New Roman"/>
        <family val="1"/>
        <charset val="204"/>
      </rPr>
      <t>Устройство колодца из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u/>
        <sz val="10"/>
        <color rgb="FFFF0000"/>
        <rFont val="Times New Roman"/>
        <family val="1"/>
        <charset val="204"/>
      </rPr>
      <t>сборных ж.б. элементов</t>
    </r>
  </si>
  <si>
    <r>
      <rPr>
        <b/>
        <u/>
        <sz val="10"/>
        <color rgb="FFFF0000"/>
        <rFont val="Times New Roman"/>
        <family val="1"/>
        <charset val="204"/>
      </rPr>
      <t>Демонтажные работы.</t>
    </r>
  </si>
  <si>
    <t>по ИД, пока не согласована</t>
  </si>
  <si>
    <t>13.1</t>
  </si>
  <si>
    <t>Прокладка труб КОРСИС PRODN/OD 160 SN 16</t>
  </si>
  <si>
    <t>Кол-во по РД</t>
  </si>
  <si>
    <t>по ИД, пока не согласована, 2 футляра вместо 1</t>
  </si>
  <si>
    <t>замена диаметра трубы</t>
  </si>
  <si>
    <t>ИД на это нет!!!!</t>
  </si>
  <si>
    <r>
      <t>Разработка грунта в траншее механизированным способом (экскаватором ЕК-14 с ковшом емк. 0,65 м3).Грунт-
техногенный влажный γ=1,9 т/м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</si>
  <si>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(3.14*0,189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-3,14*0,08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 xml:space="preserve"> )*28=2,58</t>
    </r>
  </si>
  <si>
    <r>
      <t>Установка опорно-направляющих колец ОНК-160 для трубы Д</t>
    </r>
    <r>
      <rPr>
        <vertAlign val="subscript"/>
        <sz val="10"/>
        <color rgb="FFFF0000"/>
        <rFont val="Times New Roman"/>
        <family val="1"/>
        <charset val="204"/>
      </rPr>
      <t>н</t>
    </r>
    <r>
      <rPr>
        <sz val="10"/>
        <color rgb="FFFF0000"/>
        <rFont val="Times New Roman"/>
        <family val="1"/>
        <charset val="204"/>
      </rPr>
      <t>=160 мм</t>
    </r>
  </si>
  <si>
    <r>
      <t xml:space="preserve">кг </t>
    </r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10"/>
        <color rgb="FFFF0000"/>
        <rFont val="Times New Roman"/>
        <family val="1"/>
        <charset val="204"/>
      </rPr>
      <t>2</t>
    </r>
  </si>
  <si>
    <r>
      <t>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= 12,5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(kупл.=1,1)</t>
    </r>
  </si>
  <si>
    <r>
      <t>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L=3,14 х 0,265 х 0,265 х 16,0 = 4,0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VТр.= πr2L= 3,14 х 0,158 х 0,158 х 14,0 = 1,0 м3 V6 =[(V1+V2+V3)–(V4+V5+VТр.+Vфутл.)] х 0,95==157,0 х 0,95=149,0 м3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</si>
  <si>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=[(V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 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)] х 0,05 = 157,0 х 0,05=8,0 м3</t>
    </r>
  </si>
  <si>
    <r>
      <t>V</t>
    </r>
    <r>
      <rPr>
        <vertAlign val="sub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(песок, трубы, футляр)=1,5+12,5,0+4,0+1,0==19,0  м3</t>
    </r>
  </si>
  <si>
    <t>Крепление стенок траншеи инвентарными дощатыми щитами с винтовыми распорками вблизи существующих фундаментов</t>
  </si>
  <si>
    <t>Пробивка отверстий в ж.б. кольце для прохода муфты защитной ø365 мм с последующей заделкой бетоном свободного пространства</t>
  </si>
  <si>
    <t>Пробивка отверстий в ж.б. кольце для прохода муфты защитной ø194 мм с последующей заделкой бетоном свободного пространства</t>
  </si>
  <si>
    <r>
      <t>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=(1,1+1х2,15)х2,15х(101,0-19,0-16,0)=461,0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L=19,0 м – прокладка в здании; 16,0 м – по 2,0 м в каждую сторону от стенок и точек пересечения с сущ. коммуникациями.</t>
    </r>
  </si>
  <si>
    <t>Разработка грунта II группы в траншее
вручную (в местах пересеч. с сущ. сетями, вблизи фундаментов и колодцев)</t>
  </si>
  <si>
    <t>Устройство песчаного основания h=0,1 м
под трубы вручную</t>
  </si>
  <si>
    <r>
      <t>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=28,0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</si>
  <si>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0,163 х 0,163 х 29,0=2,42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Тр..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0,055 х 0,055 х 52,0=0,49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</t>
    </r>
    <r>
      <rPr>
        <vertAlign val="sub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 xml:space="preserve"> = 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)] х 0,95=
=537х0,95=510,0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</si>
  <si>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>= 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 х 0,05 =
= 27,0 м</t>
    </r>
    <r>
      <rPr>
        <vertAlign val="superscript"/>
        <sz val="10"/>
        <rFont val="Times New Roman"/>
        <family val="1"/>
        <charset val="204"/>
      </rPr>
      <t>3</t>
    </r>
  </si>
  <si>
    <t>Транспортировка лишнего грунта на расстояние 30 км автосамосвалами
грузоподъемностью 10 т</t>
  </si>
  <si>
    <t>Прокладка труб стальных электросварных прямошовных ø325х7,0  группы В
по ГОСТ 10705-80* сталь 20  (футляр) ГОСТ 10704-91 с весьма усил. гидроизол.</t>
  </si>
  <si>
    <t>2
8,06</t>
  </si>
  <si>
    <t>Монтаж втулки ПЭ100 SDR 17 под свободный металлический фланец d=110 мм
(для труб ø110 мм)</t>
  </si>
  <si>
    <t>2
0,844</t>
  </si>
  <si>
    <t>2
0,094</t>
  </si>
  <si>
    <t>Установка муфты защитной полиэтиленовой D=140 мм L=150,0 мм мм для прохода труб
сквозь бетонную стену колодца (для труб D=110 мм)</t>
  </si>
  <si>
    <t>2
2,1</t>
  </si>
  <si>
    <t>Заполнение межтрубного пространства в футляре (кожухе) цементно-песчаным
раствором М100</t>
  </si>
  <si>
    <t>Разработка грунта II группы в траншее
вручную (в местах пересеч. с сущ. сетями, вблизи и колодцев)</t>
  </si>
  <si>
    <t>Обратная засыпка песком вручную h=0,3 м
над верхом трубы и на всю глубину траншеи под ж/д (по 2,0 м в сторону от оси ж/д)</t>
  </si>
  <si>
    <t>Транспортировка лишнего грунта на расстояние  30 км автосамосвалами
грузоподъемностью 10 т</t>
  </si>
  <si>
    <t>Прокладка труб стальных электросварных прямошовных ø530х8,0  группы В
по ГОСТ 10705-80* сталь 20  (футляр)</t>
  </si>
  <si>
    <t>2
27,2</t>
  </si>
  <si>
    <t>2
6,7</t>
  </si>
  <si>
    <t>Установка муфты защитной полиэтиленовой
L=150,0 мм D=365 мм для прохода труб сквозь бетонную стену колодца (для труб D=315 мм)</t>
  </si>
  <si>
    <t>2
5,58</t>
  </si>
  <si>
    <r>
      <t>Под трубы: 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 х 2,25) х 2,25 х 249,0=Длина вместе с участками В1-нов.1, В1-нов.2 до зданий (L=2,23 м) минус диаметры колодцев (12м). Под колодцы: V2=2,7 х 2,7 х 0,5 х 3 =11,0 м3
=1877,0 м</t>
    </r>
    <r>
      <rPr>
        <vertAlign val="superscript"/>
        <sz val="10"/>
        <rFont val="Times New Roman"/>
        <family val="1"/>
        <charset val="204"/>
      </rPr>
      <t>3</t>
    </r>
  </si>
  <si>
    <t>Обратная засыпка песком вручную h=0,3 м над верхом трубы и на всю глубину траншеи
под ж/д путями</t>
  </si>
  <si>
    <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=609,0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</si>
  <si>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L=3,14 х 0,158 х 0,158 х 215,0 = 16,9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0,08 х 0,08 х 23,0 = 0,5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футл..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0,265 х 0,265 х 99,0 = 21,8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футл..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0,189 х 0,189 х10,5 = 1,2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= 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)] х 0,95=
=(1945,0-609,0-68,0) х 0,95=1205,0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</si>
  <si>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 xml:space="preserve"> = 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)] х 0,05 =
= 1268,0 х 0,05 = 63,0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</si>
  <si>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(песок, трубы, футляр)
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>=27,5+609,0+68,0=677,0 м</t>
    </r>
    <r>
      <rPr>
        <vertAlign val="superscript"/>
        <sz val="10"/>
        <rFont val="Times New Roman"/>
        <family val="1"/>
        <charset val="204"/>
      </rPr>
      <t>3</t>
    </r>
  </si>
  <si>
    <t>Транспортировка лишнего грунта на
расстояние 30 км автосамосвалами грузоподъемностью 10 т</t>
  </si>
  <si>
    <t>Прокладка труб стальных электросварных прямошовных ø530х8,0  группы В
по ГОСТ 10705-80* сталь 20  (футляр) ГОСТ 10704-91 с весьма усил. гидроизол.</t>
  </si>
  <si>
    <t>Прокладка труб стальных электросварных прямошовных ø377х7,0  группы В
по ГОСТ 10705-80* сталь 20  (футляр) ГОСТ 10704-91 с весьма усил. гидроизол.</t>
  </si>
  <si>
    <r>
      <t>Монтаж задвижки чугунной фланцевой с обрезиненным клином, невыдвижным шпинделем М3В-300 (DN300)
Py 1,6 (16 кгс/см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</si>
  <si>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1
121</t>
  </si>
  <si>
    <r>
      <t>Монтаж задвижки чугунной фланцевой с обрезиненным клином, невыдвижным шпинделем 30ч 39р    М3В-150 (DN150)
Py 1,6 (16 кгс/см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</si>
  <si>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2
70</t>
  </si>
  <si>
    <t>2
210</t>
  </si>
  <si>
    <t>14
190,4</t>
  </si>
  <si>
    <t>14
46,9</t>
  </si>
  <si>
    <t>2
1,75</t>
  </si>
  <si>
    <t>2
0,14</t>
  </si>
  <si>
    <t>2
0,26</t>
  </si>
  <si>
    <t>Установка муфты защитной полиэтиленовой D=365 мм L=150,0 мм для прохода труб сквозь бетонную стену колодца (для труб
D=315 мм)</t>
  </si>
  <si>
    <t>14
39,1</t>
  </si>
  <si>
    <t>2
55,2</t>
  </si>
  <si>
    <t>2
41,6</t>
  </si>
  <si>
    <t>Заполнение межтрубного пространства в
футляре (кожухе) цементно-песчаным раствором М100</t>
  </si>
  <si>
    <t>3
2,85</t>
  </si>
  <si>
    <t>3
2,04</t>
  </si>
  <si>
    <t>4
4,0</t>
  </si>
  <si>
    <t>4
2,64</t>
  </si>
  <si>
    <t>4
0,2</t>
  </si>
  <si>
    <t>3
315</t>
  </si>
  <si>
    <t>3
0,07</t>
  </si>
  <si>
    <t>18
0,02</t>
  </si>
  <si>
    <t>51,0
15,5</t>
  </si>
  <si>
    <t>51,0
102,0</t>
  </si>
  <si>
    <r>
      <t xml:space="preserve">шт. </t>
    </r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3</t>
    </r>
  </si>
  <si>
    <t>6
0,8</t>
  </si>
  <si>
    <t>2
0,2</t>
  </si>
  <si>
    <t>2
13,72</t>
  </si>
  <si>
    <t>Монтаж втулки ПЭ100 SDR 17 под свободный металлический фланец d=160 мм
( для трубы 160 мм)</t>
  </si>
  <si>
    <t>2
0,132</t>
  </si>
  <si>
    <t>Установка муфты защитной полиэтиленовой D=140 мм L=150,0 мм для прохода труб сквозь бетонную стену колодца (для труб
D=160 мм)</t>
  </si>
  <si>
    <t>Разработка грунта в траншее механизированным способом (экскаватором
с ковшом емк. 0,65 м3)</t>
  </si>
  <si>
    <r>
      <t>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0,055 х 0,055 х 33,0 = 0,3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 (0,8 х 0,41 х 33,0 х 1,1) – (V</t>
    </r>
    <r>
      <rPr>
        <vertAlign val="subscript"/>
        <sz val="10"/>
        <rFont val="Times New Roman"/>
        <family val="1"/>
        <charset val="204"/>
      </rPr>
      <t>Тр</t>
    </r>
    <r>
      <rPr>
        <sz val="10"/>
        <rFont val="Times New Roman"/>
        <family val="1"/>
        <charset val="204"/>
      </rPr>
      <t>) = 12,0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</si>
  <si>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L=3,14 х 0,163 х 0,163 х 17,0 = 1,4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= 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) х 0,95=
=302,0 х 0,95=287,0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</si>
  <si>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= 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 х 0,05 =
= 302,0 х 0,05 = 15,0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</si>
  <si>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(трубы, футляр, песок)=3,0+12,0+0,3+1,4=
=17,0  м</t>
    </r>
    <r>
      <rPr>
        <vertAlign val="superscript"/>
        <sz val="10"/>
        <rFont val="Times New Roman"/>
        <family val="1"/>
        <charset val="204"/>
      </rPr>
      <t>3</t>
    </r>
  </si>
  <si>
    <t>2
0,09</t>
  </si>
  <si>
    <t>Установка муфты защитной полиэтиленовой D=140 мм L=150,0 мм для прохода труб сквозь бетонную стену колодца (для труб
D=110 мм)</t>
  </si>
  <si>
    <t>2
1,172</t>
  </si>
  <si>
    <r>
      <t>Под трубы: 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=(1,1+1 х 3,3) х 3,3 х 32,0=465,0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</si>
  <si>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Доработка грунта в траншее вручную (3% от 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)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</si>
  <si>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=465,0 х 0,03=14,0 м³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</si>
  <si>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= 0,8 х 0,1 х 24,5 х 1,1 = 2,0 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 xml:space="preserve"> (k</t>
    </r>
    <r>
      <rPr>
        <vertAlign val="subscript"/>
        <sz val="10"/>
        <color rgb="FFFF0000"/>
        <rFont val="Times New Roman"/>
        <family val="1"/>
        <charset val="204"/>
      </rPr>
      <t>упл.</t>
    </r>
    <r>
      <rPr>
        <sz val="10"/>
        <color rgb="FFFF0000"/>
        <rFont val="Times New Roman"/>
        <family val="1"/>
        <charset val="204"/>
      </rPr>
      <t>=1,1)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</si>
  <si>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Тр.</t>
    </r>
    <r>
      <rPr>
        <sz val="10"/>
        <color rgb="FFFF0000"/>
        <rFont val="Times New Roman"/>
        <family val="1"/>
        <charset val="204"/>
      </rPr>
      <t>= πr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L= 3,14 х 0,08 х 0,08 х 24,5 = 0,5 м</t>
    </r>
    <r>
      <rPr>
        <vertAlign val="superscript"/>
        <sz val="10"/>
        <color rgb="FFFF0000"/>
        <rFont val="Times New Roman"/>
        <family val="1"/>
        <charset val="204"/>
      </rPr>
      <t xml:space="preserve">3
</t>
    </r>
    <r>
      <rPr>
        <sz val="10"/>
        <color rgb="FFFF0000"/>
        <rFont val="Times New Roman"/>
        <family val="1"/>
        <charset val="204"/>
      </rPr>
      <t>V</t>
    </r>
    <r>
      <rPr>
        <vertAlign val="subscript"/>
        <sz val="10"/>
        <color rgb="FFFF0000"/>
        <rFont val="Times New Roman"/>
        <family val="1"/>
        <charset val="204"/>
      </rPr>
      <t>4</t>
    </r>
    <r>
      <rPr>
        <sz val="10"/>
        <color rgb="FFFF0000"/>
        <rFont val="Times New Roman"/>
        <family val="1"/>
        <charset val="204"/>
      </rPr>
      <t>= (0,8 х 0,46 х 24,5 х 1,1) – (V</t>
    </r>
    <r>
      <rPr>
        <vertAlign val="subscript"/>
        <sz val="10"/>
        <color rgb="FFFF0000"/>
        <rFont val="Times New Roman"/>
        <family val="1"/>
        <charset val="204"/>
      </rPr>
      <t>Тр</t>
    </r>
    <r>
      <rPr>
        <sz val="10"/>
        <color rgb="FFFF0000"/>
        <rFont val="Times New Roman"/>
        <family val="1"/>
        <charset val="204"/>
      </rPr>
      <t>) = 9,5 м</t>
    </r>
    <r>
      <rPr>
        <vertAlign val="superscript"/>
        <sz val="10"/>
        <color rgb="FFFF0000"/>
        <rFont val="Times New Roman"/>
        <family val="1"/>
        <charset val="204"/>
      </rPr>
      <t xml:space="preserve">3
</t>
    </r>
    <r>
      <rPr>
        <sz val="10"/>
        <color rgb="FFFF0000"/>
        <rFont val="Times New Roman"/>
        <family val="1"/>
        <charset val="204"/>
      </rPr>
      <t>(k</t>
    </r>
    <r>
      <rPr>
        <vertAlign val="subscript"/>
        <sz val="10"/>
        <color rgb="FFFF0000"/>
        <rFont val="Times New Roman"/>
        <family val="1"/>
        <charset val="204"/>
      </rPr>
      <t>упл.</t>
    </r>
    <r>
      <rPr>
        <sz val="10"/>
        <color rgb="FFFF0000"/>
        <rFont val="Times New Roman"/>
        <family val="1"/>
        <charset val="204"/>
      </rPr>
      <t>=1,1)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</si>
  <si>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футл.</t>
    </r>
    <r>
      <rPr>
        <sz val="10"/>
        <color rgb="FFFF0000"/>
        <rFont val="Times New Roman"/>
        <family val="1"/>
        <charset val="204"/>
      </rPr>
      <t>= πr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L=3,14 х 0,189 х 0,189 х 7,5 = 1,0 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 xml:space="preserve"> V</t>
    </r>
    <r>
      <rPr>
        <vertAlign val="subscript"/>
        <sz val="10"/>
        <color rgb="FFFF0000"/>
        <rFont val="Times New Roman"/>
        <family val="1"/>
        <charset val="204"/>
      </rPr>
      <t>5</t>
    </r>
    <r>
      <rPr>
        <sz val="10"/>
        <color rgb="FFFF0000"/>
        <rFont val="Times New Roman"/>
        <family val="1"/>
        <charset val="204"/>
      </rPr>
      <t xml:space="preserve"> = (V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)–(V</t>
    </r>
    <r>
      <rPr>
        <vertAlign val="sub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4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Тр.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футл.</t>
    </r>
    <r>
      <rPr>
        <sz val="10"/>
        <color rgb="FFFF0000"/>
        <rFont val="Times New Roman"/>
        <family val="1"/>
        <charset val="204"/>
      </rPr>
      <t>) х 0,95=
=466,0 х 0,95=443,0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</si>
  <si>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6</t>
    </r>
    <r>
      <rPr>
        <sz val="10"/>
        <color rgb="FFFF0000"/>
        <rFont val="Times New Roman"/>
        <family val="1"/>
        <charset val="204"/>
      </rPr>
      <t xml:space="preserve"> = (V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)–(V</t>
    </r>
    <r>
      <rPr>
        <vertAlign val="sub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4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Тр.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футл</t>
    </r>
    <r>
      <rPr>
        <sz val="10"/>
        <color rgb="FFFF0000"/>
        <rFont val="Times New Roman"/>
        <family val="1"/>
        <charset val="204"/>
      </rPr>
      <t>) х 0,05 =
= 466,0 х 0,05 = 23,0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</si>
  <si>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Погрузка  лишнего грунта в автосамосвалы экскаватором с объёмом ковша 0,65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</si>
  <si>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7</t>
    </r>
    <r>
      <rPr>
        <sz val="10"/>
        <color rgb="FFFF0000"/>
        <rFont val="Times New Roman"/>
        <family val="1"/>
        <charset val="204"/>
      </rPr>
      <t xml:space="preserve"> (трубы, футляр, песок) =0,5+1,0+2,0+9,5=13,0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</si>
  <si>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13,0 х 1,6=20,8 т  (γ=1,6 т/м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)</t>
    </r>
  </si>
  <si>
    <r>
      <rPr>
        <sz val="10"/>
        <rFont val="Times New Roman"/>
        <family val="1"/>
      </rPr>
      <t>№131-23-НВК5 л.2-4, СО л.1-3</t>
    </r>
  </si>
  <si>
    <r>
      <rPr>
        <sz val="10"/>
        <rFont val="Times New Roman"/>
        <family val="1"/>
      </rPr>
      <t xml:space="preserve">Отвозка лишнего грунта на расстояние  до
</t>
    </r>
    <r>
      <rPr>
        <sz val="10"/>
        <rFont val="Times New Roman"/>
        <family val="1"/>
      </rPr>
      <t>30 км автосамосвалом КАМАЗ-5511 г.п. 10 т</t>
    </r>
  </si>
  <si>
    <r>
      <rPr>
        <sz val="10"/>
        <rFont val="Times New Roman"/>
        <family val="1"/>
      </rPr>
      <t>Установка плиты днища ПН 10 (серия 3.900.1-14, в.1)</t>
    </r>
  </si>
  <si>
    <r>
      <rPr>
        <sz val="10"/>
        <rFont val="Times New Roman"/>
        <family val="1"/>
      </rPr>
      <t>Установка плиты перекрытия ПП 10-2 (серия 3.900.1-14, в.1)</t>
    </r>
  </si>
  <si>
    <r>
      <rPr>
        <sz val="10"/>
        <rFont val="Times New Roman"/>
        <family val="1"/>
      </rPr>
      <t xml:space="preserve">Установка кольца стенового КС 10.9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</si>
  <si>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шт.
</t>
    </r>
    <r>
      <rPr>
        <sz val="10"/>
        <rFont val="Times New Roman"/>
        <family val="1"/>
      </rPr>
      <t>кг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</si>
  <si>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>492</t>
    </r>
  </si>
  <si>
    <r>
      <rPr>
        <sz val="10"/>
        <rFont val="Times New Roman"/>
        <family val="1"/>
      </rPr>
      <t xml:space="preserve">кг
</t>
    </r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2</t>
    </r>
  </si>
  <si>
    <r>
      <rPr>
        <sz val="10"/>
        <rFont val="Times New Roman"/>
        <family val="1"/>
      </rPr>
      <t xml:space="preserve">6,38
</t>
    </r>
    <r>
      <rPr>
        <sz val="10"/>
        <rFont val="Times New Roman"/>
        <family val="1"/>
      </rPr>
      <t>18,21</t>
    </r>
  </si>
  <si>
    <r>
      <rPr>
        <b/>
        <sz val="12"/>
        <rFont val="Times New Roman"/>
        <family val="1"/>
      </rPr>
      <t xml:space="preserve">Ливневая канализация (уч.15-15А-15Б-15В-15Г-15Д-16-16А-17-17А-18-19-20-
</t>
    </r>
    <r>
      <rPr>
        <b/>
        <sz val="12"/>
        <rFont val="Times New Roman"/>
        <family val="1"/>
      </rPr>
      <t>22,подключение дождеприемников Д-1 -22 и Д2-12Анов.)</t>
    </r>
  </si>
  <si>
    <r>
      <rPr>
        <b/>
        <u/>
        <sz val="10"/>
        <rFont val="Times New Roman"/>
        <family val="1"/>
      </rPr>
      <t xml:space="preserve">Вынос сетей от колодца 15 до колодца
</t>
    </r>
    <r>
      <rPr>
        <b/>
        <u/>
        <sz val="10"/>
        <rFont val="Times New Roman"/>
        <family val="1"/>
      </rPr>
      <t>17А(нов.)</t>
    </r>
  </si>
  <si>
    <r>
      <rPr>
        <sz val="10"/>
        <rFont val="Times New Roman"/>
        <family val="1"/>
      </rPr>
      <t xml:space="preserve">Засыпка песком с повышенной степенью
</t>
    </r>
    <r>
      <rPr>
        <sz val="10"/>
        <rFont val="Times New Roman"/>
        <family val="1"/>
      </rPr>
      <t>уплотнения Куп&gt;0.95</t>
    </r>
  </si>
  <si>
    <r>
      <rPr>
        <sz val="10"/>
        <rFont val="Times New Roman"/>
        <family val="1"/>
      </rPr>
      <t xml:space="preserve">Разработка грунта в котловане под колодцы механизированным способом (экскаватором
</t>
    </r>
    <r>
      <rPr>
        <sz val="10"/>
        <rFont val="Times New Roman"/>
        <family val="1"/>
      </rPr>
      <t>с ковшом емк. 0,65 м3) (8шт.)</t>
    </r>
  </si>
  <si>
    <r>
      <rPr>
        <sz val="10"/>
        <rFont val="Times New Roman"/>
        <family val="1"/>
      </rPr>
      <t xml:space="preserve">Устойство щебеночного  основания под
</t>
    </r>
    <r>
      <rPr>
        <sz val="10"/>
        <rFont val="Times New Roman"/>
        <family val="1"/>
      </rPr>
      <t>колодец h=0,1 м вручную</t>
    </r>
  </si>
  <si>
    <r>
      <rPr>
        <sz val="10"/>
        <rFont val="Times New Roman"/>
        <family val="1"/>
      </rPr>
      <t>Прокладка труб ВУС,ЦПП стальных электросварных 530*10 мм ГОСТ10704-91 (футляр)</t>
    </r>
  </si>
  <si>
    <r>
      <rPr>
        <sz val="10"/>
        <rFont val="Times New Roman"/>
        <family val="1"/>
      </rPr>
      <t xml:space="preserve">Разрезание труб ВУС,ЦППстальных электросварных 530*10 мм вдоль на две
</t>
    </r>
    <r>
      <rPr>
        <sz val="10"/>
        <rFont val="Times New Roman"/>
        <family val="1"/>
      </rPr>
      <t>части (футляр)</t>
    </r>
  </si>
  <si>
    <r>
      <rPr>
        <sz val="10"/>
        <rFont val="Times New Roman"/>
        <family val="1"/>
      </rPr>
      <t xml:space="preserve">Сварка      труб      ВУС,ЦПП            стальных электросварных
</t>
    </r>
    <r>
      <rPr>
        <sz val="10"/>
        <rFont val="Times New Roman"/>
        <family val="1"/>
      </rPr>
      <t>530*10 мм вдоль (футляр)</t>
    </r>
  </si>
  <si>
    <r>
      <rPr>
        <sz val="10"/>
        <rFont val="Times New Roman"/>
        <family val="1"/>
      </rPr>
      <t xml:space="preserve">Прокладка труб КОРСИС PRODN/OD 315/271P SN 16 ТУ 22.21.21-001-73011750-
</t>
    </r>
    <r>
      <rPr>
        <sz val="10"/>
        <rFont val="Times New Roman"/>
        <family val="1"/>
      </rPr>
      <t>2021</t>
    </r>
  </si>
  <si>
    <r>
      <rPr>
        <sz val="10"/>
        <rFont val="Times New Roman"/>
        <family val="1"/>
      </rPr>
      <t xml:space="preserve">Установка плиты днища ПН 10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</si>
  <si>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4
</t>
    </r>
    <r>
      <rPr>
        <sz val="10"/>
        <rFont val="Times New Roman"/>
        <family val="1"/>
      </rPr>
      <t>1800</t>
    </r>
  </si>
  <si>
    <r>
      <rPr>
        <sz val="10"/>
        <rFont val="Times New Roman"/>
        <family val="1"/>
      </rPr>
      <t xml:space="preserve">7
</t>
    </r>
    <r>
      <rPr>
        <sz val="10"/>
        <rFont val="Times New Roman"/>
        <family val="1"/>
      </rPr>
      <t>4200</t>
    </r>
  </si>
  <si>
    <r>
      <rPr>
        <sz val="10"/>
        <rFont val="Times New Roman"/>
        <family val="1"/>
      </rPr>
      <t>Установка плиты днища ПН 15 (серия 3.900.1-14, в.1)</t>
    </r>
  </si>
  <si>
    <r>
      <rPr>
        <sz val="10"/>
        <rFont val="Times New Roman"/>
        <family val="1"/>
      </rPr>
      <t xml:space="preserve">5
</t>
    </r>
    <r>
      <rPr>
        <sz val="10"/>
        <rFont val="Times New Roman"/>
        <family val="1"/>
      </rPr>
      <t>4750</t>
    </r>
  </si>
  <si>
    <r>
      <rPr>
        <sz val="10"/>
        <rFont val="Times New Roman"/>
        <family val="1"/>
      </rPr>
      <t xml:space="preserve">Установка плиты перекрытия ПП 15-2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</si>
  <si>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5
</t>
    </r>
    <r>
      <rPr>
        <sz val="10"/>
        <rFont val="Times New Roman"/>
        <family val="1"/>
      </rPr>
      <t>3450</t>
    </r>
  </si>
  <si>
    <r>
      <rPr>
        <sz val="10"/>
        <rFont val="Times New Roman"/>
        <family val="1"/>
      </rPr>
      <t xml:space="preserve">15
</t>
    </r>
    <r>
      <rPr>
        <sz val="10"/>
        <rFont val="Times New Roman"/>
        <family val="1"/>
      </rPr>
      <t>15000</t>
    </r>
  </si>
  <si>
    <r>
      <rPr>
        <sz val="10"/>
        <rFont val="Times New Roman"/>
        <family val="1"/>
      </rPr>
      <t xml:space="preserve">Установка кольца стенового КС 15.6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</si>
  <si>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1320</t>
    </r>
  </si>
  <si>
    <r>
      <rPr>
        <sz val="10"/>
        <rFont val="Times New Roman"/>
        <family val="1"/>
      </rPr>
      <t xml:space="preserve">19
</t>
    </r>
    <r>
      <rPr>
        <sz val="10"/>
        <rFont val="Times New Roman"/>
        <family val="1"/>
      </rPr>
      <t>750</t>
    </r>
  </si>
  <si>
    <r>
      <rPr>
        <sz val="10"/>
        <rFont val="Times New Roman"/>
        <family val="1"/>
      </rPr>
      <t xml:space="preserve">Установка кольца стенового КС7.3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</si>
  <si>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10
</t>
    </r>
    <r>
      <rPr>
        <sz val="10"/>
        <rFont val="Times New Roman"/>
        <family val="1"/>
      </rPr>
      <t>1200</t>
    </r>
  </si>
  <si>
    <r>
      <rPr>
        <sz val="10"/>
        <rFont val="Times New Roman"/>
        <family val="1"/>
      </rPr>
      <t xml:space="preserve">Установка муфт защитных полиэтиленовых D=365 мм L=270,0 мм для прохода труб сквозь бетонную стенку колодца (для труб
</t>
    </r>
    <r>
      <rPr>
        <sz val="10"/>
        <rFont val="Times New Roman"/>
        <family val="1"/>
      </rPr>
      <t>ø315 мм)</t>
    </r>
  </si>
  <si>
    <r>
      <rPr>
        <sz val="10"/>
        <rFont val="Times New Roman"/>
        <family val="1"/>
      </rPr>
      <t>Установка лестницы-стремянки из угловой оцинкованной стали 50×5 мм:</t>
    </r>
  </si>
  <si>
    <r>
      <rPr>
        <sz val="10"/>
        <rFont val="Times New Roman"/>
        <family val="1"/>
      </rPr>
      <t>28а</t>
    </r>
  </si>
  <si>
    <r>
      <rPr>
        <sz val="10"/>
        <rFont val="Times New Roman"/>
        <family val="1"/>
      </rPr>
      <t>С1-03</t>
    </r>
  </si>
  <si>
    <r>
      <rPr>
        <sz val="10"/>
        <rFont val="Times New Roman"/>
        <family val="1"/>
      </rPr>
      <t>28б</t>
    </r>
  </si>
  <si>
    <r>
      <rPr>
        <sz val="10"/>
        <rFont val="Times New Roman"/>
        <family val="1"/>
      </rPr>
      <t>С1-04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</si>
  <si>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39,0</t>
    </r>
  </si>
  <si>
    <r>
      <rPr>
        <sz val="10"/>
        <rFont val="Times New Roman"/>
        <family val="1"/>
      </rPr>
      <t>28в</t>
    </r>
  </si>
  <si>
    <r>
      <rPr>
        <sz val="10"/>
        <rFont val="Times New Roman"/>
        <family val="1"/>
      </rPr>
      <t>С1-07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</si>
  <si>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7,8</t>
    </r>
  </si>
  <si>
    <r>
      <rPr>
        <sz val="10"/>
        <rFont val="Times New Roman"/>
        <family val="1"/>
      </rPr>
      <t>28г</t>
    </r>
  </si>
  <si>
    <r>
      <rPr>
        <sz val="10"/>
        <rFont val="Times New Roman"/>
        <family val="1"/>
      </rPr>
      <t>С1-08</t>
    </r>
  </si>
  <si>
    <r>
      <rPr>
        <sz val="10"/>
        <rFont val="Times New Roman"/>
        <family val="1"/>
      </rPr>
      <t xml:space="preserve">3
</t>
    </r>
    <r>
      <rPr>
        <sz val="10"/>
        <rFont val="Times New Roman"/>
        <family val="1"/>
      </rPr>
      <t>117,0</t>
    </r>
  </si>
  <si>
    <r>
      <rPr>
        <sz val="10"/>
        <rFont val="Times New Roman"/>
        <family val="1"/>
      </rPr>
      <t xml:space="preserve">51
</t>
    </r>
    <r>
      <rPr>
        <sz val="10"/>
        <rFont val="Times New Roman"/>
        <family val="1"/>
      </rPr>
      <t>124</t>
    </r>
  </si>
  <si>
    <r>
      <rPr>
        <sz val="10"/>
        <rFont val="Times New Roman"/>
        <family val="1"/>
      </rPr>
      <t xml:space="preserve">Обмазка битумной мастикой
</t>
    </r>
    <r>
      <rPr>
        <sz val="10"/>
        <rFont val="Times New Roman"/>
        <family val="1"/>
      </rPr>
      <t>Технониколь №24</t>
    </r>
  </si>
  <si>
    <r>
      <rPr>
        <sz val="10"/>
        <rFont val="Times New Roman"/>
        <family val="1"/>
      </rPr>
      <t xml:space="preserve">290
</t>
    </r>
    <r>
      <rPr>
        <sz val="10"/>
        <rFont val="Times New Roman"/>
        <family val="1"/>
      </rPr>
      <t>124</t>
    </r>
  </si>
  <si>
    <r>
      <rPr>
        <b/>
        <sz val="10"/>
        <rFont val="Times New Roman"/>
        <family val="1"/>
      </rPr>
      <t>Демонтажные работы.</t>
    </r>
  </si>
  <si>
    <r>
      <rPr>
        <sz val="10"/>
        <rFont val="Times New Roman"/>
        <family val="1"/>
      </rPr>
      <t>Демонтаж существующих колодцев</t>
    </r>
  </si>
  <si>
    <r>
      <rPr>
        <sz val="10"/>
        <rFont val="Times New Roman"/>
        <family val="1"/>
      </rPr>
      <t>Демонтаж труб Ду300 чуг.</t>
    </r>
  </si>
  <si>
    <r>
      <rPr>
        <sz val="10"/>
        <rFont val="Times New Roman"/>
        <family val="1"/>
      </rPr>
      <t>Демонтаж существующих дождепремников</t>
    </r>
  </si>
  <si>
    <r>
      <rPr>
        <b/>
        <u/>
        <sz val="10"/>
        <rFont val="Times New Roman"/>
        <family val="1"/>
      </rPr>
      <t>Подключение дождеприемников Д-1 -22 и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Д-2-12А нов.</t>
    </r>
  </si>
  <si>
    <r>
      <rPr>
        <sz val="10"/>
        <rFont val="Times New Roman"/>
        <family val="1"/>
      </rPr>
      <t xml:space="preserve">Разработка грунта в котловане под дождеприемные колодцы механизированным способом (экскаватором с ковшом емк. 0,65
</t>
    </r>
    <r>
      <rPr>
        <sz val="10"/>
        <rFont val="Times New Roman"/>
        <family val="1"/>
      </rPr>
      <t>м3) (2шт.Нср=1,14м,Ду=1,0м)</t>
    </r>
  </si>
  <si>
    <r>
      <rPr>
        <sz val="10"/>
        <rFont val="Times New Roman"/>
        <family val="1"/>
      </rPr>
      <t xml:space="preserve">Погрузка  лишнего грунта в автосамосвалы
</t>
    </r>
    <r>
      <rPr>
        <sz val="10"/>
        <rFont val="Times New Roman"/>
        <family val="1"/>
      </rPr>
      <t>экскаватором с объёмом ковша 0,65м</t>
    </r>
    <r>
      <rPr>
        <vertAlign val="superscript"/>
        <sz val="10"/>
        <rFont val="Times New Roman"/>
        <family val="1"/>
      </rPr>
      <t>3</t>
    </r>
  </si>
  <si>
    <r>
      <rPr>
        <b/>
        <u/>
        <sz val="10"/>
        <rFont val="Times New Roman"/>
        <family val="1"/>
      </rPr>
      <t>Устройство дождеприемных колодцев Д-1 и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Д-2 из сборных ж.б. элементов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</si>
  <si>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880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</si>
  <si>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250</t>
    </r>
  </si>
  <si>
    <r>
      <rPr>
        <sz val="10"/>
        <rFont val="Times New Roman"/>
        <family val="1"/>
      </rPr>
      <t xml:space="preserve">Установка   дождеприемной   решетки   тип   –
</t>
    </r>
    <r>
      <rPr>
        <sz val="10"/>
        <rFont val="Times New Roman"/>
        <family val="1"/>
      </rPr>
      <t>ДБ2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</si>
  <si>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168</t>
    </r>
  </si>
  <si>
    <r>
      <rPr>
        <sz val="10"/>
        <rFont val="Times New Roman"/>
        <family val="1"/>
      </rPr>
      <t>Установка плиты перекрытия ПП 20-2 (серия 3.900.1-14, в.1)</t>
    </r>
  </si>
  <si>
    <r>
      <rPr>
        <b/>
        <sz val="12"/>
        <rFont val="Times New Roman"/>
        <family val="1"/>
      </rPr>
      <t>Ливневая канализация (кол.26-27)</t>
    </r>
  </si>
  <si>
    <r>
      <rPr>
        <sz val="10"/>
        <rFont val="Times New Roman"/>
        <family val="1"/>
      </rPr>
      <t xml:space="preserve">№131-23-НВК5 л.2-4,
</t>
    </r>
    <r>
      <rPr>
        <sz val="10"/>
        <rFont val="Times New Roman"/>
        <family val="1"/>
      </rPr>
      <t>СО л.1-3</t>
    </r>
  </si>
  <si>
    <r>
      <rPr>
        <sz val="10"/>
        <rFont val="Times New Roman"/>
        <family val="1"/>
      </rPr>
      <t xml:space="preserve">Прокладка труб ВУС,ЦПП стальных электросварных 820х14мм ГОСТ10704-91
</t>
    </r>
    <r>
      <rPr>
        <sz val="10"/>
        <rFont val="Times New Roman"/>
        <family val="1"/>
      </rPr>
      <t>(футляр)</t>
    </r>
  </si>
  <si>
    <r>
      <rPr>
        <sz val="10"/>
        <rFont val="Times New Roman"/>
        <family val="1"/>
      </rPr>
      <t xml:space="preserve">Разрезание труб ВУС,ЦПП стальных электросварных 820х14 мм вдоль на две части
</t>
    </r>
    <r>
      <rPr>
        <sz val="10"/>
        <rFont val="Times New Roman"/>
        <family val="1"/>
      </rPr>
      <t>(футляр)</t>
    </r>
  </si>
  <si>
    <r>
      <rPr>
        <sz val="10"/>
        <rFont val="Times New Roman"/>
        <family val="1"/>
      </rPr>
      <t xml:space="preserve">Сварка         труб         ВУС,ЦПП         стальных электросварных
</t>
    </r>
    <r>
      <rPr>
        <sz val="10"/>
        <rFont val="Times New Roman"/>
        <family val="1"/>
      </rPr>
      <t>820х14 мм вдоль (футляр)</t>
    </r>
  </si>
  <si>
    <r>
      <rPr>
        <sz val="10"/>
        <rFont val="Times New Roman"/>
        <family val="1"/>
      </rPr>
      <t>103,84+55,83=159,67</t>
    </r>
  </si>
  <si>
    <r>
      <rPr>
        <sz val="10"/>
        <rFont val="Times New Roman"/>
        <family val="1"/>
      </rPr>
      <t>69,78+9,2=78,98</t>
    </r>
  </si>
  <si>
    <r>
      <rPr>
        <sz val="10"/>
        <rFont val="Times New Roman"/>
        <family val="1"/>
      </rPr>
      <t>132,58+17,48=150,06</t>
    </r>
  </si>
  <si>
    <r>
      <rPr>
        <sz val="10"/>
        <rFont val="Times New Roman"/>
        <family val="1"/>
      </rPr>
      <t xml:space="preserve">Прокладка труб КОРСИС PRODN/OD 630/535P SN 16 ТУ 22.21.21-001-73011750-
</t>
    </r>
    <r>
      <rPr>
        <sz val="10"/>
        <rFont val="Times New Roman"/>
        <family val="1"/>
      </rPr>
      <t>2021</t>
    </r>
  </si>
  <si>
    <r>
      <rPr>
        <b/>
        <u/>
        <sz val="10"/>
        <rFont val="Times New Roman"/>
        <family val="1"/>
      </rPr>
      <t>Устройство колодца из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сборных ж.б. элементов (сущ.кол.25,26)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</si>
  <si>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2400</t>
    </r>
  </si>
  <si>
    <r>
      <rPr>
        <sz val="10"/>
        <rFont val="Times New Roman"/>
        <family val="1"/>
      </rPr>
      <t>Установка муфт защитных полиэтиленовых D=669 мм L=450,0 мм для прохода труб сквозь бетонную стенку колодца (для труб ø630 мм)</t>
    </r>
  </si>
  <si>
    <r>
      <rPr>
        <sz val="10"/>
        <rFont val="Times New Roman"/>
        <family val="1"/>
      </rPr>
      <t xml:space="preserve">36,43
</t>
    </r>
    <r>
      <rPr>
        <sz val="10"/>
        <rFont val="Times New Roman"/>
        <family val="1"/>
      </rPr>
      <t>18,21</t>
    </r>
  </si>
  <si>
    <t>Ливневая канализация (перенос колодца14)</t>
  </si>
  <si>
    <t>№131-23-НВК5 л.2-4, СО л.1-3</t>
  </si>
  <si>
    <t>Разработка грунта в котловане под колодцы механизированным способом (экскаватором с ковшом емк. 0,65 м3)
(1шт.Нср=2.7м,Ду=2м)</t>
  </si>
  <si>
    <t>Устройство щебеночного  основания под колодец h=0,1 м вручную</t>
  </si>
  <si>
    <t>Отвозка лишнего грунта на расстояние  до
30 км автосамосвалом КАМАЗ-5511 г.п. 10 т</t>
  </si>
  <si>
    <t>Установка плиты днища ПН 10 (серия 3.900.1-14, в.1)</t>
  </si>
  <si>
    <t>Установка плиты перекрытия ПП 10-2 (серия 3.900.1-14, в.1)</t>
  </si>
  <si>
    <t>Установка кольца стенового КС 10.9
(серия 3.900.1-14, в.1)</t>
  </si>
  <si>
    <t>шт.
кг</t>
  </si>
  <si>
    <t>1
600</t>
  </si>
  <si>
    <t>2
400</t>
  </si>
  <si>
    <t>Установка кольца опорного КО6
(серия 3.900.1-14, в.1)</t>
  </si>
  <si>
    <t>1
200</t>
  </si>
  <si>
    <t>1
492</t>
  </si>
  <si>
    <t>1
480</t>
  </si>
  <si>
    <t>Установка муфт защитных полиэтиленовых D=669 мм L=450 мм для прохода труб сквозь бетонную стенку колодца (для труб ø500 мм)</t>
  </si>
  <si>
    <t>1
16,2</t>
  </si>
  <si>
    <t>6,38
18,21</t>
  </si>
  <si>
    <t>36,43
18,22</t>
  </si>
  <si>
    <t>Демонтаж существующего колодца Ду1,0м</t>
  </si>
  <si>
    <r>
      <t>Лишний грунт (γ=1,9 т/м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)</t>
    </r>
  </si>
  <si>
    <r>
      <t xml:space="preserve">кг
</t>
    </r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6.5"/>
        <color rgb="FFFF0000"/>
        <rFont val="Times New Roman"/>
        <family val="1"/>
        <charset val="204"/>
      </rPr>
      <t>2</t>
    </r>
  </si>
  <si>
    <r>
      <t xml:space="preserve">кг </t>
    </r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6.5"/>
        <color rgb="FFFF0000"/>
        <rFont val="Times New Roman"/>
        <family val="1"/>
        <charset val="204"/>
      </rPr>
      <t>2</t>
    </r>
  </si>
  <si>
    <t>Ливневая канализация (колодцы 24-25)</t>
  </si>
  <si>
    <r>
      <t>Разработка грунта в траншее механизированным способом (экскаватором ЕК-14 с ковшом емк. 0,65 м3).Грунт -
техногенный γ=1,9 т/м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</si>
  <si>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6.5"/>
        <color rgb="FFFF0000"/>
        <rFont val="Times New Roman"/>
        <family val="1"/>
        <charset val="204"/>
      </rPr>
      <t>3</t>
    </r>
  </si>
  <si>
    <t>Устройство песчаного основания под трубы
h=0.3м</t>
  </si>
  <si>
    <t>Разработка грунта в котловане под колодцы механизированным способом (экскаватором с
ковшом емк. 0,65 м3) (2шт.Нср=3,0м,Ду=2м)</t>
  </si>
  <si>
    <t>Прокладка труб ВУС,ЦПП стальных электросварных 1420х18мм ГОСТ10704-91
(футляр)</t>
  </si>
  <si>
    <t>Разрезание труб ВУС,ЦПП стальных
электросварных 1420х18 мм вдоль на две части (футляр)</t>
  </si>
  <si>
    <t>Сварка         труб         ВУС,ЦПП         стальных электросварных
1420х18 мм вдоль (футляр)</t>
  </si>
  <si>
    <t>Заделка межтрубного пространства в футляре</t>
  </si>
  <si>
    <r>
      <t>Погрузка  лишнего грунта в автосамосвалы
экскаватором с объёмом ковша 0,65м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</si>
  <si>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t>Прокладка труб КОРСИС PRO DN/OD 1200
/1000 P SN 16 ТУ 22.21.21-001-73011750-2021</t>
  </si>
  <si>
    <t>Установка плиты днища ПН 20 (серия 3.900.1-14, в.1)</t>
  </si>
  <si>
    <t>2
2940</t>
  </si>
  <si>
    <t>Установка плиты перекрытия ПП 20-2 (серия 3.900.1-14, в.1)</t>
  </si>
  <si>
    <t>4
4800</t>
  </si>
  <si>
    <t>2 плиты в сущ.колодцах24 и 25</t>
  </si>
  <si>
    <t>3
4440</t>
  </si>
  <si>
    <t>1
80</t>
  </si>
  <si>
    <t>6
300</t>
  </si>
  <si>
    <t>2 кольца в сущ. колодцах 24 и 25</t>
  </si>
  <si>
    <t>4
480</t>
  </si>
  <si>
    <t>2 люка в сущ.колодцах 24 и 25</t>
  </si>
  <si>
    <t>Установка лестниц-стремянок из угловой оцинкованной стали 50×5 мм:</t>
  </si>
  <si>
    <t>22а</t>
  </si>
  <si>
    <t>С1-01</t>
  </si>
  <si>
    <t>22б</t>
  </si>
  <si>
    <t>С1-03</t>
  </si>
  <si>
    <t>22в</t>
  </si>
  <si>
    <t>С1-04</t>
  </si>
  <si>
    <t>2
39,0</t>
  </si>
  <si>
    <t>Установка муфт защитных полиэтиленовых D=1300 мм L=650 мм для прохода труб сквозь бетонную стенку колодца (для труб ø1200 мм)</t>
  </si>
  <si>
    <t>25,5
72,85</t>
  </si>
  <si>
    <t>145,7
72,85</t>
  </si>
  <si>
    <t>Демонтажные работы.</t>
  </si>
  <si>
    <t>№131-23-НВК5 СО л.3</t>
  </si>
  <si>
    <t>Демонтаж существующих плит перекрытия ПП20-2(колодцы 24,25)</t>
  </si>
  <si>
    <t>Демонтаж существующих опорных колец
КО-6(колодцы 24,25)</t>
  </si>
  <si>
    <t>Демонтаж люков тип «Т»</t>
  </si>
  <si>
    <t>Демонтаж труб ж/б  Дн1000мм</t>
  </si>
  <si>
    <r>
      <t>Разработка грунта II группы в траншее механизированным способом (экскаватором с ковшом емк. 0,65 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)</t>
    </r>
  </si>
  <si>
    <t>грубо прикидка</t>
  </si>
  <si>
    <t>(3,55+1)*(4,15+1)*(0,1+0,1+2,4+0,25+0,25)*0,8</t>
  </si>
  <si>
    <t>(3,55+1)*(4,15+1)*(0,1+0,1+2,4+0,25+0,25)*0,2</t>
  </si>
  <si>
    <t>Новая эксклюзивная камера</t>
  </si>
  <si>
    <t>4,55*5,15*0,1</t>
  </si>
  <si>
    <t>Устройство песчаного основания h=0,1 м</t>
  </si>
  <si>
    <t>Бетонное основание</t>
  </si>
  <si>
    <t>Устройство камеры из блоков фбс</t>
  </si>
  <si>
    <t>№</t>
  </si>
  <si>
    <t>Наименование материалов</t>
  </si>
  <si>
    <t>Ед.</t>
  </si>
  <si>
    <t>Крест фланцевый с пожарной подставкой ППКФ 300, PN10 чугун с ЦПН</t>
  </si>
  <si>
    <t>Задвижка с обрезинен. клином DN 300 PN10 короткая (тип МЗВ) со штурвалом (Болгария)</t>
  </si>
  <si>
    <t>Переход фланцевый ХФ 300х100 чугун с ЦПП</t>
  </si>
  <si>
    <t>Фланцевый адаптер (ПФРК) UNIVERSAL DN300 (315-332)</t>
  </si>
  <si>
    <t>Тройник чугунный ТФ 300х100х300 PN10 фланцевый с ЦПП</t>
  </si>
  <si>
    <t>Втулка под фланец ПЭ100 SDR17 d 110 (Полипластик)</t>
  </si>
  <si>
    <t>Стальной фланец для ПЭ d110/DN100, PN10/16 ОКРАШЕННЫЙ (синий)</t>
  </si>
  <si>
    <t>Редукционный переход d110*63 SDR11 AGRU (Австрия)</t>
  </si>
  <si>
    <t>Переходник патрубок-резьба (нар.) 063х2" SDR11 латунь</t>
  </si>
  <si>
    <t>Муфта d110 SDR11 GF арт. 753911614</t>
  </si>
  <si>
    <t>Труба ПЭ100 SDR17 10 атм. 315х18,7 Питьевая ГОСТ 18599-2001</t>
  </si>
  <si>
    <t>пог.м</t>
  </si>
  <si>
    <t>Втулка под фланец ПЭ100 SDR17 d 315 (Полипластик)</t>
  </si>
  <si>
    <t>Муфта d315 SDR17 GF арт.753911823</t>
  </si>
  <si>
    <t>Прокладка резиновая DN 300 с ручкой усиленная</t>
  </si>
  <si>
    <t>Прокладка резиновая DN 100 с ручкой усиленная</t>
  </si>
  <si>
    <t>Глухой фланец DN 100 PN10/16</t>
  </si>
  <si>
    <t>ППФ100 Пожарная подставка фланцевая Ду100 чугун с ЦПП</t>
  </si>
  <si>
    <t>Втулка под фланец ПЭ100 SDR17 d 090 (Полипластик)</t>
  </si>
  <si>
    <t>Задвижка с обрезинен. клином DN 100 PN10.16 короткая (тип МЗВ) со штурвалом (Болгария)</t>
  </si>
  <si>
    <t>Стальной фланец для ПЭ d315/DN300, PN10 (без покрытия)</t>
  </si>
  <si>
    <t xml:space="preserve">ФБС </t>
  </si>
  <si>
    <t>Новая камера, установка арматуры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</si>
</sst>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;[Red]0.0"/>
    <numFmt numFmtId="166" formatCode="0.00;[Red]0.00"/>
    <numFmt numFmtId="167" formatCode="0;[Red]0"/>
    <numFmt numFmtId="169" formatCode="0."/>
  </numFmts>
  <fonts count="4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2"/>
    </font>
    <font>
      <b/>
      <sz val="10"/>
      <name val="Times New Roman"/>
      <family val="1"/>
      <charset val="204"/>
    </font>
    <font>
      <sz val="10"/>
      <color rgb="FF000000"/>
      <name val="Times New Roman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sz val="6.5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vertAlign val="subscript"/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vertAlign val="superscript"/>
      <sz val="10"/>
      <color rgb="FFFF0000"/>
      <name val="Times New Roman"/>
      <family val="1"/>
      <charset val="204"/>
    </font>
    <font>
      <vertAlign val="subscript"/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6.5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19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1" applyBorder="1" applyAlignment="1">
      <alignment horizontal="left" vertical="center" wrapText="1"/>
    </xf>
    <xf numFmtId="0" fontId="16" fillId="0" borderId="2" xfId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 shrinkToFit="1"/>
    </xf>
    <xf numFmtId="1" fontId="5" fillId="0" borderId="1" xfId="1" applyNumberFormat="1" applyFont="1" applyBorder="1" applyAlignment="1">
      <alignment horizontal="center" vertical="center" shrinkToFit="1"/>
    </xf>
    <xf numFmtId="0" fontId="16" fillId="0" borderId="2" xfId="1" applyBorder="1" applyAlignment="1">
      <alignment horizontal="left" vertical="center" wrapText="1"/>
    </xf>
    <xf numFmtId="0" fontId="16" fillId="0" borderId="4" xfId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164" fontId="21" fillId="0" borderId="1" xfId="0" applyNumberFormat="1" applyFont="1" applyFill="1" applyBorder="1" applyAlignment="1">
      <alignment horizontal="center" vertical="center" wrapText="1" shrinkToFit="1"/>
    </xf>
    <xf numFmtId="1" fontId="21" fillId="0" borderId="1" xfId="0" applyNumberFormat="1" applyFont="1" applyFill="1" applyBorder="1" applyAlignment="1">
      <alignment horizontal="center" vertical="center" wrapText="1" shrinkToFit="1"/>
    </xf>
    <xf numFmtId="1" fontId="21" fillId="0" borderId="4" xfId="0" applyNumberFormat="1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 shrinkToFit="1"/>
    </xf>
    <xf numFmtId="0" fontId="21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164" fontId="21" fillId="0" borderId="12" xfId="0" applyNumberFormat="1" applyFont="1" applyFill="1" applyBorder="1" applyAlignment="1">
      <alignment horizontal="center" vertical="center" wrapText="1"/>
    </xf>
    <xf numFmtId="164" fontId="26" fillId="0" borderId="12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164" fontId="23" fillId="0" borderId="12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shrinkToFit="1"/>
    </xf>
    <xf numFmtId="1" fontId="2" fillId="0" borderId="4" xfId="1" applyNumberFormat="1" applyFont="1" applyFill="1" applyBorder="1" applyAlignment="1">
      <alignment horizontal="center" vertical="center" shrinkToFit="1"/>
    </xf>
    <xf numFmtId="1" fontId="2" fillId="0" borderId="2" xfId="1" applyNumberFormat="1" applyFont="1" applyFill="1" applyBorder="1" applyAlignment="1">
      <alignment horizontal="center" vertical="center" shrinkToFit="1"/>
    </xf>
    <xf numFmtId="0" fontId="23" fillId="0" borderId="1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1" fontId="23" fillId="0" borderId="1" xfId="1" applyNumberFormat="1" applyFont="1" applyFill="1" applyBorder="1" applyAlignment="1">
      <alignment horizontal="center" vertical="center" shrinkToFit="1"/>
    </xf>
    <xf numFmtId="0" fontId="23" fillId="0" borderId="2" xfId="1" applyFont="1" applyFill="1" applyBorder="1" applyAlignment="1">
      <alignment horizontal="left" vertical="center" wrapText="1"/>
    </xf>
    <xf numFmtId="164" fontId="23" fillId="0" borderId="1" xfId="1" applyNumberFormat="1" applyFont="1" applyFill="1" applyBorder="1" applyAlignment="1">
      <alignment horizontal="center" vertical="center" shrinkToFit="1"/>
    </xf>
    <xf numFmtId="165" fontId="23" fillId="0" borderId="1" xfId="1" applyNumberFormat="1" applyFont="1" applyFill="1" applyBorder="1" applyAlignment="1">
      <alignment horizontal="center" vertical="center" shrinkToFit="1"/>
    </xf>
    <xf numFmtId="1" fontId="23" fillId="0" borderId="5" xfId="1" applyNumberFormat="1" applyFont="1" applyFill="1" applyBorder="1" applyAlignment="1">
      <alignment horizontal="center" vertical="center" shrinkToFi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left" vertical="center" wrapText="1"/>
    </xf>
    <xf numFmtId="0" fontId="23" fillId="0" borderId="5" xfId="1" applyFont="1" applyFill="1" applyBorder="1" applyAlignment="1">
      <alignment horizontal="center" vertical="center" wrapText="1"/>
    </xf>
    <xf numFmtId="165" fontId="23" fillId="0" borderId="5" xfId="1" applyNumberFormat="1" applyFont="1" applyFill="1" applyBorder="1" applyAlignment="1">
      <alignment horizontal="center" vertical="center" shrinkToFit="1"/>
    </xf>
    <xf numFmtId="0" fontId="23" fillId="0" borderId="9" xfId="1" applyFont="1" applyFill="1" applyBorder="1" applyAlignment="1">
      <alignment horizontal="center" vertical="center" wrapText="1"/>
    </xf>
    <xf numFmtId="1" fontId="23" fillId="0" borderId="6" xfId="1" applyNumberFormat="1" applyFont="1" applyFill="1" applyBorder="1" applyAlignment="1">
      <alignment horizontal="center" vertical="center" shrinkToFit="1"/>
    </xf>
    <xf numFmtId="0" fontId="23" fillId="0" borderId="8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left" vertical="center" wrapText="1"/>
    </xf>
    <xf numFmtId="0" fontId="23" fillId="0" borderId="6" xfId="1" applyFont="1" applyFill="1" applyBorder="1" applyAlignment="1">
      <alignment horizontal="center" vertical="center" wrapText="1"/>
    </xf>
    <xf numFmtId="165" fontId="23" fillId="0" borderId="6" xfId="1" applyNumberFormat="1" applyFont="1" applyFill="1" applyBorder="1" applyAlignment="1">
      <alignment horizontal="center" vertical="center" shrinkToFit="1"/>
    </xf>
    <xf numFmtId="0" fontId="23" fillId="0" borderId="7" xfId="1" applyFont="1" applyFill="1" applyBorder="1" applyAlignment="1">
      <alignment horizontal="center" vertical="center" wrapText="1"/>
    </xf>
    <xf numFmtId="1" fontId="23" fillId="0" borderId="5" xfId="1" applyNumberFormat="1" applyFont="1" applyFill="1" applyBorder="1" applyAlignment="1">
      <alignment horizontal="center" vertical="center" shrinkToFi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2" fontId="23" fillId="0" borderId="1" xfId="1" applyNumberFormat="1" applyFont="1" applyFill="1" applyBorder="1" applyAlignment="1">
      <alignment horizontal="center" vertical="center" shrinkToFit="1"/>
    </xf>
    <xf numFmtId="0" fontId="23" fillId="0" borderId="11" xfId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horizontal="left" vertical="center"/>
    </xf>
    <xf numFmtId="0" fontId="26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1" fontId="26" fillId="0" borderId="1" xfId="0" applyNumberFormat="1" applyFont="1" applyFill="1" applyBorder="1" applyAlignment="1">
      <alignment horizontal="center" vertical="center" wrapText="1" shrinkToFit="1"/>
    </xf>
    <xf numFmtId="0" fontId="26" fillId="0" borderId="1" xfId="0" applyFont="1" applyFill="1" applyBorder="1" applyAlignment="1">
      <alignment horizontal="left" vertical="center" wrapText="1"/>
    </xf>
    <xf numFmtId="164" fontId="26" fillId="0" borderId="1" xfId="0" applyNumberFormat="1" applyFont="1" applyFill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/>
    </xf>
    <xf numFmtId="0" fontId="16" fillId="0" borderId="2" xfId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16" fillId="0" borderId="0" xfId="1" applyAlignment="1">
      <alignment horizontal="left" vertical="center"/>
    </xf>
    <xf numFmtId="0" fontId="16" fillId="0" borderId="1" xfId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6" fillId="0" borderId="0" xfId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shrinkToFit="1"/>
    </xf>
    <xf numFmtId="166" fontId="27" fillId="0" borderId="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1" fontId="4" fillId="0" borderId="2" xfId="1" applyNumberFormat="1" applyFont="1" applyBorder="1" applyAlignment="1">
      <alignment horizontal="center" vertical="center" shrinkToFit="1"/>
    </xf>
    <xf numFmtId="1" fontId="6" fillId="0" borderId="4" xfId="1" applyNumberFormat="1" applyFont="1" applyBorder="1" applyAlignment="1">
      <alignment horizontal="center" vertical="center" shrinkToFit="1"/>
    </xf>
    <xf numFmtId="2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center" vertical="center" shrinkToFit="1"/>
    </xf>
    <xf numFmtId="1" fontId="6" fillId="0" borderId="1" xfId="1" applyNumberFormat="1" applyFont="1" applyBorder="1" applyAlignment="1">
      <alignment horizontal="center" vertical="center" shrinkToFit="1"/>
    </xf>
    <xf numFmtId="166" fontId="6" fillId="0" borderId="1" xfId="1" applyNumberFormat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wrapText="1"/>
    </xf>
    <xf numFmtId="167" fontId="6" fillId="0" borderId="1" xfId="1" applyNumberFormat="1" applyFont="1" applyBorder="1" applyAlignment="1">
      <alignment horizontal="center" vertical="center" shrinkToFit="1"/>
    </xf>
    <xf numFmtId="165" fontId="6" fillId="0" borderId="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27" fillId="0" borderId="1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0" fontId="32" fillId="0" borderId="2" xfId="1" applyFont="1" applyBorder="1" applyAlignment="1">
      <alignment horizontal="left" vertical="center" wrapText="1"/>
    </xf>
    <xf numFmtId="1" fontId="27" fillId="0" borderId="1" xfId="1" applyNumberFormat="1" applyFont="1" applyBorder="1" applyAlignment="1">
      <alignment horizontal="center" vertical="center" shrinkToFit="1"/>
    </xf>
    <xf numFmtId="0" fontId="27" fillId="0" borderId="2" xfId="1" applyFont="1" applyBorder="1" applyAlignment="1">
      <alignment horizontal="left" vertical="center" wrapText="1"/>
    </xf>
    <xf numFmtId="2" fontId="27" fillId="0" borderId="1" xfId="1" applyNumberFormat="1" applyFont="1" applyBorder="1" applyAlignment="1">
      <alignment horizontal="center" vertical="center" shrinkToFit="1"/>
    </xf>
    <xf numFmtId="1" fontId="27" fillId="0" borderId="4" xfId="1" applyNumberFormat="1" applyFont="1" applyBorder="1" applyAlignment="1">
      <alignment horizontal="center" vertical="center" shrinkToFit="1"/>
    </xf>
    <xf numFmtId="164" fontId="27" fillId="0" borderId="1" xfId="1" applyNumberFormat="1" applyFont="1" applyBorder="1" applyAlignment="1">
      <alignment horizontal="center" vertical="center" shrinkToFit="1"/>
    </xf>
    <xf numFmtId="49" fontId="27" fillId="2" borderId="1" xfId="1" applyNumberFormat="1" applyFont="1" applyFill="1" applyBorder="1" applyAlignment="1">
      <alignment horizontal="center" vertical="center" shrinkToFit="1"/>
    </xf>
    <xf numFmtId="0" fontId="27" fillId="2" borderId="1" xfId="1" applyFont="1" applyFill="1" applyBorder="1" applyAlignment="1">
      <alignment horizontal="center" vertical="center" wrapText="1"/>
    </xf>
    <xf numFmtId="0" fontId="27" fillId="2" borderId="2" xfId="1" applyFont="1" applyFill="1" applyBorder="1" applyAlignment="1">
      <alignment horizontal="left" vertical="center" wrapText="1"/>
    </xf>
    <xf numFmtId="0" fontId="26" fillId="2" borderId="12" xfId="0" applyFont="1" applyFill="1" applyBorder="1" applyAlignment="1">
      <alignment horizontal="center" vertical="center" wrapText="1"/>
    </xf>
    <xf numFmtId="4" fontId="27" fillId="0" borderId="1" xfId="1" applyNumberFormat="1" applyFont="1" applyBorder="1" applyAlignment="1">
      <alignment horizontal="center" vertical="center" shrinkToFit="1"/>
    </xf>
    <xf numFmtId="4" fontId="27" fillId="0" borderId="1" xfId="1" applyNumberFormat="1" applyFont="1" applyBorder="1" applyAlignment="1">
      <alignment horizontal="center" vertical="center" wrapText="1"/>
    </xf>
    <xf numFmtId="4" fontId="27" fillId="2" borderId="1" xfId="1" applyNumberFormat="1" applyFont="1" applyFill="1" applyBorder="1" applyAlignment="1">
      <alignment horizontal="center" vertical="center" shrinkToFit="1"/>
    </xf>
    <xf numFmtId="4" fontId="26" fillId="0" borderId="12" xfId="0" applyNumberFormat="1" applyFont="1" applyFill="1" applyBorder="1" applyAlignment="1">
      <alignment horizontal="center" vertical="center" wrapText="1"/>
    </xf>
    <xf numFmtId="4" fontId="26" fillId="2" borderId="12" xfId="0" applyNumberFormat="1" applyFont="1" applyFill="1" applyBorder="1" applyAlignment="1">
      <alignment horizontal="center" vertical="center" wrapText="1"/>
    </xf>
    <xf numFmtId="2" fontId="23" fillId="0" borderId="12" xfId="0" applyNumberFormat="1" applyFont="1" applyFill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32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 wrapText="1"/>
    </xf>
    <xf numFmtId="2" fontId="26" fillId="0" borderId="12" xfId="0" applyNumberFormat="1" applyFont="1" applyFill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167" fontId="23" fillId="0" borderId="12" xfId="0" applyNumberFormat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4" fillId="0" borderId="12" xfId="1" applyFont="1" applyFill="1" applyBorder="1" applyAlignment="1">
      <alignment horizontal="center" vertical="center" wrapText="1"/>
    </xf>
    <xf numFmtId="1" fontId="4" fillId="0" borderId="12" xfId="1" applyNumberFormat="1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left" vertical="center" wrapText="1"/>
    </xf>
    <xf numFmtId="1" fontId="6" fillId="0" borderId="12" xfId="1" applyNumberFormat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horizontal="left" vertical="center" wrapText="1"/>
    </xf>
    <xf numFmtId="164" fontId="6" fillId="0" borderId="12" xfId="1" applyNumberFormat="1" applyFont="1" applyFill="1" applyBorder="1" applyAlignment="1">
      <alignment horizontal="center" vertical="center" shrinkToFit="1"/>
    </xf>
    <xf numFmtId="165" fontId="6" fillId="0" borderId="12" xfId="1" applyNumberFormat="1" applyFont="1" applyFill="1" applyBorder="1" applyAlignment="1">
      <alignment horizontal="center" vertical="center" shrinkToFit="1"/>
    </xf>
    <xf numFmtId="2" fontId="6" fillId="0" borderId="12" xfId="1" applyNumberFormat="1" applyFont="1" applyFill="1" applyBorder="1" applyAlignment="1">
      <alignment horizontal="center" vertical="center" shrinkToFit="1"/>
    </xf>
    <xf numFmtId="4" fontId="23" fillId="0" borderId="12" xfId="0" applyNumberFormat="1" applyFont="1" applyFill="1" applyBorder="1" applyAlignment="1">
      <alignment horizontal="center" vertical="center" wrapText="1"/>
    </xf>
    <xf numFmtId="0" fontId="27" fillId="0" borderId="12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0" fontId="27" fillId="0" borderId="0" xfId="1" applyFont="1" applyFill="1" applyAlignment="1">
      <alignment horizontal="center" vertical="center"/>
    </xf>
    <xf numFmtId="0" fontId="32" fillId="0" borderId="12" xfId="1" applyFont="1" applyFill="1" applyBorder="1" applyAlignment="1">
      <alignment horizontal="left" vertical="center" wrapText="1"/>
    </xf>
    <xf numFmtId="1" fontId="27" fillId="0" borderId="12" xfId="1" applyNumberFormat="1" applyFont="1" applyFill="1" applyBorder="1" applyAlignment="1">
      <alignment horizontal="center" vertical="center" shrinkToFit="1"/>
    </xf>
    <xf numFmtId="0" fontId="27" fillId="0" borderId="12" xfId="1" applyFont="1" applyFill="1" applyBorder="1" applyAlignment="1">
      <alignment horizontal="left" vertical="center" wrapText="1"/>
    </xf>
    <xf numFmtId="164" fontId="27" fillId="0" borderId="12" xfId="1" applyNumberFormat="1" applyFont="1" applyFill="1" applyBorder="1" applyAlignment="1">
      <alignment horizontal="center" vertical="center" shrinkToFit="1"/>
    </xf>
    <xf numFmtId="2" fontId="27" fillId="0" borderId="12" xfId="1" applyNumberFormat="1" applyFont="1" applyFill="1" applyBorder="1" applyAlignment="1">
      <alignment horizontal="center" vertical="center" shrinkToFit="1"/>
    </xf>
    <xf numFmtId="165" fontId="27" fillId="0" borderId="12" xfId="1" applyNumberFormat="1" applyFont="1" applyFill="1" applyBorder="1" applyAlignment="1">
      <alignment horizontal="center" vertical="center" shrinkToFit="1"/>
    </xf>
    <xf numFmtId="169" fontId="5" fillId="0" borderId="1" xfId="1" applyNumberFormat="1" applyFont="1" applyBorder="1" applyAlignment="1">
      <alignment horizontal="center" vertical="center" shrinkToFit="1"/>
    </xf>
    <xf numFmtId="0" fontId="16" fillId="0" borderId="4" xfId="1" applyBorder="1" applyAlignment="1">
      <alignment horizontal="center" vertical="center" wrapText="1"/>
    </xf>
    <xf numFmtId="169" fontId="5" fillId="0" borderId="4" xfId="1" applyNumberFormat="1" applyFont="1" applyBorder="1" applyAlignment="1">
      <alignment horizontal="center" vertical="center" shrinkToFit="1"/>
    </xf>
    <xf numFmtId="1" fontId="3" fillId="0" borderId="1" xfId="1" applyNumberFormat="1" applyFont="1" applyBorder="1" applyAlignment="1">
      <alignment horizontal="center" vertical="center" shrinkToFit="1"/>
    </xf>
    <xf numFmtId="1" fontId="3" fillId="0" borderId="2" xfId="1" applyNumberFormat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36" fillId="0" borderId="2" xfId="1" applyFont="1" applyBorder="1" applyAlignment="1">
      <alignment horizontal="center" vertical="center" wrapText="1"/>
    </xf>
    <xf numFmtId="0" fontId="36" fillId="0" borderId="3" xfId="1" applyFont="1" applyBorder="1" applyAlignment="1">
      <alignment horizontal="center" vertical="center" wrapText="1"/>
    </xf>
    <xf numFmtId="0" fontId="36" fillId="0" borderId="4" xfId="1" applyFont="1" applyBorder="1" applyAlignment="1">
      <alignment horizontal="center" vertical="center" wrapText="1"/>
    </xf>
    <xf numFmtId="169" fontId="27" fillId="0" borderId="1" xfId="1" applyNumberFormat="1" applyFont="1" applyBorder="1" applyAlignment="1">
      <alignment horizontal="center" vertical="center" shrinkToFit="1"/>
    </xf>
    <xf numFmtId="169" fontId="27" fillId="0" borderId="4" xfId="1" applyNumberFormat="1" applyFont="1" applyBorder="1" applyAlignment="1">
      <alignment horizontal="center" vertical="center" shrinkToFit="1"/>
    </xf>
    <xf numFmtId="0" fontId="36" fillId="0" borderId="2" xfId="1" applyFont="1" applyBorder="1" applyAlignment="1">
      <alignment horizontal="left" vertical="center" wrapText="1"/>
    </xf>
    <xf numFmtId="0" fontId="36" fillId="0" borderId="3" xfId="1" applyFont="1" applyBorder="1" applyAlignment="1">
      <alignment horizontal="center" vertical="center" wrapText="1"/>
    </xf>
    <xf numFmtId="0" fontId="36" fillId="0" borderId="4" xfId="1" applyFont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Fill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/>
    </xf>
    <xf numFmtId="0" fontId="1" fillId="0" borderId="0" xfId="2"/>
    <xf numFmtId="0" fontId="1" fillId="0" borderId="12" xfId="2" applyBorder="1" applyAlignment="1">
      <alignment horizontal="center" vertical="center"/>
    </xf>
    <xf numFmtId="0" fontId="39" fillId="0" borderId="12" xfId="2" applyFont="1" applyBorder="1" applyAlignment="1">
      <alignment horizontal="left"/>
    </xf>
    <xf numFmtId="0" fontId="39" fillId="0" borderId="12" xfId="2" applyFont="1" applyBorder="1" applyAlignment="1">
      <alignment horizontal="center" vertical="center"/>
    </xf>
    <xf numFmtId="0" fontId="39" fillId="0" borderId="12" xfId="2" applyFont="1" applyBorder="1" applyAlignment="1">
      <alignment horizontal="left" wrapText="1"/>
    </xf>
  </cellXfs>
  <cellStyles count="3">
    <cellStyle name="Обычный" xfId="0" builtinId="0"/>
    <cellStyle name="Обычный 2" xfId="1" xr:uid="{2E41EB63-8A1F-4450-8915-E4EB3750F004}"/>
    <cellStyle name="Обычный 3" xfId="2" xr:uid="{D37656C7-83CF-43E4-A55C-8BA1860556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196215</xdr:colOff>
      <xdr:row>20</xdr:row>
      <xdr:rowOff>19050</xdr:rowOff>
    </xdr:from>
    <xdr:to>
      <xdr:col>19</xdr:col>
      <xdr:colOff>162685</xdr:colOff>
      <xdr:row>31</xdr:row>
      <xdr:rowOff>149311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E01E3BC-BE47-44C4-B455-D0CDFF75B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17290" y="8477250"/>
          <a:ext cx="5449060" cy="5159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9A23E-3BCC-4FDA-82E9-C3940A3E29B3}">
  <dimension ref="A1:D21"/>
  <sheetViews>
    <sheetView zoomScale="115" zoomScaleNormal="115" workbookViewId="0">
      <selection activeCell="B2" sqref="B2:D21"/>
    </sheetView>
  </sheetViews>
  <sheetFormatPr defaultRowHeight="14.4" x14ac:dyDescent="0.3"/>
  <cols>
    <col min="1" max="1" width="8.88671875" style="185"/>
    <col min="2" max="2" width="68.88671875" style="185" customWidth="1"/>
    <col min="3" max="3" width="13.44140625" style="185" customWidth="1"/>
    <col min="4" max="4" width="11.44140625" style="185" customWidth="1"/>
    <col min="5" max="16384" width="8.88671875" style="185"/>
  </cols>
  <sheetData>
    <row r="1" spans="1:4" x14ac:dyDescent="0.3">
      <c r="A1" s="184" t="s">
        <v>718</v>
      </c>
      <c r="B1" s="184" t="s">
        <v>719</v>
      </c>
      <c r="C1" s="184" t="s">
        <v>720</v>
      </c>
      <c r="D1" s="184" t="s">
        <v>26</v>
      </c>
    </row>
    <row r="2" spans="1:4" x14ac:dyDescent="0.3">
      <c r="A2" s="186">
        <v>1</v>
      </c>
      <c r="B2" s="187" t="s">
        <v>721</v>
      </c>
      <c r="C2" s="188" t="s">
        <v>367</v>
      </c>
      <c r="D2" s="188">
        <v>1</v>
      </c>
    </row>
    <row r="3" spans="1:4" ht="28.2" x14ac:dyDescent="0.3">
      <c r="A3" s="186">
        <v>2</v>
      </c>
      <c r="B3" s="189" t="s">
        <v>722</v>
      </c>
      <c r="C3" s="188" t="s">
        <v>367</v>
      </c>
      <c r="D3" s="188">
        <v>4</v>
      </c>
    </row>
    <row r="4" spans="1:4" x14ac:dyDescent="0.3">
      <c r="A4" s="186">
        <v>3</v>
      </c>
      <c r="B4" s="187" t="s">
        <v>723</v>
      </c>
      <c r="C4" s="188" t="s">
        <v>367</v>
      </c>
      <c r="D4" s="188">
        <v>2</v>
      </c>
    </row>
    <row r="5" spans="1:4" x14ac:dyDescent="0.3">
      <c r="A5" s="186">
        <v>4</v>
      </c>
      <c r="B5" s="187" t="s">
        <v>724</v>
      </c>
      <c r="C5" s="188" t="s">
        <v>367</v>
      </c>
      <c r="D5" s="188">
        <v>2</v>
      </c>
    </row>
    <row r="6" spans="1:4" x14ac:dyDescent="0.3">
      <c r="A6" s="186">
        <v>5</v>
      </c>
      <c r="B6" s="187" t="s">
        <v>725</v>
      </c>
      <c r="C6" s="188" t="s">
        <v>367</v>
      </c>
      <c r="D6" s="188">
        <v>1</v>
      </c>
    </row>
    <row r="7" spans="1:4" x14ac:dyDescent="0.3">
      <c r="A7" s="186">
        <v>6</v>
      </c>
      <c r="B7" s="187" t="s">
        <v>726</v>
      </c>
      <c r="C7" s="188" t="s">
        <v>367</v>
      </c>
      <c r="D7" s="188">
        <v>4</v>
      </c>
    </row>
    <row r="8" spans="1:4" x14ac:dyDescent="0.3">
      <c r="A8" s="186">
        <v>7</v>
      </c>
      <c r="B8" s="187" t="s">
        <v>727</v>
      </c>
      <c r="C8" s="188" t="s">
        <v>367</v>
      </c>
      <c r="D8" s="188">
        <v>4</v>
      </c>
    </row>
    <row r="9" spans="1:4" x14ac:dyDescent="0.3">
      <c r="A9" s="186">
        <v>8</v>
      </c>
      <c r="B9" s="187" t="s">
        <v>728</v>
      </c>
      <c r="C9" s="188" t="s">
        <v>367</v>
      </c>
      <c r="D9" s="188">
        <v>1</v>
      </c>
    </row>
    <row r="10" spans="1:4" x14ac:dyDescent="0.3">
      <c r="A10" s="186">
        <v>9</v>
      </c>
      <c r="B10" s="187" t="s">
        <v>729</v>
      </c>
      <c r="C10" s="188" t="s">
        <v>367</v>
      </c>
      <c r="D10" s="188">
        <v>1</v>
      </c>
    </row>
    <row r="11" spans="1:4" x14ac:dyDescent="0.3">
      <c r="A11" s="186">
        <v>10</v>
      </c>
      <c r="B11" s="187" t="s">
        <v>730</v>
      </c>
      <c r="C11" s="188" t="s">
        <v>367</v>
      </c>
      <c r="D11" s="188">
        <v>3</v>
      </c>
    </row>
    <row r="12" spans="1:4" x14ac:dyDescent="0.3">
      <c r="A12" s="186">
        <v>11</v>
      </c>
      <c r="B12" s="187" t="s">
        <v>731</v>
      </c>
      <c r="C12" s="188" t="s">
        <v>732</v>
      </c>
      <c r="D12" s="188">
        <v>3</v>
      </c>
    </row>
    <row r="13" spans="1:4" x14ac:dyDescent="0.3">
      <c r="A13" s="186">
        <v>12</v>
      </c>
      <c r="B13" s="187" t="s">
        <v>733</v>
      </c>
      <c r="C13" s="188" t="s">
        <v>367</v>
      </c>
      <c r="D13" s="188">
        <v>4</v>
      </c>
    </row>
    <row r="14" spans="1:4" x14ac:dyDescent="0.3">
      <c r="A14" s="186">
        <v>13</v>
      </c>
      <c r="B14" s="187" t="s">
        <v>734</v>
      </c>
      <c r="C14" s="188" t="s">
        <v>367</v>
      </c>
      <c r="D14" s="188">
        <v>3</v>
      </c>
    </row>
    <row r="15" spans="1:4" x14ac:dyDescent="0.3">
      <c r="A15" s="186">
        <v>14</v>
      </c>
      <c r="B15" s="187" t="s">
        <v>735</v>
      </c>
      <c r="C15" s="188" t="s">
        <v>367</v>
      </c>
      <c r="D15" s="188">
        <v>9</v>
      </c>
    </row>
    <row r="16" spans="1:4" x14ac:dyDescent="0.3">
      <c r="A16" s="186">
        <v>15</v>
      </c>
      <c r="B16" s="187" t="s">
        <v>736</v>
      </c>
      <c r="C16" s="188" t="s">
        <v>367</v>
      </c>
      <c r="D16" s="188">
        <v>6</v>
      </c>
    </row>
    <row r="17" spans="1:4" x14ac:dyDescent="0.3">
      <c r="A17" s="186">
        <v>16</v>
      </c>
      <c r="B17" s="187" t="s">
        <v>737</v>
      </c>
      <c r="C17" s="188" t="s">
        <v>367</v>
      </c>
      <c r="D17" s="188">
        <v>1</v>
      </c>
    </row>
    <row r="18" spans="1:4" x14ac:dyDescent="0.3">
      <c r="A18" s="186">
        <v>17</v>
      </c>
      <c r="B18" s="187" t="s">
        <v>738</v>
      </c>
      <c r="C18" s="188" t="s">
        <v>367</v>
      </c>
      <c r="D18" s="188">
        <v>1</v>
      </c>
    </row>
    <row r="19" spans="1:4" x14ac:dyDescent="0.3">
      <c r="A19" s="186">
        <v>18</v>
      </c>
      <c r="B19" s="187" t="s">
        <v>739</v>
      </c>
      <c r="C19" s="188" t="s">
        <v>367</v>
      </c>
      <c r="D19" s="188">
        <v>1</v>
      </c>
    </row>
    <row r="20" spans="1:4" ht="28.2" x14ac:dyDescent="0.3">
      <c r="A20" s="186">
        <v>19</v>
      </c>
      <c r="B20" s="189" t="s">
        <v>740</v>
      </c>
      <c r="C20" s="188" t="s">
        <v>367</v>
      </c>
      <c r="D20" s="188">
        <v>1</v>
      </c>
    </row>
    <row r="21" spans="1:4" x14ac:dyDescent="0.3">
      <c r="A21" s="186">
        <v>20</v>
      </c>
      <c r="B21" s="187" t="s">
        <v>741</v>
      </c>
      <c r="C21" s="188" t="s">
        <v>367</v>
      </c>
      <c r="D21" s="188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F3A8-6C99-4AAE-8491-9F5AF742F30E}">
  <dimension ref="A1:J156"/>
  <sheetViews>
    <sheetView workbookViewId="0">
      <pane ySplit="1" topLeftCell="A149" activePane="bottomLeft" state="frozen"/>
      <selection pane="bottomLeft" activeCell="C143" sqref="C143"/>
    </sheetView>
  </sheetViews>
  <sheetFormatPr defaultRowHeight="13.8" x14ac:dyDescent="0.25"/>
  <cols>
    <col min="1" max="2" width="9.33203125" style="97" customWidth="1"/>
    <col min="3" max="3" width="45.33203125" style="94" customWidth="1"/>
    <col min="4" max="4" width="14" style="97" customWidth="1"/>
    <col min="5" max="5" width="16.21875" style="97" customWidth="1"/>
    <col min="6" max="6" width="28" style="97" customWidth="1"/>
    <col min="7" max="7" width="38.5546875" style="97" customWidth="1"/>
    <col min="8" max="9" width="19" style="38" customWidth="1"/>
    <col min="10" max="10" width="28.88671875" style="38" customWidth="1"/>
    <col min="11" max="16384" width="8.88671875" style="97"/>
  </cols>
  <sheetData>
    <row r="1" spans="1:10" ht="52.95" customHeight="1" x14ac:dyDescent="0.25">
      <c r="A1" s="32" t="s">
        <v>0</v>
      </c>
      <c r="B1" s="34" t="s">
        <v>1</v>
      </c>
      <c r="C1" s="32" t="s">
        <v>2</v>
      </c>
      <c r="D1" s="32" t="s">
        <v>3</v>
      </c>
      <c r="E1" s="32" t="s">
        <v>4</v>
      </c>
      <c r="F1" s="34" t="s">
        <v>5</v>
      </c>
      <c r="G1" s="32" t="s">
        <v>6</v>
      </c>
      <c r="H1" s="35" t="s">
        <v>463</v>
      </c>
      <c r="I1" s="35" t="s">
        <v>119</v>
      </c>
      <c r="J1" s="35" t="s">
        <v>120</v>
      </c>
    </row>
    <row r="2" spans="1:10" ht="15.75" customHeight="1" x14ac:dyDescent="0.25">
      <c r="A2" s="169">
        <v>1</v>
      </c>
      <c r="B2" s="170">
        <v>2</v>
      </c>
      <c r="C2" s="169">
        <v>3</v>
      </c>
      <c r="D2" s="169">
        <v>4</v>
      </c>
      <c r="E2" s="169">
        <v>5</v>
      </c>
      <c r="F2" s="170">
        <v>6</v>
      </c>
      <c r="G2" s="169">
        <v>7</v>
      </c>
      <c r="H2" s="36"/>
      <c r="I2" s="36"/>
      <c r="J2" s="36"/>
    </row>
    <row r="3" spans="1:10" s="118" customFormat="1" ht="27" customHeight="1" x14ac:dyDescent="0.25">
      <c r="A3" s="114"/>
      <c r="B3" s="135"/>
      <c r="C3" s="174" t="s">
        <v>647</v>
      </c>
      <c r="D3" s="175"/>
      <c r="E3" s="176"/>
      <c r="F3" s="135"/>
      <c r="G3" s="114"/>
      <c r="H3" s="80"/>
      <c r="I3" s="80"/>
      <c r="J3" s="80"/>
    </row>
    <row r="4" spans="1:10" s="118" customFormat="1" ht="25.95" customHeight="1" x14ac:dyDescent="0.25">
      <c r="A4" s="114"/>
      <c r="B4" s="135"/>
      <c r="C4" s="138" t="s">
        <v>464</v>
      </c>
      <c r="D4" s="114"/>
      <c r="E4" s="114"/>
      <c r="F4" s="135" t="s">
        <v>648</v>
      </c>
      <c r="G4" s="114"/>
      <c r="H4" s="80"/>
      <c r="I4" s="80"/>
      <c r="J4" s="80"/>
    </row>
    <row r="5" spans="1:10" s="118" customFormat="1" ht="46.05" customHeight="1" x14ac:dyDescent="0.25">
      <c r="A5" s="177">
        <v>1</v>
      </c>
      <c r="B5" s="135"/>
      <c r="C5" s="139" t="s">
        <v>649</v>
      </c>
      <c r="D5" s="114" t="s">
        <v>31</v>
      </c>
      <c r="E5" s="122">
        <v>9.8800000000000008</v>
      </c>
      <c r="F5" s="135"/>
      <c r="G5" s="114"/>
      <c r="H5" s="80">
        <f>E5*-1</f>
        <v>-9.8800000000000008</v>
      </c>
      <c r="I5" s="80">
        <v>0</v>
      </c>
      <c r="J5" s="80" t="s">
        <v>201</v>
      </c>
    </row>
    <row r="6" spans="1:10" s="118" customFormat="1" ht="24" customHeight="1" x14ac:dyDescent="0.25">
      <c r="A6" s="177">
        <v>2</v>
      </c>
      <c r="B6" s="135"/>
      <c r="C6" s="139" t="s">
        <v>650</v>
      </c>
      <c r="D6" s="114" t="s">
        <v>31</v>
      </c>
      <c r="E6" s="124">
        <v>0.4</v>
      </c>
      <c r="F6" s="135"/>
      <c r="G6" s="114"/>
      <c r="H6" s="80">
        <f t="shared" ref="H6:H24" si="0">E6*-1</f>
        <v>-0.4</v>
      </c>
      <c r="I6" s="80">
        <v>0</v>
      </c>
      <c r="J6" s="80" t="s">
        <v>201</v>
      </c>
    </row>
    <row r="7" spans="1:10" s="118" customFormat="1" ht="22.95" customHeight="1" x14ac:dyDescent="0.25">
      <c r="A7" s="177">
        <v>3</v>
      </c>
      <c r="B7" s="135"/>
      <c r="C7" s="139" t="s">
        <v>312</v>
      </c>
      <c r="D7" s="114" t="s">
        <v>31</v>
      </c>
      <c r="E7" s="122">
        <v>7.54</v>
      </c>
      <c r="F7" s="135"/>
      <c r="G7" s="114"/>
      <c r="H7" s="80">
        <f t="shared" si="0"/>
        <v>-7.54</v>
      </c>
      <c r="I7" s="80">
        <v>0</v>
      </c>
      <c r="J7" s="80" t="s">
        <v>201</v>
      </c>
    </row>
    <row r="8" spans="1:10" s="118" customFormat="1" ht="22.95" customHeight="1" x14ac:dyDescent="0.25">
      <c r="A8" s="177">
        <v>4</v>
      </c>
      <c r="B8" s="135"/>
      <c r="C8" s="139" t="s">
        <v>667</v>
      </c>
      <c r="D8" s="114" t="s">
        <v>31</v>
      </c>
      <c r="E8" s="122">
        <v>2.34</v>
      </c>
      <c r="F8" s="135"/>
      <c r="G8" s="114"/>
      <c r="H8" s="80">
        <f t="shared" si="0"/>
        <v>-2.34</v>
      </c>
      <c r="I8" s="80">
        <v>0</v>
      </c>
      <c r="J8" s="80" t="s">
        <v>201</v>
      </c>
    </row>
    <row r="9" spans="1:10" s="118" customFormat="1" ht="24" customHeight="1" x14ac:dyDescent="0.25">
      <c r="A9" s="177">
        <v>5</v>
      </c>
      <c r="B9" s="135"/>
      <c r="C9" s="139" t="s">
        <v>469</v>
      </c>
      <c r="D9" s="114" t="s">
        <v>31</v>
      </c>
      <c r="E9" s="122">
        <v>2.34</v>
      </c>
      <c r="F9" s="135"/>
      <c r="G9" s="114"/>
      <c r="H9" s="80">
        <f t="shared" si="0"/>
        <v>-2.34</v>
      </c>
      <c r="I9" s="80">
        <v>0</v>
      </c>
      <c r="J9" s="80" t="s">
        <v>201</v>
      </c>
    </row>
    <row r="10" spans="1:10" s="118" customFormat="1" ht="28.5" customHeight="1" x14ac:dyDescent="0.25">
      <c r="A10" s="177">
        <v>6</v>
      </c>
      <c r="B10" s="135"/>
      <c r="C10" s="139" t="s">
        <v>651</v>
      </c>
      <c r="D10" s="114" t="s">
        <v>40</v>
      </c>
      <c r="E10" s="122">
        <v>4.4400000000000004</v>
      </c>
      <c r="F10" s="135"/>
      <c r="G10" s="114"/>
      <c r="H10" s="80">
        <f t="shared" si="0"/>
        <v>-4.4400000000000004</v>
      </c>
      <c r="I10" s="80">
        <v>0</v>
      </c>
      <c r="J10" s="80" t="s">
        <v>201</v>
      </c>
    </row>
    <row r="11" spans="1:10" s="118" customFormat="1" ht="24" customHeight="1" x14ac:dyDescent="0.25">
      <c r="A11" s="114"/>
      <c r="B11" s="135"/>
      <c r="C11" s="139"/>
      <c r="D11" s="114"/>
      <c r="E11" s="114"/>
      <c r="F11" s="135"/>
      <c r="G11" s="114"/>
      <c r="H11" s="80">
        <f t="shared" si="0"/>
        <v>0</v>
      </c>
      <c r="I11" s="80">
        <v>0</v>
      </c>
      <c r="J11" s="80" t="s">
        <v>201</v>
      </c>
    </row>
    <row r="12" spans="1:10" s="118" customFormat="1" ht="25.95" customHeight="1" x14ac:dyDescent="0.25">
      <c r="A12" s="141"/>
      <c r="B12" s="135"/>
      <c r="C12" s="139" t="s">
        <v>472</v>
      </c>
      <c r="D12" s="114"/>
      <c r="E12" s="114"/>
      <c r="F12" s="135" t="s">
        <v>648</v>
      </c>
      <c r="G12" s="114"/>
      <c r="H12" s="80">
        <f t="shared" si="0"/>
        <v>0</v>
      </c>
      <c r="I12" s="80">
        <v>0</v>
      </c>
      <c r="J12" s="80" t="s">
        <v>201</v>
      </c>
    </row>
    <row r="13" spans="1:10" s="118" customFormat="1" ht="28.5" customHeight="1" x14ac:dyDescent="0.25">
      <c r="A13" s="178">
        <v>7</v>
      </c>
      <c r="B13" s="135"/>
      <c r="C13" s="139" t="s">
        <v>652</v>
      </c>
      <c r="D13" s="114" t="s">
        <v>46</v>
      </c>
      <c r="E13" s="114" t="s">
        <v>418</v>
      </c>
      <c r="F13" s="135"/>
      <c r="G13" s="114"/>
      <c r="H13" s="80" t="e">
        <f t="shared" si="0"/>
        <v>#VALUE!</v>
      </c>
      <c r="I13" s="80">
        <v>0</v>
      </c>
      <c r="J13" s="80" t="s">
        <v>201</v>
      </c>
    </row>
    <row r="14" spans="1:10" s="118" customFormat="1" ht="28.5" customHeight="1" x14ac:dyDescent="0.25">
      <c r="A14" s="178">
        <v>8</v>
      </c>
      <c r="B14" s="135"/>
      <c r="C14" s="139" t="s">
        <v>653</v>
      </c>
      <c r="D14" s="114" t="s">
        <v>46</v>
      </c>
      <c r="E14" s="114" t="s">
        <v>419</v>
      </c>
      <c r="F14" s="135"/>
      <c r="G14" s="114"/>
      <c r="H14" s="80" t="e">
        <f t="shared" si="0"/>
        <v>#VALUE!</v>
      </c>
      <c r="I14" s="80">
        <v>0</v>
      </c>
      <c r="J14" s="80" t="s">
        <v>201</v>
      </c>
    </row>
    <row r="15" spans="1:10" s="118" customFormat="1" ht="28.5" customHeight="1" x14ac:dyDescent="0.25">
      <c r="A15" s="177">
        <v>9</v>
      </c>
      <c r="B15" s="114"/>
      <c r="C15" s="121" t="s">
        <v>654</v>
      </c>
      <c r="D15" s="114" t="s">
        <v>655</v>
      </c>
      <c r="E15" s="114" t="s">
        <v>656</v>
      </c>
      <c r="F15" s="135"/>
      <c r="G15" s="114"/>
      <c r="H15" s="80" t="e">
        <f t="shared" si="0"/>
        <v>#VALUE!</v>
      </c>
      <c r="I15" s="80">
        <v>0</v>
      </c>
      <c r="J15" s="80" t="s">
        <v>201</v>
      </c>
    </row>
    <row r="16" spans="1:10" s="118" customFormat="1" ht="28.5" customHeight="1" x14ac:dyDescent="0.25">
      <c r="A16" s="177">
        <v>10</v>
      </c>
      <c r="B16" s="114"/>
      <c r="C16" s="121" t="s">
        <v>324</v>
      </c>
      <c r="D16" s="114" t="s">
        <v>46</v>
      </c>
      <c r="E16" s="114" t="s">
        <v>657</v>
      </c>
      <c r="F16" s="135"/>
      <c r="G16" s="114"/>
      <c r="H16" s="80" t="e">
        <f t="shared" si="0"/>
        <v>#VALUE!</v>
      </c>
      <c r="I16" s="80">
        <v>0</v>
      </c>
      <c r="J16" s="80" t="s">
        <v>201</v>
      </c>
    </row>
    <row r="17" spans="1:10" s="118" customFormat="1" ht="28.5" customHeight="1" x14ac:dyDescent="0.25">
      <c r="A17" s="177">
        <v>11</v>
      </c>
      <c r="B17" s="114"/>
      <c r="C17" s="121" t="s">
        <v>658</v>
      </c>
      <c r="D17" s="114" t="s">
        <v>655</v>
      </c>
      <c r="E17" s="114" t="s">
        <v>659</v>
      </c>
      <c r="F17" s="135"/>
      <c r="G17" s="114"/>
      <c r="H17" s="80" t="e">
        <f t="shared" si="0"/>
        <v>#VALUE!</v>
      </c>
      <c r="I17" s="80">
        <v>0</v>
      </c>
      <c r="J17" s="80" t="s">
        <v>201</v>
      </c>
    </row>
    <row r="18" spans="1:10" s="118" customFormat="1" ht="28.5" customHeight="1" x14ac:dyDescent="0.25">
      <c r="A18" s="177">
        <v>12</v>
      </c>
      <c r="B18" s="114"/>
      <c r="C18" s="121" t="s">
        <v>327</v>
      </c>
      <c r="D18" s="114" t="s">
        <v>46</v>
      </c>
      <c r="E18" s="114" t="s">
        <v>660</v>
      </c>
      <c r="F18" s="135"/>
      <c r="G18" s="114"/>
      <c r="H18" s="80" t="e">
        <f t="shared" si="0"/>
        <v>#VALUE!</v>
      </c>
      <c r="I18" s="80">
        <v>0</v>
      </c>
      <c r="J18" s="80" t="s">
        <v>201</v>
      </c>
    </row>
    <row r="19" spans="1:10" s="118" customFormat="1" ht="28.5" customHeight="1" x14ac:dyDescent="0.25">
      <c r="A19" s="177">
        <v>13</v>
      </c>
      <c r="B19" s="114"/>
      <c r="C19" s="121" t="s">
        <v>51</v>
      </c>
      <c r="D19" s="114" t="s">
        <v>655</v>
      </c>
      <c r="E19" s="114" t="s">
        <v>661</v>
      </c>
      <c r="F19" s="135"/>
      <c r="G19" s="114"/>
      <c r="H19" s="80" t="e">
        <f t="shared" si="0"/>
        <v>#VALUE!</v>
      </c>
      <c r="I19" s="80">
        <v>0</v>
      </c>
      <c r="J19" s="80" t="s">
        <v>201</v>
      </c>
    </row>
    <row r="20" spans="1:10" s="118" customFormat="1" ht="34.950000000000003" customHeight="1" x14ac:dyDescent="0.25">
      <c r="A20" s="177">
        <v>14</v>
      </c>
      <c r="B20" s="114"/>
      <c r="C20" s="121" t="s">
        <v>662</v>
      </c>
      <c r="D20" s="114" t="s">
        <v>367</v>
      </c>
      <c r="E20" s="120">
        <v>1</v>
      </c>
      <c r="F20" s="135"/>
      <c r="G20" s="114"/>
      <c r="H20" s="80">
        <f t="shared" si="0"/>
        <v>-1</v>
      </c>
      <c r="I20" s="80">
        <v>0</v>
      </c>
      <c r="J20" s="80" t="s">
        <v>201</v>
      </c>
    </row>
    <row r="21" spans="1:10" s="118" customFormat="1" ht="28.5" customHeight="1" x14ac:dyDescent="0.25">
      <c r="A21" s="177">
        <v>15</v>
      </c>
      <c r="B21" s="114"/>
      <c r="C21" s="121" t="s">
        <v>372</v>
      </c>
      <c r="D21" s="114" t="s">
        <v>46</v>
      </c>
      <c r="E21" s="114" t="s">
        <v>663</v>
      </c>
      <c r="F21" s="135"/>
      <c r="G21" s="114"/>
      <c r="H21" s="80" t="e">
        <f t="shared" si="0"/>
        <v>#VALUE!</v>
      </c>
      <c r="I21" s="80">
        <v>0</v>
      </c>
      <c r="J21" s="80" t="s">
        <v>201</v>
      </c>
    </row>
    <row r="22" spans="1:10" s="118" customFormat="1" ht="28.5" customHeight="1" x14ac:dyDescent="0.25">
      <c r="A22" s="177">
        <v>16</v>
      </c>
      <c r="B22" s="114"/>
      <c r="C22" s="121" t="s">
        <v>54</v>
      </c>
      <c r="D22" s="114" t="s">
        <v>668</v>
      </c>
      <c r="E22" s="114" t="s">
        <v>664</v>
      </c>
      <c r="F22" s="135"/>
      <c r="G22" s="114"/>
      <c r="H22" s="80" t="e">
        <f t="shared" si="0"/>
        <v>#VALUE!</v>
      </c>
      <c r="I22" s="80">
        <v>0</v>
      </c>
      <c r="J22" s="80" t="s">
        <v>201</v>
      </c>
    </row>
    <row r="23" spans="1:10" s="118" customFormat="1" ht="28.5" customHeight="1" x14ac:dyDescent="0.25">
      <c r="A23" s="177">
        <v>17</v>
      </c>
      <c r="B23" s="114"/>
      <c r="C23" s="121" t="s">
        <v>56</v>
      </c>
      <c r="D23" s="114" t="s">
        <v>669</v>
      </c>
      <c r="E23" s="114" t="s">
        <v>665</v>
      </c>
      <c r="F23" s="135"/>
      <c r="G23" s="114"/>
      <c r="H23" s="80" t="e">
        <f t="shared" si="0"/>
        <v>#VALUE!</v>
      </c>
      <c r="I23" s="80">
        <v>0</v>
      </c>
      <c r="J23" s="80" t="s">
        <v>201</v>
      </c>
    </row>
    <row r="24" spans="1:10" s="118" customFormat="1" ht="22.95" customHeight="1" x14ac:dyDescent="0.25">
      <c r="A24" s="177">
        <v>18</v>
      </c>
      <c r="B24" s="114"/>
      <c r="C24" s="121" t="s">
        <v>666</v>
      </c>
      <c r="D24" s="114" t="s">
        <v>367</v>
      </c>
      <c r="E24" s="120">
        <v>1</v>
      </c>
      <c r="F24" s="135"/>
      <c r="G24" s="114"/>
      <c r="H24" s="80">
        <f t="shared" si="0"/>
        <v>-1</v>
      </c>
      <c r="I24" s="80">
        <v>0</v>
      </c>
      <c r="J24" s="80" t="s">
        <v>201</v>
      </c>
    </row>
    <row r="25" spans="1:10" ht="34.5" customHeight="1" x14ac:dyDescent="0.25">
      <c r="A25" s="167"/>
      <c r="B25" s="95"/>
      <c r="C25" s="6" t="s">
        <v>583</v>
      </c>
      <c r="D25" s="8"/>
      <c r="E25" s="8"/>
      <c r="F25" s="8"/>
      <c r="G25" s="7"/>
      <c r="H25" s="36"/>
      <c r="I25" s="36"/>
      <c r="J25" s="36"/>
    </row>
    <row r="26" spans="1:10" ht="28.95" customHeight="1" x14ac:dyDescent="0.25">
      <c r="A26" s="167"/>
      <c r="B26" s="95"/>
      <c r="C26" s="3" t="s">
        <v>584</v>
      </c>
      <c r="D26" s="95"/>
      <c r="E26" s="95"/>
      <c r="F26" s="87"/>
      <c r="G26" s="95"/>
      <c r="H26" s="36"/>
      <c r="I26" s="36"/>
      <c r="J26" s="36"/>
    </row>
    <row r="27" spans="1:10" ht="28.95" customHeight="1" x14ac:dyDescent="0.25">
      <c r="A27" s="167"/>
      <c r="B27" s="95"/>
      <c r="C27" s="93" t="s">
        <v>7</v>
      </c>
      <c r="D27" s="95"/>
      <c r="E27" s="95"/>
      <c r="F27" s="98" t="s">
        <v>574</v>
      </c>
      <c r="G27" s="95"/>
      <c r="H27" s="36"/>
      <c r="I27" s="36"/>
      <c r="J27" s="36"/>
    </row>
    <row r="28" spans="1:10" ht="46.05" customHeight="1" x14ac:dyDescent="0.25">
      <c r="A28" s="168">
        <v>1</v>
      </c>
      <c r="B28" s="95"/>
      <c r="C28" s="3" t="s">
        <v>285</v>
      </c>
      <c r="D28" s="33" t="s">
        <v>8</v>
      </c>
      <c r="E28" s="100">
        <v>2612.46</v>
      </c>
      <c r="F28" s="87"/>
      <c r="G28" s="95"/>
      <c r="H28" s="36"/>
      <c r="I28" s="134">
        <f>E28</f>
        <v>2612.46</v>
      </c>
      <c r="J28" s="36"/>
    </row>
    <row r="29" spans="1:10" ht="22.95" customHeight="1" x14ac:dyDescent="0.25">
      <c r="A29" s="168">
        <v>2</v>
      </c>
      <c r="B29" s="95"/>
      <c r="C29" s="88" t="s">
        <v>286</v>
      </c>
      <c r="D29" s="95" t="s">
        <v>9</v>
      </c>
      <c r="E29" s="4">
        <v>80.8</v>
      </c>
      <c r="F29" s="87"/>
      <c r="G29" s="95"/>
      <c r="H29" s="36"/>
      <c r="I29" s="134">
        <f t="shared" ref="I29:I88" si="1">E29</f>
        <v>80.8</v>
      </c>
      <c r="J29" s="36"/>
    </row>
    <row r="30" spans="1:10" ht="28.5" customHeight="1" x14ac:dyDescent="0.25">
      <c r="A30" s="168">
        <v>3</v>
      </c>
      <c r="B30" s="95"/>
      <c r="C30" s="3" t="s">
        <v>287</v>
      </c>
      <c r="D30" s="95" t="s">
        <v>9</v>
      </c>
      <c r="E30" s="100">
        <v>30.99</v>
      </c>
      <c r="F30" s="87"/>
      <c r="G30" s="95"/>
      <c r="H30" s="36"/>
      <c r="I30" s="134">
        <f t="shared" si="1"/>
        <v>30.99</v>
      </c>
      <c r="J30" s="36"/>
    </row>
    <row r="31" spans="1:10" ht="28.5" customHeight="1" x14ac:dyDescent="0.25">
      <c r="A31" s="168">
        <v>4</v>
      </c>
      <c r="B31" s="95"/>
      <c r="C31" s="3" t="s">
        <v>585</v>
      </c>
      <c r="D31" s="95" t="s">
        <v>9</v>
      </c>
      <c r="E31" s="100">
        <v>660.24</v>
      </c>
      <c r="F31" s="87"/>
      <c r="G31" s="95"/>
      <c r="H31" s="36"/>
      <c r="I31" s="134">
        <f t="shared" si="1"/>
        <v>660.24</v>
      </c>
      <c r="J31" s="36"/>
    </row>
    <row r="32" spans="1:10" ht="34.950000000000003" customHeight="1" x14ac:dyDescent="0.25">
      <c r="A32" s="166">
        <v>5</v>
      </c>
      <c r="B32" s="87"/>
      <c r="C32" s="2" t="s">
        <v>586</v>
      </c>
      <c r="D32" s="33" t="s">
        <v>8</v>
      </c>
      <c r="E32" s="100">
        <v>196.21</v>
      </c>
      <c r="F32" s="87"/>
      <c r="G32" s="95"/>
      <c r="H32" s="36"/>
      <c r="I32" s="134">
        <f t="shared" si="1"/>
        <v>196.21</v>
      </c>
      <c r="J32" s="36"/>
    </row>
    <row r="33" spans="1:10" ht="28.5" customHeight="1" x14ac:dyDescent="0.25">
      <c r="A33" s="166">
        <v>6</v>
      </c>
      <c r="B33" s="87"/>
      <c r="C33" s="2" t="s">
        <v>587</v>
      </c>
      <c r="D33" s="33" t="s">
        <v>8</v>
      </c>
      <c r="E33" s="100">
        <v>4.7300000000000004</v>
      </c>
      <c r="F33" s="87"/>
      <c r="G33" s="95"/>
      <c r="H33" s="36"/>
      <c r="I33" s="134">
        <f t="shared" si="1"/>
        <v>4.7300000000000004</v>
      </c>
      <c r="J33" s="36"/>
    </row>
    <row r="34" spans="1:10" ht="34.950000000000003" customHeight="1" x14ac:dyDescent="0.25">
      <c r="A34" s="166">
        <v>7</v>
      </c>
      <c r="B34" s="87"/>
      <c r="C34" s="96" t="s">
        <v>588</v>
      </c>
      <c r="D34" s="33" t="s">
        <v>12</v>
      </c>
      <c r="E34" s="5">
        <v>35</v>
      </c>
      <c r="F34" s="87"/>
      <c r="G34" s="95"/>
      <c r="H34" s="36"/>
      <c r="I34" s="134">
        <f t="shared" si="1"/>
        <v>35</v>
      </c>
      <c r="J34" s="36"/>
    </row>
    <row r="35" spans="1:10" ht="34.950000000000003" customHeight="1" x14ac:dyDescent="0.25">
      <c r="A35" s="166">
        <v>8</v>
      </c>
      <c r="B35" s="87"/>
      <c r="C35" s="2" t="s">
        <v>589</v>
      </c>
      <c r="D35" s="33" t="s">
        <v>12</v>
      </c>
      <c r="E35" s="5">
        <v>35</v>
      </c>
      <c r="F35" s="87"/>
      <c r="G35" s="95"/>
      <c r="H35" s="36"/>
      <c r="I35" s="134">
        <f t="shared" si="1"/>
        <v>35</v>
      </c>
      <c r="J35" s="36"/>
    </row>
    <row r="36" spans="1:10" ht="24" customHeight="1" x14ac:dyDescent="0.25">
      <c r="A36" s="166">
        <v>9</v>
      </c>
      <c r="B36" s="87"/>
      <c r="C36" s="96" t="s">
        <v>300</v>
      </c>
      <c r="D36" s="33" t="s">
        <v>8</v>
      </c>
      <c r="E36" s="100">
        <v>4.62</v>
      </c>
      <c r="F36" s="87"/>
      <c r="G36" s="95"/>
      <c r="H36" s="36"/>
      <c r="I36" s="134">
        <f t="shared" si="1"/>
        <v>4.62</v>
      </c>
      <c r="J36" s="36"/>
    </row>
    <row r="37" spans="1:10" ht="34.950000000000003" customHeight="1" x14ac:dyDescent="0.25">
      <c r="A37" s="166">
        <v>10</v>
      </c>
      <c r="B37" s="87"/>
      <c r="C37" s="2" t="s">
        <v>590</v>
      </c>
      <c r="D37" s="33" t="s">
        <v>12</v>
      </c>
      <c r="E37" s="5">
        <v>35</v>
      </c>
      <c r="F37" s="87"/>
      <c r="G37" s="95"/>
      <c r="H37" s="36"/>
      <c r="I37" s="134">
        <f t="shared" si="1"/>
        <v>35</v>
      </c>
      <c r="J37" s="36"/>
    </row>
    <row r="38" spans="1:10" ht="22.95" customHeight="1" x14ac:dyDescent="0.25">
      <c r="A38" s="166">
        <v>11</v>
      </c>
      <c r="B38" s="87"/>
      <c r="C38" s="96" t="s">
        <v>289</v>
      </c>
      <c r="D38" s="33" t="s">
        <v>8</v>
      </c>
      <c r="E38" s="100">
        <v>2101.14</v>
      </c>
      <c r="F38" s="87"/>
      <c r="G38" s="95"/>
      <c r="H38" s="36"/>
      <c r="I38" s="134">
        <f t="shared" si="1"/>
        <v>2101.14</v>
      </c>
      <c r="J38" s="36"/>
    </row>
    <row r="39" spans="1:10" ht="22.95" customHeight="1" x14ac:dyDescent="0.25">
      <c r="A39" s="166">
        <v>12</v>
      </c>
      <c r="B39" s="87"/>
      <c r="C39" s="96" t="s">
        <v>290</v>
      </c>
      <c r="D39" s="33" t="s">
        <v>8</v>
      </c>
      <c r="E39" s="100">
        <v>756.35</v>
      </c>
      <c r="F39" s="87"/>
      <c r="G39" s="95"/>
      <c r="H39" s="36"/>
      <c r="I39" s="134">
        <f t="shared" si="1"/>
        <v>756.35</v>
      </c>
      <c r="J39" s="36"/>
    </row>
    <row r="40" spans="1:10" ht="24" customHeight="1" x14ac:dyDescent="0.25">
      <c r="A40" s="166">
        <v>13</v>
      </c>
      <c r="B40" s="87"/>
      <c r="C40" s="96" t="s">
        <v>21</v>
      </c>
      <c r="D40" s="33" t="s">
        <v>8</v>
      </c>
      <c r="E40" s="100">
        <v>756.35</v>
      </c>
      <c r="F40" s="87"/>
      <c r="G40" s="95"/>
      <c r="H40" s="36"/>
      <c r="I40" s="134">
        <f t="shared" si="1"/>
        <v>756.35</v>
      </c>
      <c r="J40" s="36"/>
    </row>
    <row r="41" spans="1:10" ht="28.5" customHeight="1" x14ac:dyDescent="0.25">
      <c r="A41" s="166">
        <v>14</v>
      </c>
      <c r="B41" s="87"/>
      <c r="C41" s="2" t="s">
        <v>575</v>
      </c>
      <c r="D41" s="33" t="s">
        <v>10</v>
      </c>
      <c r="E41" s="100">
        <v>1437.07</v>
      </c>
      <c r="F41" s="87"/>
      <c r="G41" s="95"/>
      <c r="H41" s="36"/>
      <c r="I41" s="134">
        <f t="shared" si="1"/>
        <v>1437.07</v>
      </c>
      <c r="J41" s="36"/>
    </row>
    <row r="42" spans="1:10" ht="27" customHeight="1" x14ac:dyDescent="0.25">
      <c r="A42" s="167"/>
      <c r="B42" s="87"/>
      <c r="C42" s="90" t="s">
        <v>11</v>
      </c>
      <c r="D42" s="95"/>
      <c r="E42" s="95"/>
      <c r="F42" s="98" t="s">
        <v>574</v>
      </c>
      <c r="G42" s="95"/>
      <c r="H42" s="36"/>
      <c r="I42" s="134">
        <f t="shared" si="1"/>
        <v>0</v>
      </c>
      <c r="J42" s="36"/>
    </row>
    <row r="43" spans="1:10" ht="34.950000000000003" customHeight="1" x14ac:dyDescent="0.25">
      <c r="A43" s="168">
        <v>15</v>
      </c>
      <c r="B43" s="87"/>
      <c r="C43" s="2" t="s">
        <v>591</v>
      </c>
      <c r="D43" s="33" t="s">
        <v>12</v>
      </c>
      <c r="E43" s="5">
        <v>215</v>
      </c>
      <c r="F43" s="87"/>
      <c r="G43" s="95"/>
      <c r="H43" s="36"/>
      <c r="I43" s="134">
        <f t="shared" si="1"/>
        <v>215</v>
      </c>
      <c r="J43" s="36"/>
    </row>
    <row r="44" spans="1:10" ht="25.95" customHeight="1" x14ac:dyDescent="0.25">
      <c r="A44" s="167"/>
      <c r="B44" s="87"/>
      <c r="C44" s="2" t="s">
        <v>13</v>
      </c>
      <c r="D44" s="95"/>
      <c r="E44" s="95"/>
      <c r="F44" s="98" t="s">
        <v>574</v>
      </c>
      <c r="G44" s="95"/>
      <c r="H44" s="36"/>
      <c r="I44" s="134">
        <f t="shared" si="1"/>
        <v>0</v>
      </c>
      <c r="J44" s="36"/>
    </row>
    <row r="45" spans="1:10" ht="28.5" customHeight="1" x14ac:dyDescent="0.25">
      <c r="A45" s="168">
        <v>16</v>
      </c>
      <c r="B45" s="87"/>
      <c r="C45" s="2" t="s">
        <v>592</v>
      </c>
      <c r="D45" s="95" t="s">
        <v>579</v>
      </c>
      <c r="E45" s="95" t="s">
        <v>593</v>
      </c>
      <c r="F45" s="87"/>
      <c r="G45" s="95"/>
      <c r="H45" s="36"/>
      <c r="I45" s="134" t="str">
        <f t="shared" si="1"/>
        <v>4
1800</v>
      </c>
      <c r="J45" s="36"/>
    </row>
    <row r="46" spans="1:10" ht="28.5" customHeight="1" x14ac:dyDescent="0.25">
      <c r="A46" s="168">
        <v>17</v>
      </c>
      <c r="B46" s="87"/>
      <c r="C46" s="96" t="s">
        <v>577</v>
      </c>
      <c r="D46" s="33" t="s">
        <v>14</v>
      </c>
      <c r="E46" s="95" t="s">
        <v>303</v>
      </c>
      <c r="F46" s="87"/>
      <c r="G46" s="95"/>
      <c r="H46" s="36"/>
      <c r="I46" s="134" t="str">
        <f t="shared" si="1"/>
        <v>5
1250</v>
      </c>
      <c r="J46" s="36"/>
    </row>
    <row r="47" spans="1:10" ht="28.5" customHeight="1" x14ac:dyDescent="0.25">
      <c r="A47" s="168">
        <v>18</v>
      </c>
      <c r="B47" s="87"/>
      <c r="C47" s="2" t="s">
        <v>578</v>
      </c>
      <c r="D47" s="95" t="s">
        <v>579</v>
      </c>
      <c r="E47" s="95" t="s">
        <v>594</v>
      </c>
      <c r="F47" s="87"/>
      <c r="G47" s="95"/>
      <c r="H47" s="36"/>
      <c r="I47" s="134" t="str">
        <f t="shared" si="1"/>
        <v>7
4200</v>
      </c>
      <c r="J47" s="36"/>
    </row>
    <row r="48" spans="1:10" ht="28.5" customHeight="1" x14ac:dyDescent="0.25">
      <c r="A48" s="166">
        <v>19</v>
      </c>
      <c r="B48" s="95"/>
      <c r="C48" s="88" t="s">
        <v>292</v>
      </c>
      <c r="D48" s="33" t="s">
        <v>14</v>
      </c>
      <c r="E48" s="95" t="s">
        <v>299</v>
      </c>
      <c r="F48" s="87"/>
      <c r="G48" s="95"/>
      <c r="H48" s="36"/>
      <c r="I48" s="134" t="str">
        <f t="shared" si="1"/>
        <v>1
400</v>
      </c>
      <c r="J48" s="36"/>
    </row>
    <row r="49" spans="1:10" ht="28.5" customHeight="1" x14ac:dyDescent="0.25">
      <c r="A49" s="166">
        <v>20</v>
      </c>
      <c r="B49" s="95"/>
      <c r="C49" s="88" t="s">
        <v>595</v>
      </c>
      <c r="D49" s="33" t="s">
        <v>14</v>
      </c>
      <c r="E49" s="95" t="s">
        <v>596</v>
      </c>
      <c r="F49" s="95"/>
      <c r="G49" s="167"/>
      <c r="H49" s="36"/>
      <c r="I49" s="134" t="str">
        <f t="shared" si="1"/>
        <v>5
4750</v>
      </c>
      <c r="J49" s="36"/>
    </row>
    <row r="50" spans="1:10" ht="28.5" customHeight="1" x14ac:dyDescent="0.25">
      <c r="A50" s="166">
        <v>21</v>
      </c>
      <c r="B50" s="95"/>
      <c r="C50" s="3" t="s">
        <v>597</v>
      </c>
      <c r="D50" s="95" t="s">
        <v>579</v>
      </c>
      <c r="E50" s="95" t="s">
        <v>598</v>
      </c>
      <c r="F50" s="95"/>
      <c r="G50" s="167"/>
      <c r="H50" s="36"/>
      <c r="I50" s="134" t="str">
        <f t="shared" si="1"/>
        <v>5
3450</v>
      </c>
      <c r="J50" s="36"/>
    </row>
    <row r="51" spans="1:10" ht="28.5" customHeight="1" x14ac:dyDescent="0.25">
      <c r="A51" s="166">
        <v>22</v>
      </c>
      <c r="B51" s="95"/>
      <c r="C51" s="88" t="s">
        <v>304</v>
      </c>
      <c r="D51" s="33" t="s">
        <v>14</v>
      </c>
      <c r="E51" s="95" t="s">
        <v>599</v>
      </c>
      <c r="F51" s="95"/>
      <c r="G51" s="167"/>
      <c r="H51" s="36"/>
      <c r="I51" s="134" t="str">
        <f t="shared" si="1"/>
        <v>15
15000</v>
      </c>
      <c r="J51" s="36"/>
    </row>
    <row r="52" spans="1:10" ht="28.5" customHeight="1" x14ac:dyDescent="0.25">
      <c r="A52" s="166">
        <v>23</v>
      </c>
      <c r="B52" s="95"/>
      <c r="C52" s="3" t="s">
        <v>600</v>
      </c>
      <c r="D52" s="95" t="s">
        <v>579</v>
      </c>
      <c r="E52" s="95" t="s">
        <v>601</v>
      </c>
      <c r="F52" s="95"/>
      <c r="G52" s="167"/>
      <c r="H52" s="36"/>
      <c r="I52" s="134" t="str">
        <f t="shared" si="1"/>
        <v>2
1320</v>
      </c>
      <c r="J52" s="36"/>
    </row>
    <row r="53" spans="1:10" ht="28.5" customHeight="1" x14ac:dyDescent="0.25">
      <c r="A53" s="166">
        <v>24</v>
      </c>
      <c r="B53" s="95"/>
      <c r="C53" s="88" t="s">
        <v>15</v>
      </c>
      <c r="D53" s="33" t="s">
        <v>14</v>
      </c>
      <c r="E53" s="95" t="s">
        <v>602</v>
      </c>
      <c r="F53" s="95"/>
      <c r="G53" s="167"/>
      <c r="H53" s="36"/>
      <c r="I53" s="134" t="str">
        <f t="shared" si="1"/>
        <v>19
750</v>
      </c>
      <c r="J53" s="36"/>
    </row>
    <row r="54" spans="1:10" ht="28.5" customHeight="1" x14ac:dyDescent="0.25">
      <c r="A54" s="166">
        <v>25</v>
      </c>
      <c r="B54" s="95"/>
      <c r="C54" s="3" t="s">
        <v>603</v>
      </c>
      <c r="D54" s="95" t="s">
        <v>579</v>
      </c>
      <c r="E54" s="95" t="s">
        <v>580</v>
      </c>
      <c r="F54" s="95"/>
      <c r="G54" s="167"/>
      <c r="H54" s="36"/>
      <c r="I54" s="134" t="str">
        <f t="shared" si="1"/>
        <v>1
492</v>
      </c>
      <c r="J54" s="36"/>
    </row>
    <row r="55" spans="1:10" ht="28.5" customHeight="1" x14ac:dyDescent="0.25">
      <c r="A55" s="166">
        <v>26</v>
      </c>
      <c r="B55" s="95"/>
      <c r="C55" s="88" t="s">
        <v>16</v>
      </c>
      <c r="D55" s="33" t="s">
        <v>14</v>
      </c>
      <c r="E55" s="95" t="s">
        <v>604</v>
      </c>
      <c r="F55" s="95"/>
      <c r="G55" s="167"/>
      <c r="H55" s="36"/>
      <c r="I55" s="134" t="str">
        <f t="shared" si="1"/>
        <v>10
1200</v>
      </c>
      <c r="J55" s="36"/>
    </row>
    <row r="56" spans="1:10" ht="46.05" customHeight="1" x14ac:dyDescent="0.25">
      <c r="A56" s="166">
        <v>27</v>
      </c>
      <c r="B56" s="95"/>
      <c r="C56" s="3" t="s">
        <v>605</v>
      </c>
      <c r="D56" s="33" t="s">
        <v>301</v>
      </c>
      <c r="E56" s="5">
        <v>15</v>
      </c>
      <c r="F56" s="95"/>
      <c r="G56" s="167"/>
      <c r="H56" s="36"/>
      <c r="I56" s="134">
        <f t="shared" si="1"/>
        <v>15</v>
      </c>
      <c r="J56" s="36"/>
    </row>
    <row r="57" spans="1:10" ht="24" customHeight="1" x14ac:dyDescent="0.25">
      <c r="A57" s="166">
        <v>28</v>
      </c>
      <c r="B57" s="95"/>
      <c r="C57" s="88" t="s">
        <v>606</v>
      </c>
      <c r="D57" s="95"/>
      <c r="E57" s="95"/>
      <c r="F57" s="95"/>
      <c r="G57" s="167"/>
      <c r="H57" s="36"/>
      <c r="I57" s="134">
        <f t="shared" si="1"/>
        <v>0</v>
      </c>
      <c r="J57" s="36"/>
    </row>
    <row r="58" spans="1:10" ht="28.95" customHeight="1" x14ac:dyDescent="0.25">
      <c r="A58" s="110" t="s">
        <v>607</v>
      </c>
      <c r="B58" s="95"/>
      <c r="C58" s="88" t="s">
        <v>608</v>
      </c>
      <c r="D58" s="33" t="s">
        <v>14</v>
      </c>
      <c r="E58" s="95" t="s">
        <v>302</v>
      </c>
      <c r="F58" s="95"/>
      <c r="G58" s="167"/>
      <c r="H58" s="36"/>
      <c r="I58" s="134" t="str">
        <f t="shared" si="1"/>
        <v>2
32,4</v>
      </c>
      <c r="J58" s="36"/>
    </row>
    <row r="59" spans="1:10" ht="28.5" customHeight="1" x14ac:dyDescent="0.25">
      <c r="A59" s="110" t="s">
        <v>609</v>
      </c>
      <c r="B59" s="95"/>
      <c r="C59" s="88" t="s">
        <v>610</v>
      </c>
      <c r="D59" s="95" t="s">
        <v>579</v>
      </c>
      <c r="E59" s="95" t="s">
        <v>611</v>
      </c>
      <c r="F59" s="95"/>
      <c r="G59" s="167"/>
      <c r="H59" s="36"/>
      <c r="I59" s="134" t="str">
        <f t="shared" si="1"/>
        <v>2
39,0</v>
      </c>
      <c r="J59" s="36"/>
    </row>
    <row r="60" spans="1:10" ht="28.5" customHeight="1" x14ac:dyDescent="0.25">
      <c r="A60" s="110" t="s">
        <v>612</v>
      </c>
      <c r="B60" s="95"/>
      <c r="C60" s="88" t="s">
        <v>613</v>
      </c>
      <c r="D60" s="33" t="s">
        <v>14</v>
      </c>
      <c r="E60" s="95" t="s">
        <v>614</v>
      </c>
      <c r="F60" s="95"/>
      <c r="G60" s="167"/>
      <c r="H60" s="36"/>
      <c r="I60" s="134" t="str">
        <f t="shared" si="1"/>
        <v>2
7,8</v>
      </c>
      <c r="J60" s="36"/>
    </row>
    <row r="61" spans="1:10" ht="28.5" customHeight="1" x14ac:dyDescent="0.25">
      <c r="A61" s="110" t="s">
        <v>615</v>
      </c>
      <c r="B61" s="95"/>
      <c r="C61" s="88" t="s">
        <v>616</v>
      </c>
      <c r="D61" s="95" t="s">
        <v>579</v>
      </c>
      <c r="E61" s="95" t="s">
        <v>617</v>
      </c>
      <c r="F61" s="95"/>
      <c r="G61" s="167"/>
      <c r="H61" s="36"/>
      <c r="I61" s="134" t="str">
        <f t="shared" si="1"/>
        <v>3
117,0</v>
      </c>
      <c r="J61" s="36"/>
    </row>
    <row r="62" spans="1:10" ht="28.5" customHeight="1" x14ac:dyDescent="0.25">
      <c r="A62" s="168">
        <v>29</v>
      </c>
      <c r="B62" s="95"/>
      <c r="C62" s="88" t="s">
        <v>18</v>
      </c>
      <c r="D62" s="95" t="s">
        <v>19</v>
      </c>
      <c r="E62" s="95" t="s">
        <v>618</v>
      </c>
      <c r="F62" s="95"/>
      <c r="G62" s="167"/>
      <c r="H62" s="36"/>
      <c r="I62" s="134" t="str">
        <f t="shared" si="1"/>
        <v>51
124</v>
      </c>
      <c r="J62" s="36"/>
    </row>
    <row r="63" spans="1:10" ht="28.5" customHeight="1" x14ac:dyDescent="0.25">
      <c r="A63" s="168">
        <v>30</v>
      </c>
      <c r="B63" s="95"/>
      <c r="C63" s="3" t="s">
        <v>619</v>
      </c>
      <c r="D63" s="95" t="s">
        <v>581</v>
      </c>
      <c r="E63" s="95" t="s">
        <v>620</v>
      </c>
      <c r="F63" s="95"/>
      <c r="G63" s="167"/>
      <c r="H63" s="36"/>
      <c r="I63" s="134" t="str">
        <f t="shared" si="1"/>
        <v>290
124</v>
      </c>
      <c r="J63" s="36"/>
    </row>
    <row r="64" spans="1:10" ht="28.95" customHeight="1" x14ac:dyDescent="0.25">
      <c r="A64" s="95"/>
      <c r="B64" s="95"/>
      <c r="C64" s="93" t="s">
        <v>621</v>
      </c>
      <c r="D64" s="95"/>
      <c r="E64" s="95"/>
      <c r="F64" s="33" t="s">
        <v>574</v>
      </c>
      <c r="G64" s="167"/>
      <c r="H64" s="36"/>
      <c r="I64" s="134">
        <f t="shared" si="1"/>
        <v>0</v>
      </c>
      <c r="J64" s="36"/>
    </row>
    <row r="65" spans="1:10" ht="22.05" customHeight="1" x14ac:dyDescent="0.25">
      <c r="A65" s="166">
        <v>31</v>
      </c>
      <c r="B65" s="95"/>
      <c r="C65" s="88" t="s">
        <v>622</v>
      </c>
      <c r="D65" s="33" t="s">
        <v>17</v>
      </c>
      <c r="E65" s="5">
        <v>10</v>
      </c>
      <c r="F65" s="95"/>
      <c r="G65" s="167"/>
      <c r="H65" s="36"/>
      <c r="I65" s="134">
        <f t="shared" si="1"/>
        <v>10</v>
      </c>
      <c r="J65" s="36"/>
    </row>
    <row r="66" spans="1:10" ht="22.05" customHeight="1" x14ac:dyDescent="0.25">
      <c r="A66" s="166">
        <v>32</v>
      </c>
      <c r="B66" s="95"/>
      <c r="C66" s="88" t="s">
        <v>623</v>
      </c>
      <c r="D66" s="33" t="s">
        <v>12</v>
      </c>
      <c r="E66" s="5">
        <v>230</v>
      </c>
      <c r="F66" s="95"/>
      <c r="G66" s="167"/>
      <c r="H66" s="36"/>
      <c r="I66" s="134">
        <f t="shared" si="1"/>
        <v>230</v>
      </c>
      <c r="J66" s="36"/>
    </row>
    <row r="67" spans="1:10" ht="18" customHeight="1" x14ac:dyDescent="0.25">
      <c r="A67" s="166">
        <v>33</v>
      </c>
      <c r="B67" s="95"/>
      <c r="C67" s="88" t="s">
        <v>624</v>
      </c>
      <c r="D67" s="33" t="s">
        <v>17</v>
      </c>
      <c r="E67" s="5">
        <v>2</v>
      </c>
      <c r="F67" s="95"/>
      <c r="G67" s="167"/>
      <c r="H67" s="36"/>
      <c r="I67" s="134">
        <f t="shared" si="1"/>
        <v>2</v>
      </c>
      <c r="J67" s="36"/>
    </row>
    <row r="68" spans="1:10" ht="28.95" customHeight="1" x14ac:dyDescent="0.25">
      <c r="A68" s="95"/>
      <c r="B68" s="95"/>
      <c r="C68" s="3" t="s">
        <v>625</v>
      </c>
      <c r="D68" s="95"/>
      <c r="E68" s="95"/>
      <c r="F68" s="33" t="s">
        <v>574</v>
      </c>
      <c r="G68" s="167"/>
      <c r="H68" s="36"/>
      <c r="I68" s="134">
        <f t="shared" si="1"/>
        <v>0</v>
      </c>
      <c r="J68" s="36"/>
    </row>
    <row r="69" spans="1:10" ht="28.05" customHeight="1" x14ac:dyDescent="0.25">
      <c r="A69" s="95"/>
      <c r="B69" s="95"/>
      <c r="C69" s="93" t="s">
        <v>7</v>
      </c>
      <c r="D69" s="95"/>
      <c r="E69" s="95"/>
      <c r="F69" s="95"/>
      <c r="G69" s="167"/>
      <c r="H69" s="36"/>
      <c r="I69" s="134">
        <f t="shared" si="1"/>
        <v>0</v>
      </c>
      <c r="J69" s="36"/>
    </row>
    <row r="70" spans="1:10" ht="46.95" customHeight="1" x14ac:dyDescent="0.25">
      <c r="A70" s="166">
        <v>34</v>
      </c>
      <c r="B70" s="95"/>
      <c r="C70" s="3" t="s">
        <v>285</v>
      </c>
      <c r="D70" s="33" t="s">
        <v>8</v>
      </c>
      <c r="E70" s="100">
        <v>279.94</v>
      </c>
      <c r="F70" s="95"/>
      <c r="G70" s="167"/>
      <c r="H70" s="36"/>
      <c r="I70" s="134">
        <f t="shared" si="1"/>
        <v>279.94</v>
      </c>
      <c r="J70" s="36"/>
    </row>
    <row r="71" spans="1:10" ht="22.95" customHeight="1" x14ac:dyDescent="0.25">
      <c r="A71" s="166">
        <v>35</v>
      </c>
      <c r="B71" s="95"/>
      <c r="C71" s="88" t="s">
        <v>286</v>
      </c>
      <c r="D71" s="95" t="s">
        <v>9</v>
      </c>
      <c r="E71" s="4">
        <v>8.6999999999999993</v>
      </c>
      <c r="F71" s="95"/>
      <c r="G71" s="167"/>
      <c r="H71" s="36"/>
      <c r="I71" s="134">
        <f t="shared" si="1"/>
        <v>8.6999999999999993</v>
      </c>
      <c r="J71" s="36"/>
    </row>
    <row r="72" spans="1:10" ht="28.5" customHeight="1" x14ac:dyDescent="0.25">
      <c r="A72" s="166">
        <v>36</v>
      </c>
      <c r="B72" s="95"/>
      <c r="C72" s="3" t="s">
        <v>287</v>
      </c>
      <c r="D72" s="95" t="s">
        <v>9</v>
      </c>
      <c r="E72" s="4">
        <v>7.1</v>
      </c>
      <c r="F72" s="95"/>
      <c r="G72" s="167"/>
      <c r="H72" s="36"/>
      <c r="I72" s="134">
        <f t="shared" si="1"/>
        <v>7.1</v>
      </c>
      <c r="J72" s="36"/>
    </row>
    <row r="73" spans="1:10" ht="28.5" customHeight="1" x14ac:dyDescent="0.25">
      <c r="A73" s="166">
        <v>37</v>
      </c>
      <c r="B73" s="95"/>
      <c r="C73" s="3" t="s">
        <v>585</v>
      </c>
      <c r="D73" s="95" t="s">
        <v>9</v>
      </c>
      <c r="E73" s="100">
        <v>103.41</v>
      </c>
      <c r="F73" s="95"/>
      <c r="G73" s="167"/>
      <c r="H73" s="36"/>
      <c r="I73" s="134">
        <f t="shared" si="1"/>
        <v>103.41</v>
      </c>
      <c r="J73" s="36"/>
    </row>
    <row r="74" spans="1:10" ht="46.95" customHeight="1" x14ac:dyDescent="0.25">
      <c r="A74" s="168">
        <v>38</v>
      </c>
      <c r="B74" s="95"/>
      <c r="C74" s="3" t="s">
        <v>626</v>
      </c>
      <c r="D74" s="33" t="s">
        <v>8</v>
      </c>
      <c r="E74" s="100">
        <v>18.72</v>
      </c>
      <c r="F74" s="95"/>
      <c r="G74" s="167"/>
      <c r="H74" s="36"/>
      <c r="I74" s="134">
        <f t="shared" si="1"/>
        <v>18.72</v>
      </c>
      <c r="J74" s="36"/>
    </row>
    <row r="75" spans="1:10" ht="28.5" customHeight="1" x14ac:dyDescent="0.25">
      <c r="A75" s="168">
        <v>39</v>
      </c>
      <c r="B75" s="95"/>
      <c r="C75" s="3" t="s">
        <v>587</v>
      </c>
      <c r="D75" s="33" t="s">
        <v>8</v>
      </c>
      <c r="E75" s="4">
        <v>0.8</v>
      </c>
      <c r="F75" s="95"/>
      <c r="G75" s="167"/>
      <c r="H75" s="36"/>
      <c r="I75" s="134">
        <f t="shared" si="1"/>
        <v>0.8</v>
      </c>
      <c r="J75" s="36"/>
    </row>
    <row r="76" spans="1:10" ht="22.95" customHeight="1" x14ac:dyDescent="0.25">
      <c r="A76" s="168">
        <v>40</v>
      </c>
      <c r="B76" s="95"/>
      <c r="C76" s="88" t="s">
        <v>289</v>
      </c>
      <c r="D76" s="33" t="s">
        <v>8</v>
      </c>
      <c r="E76" s="100">
        <v>189.59</v>
      </c>
      <c r="F76" s="95"/>
      <c r="G76" s="167"/>
      <c r="H76" s="36"/>
      <c r="I76" s="134">
        <f t="shared" si="1"/>
        <v>189.59</v>
      </c>
      <c r="J76" s="36"/>
    </row>
    <row r="77" spans="1:10" ht="24" customHeight="1" x14ac:dyDescent="0.25">
      <c r="A77" s="168">
        <v>41</v>
      </c>
      <c r="B77" s="95"/>
      <c r="C77" s="88" t="s">
        <v>290</v>
      </c>
      <c r="D77" s="33" t="s">
        <v>8</v>
      </c>
      <c r="E77" s="100">
        <v>117.77</v>
      </c>
      <c r="F77" s="95"/>
      <c r="G77" s="167"/>
      <c r="H77" s="36"/>
      <c r="I77" s="134">
        <f t="shared" si="1"/>
        <v>117.77</v>
      </c>
      <c r="J77" s="36"/>
    </row>
    <row r="78" spans="1:10" ht="28.5" customHeight="1" x14ac:dyDescent="0.25">
      <c r="A78" s="168">
        <v>42</v>
      </c>
      <c r="B78" s="95"/>
      <c r="C78" s="3" t="s">
        <v>627</v>
      </c>
      <c r="D78" s="33" t="s">
        <v>8</v>
      </c>
      <c r="E78" s="100">
        <v>117.77</v>
      </c>
      <c r="F78" s="95"/>
      <c r="G78" s="167"/>
      <c r="H78" s="36"/>
      <c r="I78" s="134">
        <f t="shared" si="1"/>
        <v>117.77</v>
      </c>
      <c r="J78" s="36"/>
    </row>
    <row r="79" spans="1:10" ht="28.5" customHeight="1" x14ac:dyDescent="0.25">
      <c r="A79" s="168">
        <v>43</v>
      </c>
      <c r="B79" s="95"/>
      <c r="C79" s="3" t="s">
        <v>575</v>
      </c>
      <c r="D79" s="33" t="s">
        <v>10</v>
      </c>
      <c r="E79" s="100">
        <v>221.55</v>
      </c>
      <c r="F79" s="95"/>
      <c r="G79" s="167"/>
      <c r="H79" s="36"/>
      <c r="I79" s="134">
        <f t="shared" si="1"/>
        <v>221.55</v>
      </c>
      <c r="J79" s="36"/>
    </row>
    <row r="80" spans="1:10" ht="28.95" customHeight="1" x14ac:dyDescent="0.25">
      <c r="A80" s="95"/>
      <c r="B80" s="95"/>
      <c r="C80" s="93" t="s">
        <v>11</v>
      </c>
      <c r="D80" s="95"/>
      <c r="E80" s="95"/>
      <c r="F80" s="33" t="s">
        <v>574</v>
      </c>
      <c r="G80" s="167"/>
      <c r="H80" s="36"/>
      <c r="I80" s="134">
        <f t="shared" si="1"/>
        <v>0</v>
      </c>
      <c r="J80" s="36"/>
    </row>
    <row r="81" spans="1:10" ht="34.950000000000003" customHeight="1" x14ac:dyDescent="0.25">
      <c r="A81" s="166">
        <v>44</v>
      </c>
      <c r="B81" s="95"/>
      <c r="C81" s="3" t="s">
        <v>591</v>
      </c>
      <c r="D81" s="33" t="s">
        <v>12</v>
      </c>
      <c r="E81" s="4">
        <v>27</v>
      </c>
      <c r="F81" s="95"/>
      <c r="G81" s="167"/>
      <c r="H81" s="36"/>
      <c r="I81" s="134">
        <f t="shared" si="1"/>
        <v>27</v>
      </c>
      <c r="J81" s="36"/>
    </row>
    <row r="82" spans="1:10" ht="28.95" customHeight="1" x14ac:dyDescent="0.25">
      <c r="A82" s="95"/>
      <c r="B82" s="95"/>
      <c r="C82" s="3" t="s">
        <v>628</v>
      </c>
      <c r="D82" s="95"/>
      <c r="E82" s="95"/>
      <c r="F82" s="33" t="s">
        <v>574</v>
      </c>
      <c r="G82" s="167"/>
      <c r="H82" s="36"/>
      <c r="I82" s="134">
        <f t="shared" si="1"/>
        <v>0</v>
      </c>
      <c r="J82" s="36"/>
    </row>
    <row r="83" spans="1:10" ht="28.5" customHeight="1" x14ac:dyDescent="0.25">
      <c r="A83" s="166">
        <v>45</v>
      </c>
      <c r="B83" s="95"/>
      <c r="C83" s="88" t="s">
        <v>576</v>
      </c>
      <c r="D83" s="33" t="s">
        <v>14</v>
      </c>
      <c r="E83" s="95" t="s">
        <v>629</v>
      </c>
      <c r="F83" s="95"/>
      <c r="G83" s="167"/>
      <c r="H83" s="36"/>
      <c r="I83" s="134" t="str">
        <f t="shared" si="1"/>
        <v>2
880</v>
      </c>
      <c r="J83" s="36"/>
    </row>
    <row r="84" spans="1:10" ht="28.95" customHeight="1" x14ac:dyDescent="0.25">
      <c r="A84" s="166">
        <v>46</v>
      </c>
      <c r="B84" s="95"/>
      <c r="C84" s="88" t="s">
        <v>577</v>
      </c>
      <c r="D84" s="33" t="s">
        <v>14</v>
      </c>
      <c r="E84" s="95" t="s">
        <v>630</v>
      </c>
      <c r="F84" s="95"/>
      <c r="G84" s="167"/>
      <c r="H84" s="36"/>
      <c r="I84" s="134" t="str">
        <f t="shared" si="1"/>
        <v>2
250</v>
      </c>
      <c r="J84" s="36"/>
    </row>
    <row r="85" spans="1:10" ht="28.95" customHeight="1" x14ac:dyDescent="0.25">
      <c r="A85" s="166">
        <v>47</v>
      </c>
      <c r="B85" s="95"/>
      <c r="C85" s="88" t="s">
        <v>291</v>
      </c>
      <c r="D85" s="33" t="s">
        <v>14</v>
      </c>
      <c r="E85" s="95" t="s">
        <v>298</v>
      </c>
      <c r="F85" s="95"/>
      <c r="G85" s="167"/>
      <c r="H85" s="36"/>
      <c r="I85" s="134" t="str">
        <f t="shared" si="1"/>
        <v>2
1200</v>
      </c>
      <c r="J85" s="36"/>
    </row>
    <row r="86" spans="1:10" ht="34.950000000000003" customHeight="1" x14ac:dyDescent="0.25">
      <c r="A86" s="166">
        <v>48</v>
      </c>
      <c r="B86" s="95"/>
      <c r="C86" s="3" t="s">
        <v>631</v>
      </c>
      <c r="D86" s="33" t="s">
        <v>14</v>
      </c>
      <c r="E86" s="95" t="s">
        <v>632</v>
      </c>
      <c r="F86" s="95"/>
      <c r="G86" s="167"/>
      <c r="H86" s="36"/>
      <c r="I86" s="134" t="str">
        <f t="shared" si="1"/>
        <v>2
168</v>
      </c>
      <c r="J86" s="36"/>
    </row>
    <row r="87" spans="1:10" ht="28.95" customHeight="1" x14ac:dyDescent="0.25">
      <c r="A87" s="166">
        <v>49</v>
      </c>
      <c r="B87" s="95"/>
      <c r="C87" s="88" t="s">
        <v>20</v>
      </c>
      <c r="D87" s="95" t="s">
        <v>19</v>
      </c>
      <c r="E87" s="95" t="s">
        <v>296</v>
      </c>
      <c r="F87" s="95"/>
      <c r="G87" s="167"/>
      <c r="H87" s="36"/>
      <c r="I87" s="134" t="str">
        <f t="shared" si="1"/>
        <v>5,49
15,7</v>
      </c>
      <c r="J87" s="36"/>
    </row>
    <row r="88" spans="1:10" ht="28.95" customHeight="1" x14ac:dyDescent="0.25">
      <c r="A88" s="166">
        <v>50</v>
      </c>
      <c r="B88" s="95"/>
      <c r="C88" s="88" t="s">
        <v>18</v>
      </c>
      <c r="D88" s="95" t="s">
        <v>19</v>
      </c>
      <c r="E88" s="95" t="s">
        <v>297</v>
      </c>
      <c r="F88" s="95"/>
      <c r="G88" s="167"/>
      <c r="H88" s="36"/>
      <c r="I88" s="134" t="str">
        <f t="shared" si="1"/>
        <v>31,4
15,7</v>
      </c>
      <c r="J88" s="36"/>
    </row>
    <row r="89" spans="1:10" s="118" customFormat="1" ht="25.95" customHeight="1" x14ac:dyDescent="0.25">
      <c r="A89" s="141"/>
      <c r="B89" s="114"/>
      <c r="C89" s="179" t="s">
        <v>670</v>
      </c>
      <c r="D89" s="180"/>
      <c r="E89" s="180"/>
      <c r="F89" s="181"/>
      <c r="G89" s="141"/>
      <c r="H89" s="80"/>
      <c r="I89" s="80"/>
      <c r="J89" s="80"/>
    </row>
    <row r="90" spans="1:10" s="118" customFormat="1" ht="25.95" customHeight="1" x14ac:dyDescent="0.25">
      <c r="A90" s="141"/>
      <c r="B90" s="114"/>
      <c r="C90" s="119" t="s">
        <v>464</v>
      </c>
      <c r="D90" s="114"/>
      <c r="E90" s="114"/>
      <c r="F90" s="114" t="s">
        <v>648</v>
      </c>
      <c r="G90" s="141"/>
      <c r="H90" s="80"/>
      <c r="I90" s="80"/>
      <c r="J90" s="80"/>
    </row>
    <row r="91" spans="1:10" s="118" customFormat="1" ht="46.95" customHeight="1" x14ac:dyDescent="0.25">
      <c r="A91" s="178">
        <v>1</v>
      </c>
      <c r="B91" s="114"/>
      <c r="C91" s="121" t="s">
        <v>671</v>
      </c>
      <c r="D91" s="114" t="s">
        <v>31</v>
      </c>
      <c r="E91" s="122">
        <v>1686.55</v>
      </c>
      <c r="F91" s="114"/>
      <c r="G91" s="141"/>
      <c r="H91" s="80">
        <f>E91*-1</f>
        <v>-1686.55</v>
      </c>
      <c r="I91" s="80">
        <v>0</v>
      </c>
      <c r="J91" s="80" t="s">
        <v>201</v>
      </c>
    </row>
    <row r="92" spans="1:10" s="118" customFormat="1" ht="19.05" customHeight="1" x14ac:dyDescent="0.25">
      <c r="A92" s="178">
        <v>2</v>
      </c>
      <c r="B92" s="114"/>
      <c r="C92" s="121" t="s">
        <v>308</v>
      </c>
      <c r="D92" s="114" t="s">
        <v>672</v>
      </c>
      <c r="E92" s="122">
        <v>52.41</v>
      </c>
      <c r="F92" s="114"/>
      <c r="G92" s="141"/>
      <c r="H92" s="80">
        <f t="shared" ref="H92:H126" si="2">E92*-1</f>
        <v>-52.41</v>
      </c>
      <c r="I92" s="80">
        <v>0</v>
      </c>
      <c r="J92" s="80" t="s">
        <v>201</v>
      </c>
    </row>
    <row r="93" spans="1:10" s="118" customFormat="1" ht="28.5" customHeight="1" x14ac:dyDescent="0.25">
      <c r="A93" s="178">
        <v>3</v>
      </c>
      <c r="B93" s="114"/>
      <c r="C93" s="121" t="s">
        <v>673</v>
      </c>
      <c r="D93" s="114" t="s">
        <v>672</v>
      </c>
      <c r="E93" s="122">
        <v>61.32</v>
      </c>
      <c r="F93" s="114"/>
      <c r="G93" s="141"/>
      <c r="H93" s="80">
        <f t="shared" si="2"/>
        <v>-61.32</v>
      </c>
      <c r="I93" s="80">
        <v>0</v>
      </c>
      <c r="J93" s="80" t="s">
        <v>201</v>
      </c>
    </row>
    <row r="94" spans="1:10" s="118" customFormat="1" ht="25.95" customHeight="1" x14ac:dyDescent="0.25">
      <c r="A94" s="178">
        <v>4</v>
      </c>
      <c r="B94" s="114"/>
      <c r="C94" s="121" t="s">
        <v>309</v>
      </c>
      <c r="D94" s="114" t="s">
        <v>672</v>
      </c>
      <c r="E94" s="122">
        <v>1048.56</v>
      </c>
      <c r="F94" s="114"/>
      <c r="G94" s="141"/>
      <c r="H94" s="80">
        <f t="shared" si="2"/>
        <v>-1048.56</v>
      </c>
      <c r="I94" s="80">
        <v>0</v>
      </c>
      <c r="J94" s="80" t="s">
        <v>201</v>
      </c>
    </row>
    <row r="95" spans="1:10" s="118" customFormat="1" ht="34.950000000000003" customHeight="1" x14ac:dyDescent="0.25">
      <c r="A95" s="178">
        <v>5</v>
      </c>
      <c r="B95" s="114"/>
      <c r="C95" s="121" t="s">
        <v>674</v>
      </c>
      <c r="D95" s="114" t="s">
        <v>31</v>
      </c>
      <c r="E95" s="122">
        <v>62.19</v>
      </c>
      <c r="F95" s="114"/>
      <c r="G95" s="141"/>
      <c r="H95" s="80">
        <f t="shared" si="2"/>
        <v>-62.19</v>
      </c>
      <c r="I95" s="80">
        <v>0</v>
      </c>
      <c r="J95" s="80" t="s">
        <v>201</v>
      </c>
    </row>
    <row r="96" spans="1:10" s="118" customFormat="1" ht="25.95" customHeight="1" x14ac:dyDescent="0.25">
      <c r="A96" s="177">
        <v>6</v>
      </c>
      <c r="B96" s="114"/>
      <c r="C96" s="121" t="s">
        <v>310</v>
      </c>
      <c r="D96" s="114" t="s">
        <v>31</v>
      </c>
      <c r="E96" s="124">
        <v>1.8</v>
      </c>
      <c r="F96" s="114"/>
      <c r="G96" s="141"/>
      <c r="H96" s="80">
        <f t="shared" si="2"/>
        <v>-1.8</v>
      </c>
      <c r="I96" s="80">
        <v>0</v>
      </c>
      <c r="J96" s="80" t="s">
        <v>201</v>
      </c>
    </row>
    <row r="97" spans="1:10" s="118" customFormat="1" ht="34.950000000000003" customHeight="1" x14ac:dyDescent="0.25">
      <c r="A97" s="177">
        <v>7</v>
      </c>
      <c r="B97" s="114"/>
      <c r="C97" s="121" t="s">
        <v>675</v>
      </c>
      <c r="D97" s="114" t="s">
        <v>42</v>
      </c>
      <c r="E97" s="124">
        <v>14</v>
      </c>
      <c r="F97" s="114"/>
      <c r="G97" s="141"/>
      <c r="H97" s="80">
        <f t="shared" si="2"/>
        <v>-14</v>
      </c>
      <c r="I97" s="80">
        <v>0</v>
      </c>
      <c r="J97" s="80" t="s">
        <v>201</v>
      </c>
    </row>
    <row r="98" spans="1:10" s="118" customFormat="1" ht="34.950000000000003" customHeight="1" x14ac:dyDescent="0.25">
      <c r="A98" s="177">
        <v>8</v>
      </c>
      <c r="B98" s="114"/>
      <c r="C98" s="121" t="s">
        <v>676</v>
      </c>
      <c r="D98" s="114" t="s">
        <v>42</v>
      </c>
      <c r="E98" s="124">
        <v>14</v>
      </c>
      <c r="F98" s="114"/>
      <c r="G98" s="141"/>
      <c r="H98" s="80">
        <f t="shared" si="2"/>
        <v>-14</v>
      </c>
      <c r="I98" s="80">
        <v>0</v>
      </c>
      <c r="J98" s="80" t="s">
        <v>201</v>
      </c>
    </row>
    <row r="99" spans="1:10" s="118" customFormat="1" ht="34.950000000000003" customHeight="1" x14ac:dyDescent="0.25">
      <c r="A99" s="177">
        <v>9</v>
      </c>
      <c r="B99" s="114"/>
      <c r="C99" s="121" t="s">
        <v>677</v>
      </c>
      <c r="D99" s="114" t="s">
        <v>42</v>
      </c>
      <c r="E99" s="124">
        <v>14</v>
      </c>
      <c r="F99" s="114"/>
      <c r="G99" s="141"/>
      <c r="H99" s="80">
        <f t="shared" si="2"/>
        <v>-14</v>
      </c>
      <c r="I99" s="80">
        <v>0</v>
      </c>
      <c r="J99" s="80" t="s">
        <v>201</v>
      </c>
    </row>
    <row r="100" spans="1:10" s="118" customFormat="1" ht="25.95" customHeight="1" x14ac:dyDescent="0.25">
      <c r="A100" s="177">
        <v>10</v>
      </c>
      <c r="B100" s="114"/>
      <c r="C100" s="121" t="s">
        <v>678</v>
      </c>
      <c r="D100" s="114" t="s">
        <v>31</v>
      </c>
      <c r="E100" s="122">
        <v>6.33</v>
      </c>
      <c r="F100" s="114"/>
      <c r="G100" s="141"/>
      <c r="H100" s="80">
        <f t="shared" si="2"/>
        <v>-6.33</v>
      </c>
      <c r="I100" s="80">
        <v>0</v>
      </c>
      <c r="J100" s="80" t="s">
        <v>201</v>
      </c>
    </row>
    <row r="101" spans="1:10" s="118" customFormat="1" ht="19.05" customHeight="1" x14ac:dyDescent="0.25">
      <c r="A101" s="177">
        <v>11</v>
      </c>
      <c r="B101" s="114"/>
      <c r="C101" s="121" t="s">
        <v>312</v>
      </c>
      <c r="D101" s="114" t="s">
        <v>31</v>
      </c>
      <c r="E101" s="124">
        <v>513.4</v>
      </c>
      <c r="F101" s="114"/>
      <c r="G101" s="141"/>
      <c r="H101" s="80">
        <f t="shared" si="2"/>
        <v>-513.4</v>
      </c>
      <c r="I101" s="80">
        <v>0</v>
      </c>
      <c r="J101" s="80" t="s">
        <v>201</v>
      </c>
    </row>
    <row r="102" spans="1:10" s="118" customFormat="1" ht="21" customHeight="1" x14ac:dyDescent="0.25">
      <c r="A102" s="177">
        <v>12</v>
      </c>
      <c r="B102" s="114"/>
      <c r="C102" s="121" t="s">
        <v>468</v>
      </c>
      <c r="D102" s="114" t="s">
        <v>31</v>
      </c>
      <c r="E102" s="124">
        <v>1233.5999999999999</v>
      </c>
      <c r="F102" s="114"/>
      <c r="G102" s="141"/>
      <c r="H102" s="80">
        <f t="shared" si="2"/>
        <v>-1233.5999999999999</v>
      </c>
      <c r="I102" s="80">
        <v>0</v>
      </c>
      <c r="J102" s="80" t="s">
        <v>201</v>
      </c>
    </row>
    <row r="103" spans="1:10" s="118" customFormat="1" ht="28.5" customHeight="1" x14ac:dyDescent="0.25">
      <c r="A103" s="177">
        <v>13</v>
      </c>
      <c r="B103" s="114"/>
      <c r="C103" s="121" t="s">
        <v>679</v>
      </c>
      <c r="D103" s="114" t="s">
        <v>31</v>
      </c>
      <c r="E103" s="122">
        <v>1233.6600000000001</v>
      </c>
      <c r="F103" s="114"/>
      <c r="G103" s="141"/>
      <c r="H103" s="80">
        <f t="shared" si="2"/>
        <v>-1233.6600000000001</v>
      </c>
      <c r="I103" s="80">
        <v>0</v>
      </c>
      <c r="J103" s="80" t="s">
        <v>201</v>
      </c>
    </row>
    <row r="104" spans="1:10" s="118" customFormat="1" ht="28.5" customHeight="1" x14ac:dyDescent="0.25">
      <c r="A104" s="177">
        <v>14</v>
      </c>
      <c r="B104" s="114"/>
      <c r="C104" s="121" t="s">
        <v>651</v>
      </c>
      <c r="D104" s="114" t="s">
        <v>40</v>
      </c>
      <c r="E104" s="122">
        <v>2343.96</v>
      </c>
      <c r="F104" s="114"/>
      <c r="G104" s="141"/>
      <c r="H104" s="80">
        <f t="shared" si="2"/>
        <v>-2343.96</v>
      </c>
      <c r="I104" s="80">
        <v>0</v>
      </c>
      <c r="J104" s="80" t="s">
        <v>201</v>
      </c>
    </row>
    <row r="105" spans="1:10" s="118" customFormat="1" ht="21" customHeight="1" x14ac:dyDescent="0.25">
      <c r="A105" s="114"/>
      <c r="B105" s="114"/>
      <c r="C105" s="121"/>
      <c r="D105" s="114"/>
      <c r="E105" s="114"/>
      <c r="F105" s="114"/>
      <c r="G105" s="141"/>
      <c r="H105" s="80">
        <f t="shared" si="2"/>
        <v>0</v>
      </c>
      <c r="I105" s="80">
        <v>0</v>
      </c>
      <c r="J105" s="80" t="s">
        <v>201</v>
      </c>
    </row>
    <row r="106" spans="1:10" s="118" customFormat="1" ht="28.95" customHeight="1" x14ac:dyDescent="0.25">
      <c r="A106" s="141"/>
      <c r="B106" s="114"/>
      <c r="C106" s="119" t="s">
        <v>470</v>
      </c>
      <c r="D106" s="114"/>
      <c r="E106" s="114"/>
      <c r="F106" s="114" t="s">
        <v>648</v>
      </c>
      <c r="G106" s="141"/>
      <c r="H106" s="80">
        <f t="shared" si="2"/>
        <v>0</v>
      </c>
      <c r="I106" s="80">
        <v>0</v>
      </c>
      <c r="J106" s="80" t="s">
        <v>201</v>
      </c>
    </row>
    <row r="107" spans="1:10" s="118" customFormat="1" ht="28.95" customHeight="1" x14ac:dyDescent="0.25">
      <c r="A107" s="178">
        <v>15</v>
      </c>
      <c r="B107" s="114"/>
      <c r="C107" s="121" t="s">
        <v>680</v>
      </c>
      <c r="D107" s="114" t="s">
        <v>42</v>
      </c>
      <c r="E107" s="120">
        <v>132</v>
      </c>
      <c r="F107" s="114"/>
      <c r="G107" s="141"/>
      <c r="H107" s="80">
        <f t="shared" si="2"/>
        <v>-132</v>
      </c>
      <c r="I107" s="80">
        <v>0</v>
      </c>
      <c r="J107" s="80" t="s">
        <v>201</v>
      </c>
    </row>
    <row r="108" spans="1:10" s="118" customFormat="1" ht="28.95" customHeight="1" x14ac:dyDescent="0.25">
      <c r="A108" s="141"/>
      <c r="B108" s="114"/>
      <c r="C108" s="121" t="s">
        <v>472</v>
      </c>
      <c r="D108" s="114"/>
      <c r="E108" s="114"/>
      <c r="F108" s="114" t="s">
        <v>648</v>
      </c>
      <c r="G108" s="141"/>
      <c r="H108" s="80">
        <f t="shared" si="2"/>
        <v>0</v>
      </c>
      <c r="I108" s="80">
        <v>0</v>
      </c>
      <c r="J108" s="80" t="s">
        <v>201</v>
      </c>
    </row>
    <row r="109" spans="1:10" s="118" customFormat="1" ht="28.5" customHeight="1" x14ac:dyDescent="0.25">
      <c r="A109" s="178">
        <v>16</v>
      </c>
      <c r="B109" s="114"/>
      <c r="C109" s="121" t="s">
        <v>681</v>
      </c>
      <c r="D109" s="114" t="s">
        <v>46</v>
      </c>
      <c r="E109" s="114" t="s">
        <v>682</v>
      </c>
      <c r="F109" s="114"/>
      <c r="G109" s="141"/>
      <c r="H109" s="80" t="e">
        <f t="shared" si="2"/>
        <v>#VALUE!</v>
      </c>
      <c r="I109" s="80">
        <v>0</v>
      </c>
      <c r="J109" s="80" t="s">
        <v>201</v>
      </c>
    </row>
    <row r="110" spans="1:10" s="118" customFormat="1" ht="28.95" customHeight="1" x14ac:dyDescent="0.25">
      <c r="A110" s="178">
        <v>17</v>
      </c>
      <c r="B110" s="114"/>
      <c r="C110" s="121" t="s">
        <v>683</v>
      </c>
      <c r="D110" s="114" t="s">
        <v>46</v>
      </c>
      <c r="E110" s="114" t="s">
        <v>684</v>
      </c>
      <c r="F110" s="114"/>
      <c r="G110" s="135" t="s">
        <v>685</v>
      </c>
      <c r="H110" s="80" t="e">
        <f t="shared" si="2"/>
        <v>#VALUE!</v>
      </c>
      <c r="I110" s="80">
        <v>0</v>
      </c>
      <c r="J110" s="80" t="s">
        <v>201</v>
      </c>
    </row>
    <row r="111" spans="1:10" s="118" customFormat="1" ht="28.95" customHeight="1" x14ac:dyDescent="0.25">
      <c r="A111" s="178">
        <v>18</v>
      </c>
      <c r="B111" s="114"/>
      <c r="C111" s="121" t="s">
        <v>49</v>
      </c>
      <c r="D111" s="114" t="s">
        <v>46</v>
      </c>
      <c r="E111" s="114" t="s">
        <v>686</v>
      </c>
      <c r="F111" s="114"/>
      <c r="G111" s="135"/>
      <c r="H111" s="80" t="e">
        <f t="shared" si="2"/>
        <v>#VALUE!</v>
      </c>
      <c r="I111" s="80">
        <v>0</v>
      </c>
      <c r="J111" s="80" t="s">
        <v>201</v>
      </c>
    </row>
    <row r="112" spans="1:10" s="118" customFormat="1" ht="28.95" customHeight="1" x14ac:dyDescent="0.25">
      <c r="A112" s="178">
        <v>19</v>
      </c>
      <c r="B112" s="114"/>
      <c r="C112" s="121" t="s">
        <v>48</v>
      </c>
      <c r="D112" s="114" t="s">
        <v>46</v>
      </c>
      <c r="E112" s="114" t="s">
        <v>687</v>
      </c>
      <c r="F112" s="114"/>
      <c r="G112" s="135"/>
      <c r="H112" s="80" t="e">
        <f t="shared" si="2"/>
        <v>#VALUE!</v>
      </c>
      <c r="I112" s="80">
        <v>0</v>
      </c>
      <c r="J112" s="80" t="s">
        <v>201</v>
      </c>
    </row>
    <row r="113" spans="1:10" s="118" customFormat="1" ht="28.95" customHeight="1" x14ac:dyDescent="0.25">
      <c r="A113" s="177">
        <v>20</v>
      </c>
      <c r="B113" s="114"/>
      <c r="C113" s="121" t="s">
        <v>50</v>
      </c>
      <c r="D113" s="114" t="s">
        <v>46</v>
      </c>
      <c r="E113" s="114" t="s">
        <v>688</v>
      </c>
      <c r="F113" s="114"/>
      <c r="G113" s="135" t="s">
        <v>689</v>
      </c>
      <c r="H113" s="80" t="e">
        <f t="shared" si="2"/>
        <v>#VALUE!</v>
      </c>
      <c r="I113" s="80">
        <v>0</v>
      </c>
      <c r="J113" s="80" t="s">
        <v>201</v>
      </c>
    </row>
    <row r="114" spans="1:10" s="118" customFormat="1" ht="28.95" customHeight="1" x14ac:dyDescent="0.25">
      <c r="A114" s="177">
        <v>21</v>
      </c>
      <c r="B114" s="114"/>
      <c r="C114" s="121" t="s">
        <v>51</v>
      </c>
      <c r="D114" s="114" t="s">
        <v>46</v>
      </c>
      <c r="E114" s="114" t="s">
        <v>690</v>
      </c>
      <c r="F114" s="114"/>
      <c r="G114" s="135" t="s">
        <v>691</v>
      </c>
      <c r="H114" s="80" t="e">
        <f t="shared" si="2"/>
        <v>#VALUE!</v>
      </c>
      <c r="I114" s="80">
        <v>0</v>
      </c>
      <c r="J114" s="80" t="s">
        <v>201</v>
      </c>
    </row>
    <row r="115" spans="1:10" s="118" customFormat="1" ht="24" customHeight="1" x14ac:dyDescent="0.25">
      <c r="A115" s="177">
        <v>22</v>
      </c>
      <c r="B115" s="114"/>
      <c r="C115" s="121" t="s">
        <v>692</v>
      </c>
      <c r="D115" s="114"/>
      <c r="E115" s="114"/>
      <c r="F115" s="114"/>
      <c r="G115" s="135"/>
      <c r="H115" s="80">
        <f t="shared" si="2"/>
        <v>0</v>
      </c>
      <c r="I115" s="80">
        <v>0</v>
      </c>
      <c r="J115" s="80" t="s">
        <v>201</v>
      </c>
    </row>
    <row r="116" spans="1:10" s="118" customFormat="1" ht="28.5" customHeight="1" x14ac:dyDescent="0.25">
      <c r="A116" s="114" t="s">
        <v>693</v>
      </c>
      <c r="B116" s="114"/>
      <c r="C116" s="121" t="s">
        <v>694</v>
      </c>
      <c r="D116" s="114" t="s">
        <v>46</v>
      </c>
      <c r="E116" s="114" t="s">
        <v>443</v>
      </c>
      <c r="F116" s="114"/>
      <c r="G116" s="135"/>
      <c r="H116" s="80" t="e">
        <f t="shared" si="2"/>
        <v>#VALUE!</v>
      </c>
      <c r="I116" s="80">
        <v>0</v>
      </c>
      <c r="J116" s="80" t="s">
        <v>201</v>
      </c>
    </row>
    <row r="117" spans="1:10" s="118" customFormat="1" ht="28.95" customHeight="1" x14ac:dyDescent="0.25">
      <c r="A117" s="114" t="s">
        <v>695</v>
      </c>
      <c r="B117" s="114"/>
      <c r="C117" s="121" t="s">
        <v>696</v>
      </c>
      <c r="D117" s="114" t="s">
        <v>46</v>
      </c>
      <c r="E117" s="114" t="s">
        <v>663</v>
      </c>
      <c r="F117" s="114"/>
      <c r="G117" s="135"/>
      <c r="H117" s="80" t="e">
        <f t="shared" si="2"/>
        <v>#VALUE!</v>
      </c>
      <c r="I117" s="80">
        <v>0</v>
      </c>
      <c r="J117" s="80" t="s">
        <v>201</v>
      </c>
    </row>
    <row r="118" spans="1:10" s="118" customFormat="1" ht="28.95" customHeight="1" x14ac:dyDescent="0.25">
      <c r="A118" s="114" t="s">
        <v>697</v>
      </c>
      <c r="B118" s="114"/>
      <c r="C118" s="121" t="s">
        <v>698</v>
      </c>
      <c r="D118" s="114" t="s">
        <v>46</v>
      </c>
      <c r="E118" s="114" t="s">
        <v>699</v>
      </c>
      <c r="F118" s="114"/>
      <c r="G118" s="135"/>
      <c r="H118" s="80" t="e">
        <f t="shared" si="2"/>
        <v>#VALUE!</v>
      </c>
      <c r="I118" s="80">
        <v>0</v>
      </c>
      <c r="J118" s="80" t="s">
        <v>201</v>
      </c>
    </row>
    <row r="119" spans="1:10" s="118" customFormat="1" ht="34.950000000000003" customHeight="1" x14ac:dyDescent="0.25">
      <c r="A119" s="177">
        <v>23</v>
      </c>
      <c r="B119" s="114"/>
      <c r="C119" s="121" t="s">
        <v>700</v>
      </c>
      <c r="D119" s="114" t="s">
        <v>52</v>
      </c>
      <c r="E119" s="120">
        <v>6</v>
      </c>
      <c r="F119" s="114"/>
      <c r="G119" s="135"/>
      <c r="H119" s="80">
        <f t="shared" si="2"/>
        <v>-6</v>
      </c>
      <c r="I119" s="80">
        <v>0</v>
      </c>
      <c r="J119" s="80" t="s">
        <v>201</v>
      </c>
    </row>
    <row r="120" spans="1:10" s="118" customFormat="1" ht="28.5" customHeight="1" x14ac:dyDescent="0.25">
      <c r="A120" s="177">
        <v>24</v>
      </c>
      <c r="B120" s="114"/>
      <c r="C120" s="121" t="s">
        <v>54</v>
      </c>
      <c r="D120" s="114" t="s">
        <v>669</v>
      </c>
      <c r="E120" s="114" t="s">
        <v>701</v>
      </c>
      <c r="F120" s="114"/>
      <c r="G120" s="135"/>
      <c r="H120" s="80" t="e">
        <f t="shared" si="2"/>
        <v>#VALUE!</v>
      </c>
      <c r="I120" s="80">
        <v>0</v>
      </c>
      <c r="J120" s="80" t="s">
        <v>201</v>
      </c>
    </row>
    <row r="121" spans="1:10" s="118" customFormat="1" ht="28.5" customHeight="1" x14ac:dyDescent="0.25">
      <c r="A121" s="177">
        <v>25</v>
      </c>
      <c r="B121" s="114"/>
      <c r="C121" s="121" t="s">
        <v>56</v>
      </c>
      <c r="D121" s="114" t="s">
        <v>669</v>
      </c>
      <c r="E121" s="114" t="s">
        <v>702</v>
      </c>
      <c r="F121" s="114"/>
      <c r="G121" s="135"/>
      <c r="H121" s="80" t="e">
        <f t="shared" si="2"/>
        <v>#VALUE!</v>
      </c>
      <c r="I121" s="80">
        <v>0</v>
      </c>
      <c r="J121" s="80" t="s">
        <v>201</v>
      </c>
    </row>
    <row r="122" spans="1:10" s="118" customFormat="1" ht="24" customHeight="1" x14ac:dyDescent="0.25">
      <c r="A122" s="114"/>
      <c r="B122" s="114"/>
      <c r="C122" s="119" t="s">
        <v>703</v>
      </c>
      <c r="D122" s="114"/>
      <c r="E122" s="114"/>
      <c r="F122" s="114" t="s">
        <v>704</v>
      </c>
      <c r="G122" s="135"/>
      <c r="H122" s="80">
        <f t="shared" si="2"/>
        <v>0</v>
      </c>
      <c r="I122" s="80">
        <v>0</v>
      </c>
      <c r="J122" s="80" t="s">
        <v>201</v>
      </c>
    </row>
    <row r="123" spans="1:10" s="118" customFormat="1" ht="34.950000000000003" customHeight="1" x14ac:dyDescent="0.25">
      <c r="A123" s="178">
        <v>26</v>
      </c>
      <c r="B123" s="114"/>
      <c r="C123" s="121" t="s">
        <v>705</v>
      </c>
      <c r="D123" s="114" t="s">
        <v>52</v>
      </c>
      <c r="E123" s="120">
        <v>2</v>
      </c>
      <c r="F123" s="114"/>
      <c r="G123" s="135"/>
      <c r="H123" s="80">
        <f t="shared" si="2"/>
        <v>-2</v>
      </c>
      <c r="I123" s="80">
        <v>0</v>
      </c>
      <c r="J123" s="80" t="s">
        <v>201</v>
      </c>
    </row>
    <row r="124" spans="1:10" s="118" customFormat="1" ht="28.5" customHeight="1" x14ac:dyDescent="0.25">
      <c r="A124" s="178">
        <v>27</v>
      </c>
      <c r="B124" s="114"/>
      <c r="C124" s="121" t="s">
        <v>706</v>
      </c>
      <c r="D124" s="114" t="s">
        <v>395</v>
      </c>
      <c r="E124" s="120">
        <v>2</v>
      </c>
      <c r="F124" s="114"/>
      <c r="G124" s="135"/>
      <c r="H124" s="80">
        <f t="shared" si="2"/>
        <v>-2</v>
      </c>
      <c r="I124" s="80">
        <v>0</v>
      </c>
      <c r="J124" s="80" t="s">
        <v>201</v>
      </c>
    </row>
    <row r="125" spans="1:10" s="118" customFormat="1" ht="14.25" customHeight="1" x14ac:dyDescent="0.25">
      <c r="A125" s="178">
        <v>28</v>
      </c>
      <c r="B125" s="114"/>
      <c r="C125" s="121" t="s">
        <v>707</v>
      </c>
      <c r="D125" s="114" t="s">
        <v>367</v>
      </c>
      <c r="E125" s="120">
        <v>2</v>
      </c>
      <c r="F125" s="114"/>
      <c r="G125" s="135"/>
      <c r="H125" s="80">
        <f t="shared" si="2"/>
        <v>-2</v>
      </c>
      <c r="I125" s="80">
        <v>0</v>
      </c>
      <c r="J125" s="80" t="s">
        <v>201</v>
      </c>
    </row>
    <row r="126" spans="1:10" s="118" customFormat="1" ht="15" customHeight="1" x14ac:dyDescent="0.25">
      <c r="A126" s="178">
        <v>29</v>
      </c>
      <c r="B126" s="114"/>
      <c r="C126" s="121" t="s">
        <v>708</v>
      </c>
      <c r="D126" s="114" t="s">
        <v>42</v>
      </c>
      <c r="E126" s="120">
        <v>132</v>
      </c>
      <c r="F126" s="114"/>
      <c r="G126" s="135"/>
      <c r="H126" s="80">
        <f t="shared" si="2"/>
        <v>-132</v>
      </c>
      <c r="I126" s="80">
        <v>0</v>
      </c>
      <c r="J126" s="80" t="s">
        <v>201</v>
      </c>
    </row>
    <row r="127" spans="1:10" ht="14.25" customHeight="1" x14ac:dyDescent="0.25">
      <c r="A127" s="167"/>
      <c r="B127" s="95"/>
      <c r="C127" s="3"/>
      <c r="D127" s="95"/>
      <c r="E127" s="95"/>
      <c r="F127" s="95"/>
      <c r="G127" s="87"/>
      <c r="H127" s="36"/>
      <c r="I127" s="36"/>
      <c r="J127" s="36"/>
    </row>
    <row r="128" spans="1:10" ht="17.25" customHeight="1" x14ac:dyDescent="0.25">
      <c r="A128" s="171"/>
      <c r="B128" s="171"/>
      <c r="C128" s="173" t="s">
        <v>634</v>
      </c>
      <c r="D128" s="171"/>
      <c r="E128" s="172"/>
      <c r="F128" s="95"/>
      <c r="G128" s="87"/>
      <c r="H128" s="36"/>
      <c r="I128" s="36"/>
      <c r="J128" s="36"/>
    </row>
    <row r="129" spans="1:10" ht="28.5" customHeight="1" x14ac:dyDescent="0.25">
      <c r="A129" s="167"/>
      <c r="B129" s="95"/>
      <c r="C129" s="93" t="s">
        <v>7</v>
      </c>
      <c r="D129" s="95"/>
      <c r="E129" s="95"/>
      <c r="F129" s="95" t="s">
        <v>635</v>
      </c>
      <c r="G129" s="87"/>
      <c r="H129" s="36"/>
      <c r="I129" s="36"/>
      <c r="J129" s="36"/>
    </row>
    <row r="130" spans="1:10" ht="46.05" customHeight="1" x14ac:dyDescent="0.25">
      <c r="A130" s="168">
        <v>1</v>
      </c>
      <c r="B130" s="95"/>
      <c r="C130" s="3" t="s">
        <v>285</v>
      </c>
      <c r="D130" s="33" t="s">
        <v>8</v>
      </c>
      <c r="E130" s="4">
        <v>216.6</v>
      </c>
      <c r="F130" s="95"/>
      <c r="G130" s="87"/>
      <c r="H130" s="36"/>
      <c r="I130" s="37">
        <f>E130</f>
        <v>216.6</v>
      </c>
      <c r="J130" s="36"/>
    </row>
    <row r="131" spans="1:10" ht="14.7" customHeight="1" x14ac:dyDescent="0.25">
      <c r="A131" s="168">
        <v>2</v>
      </c>
      <c r="B131" s="95"/>
      <c r="C131" s="88" t="s">
        <v>286</v>
      </c>
      <c r="D131" s="95" t="s">
        <v>9</v>
      </c>
      <c r="E131" s="4">
        <v>6.7</v>
      </c>
      <c r="F131" s="95"/>
      <c r="G131" s="87"/>
      <c r="H131" s="36"/>
      <c r="I131" s="37">
        <f t="shared" ref="I131:I140" si="3">E131</f>
        <v>6.7</v>
      </c>
      <c r="J131" s="36"/>
    </row>
    <row r="132" spans="1:10" ht="28.5" customHeight="1" x14ac:dyDescent="0.25">
      <c r="A132" s="166">
        <v>3</v>
      </c>
      <c r="B132" s="95"/>
      <c r="C132" s="3" t="s">
        <v>287</v>
      </c>
      <c r="D132" s="95" t="s">
        <v>9</v>
      </c>
      <c r="E132" s="100">
        <v>7.58</v>
      </c>
      <c r="F132" s="95"/>
      <c r="G132" s="87"/>
      <c r="H132" s="36"/>
      <c r="I132" s="37">
        <f t="shared" si="3"/>
        <v>7.58</v>
      </c>
      <c r="J132" s="36"/>
    </row>
    <row r="133" spans="1:10" ht="24" customHeight="1" x14ac:dyDescent="0.25">
      <c r="A133" s="166">
        <v>4</v>
      </c>
      <c r="B133" s="95"/>
      <c r="C133" s="88" t="s">
        <v>288</v>
      </c>
      <c r="D133" s="95" t="s">
        <v>9</v>
      </c>
      <c r="E133" s="100">
        <v>155.19999999999999</v>
      </c>
      <c r="F133" s="95"/>
      <c r="G133" s="87"/>
      <c r="H133" s="36"/>
      <c r="I133" s="37">
        <f t="shared" si="3"/>
        <v>155.19999999999999</v>
      </c>
      <c r="J133" s="36"/>
    </row>
    <row r="134" spans="1:10" ht="34.950000000000003" customHeight="1" x14ac:dyDescent="0.25">
      <c r="A134" s="166">
        <v>5</v>
      </c>
      <c r="B134" s="95"/>
      <c r="C134" s="3" t="s">
        <v>636</v>
      </c>
      <c r="D134" s="33" t="s">
        <v>12</v>
      </c>
      <c r="E134" s="4">
        <v>6</v>
      </c>
      <c r="F134" s="95"/>
      <c r="G134" s="87"/>
      <c r="H134" s="36"/>
      <c r="I134" s="37">
        <f t="shared" si="3"/>
        <v>6</v>
      </c>
      <c r="J134" s="36"/>
    </row>
    <row r="135" spans="1:10" ht="34.950000000000003" customHeight="1" x14ac:dyDescent="0.25">
      <c r="A135" s="166">
        <v>6</v>
      </c>
      <c r="B135" s="95"/>
      <c r="C135" s="3" t="s">
        <v>637</v>
      </c>
      <c r="D135" s="33" t="s">
        <v>12</v>
      </c>
      <c r="E135" s="4">
        <v>6</v>
      </c>
      <c r="F135" s="95"/>
      <c r="G135" s="87"/>
      <c r="H135" s="36"/>
      <c r="I135" s="37">
        <f t="shared" si="3"/>
        <v>6</v>
      </c>
      <c r="J135" s="36"/>
    </row>
    <row r="136" spans="1:10" ht="34.950000000000003" customHeight="1" x14ac:dyDescent="0.25">
      <c r="A136" s="166">
        <v>7</v>
      </c>
      <c r="B136" s="95"/>
      <c r="C136" s="3" t="s">
        <v>638</v>
      </c>
      <c r="D136" s="33" t="s">
        <v>12</v>
      </c>
      <c r="E136" s="4">
        <v>6</v>
      </c>
      <c r="F136" s="95"/>
      <c r="G136" s="87"/>
      <c r="H136" s="36"/>
      <c r="I136" s="37">
        <f t="shared" si="3"/>
        <v>6</v>
      </c>
      <c r="J136" s="36"/>
    </row>
    <row r="137" spans="1:10" ht="14.25" customHeight="1" x14ac:dyDescent="0.25">
      <c r="A137" s="166">
        <v>8</v>
      </c>
      <c r="B137" s="95"/>
      <c r="C137" s="88" t="s">
        <v>289</v>
      </c>
      <c r="D137" s="33" t="s">
        <v>8</v>
      </c>
      <c r="E137" s="100">
        <v>50.81</v>
      </c>
      <c r="F137" s="95"/>
      <c r="G137" s="98" t="s">
        <v>639</v>
      </c>
      <c r="H137" s="36"/>
      <c r="I137" s="37">
        <f t="shared" si="3"/>
        <v>50.81</v>
      </c>
      <c r="J137" s="36"/>
    </row>
    <row r="138" spans="1:10" ht="15" customHeight="1" x14ac:dyDescent="0.25">
      <c r="A138" s="166">
        <v>9</v>
      </c>
      <c r="B138" s="95"/>
      <c r="C138" s="88" t="s">
        <v>290</v>
      </c>
      <c r="D138" s="33" t="s">
        <v>8</v>
      </c>
      <c r="E138" s="100">
        <v>172.44</v>
      </c>
      <c r="F138" s="95"/>
      <c r="G138" s="98" t="s">
        <v>640</v>
      </c>
      <c r="H138" s="36"/>
      <c r="I138" s="37">
        <f t="shared" si="3"/>
        <v>172.44</v>
      </c>
      <c r="J138" s="36"/>
    </row>
    <row r="139" spans="1:10" ht="28.5" customHeight="1" x14ac:dyDescent="0.25">
      <c r="A139" s="166">
        <v>10</v>
      </c>
      <c r="B139" s="95"/>
      <c r="C139" s="3" t="s">
        <v>627</v>
      </c>
      <c r="D139" s="33" t="s">
        <v>8</v>
      </c>
      <c r="E139" s="100">
        <v>172.44</v>
      </c>
      <c r="F139" s="95"/>
      <c r="G139" s="87"/>
      <c r="H139" s="36"/>
      <c r="I139" s="37">
        <f t="shared" si="3"/>
        <v>172.44</v>
      </c>
      <c r="J139" s="36"/>
    </row>
    <row r="140" spans="1:10" ht="28.5" customHeight="1" x14ac:dyDescent="0.25">
      <c r="A140" s="166">
        <v>11</v>
      </c>
      <c r="B140" s="95"/>
      <c r="C140" s="3" t="s">
        <v>575</v>
      </c>
      <c r="D140" s="33" t="s">
        <v>10</v>
      </c>
      <c r="E140" s="100">
        <v>327.63</v>
      </c>
      <c r="F140" s="95"/>
      <c r="G140" s="98" t="s">
        <v>641</v>
      </c>
      <c r="H140" s="36"/>
      <c r="I140" s="37">
        <f t="shared" si="3"/>
        <v>327.63</v>
      </c>
      <c r="J140" s="36"/>
    </row>
    <row r="141" spans="1:10" ht="28.5" customHeight="1" x14ac:dyDescent="0.25">
      <c r="A141" s="95"/>
      <c r="B141" s="95"/>
      <c r="C141" s="93" t="s">
        <v>11</v>
      </c>
      <c r="D141" s="95"/>
      <c r="E141" s="95"/>
      <c r="F141" s="95" t="s">
        <v>635</v>
      </c>
      <c r="G141" s="87"/>
      <c r="H141" s="36"/>
      <c r="I141" s="36"/>
      <c r="J141" s="36"/>
    </row>
    <row r="142" spans="1:10" ht="34.950000000000003" customHeight="1" x14ac:dyDescent="0.25">
      <c r="A142" s="168">
        <v>12</v>
      </c>
      <c r="B142" s="95"/>
      <c r="C142" s="3" t="s">
        <v>642</v>
      </c>
      <c r="D142" s="33" t="s">
        <v>12</v>
      </c>
      <c r="E142" s="4">
        <v>31</v>
      </c>
      <c r="F142" s="95"/>
      <c r="G142" s="87"/>
      <c r="H142" s="36"/>
      <c r="I142" s="36"/>
      <c r="J142" s="36"/>
    </row>
    <row r="143" spans="1:10" ht="28.95" customHeight="1" x14ac:dyDescent="0.25">
      <c r="A143" s="167"/>
      <c r="B143" s="95"/>
      <c r="C143" s="3" t="s">
        <v>643</v>
      </c>
      <c r="D143" s="95"/>
      <c r="E143" s="95"/>
      <c r="F143" s="33" t="s">
        <v>574</v>
      </c>
      <c r="G143" s="87"/>
      <c r="H143" s="36"/>
      <c r="I143" s="36"/>
      <c r="J143" s="36"/>
    </row>
    <row r="144" spans="1:10" ht="28.95" customHeight="1" x14ac:dyDescent="0.25">
      <c r="A144" s="168">
        <v>13</v>
      </c>
      <c r="B144" s="95"/>
      <c r="C144" s="88" t="s">
        <v>633</v>
      </c>
      <c r="D144" s="33" t="s">
        <v>14</v>
      </c>
      <c r="E144" s="95" t="s">
        <v>644</v>
      </c>
      <c r="F144" s="95"/>
      <c r="G144" s="87"/>
      <c r="H144" s="36"/>
      <c r="I144" s="36"/>
      <c r="J144" s="36"/>
    </row>
    <row r="145" spans="1:10" ht="28.95" customHeight="1" x14ac:dyDescent="0.25">
      <c r="A145" s="168">
        <v>14</v>
      </c>
      <c r="B145" s="95"/>
      <c r="C145" s="88" t="s">
        <v>15</v>
      </c>
      <c r="D145" s="33" t="s">
        <v>14</v>
      </c>
      <c r="E145" s="95" t="s">
        <v>305</v>
      </c>
      <c r="F145" s="95"/>
      <c r="G145" s="87"/>
      <c r="H145" s="36"/>
      <c r="I145" s="36"/>
      <c r="J145" s="36"/>
    </row>
    <row r="146" spans="1:10" ht="28.95" customHeight="1" x14ac:dyDescent="0.25">
      <c r="A146" s="168">
        <v>15</v>
      </c>
      <c r="B146" s="95"/>
      <c r="C146" s="88" t="s">
        <v>16</v>
      </c>
      <c r="D146" s="33" t="s">
        <v>14</v>
      </c>
      <c r="E146" s="95" t="s">
        <v>293</v>
      </c>
      <c r="F146" s="95"/>
      <c r="G146" s="87"/>
      <c r="H146" s="36"/>
      <c r="I146" s="36"/>
      <c r="J146" s="36"/>
    </row>
    <row r="147" spans="1:10" ht="50.7" customHeight="1" x14ac:dyDescent="0.25">
      <c r="A147" s="168">
        <v>16</v>
      </c>
      <c r="B147" s="95"/>
      <c r="C147" s="88" t="s">
        <v>645</v>
      </c>
      <c r="D147" s="33" t="s">
        <v>17</v>
      </c>
      <c r="E147" s="5">
        <v>2</v>
      </c>
      <c r="F147" s="95"/>
      <c r="G147" s="87"/>
      <c r="H147" s="36"/>
      <c r="I147" s="36"/>
      <c r="J147" s="36"/>
    </row>
    <row r="148" spans="1:10" ht="28.95" customHeight="1" x14ac:dyDescent="0.25">
      <c r="A148" s="166">
        <v>17</v>
      </c>
      <c r="B148" s="95"/>
      <c r="C148" s="88" t="s">
        <v>294</v>
      </c>
      <c r="D148" s="33" t="s">
        <v>14</v>
      </c>
      <c r="E148" s="95" t="s">
        <v>295</v>
      </c>
      <c r="F148" s="95"/>
      <c r="G148" s="87"/>
      <c r="H148" s="36"/>
      <c r="I148" s="36"/>
      <c r="J148" s="36"/>
    </row>
    <row r="149" spans="1:10" ht="28.95" customHeight="1" x14ac:dyDescent="0.25">
      <c r="A149" s="166">
        <v>18</v>
      </c>
      <c r="B149" s="95"/>
      <c r="C149" s="88" t="s">
        <v>18</v>
      </c>
      <c r="D149" s="95" t="s">
        <v>19</v>
      </c>
      <c r="E149" s="95" t="s">
        <v>582</v>
      </c>
      <c r="F149" s="95"/>
      <c r="G149" s="87"/>
      <c r="H149" s="36"/>
      <c r="I149" s="36"/>
      <c r="J149" s="36"/>
    </row>
    <row r="150" spans="1:10" ht="28.5" customHeight="1" x14ac:dyDescent="0.25">
      <c r="A150" s="166">
        <v>19</v>
      </c>
      <c r="B150" s="95"/>
      <c r="C150" s="88" t="s">
        <v>20</v>
      </c>
      <c r="D150" s="95" t="s">
        <v>19</v>
      </c>
      <c r="E150" s="95" t="s">
        <v>646</v>
      </c>
      <c r="F150" s="95"/>
      <c r="G150" s="87"/>
      <c r="H150" s="36"/>
      <c r="I150" s="36"/>
      <c r="J150" s="36"/>
    </row>
    <row r="151" spans="1:10" x14ac:dyDescent="0.25">
      <c r="H151" s="36"/>
      <c r="I151" s="36"/>
      <c r="J151" s="36"/>
    </row>
    <row r="152" spans="1:10" x14ac:dyDescent="0.25">
      <c r="H152" s="36"/>
      <c r="I152" s="36"/>
      <c r="J152" s="36"/>
    </row>
    <row r="153" spans="1:10" x14ac:dyDescent="0.25">
      <c r="H153" s="36"/>
      <c r="I153" s="36"/>
      <c r="J153" s="36"/>
    </row>
    <row r="154" spans="1:10" x14ac:dyDescent="0.25">
      <c r="H154" s="36"/>
      <c r="I154" s="36"/>
      <c r="J154" s="36"/>
    </row>
    <row r="155" spans="1:10" x14ac:dyDescent="0.25">
      <c r="H155" s="36"/>
      <c r="I155" s="36"/>
      <c r="J155" s="36"/>
    </row>
    <row r="156" spans="1:10" x14ac:dyDescent="0.25">
      <c r="H156" s="36"/>
      <c r="I156" s="36"/>
      <c r="J156" s="36"/>
    </row>
  </sheetData>
  <mergeCells count="2">
    <mergeCell ref="C25:G25"/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53"/>
  <sheetViews>
    <sheetView workbookViewId="0">
      <pane ySplit="1" topLeftCell="A53" activePane="bottomLeft" state="frozen"/>
      <selection pane="bottomLeft" activeCell="E1" sqref="E1"/>
    </sheetView>
  </sheetViews>
  <sheetFormatPr defaultRowHeight="13.8" x14ac:dyDescent="0.25"/>
  <cols>
    <col min="1" max="2" width="7" style="16" customWidth="1"/>
    <col min="3" max="3" width="45.33203125" style="23" customWidth="1"/>
    <col min="4" max="5" width="10.109375" style="16" customWidth="1"/>
    <col min="6" max="6" width="21.21875" style="16" customWidth="1"/>
    <col min="7" max="7" width="41.33203125" style="16" customWidth="1"/>
    <col min="8" max="9" width="19" style="16" customWidth="1"/>
    <col min="10" max="10" width="22.33203125" style="16" customWidth="1"/>
    <col min="11" max="16384" width="8.88671875" style="16"/>
  </cols>
  <sheetData>
    <row r="1" spans="1:10" ht="52.05" customHeigh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86" t="s">
        <v>477</v>
      </c>
      <c r="F1" s="1" t="s">
        <v>27</v>
      </c>
      <c r="G1" s="24" t="s">
        <v>28</v>
      </c>
      <c r="H1" s="29" t="s">
        <v>463</v>
      </c>
      <c r="I1" s="29" t="s">
        <v>119</v>
      </c>
      <c r="J1" s="29" t="s">
        <v>120</v>
      </c>
    </row>
    <row r="2" spans="1:10" ht="15.75" customHeight="1" x14ac:dyDescent="0.25">
      <c r="A2" s="17">
        <v>1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25">
        <v>7</v>
      </c>
      <c r="H2" s="28"/>
      <c r="I2" s="28"/>
      <c r="J2" s="28"/>
    </row>
    <row r="3" spans="1:10" ht="19.95" customHeight="1" x14ac:dyDescent="0.25">
      <c r="A3" s="15"/>
      <c r="B3" s="15"/>
      <c r="C3" s="18" t="s">
        <v>29</v>
      </c>
      <c r="D3" s="19"/>
      <c r="E3" s="19"/>
      <c r="F3" s="20"/>
      <c r="G3" s="26"/>
      <c r="H3" s="28"/>
      <c r="I3" s="28"/>
      <c r="J3" s="28"/>
    </row>
    <row r="4" spans="1:10" ht="27" customHeight="1" x14ac:dyDescent="0.25">
      <c r="A4" s="15"/>
      <c r="B4" s="15"/>
      <c r="C4" s="22" t="s">
        <v>75</v>
      </c>
      <c r="D4" s="15"/>
      <c r="E4" s="15"/>
      <c r="F4" s="15"/>
      <c r="G4" s="26"/>
      <c r="H4" s="28"/>
      <c r="I4" s="28"/>
      <c r="J4" s="28"/>
    </row>
    <row r="5" spans="1:10" ht="34.950000000000003" customHeight="1" x14ac:dyDescent="0.25">
      <c r="A5" s="13">
        <v>1</v>
      </c>
      <c r="B5" s="15"/>
      <c r="C5" s="9" t="s">
        <v>76</v>
      </c>
      <c r="D5" s="10" t="s">
        <v>31</v>
      </c>
      <c r="E5" s="12">
        <v>60</v>
      </c>
      <c r="F5" s="15"/>
      <c r="G5" s="26" t="s">
        <v>77</v>
      </c>
      <c r="H5" s="28">
        <v>0</v>
      </c>
      <c r="I5" s="30">
        <f>E5</f>
        <v>60</v>
      </c>
      <c r="J5" s="28"/>
    </row>
    <row r="6" spans="1:10" ht="34.950000000000003" customHeight="1" x14ac:dyDescent="0.25">
      <c r="A6" s="13">
        <v>2</v>
      </c>
      <c r="B6" s="15"/>
      <c r="C6" s="9" t="s">
        <v>78</v>
      </c>
      <c r="D6" s="10" t="s">
        <v>31</v>
      </c>
      <c r="E6" s="12">
        <v>168</v>
      </c>
      <c r="F6" s="15"/>
      <c r="G6" s="27" t="s">
        <v>32</v>
      </c>
      <c r="H6" s="28">
        <v>0</v>
      </c>
      <c r="I6" s="30">
        <f t="shared" ref="I6:I39" si="0">E6</f>
        <v>168</v>
      </c>
      <c r="J6" s="28"/>
    </row>
    <row r="7" spans="1:10" ht="34.950000000000003" customHeight="1" x14ac:dyDescent="0.25">
      <c r="A7" s="13">
        <v>3</v>
      </c>
      <c r="B7" s="15"/>
      <c r="C7" s="9" t="s">
        <v>79</v>
      </c>
      <c r="D7" s="10" t="s">
        <v>31</v>
      </c>
      <c r="E7" s="12">
        <v>182</v>
      </c>
      <c r="F7" s="15"/>
      <c r="G7" s="27" t="s">
        <v>80</v>
      </c>
      <c r="H7" s="28">
        <v>0</v>
      </c>
      <c r="I7" s="30">
        <f t="shared" si="0"/>
        <v>182</v>
      </c>
      <c r="J7" s="28"/>
    </row>
    <row r="8" spans="1:10" ht="19.05" customHeight="1" x14ac:dyDescent="0.25">
      <c r="A8" s="13">
        <v>4</v>
      </c>
      <c r="B8" s="15"/>
      <c r="C8" s="11" t="s">
        <v>33</v>
      </c>
      <c r="D8" s="15" t="s">
        <v>81</v>
      </c>
      <c r="E8" s="12">
        <v>2</v>
      </c>
      <c r="F8" s="15"/>
      <c r="G8" s="27" t="s">
        <v>34</v>
      </c>
      <c r="H8" s="28">
        <v>0</v>
      </c>
      <c r="I8" s="30">
        <f t="shared" si="0"/>
        <v>2</v>
      </c>
      <c r="J8" s="28"/>
    </row>
    <row r="9" spans="1:10" ht="28.5" customHeight="1" x14ac:dyDescent="0.25">
      <c r="A9" s="13">
        <v>5</v>
      </c>
      <c r="B9" s="15"/>
      <c r="C9" s="9" t="s">
        <v>82</v>
      </c>
      <c r="D9" s="10" t="s">
        <v>31</v>
      </c>
      <c r="E9" s="12">
        <v>0.8</v>
      </c>
      <c r="F9" s="15"/>
      <c r="G9" s="27" t="s">
        <v>83</v>
      </c>
      <c r="H9" s="28">
        <v>0</v>
      </c>
      <c r="I9" s="30">
        <f t="shared" si="0"/>
        <v>0.8</v>
      </c>
      <c r="J9" s="28"/>
    </row>
    <row r="10" spans="1:10" ht="24" customHeight="1" x14ac:dyDescent="0.25">
      <c r="A10" s="13">
        <v>6</v>
      </c>
      <c r="B10" s="15"/>
      <c r="C10" s="11" t="s">
        <v>35</v>
      </c>
      <c r="D10" s="10" t="s">
        <v>31</v>
      </c>
      <c r="E10" s="12">
        <v>3</v>
      </c>
      <c r="F10" s="15"/>
      <c r="G10" s="27" t="s">
        <v>84</v>
      </c>
      <c r="H10" s="28">
        <v>0</v>
      </c>
      <c r="I10" s="30">
        <f t="shared" si="0"/>
        <v>3</v>
      </c>
      <c r="J10" s="28"/>
    </row>
    <row r="11" spans="1:10" ht="16.95" customHeight="1" x14ac:dyDescent="0.25">
      <c r="A11" s="13">
        <v>7</v>
      </c>
      <c r="B11" s="15"/>
      <c r="C11" s="11" t="s">
        <v>36</v>
      </c>
      <c r="D11" s="10" t="s">
        <v>31</v>
      </c>
      <c r="E11" s="12">
        <v>9</v>
      </c>
      <c r="F11" s="15"/>
      <c r="G11" s="27" t="s">
        <v>85</v>
      </c>
      <c r="H11" s="28">
        <v>0</v>
      </c>
      <c r="I11" s="30">
        <f t="shared" si="0"/>
        <v>9</v>
      </c>
      <c r="J11" s="28"/>
    </row>
    <row r="12" spans="1:10" ht="28.5" customHeight="1" x14ac:dyDescent="0.25">
      <c r="A12" s="14">
        <v>8</v>
      </c>
      <c r="B12" s="15"/>
      <c r="C12" s="9" t="s">
        <v>86</v>
      </c>
      <c r="D12" s="10" t="s">
        <v>31</v>
      </c>
      <c r="E12" s="12">
        <v>360</v>
      </c>
      <c r="F12" s="15"/>
      <c r="G12" s="26"/>
      <c r="H12" s="28">
        <v>0</v>
      </c>
      <c r="I12" s="30">
        <f t="shared" si="0"/>
        <v>360</v>
      </c>
      <c r="J12" s="28"/>
    </row>
    <row r="13" spans="1:10" ht="23.7" customHeight="1" x14ac:dyDescent="0.25">
      <c r="A13" s="14">
        <v>9</v>
      </c>
      <c r="B13" s="15"/>
      <c r="C13" s="11" t="s">
        <v>37</v>
      </c>
      <c r="D13" s="10" t="s">
        <v>31</v>
      </c>
      <c r="E13" s="12">
        <v>19</v>
      </c>
      <c r="F13" s="15"/>
      <c r="G13" s="26"/>
      <c r="H13" s="28">
        <v>0</v>
      </c>
      <c r="I13" s="30">
        <f t="shared" si="0"/>
        <v>19</v>
      </c>
      <c r="J13" s="28"/>
    </row>
    <row r="14" spans="1:10" ht="28.95" customHeight="1" x14ac:dyDescent="0.25">
      <c r="A14" s="13">
        <v>10</v>
      </c>
      <c r="B14" s="15"/>
      <c r="C14" s="11" t="s">
        <v>38</v>
      </c>
      <c r="D14" s="10" t="s">
        <v>31</v>
      </c>
      <c r="E14" s="12">
        <v>33</v>
      </c>
      <c r="F14" s="15"/>
      <c r="G14" s="27" t="s">
        <v>87</v>
      </c>
      <c r="H14" s="28">
        <v>0</v>
      </c>
      <c r="I14" s="30">
        <f t="shared" si="0"/>
        <v>33</v>
      </c>
      <c r="J14" s="28"/>
    </row>
    <row r="15" spans="1:10" ht="28.05" customHeight="1" x14ac:dyDescent="0.25">
      <c r="A15" s="13">
        <v>11</v>
      </c>
      <c r="B15" s="15"/>
      <c r="C15" s="11" t="s">
        <v>88</v>
      </c>
      <c r="D15" s="10" t="s">
        <v>31</v>
      </c>
      <c r="E15" s="12">
        <v>33</v>
      </c>
      <c r="F15" s="15"/>
      <c r="G15" s="27" t="s">
        <v>89</v>
      </c>
      <c r="H15" s="28">
        <v>0</v>
      </c>
      <c r="I15" s="30">
        <f t="shared" si="0"/>
        <v>33</v>
      </c>
      <c r="J15" s="28"/>
    </row>
    <row r="16" spans="1:10" ht="28.95" customHeight="1" x14ac:dyDescent="0.25">
      <c r="A16" s="13">
        <v>12</v>
      </c>
      <c r="B16" s="15"/>
      <c r="C16" s="11" t="s">
        <v>39</v>
      </c>
      <c r="D16" s="10" t="s">
        <v>40</v>
      </c>
      <c r="E16" s="12">
        <v>53</v>
      </c>
      <c r="F16" s="15"/>
      <c r="G16" s="27" t="s">
        <v>90</v>
      </c>
      <c r="H16" s="28">
        <v>0</v>
      </c>
      <c r="I16" s="30">
        <f t="shared" si="0"/>
        <v>53</v>
      </c>
      <c r="J16" s="28"/>
    </row>
    <row r="17" spans="1:10" ht="28.95" customHeight="1" x14ac:dyDescent="0.25">
      <c r="A17" s="15"/>
      <c r="B17" s="15"/>
      <c r="C17" s="22" t="s">
        <v>91</v>
      </c>
      <c r="D17" s="15"/>
      <c r="E17" s="15"/>
      <c r="F17" s="15"/>
      <c r="G17" s="26"/>
      <c r="H17" s="28">
        <v>0</v>
      </c>
      <c r="I17" s="30">
        <f t="shared" si="0"/>
        <v>0</v>
      </c>
      <c r="J17" s="28"/>
    </row>
    <row r="18" spans="1:10" ht="34.950000000000003" customHeight="1" x14ac:dyDescent="0.25">
      <c r="A18" s="13">
        <v>13</v>
      </c>
      <c r="B18" s="15"/>
      <c r="C18" s="9" t="s">
        <v>92</v>
      </c>
      <c r="D18" s="10" t="s">
        <v>42</v>
      </c>
      <c r="E18" s="12">
        <v>29</v>
      </c>
      <c r="F18" s="10" t="s">
        <v>43</v>
      </c>
      <c r="G18" s="26"/>
      <c r="H18" s="28">
        <v>0</v>
      </c>
      <c r="I18" s="30">
        <f t="shared" si="0"/>
        <v>29</v>
      </c>
      <c r="J18" s="28"/>
    </row>
    <row r="19" spans="1:10" ht="28.95" customHeight="1" x14ac:dyDescent="0.25">
      <c r="A19" s="15"/>
      <c r="B19" s="15"/>
      <c r="C19" s="9" t="s">
        <v>93</v>
      </c>
      <c r="D19" s="15"/>
      <c r="E19" s="15"/>
      <c r="F19" s="15"/>
      <c r="G19" s="26"/>
      <c r="H19" s="28">
        <v>0</v>
      </c>
      <c r="I19" s="30">
        <f t="shared" si="0"/>
        <v>0</v>
      </c>
      <c r="J19" s="28"/>
    </row>
    <row r="20" spans="1:10" ht="28.95" customHeight="1" x14ac:dyDescent="0.25">
      <c r="A20" s="13">
        <v>14</v>
      </c>
      <c r="B20" s="15"/>
      <c r="C20" s="11" t="s">
        <v>45</v>
      </c>
      <c r="D20" s="10" t="s">
        <v>46</v>
      </c>
      <c r="E20" s="15" t="s">
        <v>94</v>
      </c>
      <c r="F20" s="10" t="s">
        <v>43</v>
      </c>
      <c r="G20" s="27" t="s">
        <v>95</v>
      </c>
      <c r="H20" s="28">
        <v>0</v>
      </c>
      <c r="I20" s="30" t="str">
        <f t="shared" si="0"/>
        <v>1
1480,0,0</v>
      </c>
      <c r="J20" s="28"/>
    </row>
    <row r="21" spans="1:10" ht="28.95" customHeight="1" x14ac:dyDescent="0.25">
      <c r="A21" s="13">
        <v>15</v>
      </c>
      <c r="B21" s="15"/>
      <c r="C21" s="11" t="s">
        <v>47</v>
      </c>
      <c r="D21" s="10" t="s">
        <v>46</v>
      </c>
      <c r="E21" s="15" t="s">
        <v>96</v>
      </c>
      <c r="F21" s="10" t="s">
        <v>43</v>
      </c>
      <c r="G21" s="27" t="s">
        <v>97</v>
      </c>
      <c r="H21" s="28">
        <v>0</v>
      </c>
      <c r="I21" s="30" t="str">
        <f t="shared" si="0"/>
        <v>1
1200,0</v>
      </c>
      <c r="J21" s="28"/>
    </row>
    <row r="22" spans="1:10" ht="28.95" customHeight="1" x14ac:dyDescent="0.25">
      <c r="A22" s="13">
        <v>16</v>
      </c>
      <c r="B22" s="15"/>
      <c r="C22" s="11" t="s">
        <v>48</v>
      </c>
      <c r="D22" s="10" t="s">
        <v>46</v>
      </c>
      <c r="E22" s="15" t="s">
        <v>98</v>
      </c>
      <c r="F22" s="10" t="s">
        <v>43</v>
      </c>
      <c r="G22" s="27" t="s">
        <v>99</v>
      </c>
      <c r="H22" s="28">
        <v>0</v>
      </c>
      <c r="I22" s="30" t="str">
        <f t="shared" si="0"/>
        <v>1
2800,0</v>
      </c>
      <c r="J22" s="28"/>
    </row>
    <row r="23" spans="1:10" ht="28.95" customHeight="1" x14ac:dyDescent="0.25">
      <c r="A23" s="14">
        <v>17</v>
      </c>
      <c r="B23" s="15"/>
      <c r="C23" s="11" t="s">
        <v>49</v>
      </c>
      <c r="D23" s="10" t="s">
        <v>46</v>
      </c>
      <c r="E23" s="15" t="s">
        <v>100</v>
      </c>
      <c r="F23" s="10" t="s">
        <v>43</v>
      </c>
      <c r="G23" s="27" t="s">
        <v>95</v>
      </c>
      <c r="H23" s="28">
        <v>0</v>
      </c>
      <c r="I23" s="30" t="str">
        <f t="shared" si="0"/>
        <v>3
4440,0</v>
      </c>
      <c r="J23" s="28"/>
    </row>
    <row r="24" spans="1:10" ht="28.5" customHeight="1" x14ac:dyDescent="0.25">
      <c r="A24" s="14">
        <v>18</v>
      </c>
      <c r="B24" s="15"/>
      <c r="C24" s="11" t="s">
        <v>50</v>
      </c>
      <c r="D24" s="10" t="s">
        <v>46</v>
      </c>
      <c r="E24" s="15" t="s">
        <v>101</v>
      </c>
      <c r="F24" s="10" t="s">
        <v>43</v>
      </c>
      <c r="G24" s="27" t="s">
        <v>102</v>
      </c>
      <c r="H24" s="28">
        <v>0</v>
      </c>
      <c r="I24" s="30" t="str">
        <f t="shared" si="0"/>
        <v>1
50,0</v>
      </c>
      <c r="J24" s="28"/>
    </row>
    <row r="25" spans="1:10" ht="28.95" customHeight="1" x14ac:dyDescent="0.25">
      <c r="A25" s="14">
        <v>19</v>
      </c>
      <c r="B25" s="15"/>
      <c r="C25" s="11" t="s">
        <v>51</v>
      </c>
      <c r="D25" s="10" t="s">
        <v>46</v>
      </c>
      <c r="E25" s="15" t="s">
        <v>103</v>
      </c>
      <c r="F25" s="10" t="s">
        <v>43</v>
      </c>
      <c r="G25" s="26"/>
      <c r="H25" s="28">
        <v>0</v>
      </c>
      <c r="I25" s="30" t="str">
        <f t="shared" si="0"/>
        <v>1
120,0</v>
      </c>
      <c r="J25" s="28"/>
    </row>
    <row r="26" spans="1:10" ht="46.95" customHeight="1" x14ac:dyDescent="0.25">
      <c r="A26" s="14">
        <v>20</v>
      </c>
      <c r="B26" s="15"/>
      <c r="C26" s="9" t="s">
        <v>104</v>
      </c>
      <c r="D26" s="10" t="s">
        <v>52</v>
      </c>
      <c r="E26" s="13">
        <v>1</v>
      </c>
      <c r="F26" s="10" t="s">
        <v>43</v>
      </c>
      <c r="G26" s="26"/>
      <c r="H26" s="28">
        <v>0</v>
      </c>
      <c r="I26" s="30">
        <f t="shared" si="0"/>
        <v>1</v>
      </c>
      <c r="J26" s="28"/>
    </row>
    <row r="27" spans="1:10" ht="28.95" customHeight="1" x14ac:dyDescent="0.25">
      <c r="A27" s="14">
        <v>21</v>
      </c>
      <c r="B27" s="15"/>
      <c r="C27" s="11" t="s">
        <v>53</v>
      </c>
      <c r="D27" s="10" t="s">
        <v>46</v>
      </c>
      <c r="E27" s="15" t="s">
        <v>105</v>
      </c>
      <c r="F27" s="10" t="s">
        <v>43</v>
      </c>
      <c r="G27" s="26"/>
      <c r="H27" s="28">
        <v>0</v>
      </c>
      <c r="I27" s="30" t="str">
        <f t="shared" si="0"/>
        <v>1
26,82</v>
      </c>
      <c r="J27" s="28"/>
    </row>
    <row r="28" spans="1:10" ht="28.2" customHeight="1" x14ac:dyDescent="0.25">
      <c r="A28" s="14">
        <v>22</v>
      </c>
      <c r="B28" s="15"/>
      <c r="C28" s="11" t="s">
        <v>54</v>
      </c>
      <c r="D28" s="15" t="s">
        <v>106</v>
      </c>
      <c r="E28" s="15" t="s">
        <v>107</v>
      </c>
      <c r="F28" s="10" t="s">
        <v>43</v>
      </c>
      <c r="G28" s="27" t="s">
        <v>55</v>
      </c>
      <c r="H28" s="28">
        <v>0</v>
      </c>
      <c r="I28" s="30" t="str">
        <f t="shared" si="0"/>
        <v>12,0
37,5</v>
      </c>
      <c r="J28" s="28"/>
    </row>
    <row r="29" spans="1:10" ht="28.95" customHeight="1" x14ac:dyDescent="0.25">
      <c r="A29" s="13">
        <v>23</v>
      </c>
      <c r="B29" s="15"/>
      <c r="C29" s="11" t="s">
        <v>56</v>
      </c>
      <c r="D29" s="15" t="s">
        <v>106</v>
      </c>
      <c r="E29" s="15" t="s">
        <v>108</v>
      </c>
      <c r="F29" s="10" t="s">
        <v>43</v>
      </c>
      <c r="G29" s="26"/>
      <c r="H29" s="28">
        <v>0</v>
      </c>
      <c r="I29" s="30" t="str">
        <f t="shared" si="0"/>
        <v>75,0
75,0</v>
      </c>
      <c r="J29" s="28"/>
    </row>
    <row r="30" spans="1:10" ht="28.05" customHeight="1" x14ac:dyDescent="0.25">
      <c r="A30" s="13">
        <v>24</v>
      </c>
      <c r="B30" s="15"/>
      <c r="C30" s="11" t="s">
        <v>57</v>
      </c>
      <c r="D30" s="15" t="s">
        <v>81</v>
      </c>
      <c r="E30" s="12">
        <v>3</v>
      </c>
      <c r="F30" s="10" t="s">
        <v>43</v>
      </c>
      <c r="G30" s="26"/>
      <c r="H30" s="28">
        <v>0</v>
      </c>
      <c r="I30" s="30">
        <f t="shared" si="0"/>
        <v>3</v>
      </c>
      <c r="J30" s="28"/>
    </row>
    <row r="31" spans="1:10" ht="28.95" customHeight="1" x14ac:dyDescent="0.25">
      <c r="A31" s="13">
        <v>25</v>
      </c>
      <c r="B31" s="15"/>
      <c r="C31" s="11" t="s">
        <v>58</v>
      </c>
      <c r="D31" s="15" t="s">
        <v>81</v>
      </c>
      <c r="E31" s="12">
        <v>0.5</v>
      </c>
      <c r="F31" s="10" t="s">
        <v>43</v>
      </c>
      <c r="G31" s="26"/>
      <c r="H31" s="28">
        <v>0</v>
      </c>
      <c r="I31" s="30">
        <f t="shared" si="0"/>
        <v>0.5</v>
      </c>
      <c r="J31" s="28"/>
    </row>
    <row r="32" spans="1:10" ht="28.95" customHeight="1" x14ac:dyDescent="0.25">
      <c r="A32" s="13">
        <v>26</v>
      </c>
      <c r="B32" s="15"/>
      <c r="C32" s="11" t="s">
        <v>59</v>
      </c>
      <c r="D32" s="10" t="s">
        <v>60</v>
      </c>
      <c r="E32" s="12">
        <v>26.7</v>
      </c>
      <c r="F32" s="10" t="s">
        <v>43</v>
      </c>
      <c r="G32" s="26"/>
      <c r="H32" s="28">
        <v>0</v>
      </c>
      <c r="I32" s="30">
        <f t="shared" si="0"/>
        <v>26.7</v>
      </c>
      <c r="J32" s="28"/>
    </row>
    <row r="33" spans="1:10" ht="28.95" customHeight="1" x14ac:dyDescent="0.25">
      <c r="A33" s="13">
        <v>27</v>
      </c>
      <c r="B33" s="15"/>
      <c r="C33" s="11" t="s">
        <v>61</v>
      </c>
      <c r="D33" s="10" t="s">
        <v>60</v>
      </c>
      <c r="E33" s="21">
        <v>37.32</v>
      </c>
      <c r="F33" s="10" t="s">
        <v>43</v>
      </c>
      <c r="G33" s="26"/>
      <c r="H33" s="28">
        <v>0</v>
      </c>
      <c r="I33" s="30">
        <f t="shared" si="0"/>
        <v>37.32</v>
      </c>
      <c r="J33" s="28"/>
    </row>
    <row r="34" spans="1:10" ht="28.95" customHeight="1" x14ac:dyDescent="0.25">
      <c r="A34" s="13">
        <v>28</v>
      </c>
      <c r="B34" s="15"/>
      <c r="C34" s="11" t="s">
        <v>62</v>
      </c>
      <c r="D34" s="15" t="s">
        <v>109</v>
      </c>
      <c r="E34" s="15" t="s">
        <v>110</v>
      </c>
      <c r="F34" s="10" t="s">
        <v>43</v>
      </c>
      <c r="G34" s="27" t="s">
        <v>111</v>
      </c>
      <c r="H34" s="28">
        <v>0</v>
      </c>
      <c r="I34" s="30" t="str">
        <f t="shared" si="0"/>
        <v>0,3
28,26</v>
      </c>
      <c r="J34" s="28"/>
    </row>
    <row r="35" spans="1:10" ht="28.95" customHeight="1" x14ac:dyDescent="0.25">
      <c r="A35" s="13">
        <v>29</v>
      </c>
      <c r="B35" s="15"/>
      <c r="C35" s="11" t="s">
        <v>63</v>
      </c>
      <c r="D35" s="10" t="s">
        <v>46</v>
      </c>
      <c r="E35" s="15" t="s">
        <v>112</v>
      </c>
      <c r="F35" s="10" t="s">
        <v>43</v>
      </c>
      <c r="G35" s="26"/>
      <c r="H35" s="28">
        <v>0</v>
      </c>
      <c r="I35" s="30" t="str">
        <f t="shared" si="0"/>
        <v>8
8,0</v>
      </c>
      <c r="J35" s="28"/>
    </row>
    <row r="36" spans="1:10" ht="28.95" customHeight="1" x14ac:dyDescent="0.25">
      <c r="A36" s="13">
        <v>30</v>
      </c>
      <c r="B36" s="15"/>
      <c r="C36" s="11" t="s">
        <v>64</v>
      </c>
      <c r="D36" s="10" t="s">
        <v>46</v>
      </c>
      <c r="E36" s="15" t="s">
        <v>113</v>
      </c>
      <c r="F36" s="10" t="s">
        <v>43</v>
      </c>
      <c r="G36" s="26"/>
      <c r="H36" s="28">
        <v>0</v>
      </c>
      <c r="I36" s="30" t="str">
        <f t="shared" si="0"/>
        <v>2
3,4</v>
      </c>
      <c r="J36" s="28"/>
    </row>
    <row r="37" spans="1:10" ht="28.05" customHeight="1" x14ac:dyDescent="0.25">
      <c r="A37" s="13">
        <v>31</v>
      </c>
      <c r="B37" s="15"/>
      <c r="C37" s="11" t="s">
        <v>65</v>
      </c>
      <c r="D37" s="15" t="s">
        <v>81</v>
      </c>
      <c r="E37" s="21">
        <v>0.05</v>
      </c>
      <c r="F37" s="10" t="s">
        <v>43</v>
      </c>
      <c r="G37" s="26"/>
      <c r="H37" s="28">
        <v>0</v>
      </c>
      <c r="I37" s="30">
        <f t="shared" si="0"/>
        <v>0.05</v>
      </c>
      <c r="J37" s="28"/>
    </row>
    <row r="38" spans="1:10" ht="28.95" customHeight="1" x14ac:dyDescent="0.25">
      <c r="A38" s="13">
        <v>31</v>
      </c>
      <c r="B38" s="15"/>
      <c r="C38" s="9" t="s">
        <v>114</v>
      </c>
      <c r="D38" s="15" t="s">
        <v>109</v>
      </c>
      <c r="E38" s="15" t="s">
        <v>115</v>
      </c>
      <c r="F38" s="10" t="s">
        <v>43</v>
      </c>
      <c r="G38" s="27" t="s">
        <v>116</v>
      </c>
      <c r="H38" s="28">
        <v>0</v>
      </c>
      <c r="I38" s="30" t="str">
        <f t="shared" si="0"/>
        <v>3,0
0,6</v>
      </c>
      <c r="J38" s="28"/>
    </row>
    <row r="39" spans="1:10" ht="28.95" customHeight="1" x14ac:dyDescent="0.25">
      <c r="A39" s="13">
        <v>32</v>
      </c>
      <c r="B39" s="15"/>
      <c r="C39" s="9" t="s">
        <v>117</v>
      </c>
      <c r="D39" s="15" t="s">
        <v>109</v>
      </c>
      <c r="E39" s="15" t="s">
        <v>118</v>
      </c>
      <c r="F39" s="10" t="s">
        <v>43</v>
      </c>
      <c r="G39" s="27" t="s">
        <v>116</v>
      </c>
      <c r="H39" s="28">
        <v>0</v>
      </c>
      <c r="I39" s="30" t="str">
        <f t="shared" si="0"/>
        <v>3,0
1,2</v>
      </c>
      <c r="J39" s="28"/>
    </row>
    <row r="40" spans="1:10" s="81" customFormat="1" ht="28.95" customHeight="1" x14ac:dyDescent="0.25">
      <c r="A40" s="75"/>
      <c r="B40" s="75"/>
      <c r="C40" s="76" t="s">
        <v>66</v>
      </c>
      <c r="D40" s="77"/>
      <c r="E40" s="77"/>
      <c r="F40" s="78"/>
      <c r="G40" s="79"/>
      <c r="H40" s="80"/>
      <c r="I40" s="80"/>
      <c r="J40" s="80"/>
    </row>
    <row r="41" spans="1:10" s="81" customFormat="1" ht="28.95" customHeight="1" x14ac:dyDescent="0.25">
      <c r="A41" s="75"/>
      <c r="B41" s="75"/>
      <c r="C41" s="82" t="s">
        <v>194</v>
      </c>
      <c r="D41" s="75"/>
      <c r="E41" s="75"/>
      <c r="F41" s="75"/>
      <c r="G41" s="79"/>
      <c r="H41" s="80"/>
      <c r="I41" s="80"/>
      <c r="J41" s="80"/>
    </row>
    <row r="42" spans="1:10" s="81" customFormat="1" ht="34.950000000000003" customHeight="1" x14ac:dyDescent="0.25">
      <c r="A42" s="83">
        <v>1</v>
      </c>
      <c r="B42" s="75"/>
      <c r="C42" s="84" t="s">
        <v>190</v>
      </c>
      <c r="D42" s="75" t="s">
        <v>31</v>
      </c>
      <c r="E42" s="85">
        <v>205</v>
      </c>
      <c r="F42" s="75"/>
      <c r="G42" s="79" t="s">
        <v>191</v>
      </c>
      <c r="H42" s="31">
        <f>E42*-1</f>
        <v>-205</v>
      </c>
      <c r="I42" s="31">
        <f>E42+H42</f>
        <v>0</v>
      </c>
      <c r="J42" s="80" t="s">
        <v>202</v>
      </c>
    </row>
    <row r="43" spans="1:10" s="81" customFormat="1" ht="28.5" customHeight="1" x14ac:dyDescent="0.25">
      <c r="A43" s="83">
        <v>2</v>
      </c>
      <c r="B43" s="75"/>
      <c r="C43" s="84" t="s">
        <v>67</v>
      </c>
      <c r="D43" s="75" t="s">
        <v>195</v>
      </c>
      <c r="E43" s="85">
        <v>70</v>
      </c>
      <c r="F43" s="75"/>
      <c r="G43" s="79" t="s">
        <v>192</v>
      </c>
      <c r="H43" s="31">
        <f t="shared" ref="H43:H53" si="1">E43*-1</f>
        <v>-70</v>
      </c>
      <c r="I43" s="31">
        <f t="shared" ref="I43:I53" si="2">E43+H43</f>
        <v>0</v>
      </c>
      <c r="J43" s="80" t="s">
        <v>202</v>
      </c>
    </row>
    <row r="44" spans="1:10" s="81" customFormat="1" ht="34.950000000000003" customHeight="1" x14ac:dyDescent="0.25">
      <c r="A44" s="83">
        <v>3</v>
      </c>
      <c r="B44" s="75"/>
      <c r="C44" s="84" t="s">
        <v>193</v>
      </c>
      <c r="D44" s="75" t="s">
        <v>42</v>
      </c>
      <c r="E44" s="85">
        <v>33</v>
      </c>
      <c r="F44" s="75" t="s">
        <v>43</v>
      </c>
      <c r="G44" s="79" t="s">
        <v>68</v>
      </c>
      <c r="H44" s="31">
        <f t="shared" si="1"/>
        <v>-33</v>
      </c>
      <c r="I44" s="31">
        <f t="shared" si="2"/>
        <v>0</v>
      </c>
      <c r="J44" s="80" t="s">
        <v>202</v>
      </c>
    </row>
    <row r="45" spans="1:10" s="81" customFormat="1" ht="28.95" customHeight="1" x14ac:dyDescent="0.25">
      <c r="A45" s="83">
        <v>4</v>
      </c>
      <c r="B45" s="75"/>
      <c r="C45" s="84" t="s">
        <v>69</v>
      </c>
      <c r="D45" s="75" t="s">
        <v>42</v>
      </c>
      <c r="E45" s="85">
        <v>33</v>
      </c>
      <c r="F45" s="75" t="s">
        <v>43</v>
      </c>
      <c r="G45" s="79"/>
      <c r="H45" s="31">
        <f t="shared" si="1"/>
        <v>-33</v>
      </c>
      <c r="I45" s="31">
        <f t="shared" si="2"/>
        <v>0</v>
      </c>
      <c r="J45" s="80" t="s">
        <v>202</v>
      </c>
    </row>
    <row r="46" spans="1:10" s="81" customFormat="1" ht="28.05" customHeight="1" x14ac:dyDescent="0.25">
      <c r="A46" s="83">
        <v>5</v>
      </c>
      <c r="B46" s="75"/>
      <c r="C46" s="84" t="s">
        <v>70</v>
      </c>
      <c r="D46" s="75" t="s">
        <v>42</v>
      </c>
      <c r="E46" s="85">
        <v>33</v>
      </c>
      <c r="F46" s="75" t="s">
        <v>43</v>
      </c>
      <c r="G46" s="79"/>
      <c r="H46" s="31">
        <f t="shared" si="1"/>
        <v>-33</v>
      </c>
      <c r="I46" s="31">
        <f t="shared" si="2"/>
        <v>0</v>
      </c>
      <c r="J46" s="80" t="s">
        <v>202</v>
      </c>
    </row>
    <row r="47" spans="1:10" s="81" customFormat="1" ht="28.95" customHeight="1" x14ac:dyDescent="0.25">
      <c r="A47" s="83">
        <v>6</v>
      </c>
      <c r="B47" s="75"/>
      <c r="C47" s="84" t="s">
        <v>71</v>
      </c>
      <c r="D47" s="75" t="s">
        <v>31</v>
      </c>
      <c r="E47" s="85">
        <v>257</v>
      </c>
      <c r="F47" s="75"/>
      <c r="G47" s="79" t="s">
        <v>196</v>
      </c>
      <c r="H47" s="31">
        <f t="shared" si="1"/>
        <v>-257</v>
      </c>
      <c r="I47" s="31">
        <f t="shared" si="2"/>
        <v>0</v>
      </c>
      <c r="J47" s="80" t="s">
        <v>202</v>
      </c>
    </row>
    <row r="48" spans="1:10" s="81" customFormat="1" ht="28.95" customHeight="1" x14ac:dyDescent="0.25">
      <c r="A48" s="83">
        <v>7</v>
      </c>
      <c r="B48" s="75"/>
      <c r="C48" s="84" t="s">
        <v>37</v>
      </c>
      <c r="D48" s="75" t="s">
        <v>31</v>
      </c>
      <c r="E48" s="85">
        <v>13</v>
      </c>
      <c r="F48" s="75"/>
      <c r="G48" s="79" t="s">
        <v>197</v>
      </c>
      <c r="H48" s="31">
        <f t="shared" si="1"/>
        <v>-13</v>
      </c>
      <c r="I48" s="31">
        <f t="shared" si="2"/>
        <v>0</v>
      </c>
      <c r="J48" s="80" t="s">
        <v>202</v>
      </c>
    </row>
    <row r="49" spans="1:10" s="81" customFormat="1" ht="28.95" customHeight="1" x14ac:dyDescent="0.25">
      <c r="A49" s="83">
        <v>8</v>
      </c>
      <c r="B49" s="75"/>
      <c r="C49" s="84" t="s">
        <v>38</v>
      </c>
      <c r="D49" s="75" t="s">
        <v>31</v>
      </c>
      <c r="E49" s="85">
        <v>5</v>
      </c>
      <c r="F49" s="75"/>
      <c r="G49" s="79" t="s">
        <v>198</v>
      </c>
      <c r="H49" s="31">
        <f t="shared" si="1"/>
        <v>-5</v>
      </c>
      <c r="I49" s="31">
        <f t="shared" si="2"/>
        <v>0</v>
      </c>
      <c r="J49" s="80" t="s">
        <v>202</v>
      </c>
    </row>
    <row r="50" spans="1:10" s="81" customFormat="1" ht="28.95" customHeight="1" x14ac:dyDescent="0.25">
      <c r="A50" s="83">
        <v>9</v>
      </c>
      <c r="B50" s="75"/>
      <c r="C50" s="84" t="s">
        <v>199</v>
      </c>
      <c r="D50" s="75" t="s">
        <v>31</v>
      </c>
      <c r="E50" s="85">
        <v>5</v>
      </c>
      <c r="F50" s="75"/>
      <c r="G50" s="79" t="s">
        <v>72</v>
      </c>
      <c r="H50" s="31">
        <f t="shared" si="1"/>
        <v>-5</v>
      </c>
      <c r="I50" s="31">
        <f t="shared" si="2"/>
        <v>0</v>
      </c>
      <c r="J50" s="80" t="s">
        <v>202</v>
      </c>
    </row>
    <row r="51" spans="1:10" s="81" customFormat="1" ht="28.95" customHeight="1" x14ac:dyDescent="0.25">
      <c r="A51" s="83">
        <v>10</v>
      </c>
      <c r="B51" s="75"/>
      <c r="C51" s="84" t="s">
        <v>39</v>
      </c>
      <c r="D51" s="75" t="s">
        <v>40</v>
      </c>
      <c r="E51" s="85">
        <v>8</v>
      </c>
      <c r="F51" s="75"/>
      <c r="G51" s="79" t="s">
        <v>200</v>
      </c>
      <c r="H51" s="31">
        <f t="shared" si="1"/>
        <v>-8</v>
      </c>
      <c r="I51" s="31">
        <f t="shared" si="2"/>
        <v>0</v>
      </c>
      <c r="J51" s="80" t="s">
        <v>202</v>
      </c>
    </row>
    <row r="52" spans="1:10" s="81" customFormat="1" ht="28.95" customHeight="1" x14ac:dyDescent="0.25">
      <c r="A52" s="83">
        <v>11</v>
      </c>
      <c r="B52" s="75"/>
      <c r="C52" s="84" t="s">
        <v>73</v>
      </c>
      <c r="D52" s="75" t="s">
        <v>52</v>
      </c>
      <c r="E52" s="83">
        <v>6</v>
      </c>
      <c r="F52" s="75"/>
      <c r="G52" s="79"/>
      <c r="H52" s="31">
        <f t="shared" si="1"/>
        <v>-6</v>
      </c>
      <c r="I52" s="31">
        <f t="shared" si="2"/>
        <v>0</v>
      </c>
      <c r="J52" s="80" t="s">
        <v>202</v>
      </c>
    </row>
    <row r="53" spans="1:10" s="81" customFormat="1" ht="28.05" customHeight="1" x14ac:dyDescent="0.25">
      <c r="A53" s="83">
        <v>12</v>
      </c>
      <c r="B53" s="75"/>
      <c r="C53" s="84" t="s">
        <v>74</v>
      </c>
      <c r="D53" s="75" t="s">
        <v>31</v>
      </c>
      <c r="E53" s="85">
        <v>4</v>
      </c>
      <c r="F53" s="75"/>
      <c r="G53" s="79"/>
      <c r="H53" s="31">
        <f t="shared" si="1"/>
        <v>-4</v>
      </c>
      <c r="I53" s="31">
        <f t="shared" si="2"/>
        <v>0</v>
      </c>
      <c r="J53" s="80" t="s">
        <v>202</v>
      </c>
    </row>
  </sheetData>
  <mergeCells count="2">
    <mergeCell ref="C3:F3"/>
    <mergeCell ref="C40:F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659A-70C8-477D-8EDD-6ACD52242173}">
  <sheetPr>
    <tabColor rgb="FF00B050"/>
  </sheetPr>
  <dimension ref="A1:J45"/>
  <sheetViews>
    <sheetView workbookViewId="0">
      <pane ySplit="1" topLeftCell="A23" activePane="bottomLeft" state="frozen"/>
      <selection pane="bottomLeft" activeCell="C7" sqref="C7"/>
    </sheetView>
  </sheetViews>
  <sheetFormatPr defaultRowHeight="13.8" x14ac:dyDescent="0.25"/>
  <cols>
    <col min="1" max="2" width="9.33203125" style="41" customWidth="1"/>
    <col min="3" max="3" width="37.6640625" style="74" customWidth="1"/>
    <col min="4" max="5" width="10.21875" style="41" customWidth="1"/>
    <col min="6" max="6" width="24.44140625" style="41" customWidth="1"/>
    <col min="7" max="7" width="32.6640625" style="41" customWidth="1"/>
    <col min="8" max="10" width="19" style="38" customWidth="1"/>
    <col min="11" max="16384" width="8.88671875" style="41"/>
  </cols>
  <sheetData>
    <row r="1" spans="1:10" ht="52.05" customHeight="1" x14ac:dyDescent="0.25">
      <c r="A1" s="39" t="s">
        <v>22</v>
      </c>
      <c r="B1" s="40" t="s">
        <v>23</v>
      </c>
      <c r="C1" s="40" t="s">
        <v>24</v>
      </c>
      <c r="D1" s="39" t="s">
        <v>25</v>
      </c>
      <c r="E1" s="86" t="s">
        <v>477</v>
      </c>
      <c r="F1" s="39" t="s">
        <v>27</v>
      </c>
      <c r="G1" s="40" t="s">
        <v>28</v>
      </c>
      <c r="H1" s="29" t="s">
        <v>463</v>
      </c>
      <c r="I1" s="35" t="s">
        <v>119</v>
      </c>
      <c r="J1" s="35" t="s">
        <v>120</v>
      </c>
    </row>
    <row r="2" spans="1:10" ht="15.75" customHeight="1" x14ac:dyDescent="0.25">
      <c r="A2" s="42">
        <v>1</v>
      </c>
      <c r="B2" s="43">
        <v>2</v>
      </c>
      <c r="C2" s="44">
        <v>3</v>
      </c>
      <c r="D2" s="42">
        <v>4</v>
      </c>
      <c r="E2" s="42">
        <v>5</v>
      </c>
      <c r="F2" s="42">
        <v>6</v>
      </c>
      <c r="G2" s="44">
        <v>7</v>
      </c>
      <c r="H2" s="36"/>
      <c r="I2" s="36"/>
      <c r="J2" s="36"/>
    </row>
    <row r="3" spans="1:10" ht="19.95" customHeight="1" x14ac:dyDescent="0.25">
      <c r="A3" s="45"/>
      <c r="B3" s="46"/>
      <c r="C3" s="47" t="s">
        <v>121</v>
      </c>
      <c r="D3" s="48"/>
      <c r="E3" s="48"/>
      <c r="F3" s="49"/>
      <c r="G3" s="50"/>
      <c r="H3" s="36"/>
      <c r="I3" s="36"/>
      <c r="J3" s="36"/>
    </row>
    <row r="4" spans="1:10" ht="27" customHeight="1" x14ac:dyDescent="0.25">
      <c r="A4" s="45"/>
      <c r="B4" s="46"/>
      <c r="C4" s="51" t="s">
        <v>75</v>
      </c>
      <c r="D4" s="45"/>
      <c r="E4" s="45"/>
      <c r="F4" s="45"/>
      <c r="G4" s="50"/>
      <c r="H4" s="36"/>
      <c r="I4" s="36"/>
      <c r="J4" s="36"/>
    </row>
    <row r="5" spans="1:10" ht="34.950000000000003" customHeight="1" x14ac:dyDescent="0.25">
      <c r="A5" s="52">
        <v>1</v>
      </c>
      <c r="B5" s="46"/>
      <c r="C5" s="53" t="s">
        <v>165</v>
      </c>
      <c r="D5" s="45" t="s">
        <v>31</v>
      </c>
      <c r="E5" s="54">
        <v>160</v>
      </c>
      <c r="F5" s="45"/>
      <c r="G5" s="50" t="s">
        <v>153</v>
      </c>
      <c r="H5" s="36">
        <v>0</v>
      </c>
      <c r="I5" s="37">
        <f>E5</f>
        <v>160</v>
      </c>
      <c r="J5" s="36"/>
    </row>
    <row r="6" spans="1:10" ht="34.950000000000003" customHeight="1" x14ac:dyDescent="0.25">
      <c r="A6" s="52">
        <v>2</v>
      </c>
      <c r="B6" s="46"/>
      <c r="C6" s="53" t="s">
        <v>166</v>
      </c>
      <c r="D6" s="45" t="s">
        <v>31</v>
      </c>
      <c r="E6" s="54">
        <v>92</v>
      </c>
      <c r="F6" s="45"/>
      <c r="G6" s="50" t="s">
        <v>154</v>
      </c>
      <c r="H6" s="36">
        <v>0</v>
      </c>
      <c r="I6" s="37">
        <f t="shared" ref="I6:I45" si="0">E6</f>
        <v>92</v>
      </c>
      <c r="J6" s="36"/>
    </row>
    <row r="7" spans="1:10" ht="28.5" customHeight="1" x14ac:dyDescent="0.25">
      <c r="A7" s="52">
        <v>3</v>
      </c>
      <c r="B7" s="46"/>
      <c r="C7" s="53" t="s">
        <v>167</v>
      </c>
      <c r="D7" s="45" t="s">
        <v>81</v>
      </c>
      <c r="E7" s="54">
        <v>5</v>
      </c>
      <c r="F7" s="45"/>
      <c r="G7" s="50" t="s">
        <v>155</v>
      </c>
      <c r="H7" s="36">
        <v>0</v>
      </c>
      <c r="I7" s="37">
        <f t="shared" si="0"/>
        <v>5</v>
      </c>
      <c r="J7" s="36"/>
    </row>
    <row r="8" spans="1:10" ht="24" customHeight="1" x14ac:dyDescent="0.25">
      <c r="A8" s="52">
        <v>4</v>
      </c>
      <c r="B8" s="46"/>
      <c r="C8" s="53" t="s">
        <v>35</v>
      </c>
      <c r="D8" s="45" t="s">
        <v>31</v>
      </c>
      <c r="E8" s="54">
        <v>3</v>
      </c>
      <c r="F8" s="45"/>
      <c r="G8" s="50" t="s">
        <v>156</v>
      </c>
      <c r="H8" s="36">
        <v>0</v>
      </c>
      <c r="I8" s="37">
        <f t="shared" si="0"/>
        <v>3</v>
      </c>
      <c r="J8" s="36"/>
    </row>
    <row r="9" spans="1:10" ht="42.75" customHeight="1" x14ac:dyDescent="0.25">
      <c r="A9" s="52">
        <v>5</v>
      </c>
      <c r="B9" s="46"/>
      <c r="C9" s="53" t="s">
        <v>122</v>
      </c>
      <c r="D9" s="45" t="s">
        <v>31</v>
      </c>
      <c r="E9" s="54">
        <v>10</v>
      </c>
      <c r="F9" s="45"/>
      <c r="G9" s="50" t="s">
        <v>168</v>
      </c>
      <c r="H9" s="36">
        <v>0</v>
      </c>
      <c r="I9" s="37">
        <f t="shared" si="0"/>
        <v>10</v>
      </c>
      <c r="J9" s="36"/>
    </row>
    <row r="10" spans="1:10" ht="34.950000000000003" customHeight="1" x14ac:dyDescent="0.25">
      <c r="A10" s="52">
        <v>6</v>
      </c>
      <c r="B10" s="46"/>
      <c r="C10" s="53" t="s">
        <v>123</v>
      </c>
      <c r="D10" s="45" t="s">
        <v>31</v>
      </c>
      <c r="E10" s="54">
        <v>231</v>
      </c>
      <c r="F10" s="45"/>
      <c r="G10" s="50" t="s">
        <v>169</v>
      </c>
      <c r="H10" s="36">
        <v>0</v>
      </c>
      <c r="I10" s="37">
        <f t="shared" si="0"/>
        <v>231</v>
      </c>
      <c r="J10" s="36"/>
    </row>
    <row r="11" spans="1:10" ht="28.5" customHeight="1" x14ac:dyDescent="0.25">
      <c r="A11" s="52">
        <v>7</v>
      </c>
      <c r="B11" s="46"/>
      <c r="C11" s="53" t="s">
        <v>170</v>
      </c>
      <c r="D11" s="45" t="s">
        <v>31</v>
      </c>
      <c r="E11" s="54">
        <v>12</v>
      </c>
      <c r="F11" s="45"/>
      <c r="G11" s="50" t="s">
        <v>171</v>
      </c>
      <c r="H11" s="36">
        <v>0</v>
      </c>
      <c r="I11" s="37">
        <f t="shared" si="0"/>
        <v>12</v>
      </c>
      <c r="J11" s="36"/>
    </row>
    <row r="12" spans="1:10" ht="14.25" customHeight="1" x14ac:dyDescent="0.25">
      <c r="A12" s="52">
        <v>8</v>
      </c>
      <c r="B12" s="46"/>
      <c r="C12" s="53" t="s">
        <v>38</v>
      </c>
      <c r="D12" s="45" t="s">
        <v>31</v>
      </c>
      <c r="E12" s="54">
        <v>14</v>
      </c>
      <c r="F12" s="45"/>
      <c r="G12" s="50" t="s">
        <v>157</v>
      </c>
      <c r="H12" s="36">
        <v>0</v>
      </c>
      <c r="I12" s="37">
        <f t="shared" si="0"/>
        <v>14</v>
      </c>
      <c r="J12" s="36"/>
    </row>
    <row r="13" spans="1:10" ht="24" customHeight="1" x14ac:dyDescent="0.25">
      <c r="A13" s="52">
        <v>9</v>
      </c>
      <c r="B13" s="46"/>
      <c r="C13" s="53" t="s">
        <v>158</v>
      </c>
      <c r="D13" s="45" t="s">
        <v>31</v>
      </c>
      <c r="E13" s="54">
        <v>14</v>
      </c>
      <c r="F13" s="45"/>
      <c r="G13" s="50"/>
      <c r="H13" s="36">
        <v>0</v>
      </c>
      <c r="I13" s="37">
        <f t="shared" si="0"/>
        <v>14</v>
      </c>
      <c r="J13" s="36"/>
    </row>
    <row r="14" spans="1:10" ht="46.05" customHeight="1" x14ac:dyDescent="0.25">
      <c r="A14" s="52">
        <v>10</v>
      </c>
      <c r="B14" s="46"/>
      <c r="C14" s="53" t="s">
        <v>172</v>
      </c>
      <c r="D14" s="45" t="s">
        <v>40</v>
      </c>
      <c r="E14" s="54">
        <v>22.4</v>
      </c>
      <c r="F14" s="45"/>
      <c r="G14" s="50" t="s">
        <v>159</v>
      </c>
      <c r="H14" s="36">
        <v>0</v>
      </c>
      <c r="I14" s="37">
        <f t="shared" si="0"/>
        <v>22.4</v>
      </c>
      <c r="J14" s="36"/>
    </row>
    <row r="15" spans="1:10" ht="28.95" customHeight="1" x14ac:dyDescent="0.25">
      <c r="A15" s="45"/>
      <c r="B15" s="46"/>
      <c r="C15" s="51" t="s">
        <v>91</v>
      </c>
      <c r="D15" s="45"/>
      <c r="E15" s="45"/>
      <c r="F15" s="45"/>
      <c r="G15" s="50"/>
      <c r="H15" s="36">
        <v>0</v>
      </c>
      <c r="I15" s="37">
        <f t="shared" si="0"/>
        <v>0</v>
      </c>
      <c r="J15" s="36"/>
    </row>
    <row r="16" spans="1:10" ht="28.95" customHeight="1" x14ac:dyDescent="0.25">
      <c r="A16" s="52">
        <v>11</v>
      </c>
      <c r="B16" s="46"/>
      <c r="C16" s="53" t="s">
        <v>125</v>
      </c>
      <c r="D16" s="45" t="s">
        <v>42</v>
      </c>
      <c r="E16" s="55">
        <v>38</v>
      </c>
      <c r="F16" s="45" t="s">
        <v>126</v>
      </c>
      <c r="G16" s="50"/>
      <c r="H16" s="36">
        <v>0</v>
      </c>
      <c r="I16" s="37">
        <f t="shared" si="0"/>
        <v>38</v>
      </c>
      <c r="J16" s="36"/>
    </row>
    <row r="17" spans="1:10" ht="46.05" customHeight="1" x14ac:dyDescent="0.25">
      <c r="A17" s="52">
        <v>12</v>
      </c>
      <c r="B17" s="46"/>
      <c r="C17" s="53" t="s">
        <v>173</v>
      </c>
      <c r="D17" s="45" t="s">
        <v>42</v>
      </c>
      <c r="E17" s="54">
        <v>3</v>
      </c>
      <c r="F17" s="45" t="s">
        <v>126</v>
      </c>
      <c r="G17" s="50" t="s">
        <v>127</v>
      </c>
      <c r="H17" s="36">
        <v>0</v>
      </c>
      <c r="I17" s="37">
        <f t="shared" si="0"/>
        <v>3</v>
      </c>
      <c r="J17" s="36"/>
    </row>
    <row r="18" spans="1:10" ht="34.950000000000003" customHeight="1" x14ac:dyDescent="0.25">
      <c r="A18" s="56">
        <v>13</v>
      </c>
      <c r="B18" s="57"/>
      <c r="C18" s="58" t="s">
        <v>174</v>
      </c>
      <c r="D18" s="59" t="s">
        <v>42</v>
      </c>
      <c r="E18" s="60">
        <v>14</v>
      </c>
      <c r="F18" s="59" t="s">
        <v>126</v>
      </c>
      <c r="G18" s="61" t="s">
        <v>128</v>
      </c>
      <c r="H18" s="36">
        <v>0</v>
      </c>
      <c r="I18" s="37">
        <f t="shared" si="0"/>
        <v>14</v>
      </c>
      <c r="J18" s="36"/>
    </row>
    <row r="19" spans="1:10" ht="14.25" customHeight="1" x14ac:dyDescent="0.25">
      <c r="A19" s="62"/>
      <c r="B19" s="63"/>
      <c r="C19" s="64" t="s">
        <v>129</v>
      </c>
      <c r="D19" s="65"/>
      <c r="E19" s="66"/>
      <c r="F19" s="65"/>
      <c r="G19" s="67"/>
      <c r="H19" s="36">
        <v>0</v>
      </c>
      <c r="I19" s="37">
        <f t="shared" si="0"/>
        <v>0</v>
      </c>
      <c r="J19" s="36"/>
    </row>
    <row r="20" spans="1:10" ht="46.05" customHeight="1" x14ac:dyDescent="0.25">
      <c r="A20" s="52">
        <v>14</v>
      </c>
      <c r="B20" s="46"/>
      <c r="C20" s="53" t="s">
        <v>175</v>
      </c>
      <c r="D20" s="45" t="s">
        <v>52</v>
      </c>
      <c r="E20" s="52">
        <v>2</v>
      </c>
      <c r="F20" s="45" t="s">
        <v>126</v>
      </c>
      <c r="G20" s="50" t="s">
        <v>130</v>
      </c>
      <c r="H20" s="36">
        <v>0</v>
      </c>
      <c r="I20" s="37">
        <f t="shared" si="0"/>
        <v>2</v>
      </c>
      <c r="J20" s="36"/>
    </row>
    <row r="21" spans="1:10" ht="28.95" customHeight="1" x14ac:dyDescent="0.25">
      <c r="A21" s="52">
        <v>15</v>
      </c>
      <c r="B21" s="46"/>
      <c r="C21" s="53" t="s">
        <v>131</v>
      </c>
      <c r="D21" s="45" t="s">
        <v>46</v>
      </c>
      <c r="E21" s="45" t="s">
        <v>176</v>
      </c>
      <c r="F21" s="45" t="s">
        <v>126</v>
      </c>
      <c r="G21" s="50"/>
      <c r="H21" s="36">
        <v>0</v>
      </c>
      <c r="I21" s="37" t="str">
        <f t="shared" si="0"/>
        <v>1
41,7</v>
      </c>
      <c r="J21" s="36"/>
    </row>
    <row r="22" spans="1:10" ht="28.95" customHeight="1" x14ac:dyDescent="0.25">
      <c r="A22" s="52">
        <v>16</v>
      </c>
      <c r="B22" s="46"/>
      <c r="C22" s="53" t="s">
        <v>132</v>
      </c>
      <c r="D22" s="45" t="s">
        <v>46</v>
      </c>
      <c r="E22" s="45" t="s">
        <v>177</v>
      </c>
      <c r="F22" s="45" t="s">
        <v>126</v>
      </c>
      <c r="G22" s="50" t="s">
        <v>133</v>
      </c>
      <c r="H22" s="36">
        <v>0</v>
      </c>
      <c r="I22" s="37" t="str">
        <f t="shared" si="0"/>
        <v>2
7,92</v>
      </c>
      <c r="J22" s="36"/>
    </row>
    <row r="23" spans="1:10" ht="28.95" customHeight="1" x14ac:dyDescent="0.25">
      <c r="A23" s="52">
        <v>17</v>
      </c>
      <c r="B23" s="46"/>
      <c r="C23" s="53" t="s">
        <v>134</v>
      </c>
      <c r="D23" s="45" t="s">
        <v>46</v>
      </c>
      <c r="E23" s="45" t="s">
        <v>178</v>
      </c>
      <c r="F23" s="45" t="s">
        <v>126</v>
      </c>
      <c r="G23" s="50" t="s">
        <v>135</v>
      </c>
      <c r="H23" s="36">
        <v>0</v>
      </c>
      <c r="I23" s="37" t="str">
        <f t="shared" si="0"/>
        <v>1
4,03</v>
      </c>
      <c r="J23" s="36"/>
    </row>
    <row r="24" spans="1:10" ht="28.95" customHeight="1" x14ac:dyDescent="0.25">
      <c r="A24" s="52">
        <v>18</v>
      </c>
      <c r="B24" s="46"/>
      <c r="C24" s="53" t="s">
        <v>136</v>
      </c>
      <c r="D24" s="45" t="s">
        <v>46</v>
      </c>
      <c r="E24" s="45" t="s">
        <v>179</v>
      </c>
      <c r="F24" s="45" t="s">
        <v>126</v>
      </c>
      <c r="G24" s="50" t="s">
        <v>135</v>
      </c>
      <c r="H24" s="36">
        <v>0</v>
      </c>
      <c r="I24" s="37" t="str">
        <f t="shared" si="0"/>
        <v>1
0,422</v>
      </c>
      <c r="J24" s="36"/>
    </row>
    <row r="25" spans="1:10" ht="46.05" customHeight="1" x14ac:dyDescent="0.25">
      <c r="A25" s="52">
        <v>19</v>
      </c>
      <c r="B25" s="46"/>
      <c r="C25" s="53" t="s">
        <v>180</v>
      </c>
      <c r="D25" s="45" t="s">
        <v>52</v>
      </c>
      <c r="E25" s="52">
        <v>1</v>
      </c>
      <c r="F25" s="45" t="s">
        <v>126</v>
      </c>
      <c r="G25" s="50" t="s">
        <v>135</v>
      </c>
      <c r="H25" s="36">
        <v>0</v>
      </c>
      <c r="I25" s="37">
        <f t="shared" si="0"/>
        <v>1</v>
      </c>
      <c r="J25" s="36"/>
    </row>
    <row r="26" spans="1:10" ht="28.95" customHeight="1" x14ac:dyDescent="0.25">
      <c r="A26" s="52">
        <v>20</v>
      </c>
      <c r="B26" s="46"/>
      <c r="C26" s="53" t="s">
        <v>160</v>
      </c>
      <c r="D26" s="45" t="s">
        <v>46</v>
      </c>
      <c r="E26" s="45" t="s">
        <v>181</v>
      </c>
      <c r="F26" s="45" t="s">
        <v>126</v>
      </c>
      <c r="G26" s="50"/>
      <c r="H26" s="36">
        <v>0</v>
      </c>
      <c r="I26" s="37" t="str">
        <f t="shared" si="0"/>
        <v>1
39,0</v>
      </c>
      <c r="J26" s="36"/>
    </row>
    <row r="27" spans="1:10" ht="46.5" customHeight="1" x14ac:dyDescent="0.25">
      <c r="A27" s="52">
        <v>21</v>
      </c>
      <c r="B27" s="46"/>
      <c r="C27" s="53" t="s">
        <v>182</v>
      </c>
      <c r="D27" s="45" t="s">
        <v>52</v>
      </c>
      <c r="E27" s="52">
        <v>1</v>
      </c>
      <c r="F27" s="45" t="s">
        <v>126</v>
      </c>
      <c r="G27" s="50" t="s">
        <v>135</v>
      </c>
      <c r="H27" s="36">
        <v>0</v>
      </c>
      <c r="I27" s="37">
        <f t="shared" si="0"/>
        <v>1</v>
      </c>
      <c r="J27" s="36"/>
    </row>
    <row r="28" spans="1:10" ht="28.8" customHeight="1" x14ac:dyDescent="0.25">
      <c r="A28" s="52">
        <v>22</v>
      </c>
      <c r="B28" s="46"/>
      <c r="C28" s="53" t="s">
        <v>160</v>
      </c>
      <c r="D28" s="45" t="s">
        <v>46</v>
      </c>
      <c r="E28" s="45" t="s">
        <v>181</v>
      </c>
      <c r="F28" s="45" t="s">
        <v>126</v>
      </c>
      <c r="G28" s="50"/>
      <c r="H28" s="36">
        <v>0</v>
      </c>
      <c r="I28" s="37" t="str">
        <f t="shared" si="0"/>
        <v>1
39,0</v>
      </c>
      <c r="J28" s="36"/>
    </row>
    <row r="29" spans="1:10" ht="28.95" customHeight="1" x14ac:dyDescent="0.25">
      <c r="A29" s="52">
        <v>23</v>
      </c>
      <c r="B29" s="46"/>
      <c r="C29" s="53" t="s">
        <v>161</v>
      </c>
      <c r="D29" s="45" t="s">
        <v>46</v>
      </c>
      <c r="E29" s="45" t="s">
        <v>183</v>
      </c>
      <c r="F29" s="45" t="s">
        <v>126</v>
      </c>
      <c r="G29" s="50" t="s">
        <v>127</v>
      </c>
      <c r="H29" s="36">
        <v>0</v>
      </c>
      <c r="I29" s="37" t="str">
        <f t="shared" si="0"/>
        <v>1
2,5</v>
      </c>
      <c r="J29" s="36"/>
    </row>
    <row r="30" spans="1:10" ht="34.950000000000003" customHeight="1" x14ac:dyDescent="0.25">
      <c r="A30" s="52">
        <v>24</v>
      </c>
      <c r="B30" s="46"/>
      <c r="C30" s="53" t="s">
        <v>137</v>
      </c>
      <c r="D30" s="45" t="s">
        <v>52</v>
      </c>
      <c r="E30" s="52">
        <v>1</v>
      </c>
      <c r="F30" s="45" t="s">
        <v>126</v>
      </c>
      <c r="G30" s="50"/>
      <c r="H30" s="36">
        <v>0</v>
      </c>
      <c r="I30" s="37">
        <f t="shared" si="0"/>
        <v>1</v>
      </c>
      <c r="J30" s="36"/>
    </row>
    <row r="31" spans="1:10" ht="28.95" customHeight="1" x14ac:dyDescent="0.25">
      <c r="A31" s="52">
        <v>25</v>
      </c>
      <c r="B31" s="46"/>
      <c r="C31" s="53" t="s">
        <v>138</v>
      </c>
      <c r="D31" s="45" t="s">
        <v>52</v>
      </c>
      <c r="E31" s="52">
        <v>1</v>
      </c>
      <c r="F31" s="45" t="s">
        <v>126</v>
      </c>
      <c r="G31" s="50" t="s">
        <v>127</v>
      </c>
      <c r="H31" s="36">
        <v>0</v>
      </c>
      <c r="I31" s="37">
        <f t="shared" si="0"/>
        <v>1</v>
      </c>
      <c r="J31" s="36"/>
    </row>
    <row r="32" spans="1:10" ht="34.950000000000003" customHeight="1" x14ac:dyDescent="0.25">
      <c r="A32" s="52">
        <v>26</v>
      </c>
      <c r="B32" s="46"/>
      <c r="C32" s="53" t="s">
        <v>184</v>
      </c>
      <c r="D32" s="45" t="s">
        <v>81</v>
      </c>
      <c r="E32" s="54">
        <v>1</v>
      </c>
      <c r="F32" s="45" t="s">
        <v>126</v>
      </c>
      <c r="G32" s="50"/>
      <c r="H32" s="36">
        <v>0</v>
      </c>
      <c r="I32" s="37">
        <f t="shared" si="0"/>
        <v>1</v>
      </c>
      <c r="J32" s="36"/>
    </row>
    <row r="33" spans="1:10" ht="23.55" customHeight="1" x14ac:dyDescent="0.25">
      <c r="A33" s="68">
        <v>27</v>
      </c>
      <c r="B33" s="69"/>
      <c r="C33" s="58" t="s">
        <v>185</v>
      </c>
      <c r="D33" s="70" t="s">
        <v>52</v>
      </c>
      <c r="E33" s="68">
        <v>1</v>
      </c>
      <c r="F33" s="70" t="s">
        <v>126</v>
      </c>
      <c r="G33" s="71" t="s">
        <v>127</v>
      </c>
      <c r="H33" s="36">
        <v>0</v>
      </c>
      <c r="I33" s="37">
        <f t="shared" si="0"/>
        <v>1</v>
      </c>
      <c r="J33" s="36"/>
    </row>
    <row r="34" spans="1:10" ht="28.8" customHeight="1" x14ac:dyDescent="0.25">
      <c r="A34" s="52">
        <v>28</v>
      </c>
      <c r="B34" s="46"/>
      <c r="C34" s="53" t="s">
        <v>139</v>
      </c>
      <c r="D34" s="45" t="s">
        <v>46</v>
      </c>
      <c r="E34" s="45" t="s">
        <v>186</v>
      </c>
      <c r="F34" s="45" t="s">
        <v>126</v>
      </c>
      <c r="G34" s="50" t="s">
        <v>127</v>
      </c>
      <c r="H34" s="36">
        <v>0</v>
      </c>
      <c r="I34" s="37" t="str">
        <f t="shared" si="0"/>
        <v>1
8,6</v>
      </c>
      <c r="J34" s="36"/>
    </row>
    <row r="35" spans="1:10" ht="28.95" customHeight="1" x14ac:dyDescent="0.25">
      <c r="A35" s="52">
        <v>29</v>
      </c>
      <c r="B35" s="46"/>
      <c r="C35" s="53" t="s">
        <v>140</v>
      </c>
      <c r="D35" s="45" t="s">
        <v>46</v>
      </c>
      <c r="E35" s="45" t="s">
        <v>187</v>
      </c>
      <c r="F35" s="45" t="s">
        <v>126</v>
      </c>
      <c r="G35" s="50"/>
      <c r="H35" s="36">
        <v>0</v>
      </c>
      <c r="I35" s="37" t="str">
        <f t="shared" si="0"/>
        <v>1
2,1</v>
      </c>
      <c r="J35" s="36"/>
    </row>
    <row r="36" spans="1:10" ht="28.8" customHeight="1" x14ac:dyDescent="0.25">
      <c r="A36" s="52">
        <v>30</v>
      </c>
      <c r="B36" s="46"/>
      <c r="C36" s="53" t="s">
        <v>141</v>
      </c>
      <c r="D36" s="45" t="s">
        <v>81</v>
      </c>
      <c r="E36" s="72">
        <v>0.03</v>
      </c>
      <c r="F36" s="45" t="s">
        <v>126</v>
      </c>
      <c r="G36" s="50" t="s">
        <v>127</v>
      </c>
      <c r="H36" s="36">
        <v>0</v>
      </c>
      <c r="I36" s="37">
        <f t="shared" si="0"/>
        <v>0.03</v>
      </c>
      <c r="J36" s="36"/>
    </row>
    <row r="37" spans="1:10" ht="37.799999999999997" customHeight="1" x14ac:dyDescent="0.25">
      <c r="A37" s="68">
        <v>31</v>
      </c>
      <c r="B37" s="69"/>
      <c r="C37" s="58" t="s">
        <v>142</v>
      </c>
      <c r="D37" s="70" t="s">
        <v>162</v>
      </c>
      <c r="E37" s="70" t="s">
        <v>188</v>
      </c>
      <c r="F37" s="70" t="s">
        <v>126</v>
      </c>
      <c r="G37" s="73" t="s">
        <v>143</v>
      </c>
      <c r="H37" s="36">
        <v>0</v>
      </c>
      <c r="I37" s="37" t="str">
        <f t="shared" si="0"/>
        <v>0,01
3,0</v>
      </c>
      <c r="J37" s="36"/>
    </row>
    <row r="38" spans="1:10" ht="28.8" customHeight="1" x14ac:dyDescent="0.25">
      <c r="A38" s="52">
        <v>32</v>
      </c>
      <c r="B38" s="46"/>
      <c r="C38" s="51" t="s">
        <v>163</v>
      </c>
      <c r="D38" s="45"/>
      <c r="E38" s="45"/>
      <c r="F38" s="45"/>
      <c r="G38" s="50"/>
      <c r="H38" s="36">
        <v>0</v>
      </c>
      <c r="I38" s="37">
        <f t="shared" si="0"/>
        <v>0</v>
      </c>
      <c r="J38" s="36"/>
    </row>
    <row r="39" spans="1:10" ht="28.8" customHeight="1" x14ac:dyDescent="0.25">
      <c r="A39" s="52">
        <v>33</v>
      </c>
      <c r="B39" s="46"/>
      <c r="C39" s="53" t="s">
        <v>145</v>
      </c>
      <c r="D39" s="45" t="s">
        <v>146</v>
      </c>
      <c r="E39" s="45" t="s">
        <v>189</v>
      </c>
      <c r="F39" s="45"/>
      <c r="G39" s="50"/>
      <c r="H39" s="36">
        <v>0</v>
      </c>
      <c r="I39" s="37" t="str">
        <f t="shared" si="0"/>
        <v>1
0,3</v>
      </c>
      <c r="J39" s="36"/>
    </row>
    <row r="40" spans="1:10" ht="28.95" customHeight="1" x14ac:dyDescent="0.25">
      <c r="A40" s="52">
        <v>34</v>
      </c>
      <c r="B40" s="46"/>
      <c r="C40" s="53" t="s">
        <v>67</v>
      </c>
      <c r="D40" s="45" t="s">
        <v>147</v>
      </c>
      <c r="E40" s="52">
        <v>2</v>
      </c>
      <c r="F40" s="45"/>
      <c r="G40" s="50"/>
      <c r="H40" s="36">
        <v>0</v>
      </c>
      <c r="I40" s="37">
        <f t="shared" si="0"/>
        <v>2</v>
      </c>
      <c r="J40" s="36"/>
    </row>
    <row r="41" spans="1:10" ht="28.8" customHeight="1" x14ac:dyDescent="0.25">
      <c r="A41" s="52">
        <v>35</v>
      </c>
      <c r="B41" s="46"/>
      <c r="C41" s="53" t="s">
        <v>148</v>
      </c>
      <c r="D41" s="45" t="s">
        <v>147</v>
      </c>
      <c r="E41" s="52">
        <v>2</v>
      </c>
      <c r="F41" s="45"/>
      <c r="G41" s="50"/>
      <c r="H41" s="36">
        <v>0</v>
      </c>
      <c r="I41" s="37">
        <f t="shared" si="0"/>
        <v>2</v>
      </c>
      <c r="J41" s="36"/>
    </row>
    <row r="42" spans="1:10" ht="28.95" customHeight="1" x14ac:dyDescent="0.25">
      <c r="A42" s="52">
        <v>36</v>
      </c>
      <c r="B42" s="46"/>
      <c r="C42" s="51" t="s">
        <v>164</v>
      </c>
      <c r="D42" s="45"/>
      <c r="E42" s="45"/>
      <c r="F42" s="45"/>
      <c r="G42" s="50"/>
      <c r="H42" s="36">
        <v>0</v>
      </c>
      <c r="I42" s="37">
        <f t="shared" si="0"/>
        <v>0</v>
      </c>
      <c r="J42" s="36"/>
    </row>
    <row r="43" spans="1:10" ht="28.05" customHeight="1" x14ac:dyDescent="0.25">
      <c r="A43" s="52">
        <v>37</v>
      </c>
      <c r="B43" s="46"/>
      <c r="C43" s="53" t="s">
        <v>149</v>
      </c>
      <c r="D43" s="45" t="s">
        <v>150</v>
      </c>
      <c r="E43" s="52">
        <v>1</v>
      </c>
      <c r="F43" s="45"/>
      <c r="G43" s="50"/>
      <c r="H43" s="36">
        <v>0</v>
      </c>
      <c r="I43" s="37">
        <f t="shared" si="0"/>
        <v>1</v>
      </c>
      <c r="J43" s="36"/>
    </row>
    <row r="44" spans="1:10" ht="28.95" customHeight="1" x14ac:dyDescent="0.25">
      <c r="A44" s="52">
        <v>38</v>
      </c>
      <c r="B44" s="46"/>
      <c r="C44" s="53" t="s">
        <v>151</v>
      </c>
      <c r="D44" s="45" t="s">
        <v>147</v>
      </c>
      <c r="E44" s="54">
        <v>0.1</v>
      </c>
      <c r="F44" s="45"/>
      <c r="G44" s="50"/>
      <c r="H44" s="36">
        <v>0</v>
      </c>
      <c r="I44" s="37">
        <f t="shared" si="0"/>
        <v>0.1</v>
      </c>
      <c r="J44" s="36"/>
    </row>
    <row r="45" spans="1:10" ht="28.95" customHeight="1" x14ac:dyDescent="0.25">
      <c r="A45" s="52">
        <v>39</v>
      </c>
      <c r="B45" s="46"/>
      <c r="C45" s="53" t="s">
        <v>152</v>
      </c>
      <c r="D45" s="45" t="s">
        <v>147</v>
      </c>
      <c r="E45" s="54">
        <v>0.2</v>
      </c>
      <c r="F45" s="45"/>
      <c r="G45" s="50"/>
      <c r="H45" s="36">
        <v>0</v>
      </c>
      <c r="I45" s="37">
        <f t="shared" si="0"/>
        <v>0.2</v>
      </c>
      <c r="J45" s="36"/>
    </row>
  </sheetData>
  <mergeCells count="7">
    <mergeCell ref="C3:F3"/>
    <mergeCell ref="A18:A19"/>
    <mergeCell ref="B18:B19"/>
    <mergeCell ref="D18:D19"/>
    <mergeCell ref="E18:E19"/>
    <mergeCell ref="F18:F19"/>
    <mergeCell ref="G18:G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0C62-554A-4D35-8AB4-084E844720ED}">
  <sheetPr>
    <tabColor rgb="FFFF0000"/>
  </sheetPr>
  <dimension ref="A1:J192"/>
  <sheetViews>
    <sheetView tabSelected="1" workbookViewId="0">
      <pane ySplit="1" topLeftCell="A24" activePane="bottomLeft" state="frozen"/>
      <selection pane="bottomLeft" activeCell="C35" sqref="C35"/>
    </sheetView>
  </sheetViews>
  <sheetFormatPr defaultRowHeight="13.8" x14ac:dyDescent="0.25"/>
  <cols>
    <col min="1" max="1" width="4.6640625" style="144" customWidth="1"/>
    <col min="2" max="2" width="10.44140625" style="144" customWidth="1"/>
    <col min="3" max="3" width="54.6640625" style="145" customWidth="1"/>
    <col min="4" max="4" width="14" style="144" customWidth="1"/>
    <col min="5" max="5" width="17.33203125" style="144" customWidth="1"/>
    <col min="6" max="6" width="29.109375" style="144" customWidth="1"/>
    <col min="7" max="7" width="39.21875" style="144" customWidth="1"/>
    <col min="8" max="8" width="19" style="183" customWidth="1"/>
    <col min="9" max="9" width="19" style="38" customWidth="1"/>
    <col min="10" max="10" width="28.88671875" style="38" customWidth="1"/>
    <col min="11" max="16384" width="8.88671875" style="144"/>
  </cols>
  <sheetData>
    <row r="1" spans="1:10" ht="52.05" customHeight="1" x14ac:dyDescent="0.25">
      <c r="A1" s="146" t="s">
        <v>22</v>
      </c>
      <c r="B1" s="146" t="s">
        <v>23</v>
      </c>
      <c r="C1" s="146" t="s">
        <v>24</v>
      </c>
      <c r="D1" s="146" t="s">
        <v>25</v>
      </c>
      <c r="E1" s="146" t="s">
        <v>477</v>
      </c>
      <c r="F1" s="146" t="s">
        <v>27</v>
      </c>
      <c r="G1" s="146" t="s">
        <v>28</v>
      </c>
      <c r="H1" s="182" t="s">
        <v>463</v>
      </c>
      <c r="I1" s="35" t="s">
        <v>119</v>
      </c>
      <c r="J1" s="35" t="s">
        <v>120</v>
      </c>
    </row>
    <row r="2" spans="1:10" ht="15.75" customHeight="1" x14ac:dyDescent="0.25">
      <c r="A2" s="147">
        <v>1</v>
      </c>
      <c r="B2" s="147">
        <v>2</v>
      </c>
      <c r="C2" s="147">
        <v>3</v>
      </c>
      <c r="D2" s="147">
        <v>4</v>
      </c>
      <c r="E2" s="147">
        <v>5</v>
      </c>
      <c r="F2" s="147">
        <v>6</v>
      </c>
      <c r="G2" s="147">
        <v>7</v>
      </c>
      <c r="H2" s="156"/>
      <c r="I2" s="36"/>
      <c r="J2" s="36"/>
    </row>
    <row r="3" spans="1:10" ht="28.05" customHeight="1" x14ac:dyDescent="0.25">
      <c r="A3" s="148" t="s">
        <v>203</v>
      </c>
      <c r="B3" s="148"/>
      <c r="C3" s="148"/>
      <c r="D3" s="148"/>
      <c r="E3" s="148"/>
      <c r="F3" s="148"/>
      <c r="G3" s="148"/>
      <c r="H3" s="156"/>
      <c r="I3" s="36"/>
      <c r="J3" s="36"/>
    </row>
    <row r="4" spans="1:10" ht="25.05" customHeight="1" x14ac:dyDescent="0.25">
      <c r="A4" s="143"/>
      <c r="B4" s="143"/>
      <c r="C4" s="149" t="s">
        <v>30</v>
      </c>
      <c r="D4" s="143"/>
      <c r="E4" s="143"/>
      <c r="F4" s="143"/>
      <c r="G4" s="143"/>
      <c r="H4" s="156"/>
      <c r="I4" s="36"/>
      <c r="J4" s="36"/>
    </row>
    <row r="5" spans="1:10" ht="46.95" customHeight="1" x14ac:dyDescent="0.25">
      <c r="A5" s="150">
        <v>1</v>
      </c>
      <c r="B5" s="151"/>
      <c r="C5" s="152" t="s">
        <v>204</v>
      </c>
      <c r="D5" s="143" t="s">
        <v>31</v>
      </c>
      <c r="E5" s="153">
        <v>461</v>
      </c>
      <c r="F5" s="143"/>
      <c r="G5" s="143" t="s">
        <v>492</v>
      </c>
      <c r="H5" s="156"/>
      <c r="I5" s="36"/>
      <c r="J5" s="36"/>
    </row>
    <row r="6" spans="1:10" ht="34.950000000000003" customHeight="1" x14ac:dyDescent="0.25">
      <c r="A6" s="143" t="s">
        <v>205</v>
      </c>
      <c r="B6" s="151"/>
      <c r="C6" s="152" t="s">
        <v>493</v>
      </c>
      <c r="D6" s="143" t="s">
        <v>31</v>
      </c>
      <c r="E6" s="153">
        <v>98</v>
      </c>
      <c r="F6" s="143"/>
      <c r="G6" s="143" t="s">
        <v>206</v>
      </c>
      <c r="H6" s="156"/>
      <c r="I6" s="36"/>
      <c r="J6" s="36"/>
    </row>
    <row r="7" spans="1:10" ht="24" customHeight="1" x14ac:dyDescent="0.25">
      <c r="A7" s="150">
        <v>2</v>
      </c>
      <c r="B7" s="151"/>
      <c r="C7" s="152" t="s">
        <v>207</v>
      </c>
      <c r="D7" s="143" t="s">
        <v>208</v>
      </c>
      <c r="E7" s="153">
        <v>14</v>
      </c>
      <c r="F7" s="143"/>
      <c r="G7" s="143" t="s">
        <v>209</v>
      </c>
      <c r="H7" s="156"/>
      <c r="I7" s="36"/>
      <c r="J7" s="36"/>
    </row>
    <row r="8" spans="1:10" ht="28.5" customHeight="1" x14ac:dyDescent="0.25">
      <c r="A8" s="150">
        <v>3</v>
      </c>
      <c r="B8" s="151"/>
      <c r="C8" s="152" t="s">
        <v>494</v>
      </c>
      <c r="D8" s="143" t="s">
        <v>31</v>
      </c>
      <c r="E8" s="153">
        <v>4</v>
      </c>
      <c r="F8" s="143"/>
      <c r="G8" s="143" t="s">
        <v>210</v>
      </c>
      <c r="H8" s="156"/>
      <c r="I8" s="36"/>
      <c r="J8" s="36"/>
    </row>
    <row r="9" spans="1:10" ht="34.049999999999997" customHeight="1" x14ac:dyDescent="0.25">
      <c r="A9" s="150">
        <v>4</v>
      </c>
      <c r="B9" s="151"/>
      <c r="C9" s="152" t="s">
        <v>211</v>
      </c>
      <c r="D9" s="143" t="s">
        <v>31</v>
      </c>
      <c r="E9" s="153">
        <v>28</v>
      </c>
      <c r="F9" s="143"/>
      <c r="G9" s="143" t="s">
        <v>495</v>
      </c>
      <c r="H9" s="156"/>
      <c r="I9" s="36"/>
      <c r="J9" s="36"/>
    </row>
    <row r="10" spans="1:10" ht="48" customHeight="1" x14ac:dyDescent="0.25">
      <c r="A10" s="150">
        <v>5</v>
      </c>
      <c r="B10" s="151"/>
      <c r="C10" s="152" t="s">
        <v>123</v>
      </c>
      <c r="D10" s="143" t="s">
        <v>31</v>
      </c>
      <c r="E10" s="153">
        <v>510</v>
      </c>
      <c r="F10" s="143"/>
      <c r="G10" s="143" t="s">
        <v>496</v>
      </c>
      <c r="H10" s="156"/>
      <c r="I10" s="36"/>
      <c r="J10" s="36"/>
    </row>
    <row r="11" spans="1:10" ht="28.5" customHeight="1" x14ac:dyDescent="0.25">
      <c r="A11" s="150">
        <v>6</v>
      </c>
      <c r="B11" s="151"/>
      <c r="C11" s="152" t="s">
        <v>170</v>
      </c>
      <c r="D11" s="143" t="s">
        <v>31</v>
      </c>
      <c r="E11" s="153">
        <v>27</v>
      </c>
      <c r="F11" s="143"/>
      <c r="G11" s="143" t="s">
        <v>497</v>
      </c>
      <c r="H11" s="156"/>
      <c r="I11" s="36"/>
      <c r="J11" s="36"/>
    </row>
    <row r="12" spans="1:10" ht="28.95" customHeight="1" x14ac:dyDescent="0.25">
      <c r="A12" s="150">
        <v>7</v>
      </c>
      <c r="B12" s="143"/>
      <c r="C12" s="152" t="s">
        <v>212</v>
      </c>
      <c r="D12" s="143" t="s">
        <v>31</v>
      </c>
      <c r="E12" s="153">
        <v>36</v>
      </c>
      <c r="F12" s="143"/>
      <c r="G12" s="143" t="s">
        <v>213</v>
      </c>
      <c r="H12" s="156"/>
      <c r="I12" s="36"/>
      <c r="J12" s="36"/>
    </row>
    <row r="13" spans="1:10" ht="44.4" customHeight="1" x14ac:dyDescent="0.25">
      <c r="A13" s="150">
        <v>8</v>
      </c>
      <c r="B13" s="143"/>
      <c r="C13" s="152" t="s">
        <v>498</v>
      </c>
      <c r="D13" s="143" t="s">
        <v>40</v>
      </c>
      <c r="E13" s="153">
        <v>57.6</v>
      </c>
      <c r="F13" s="143"/>
      <c r="G13" s="143" t="s">
        <v>214</v>
      </c>
      <c r="H13" s="156"/>
      <c r="I13" s="36"/>
      <c r="J13" s="36"/>
    </row>
    <row r="14" spans="1:10" ht="28.8" customHeight="1" x14ac:dyDescent="0.25">
      <c r="A14" s="143"/>
      <c r="B14" s="143"/>
      <c r="C14" s="149" t="s">
        <v>41</v>
      </c>
      <c r="D14" s="143"/>
      <c r="E14" s="143"/>
      <c r="F14" s="143"/>
      <c r="G14" s="143"/>
      <c r="H14" s="156"/>
      <c r="I14" s="36"/>
      <c r="J14" s="36"/>
    </row>
    <row r="15" spans="1:10" ht="28.8" customHeight="1" x14ac:dyDescent="0.25">
      <c r="A15" s="150">
        <v>9</v>
      </c>
      <c r="B15" s="143"/>
      <c r="C15" s="152" t="s">
        <v>125</v>
      </c>
      <c r="D15" s="143" t="s">
        <v>42</v>
      </c>
      <c r="E15" s="153">
        <v>101</v>
      </c>
      <c r="F15" s="143" t="s">
        <v>215</v>
      </c>
      <c r="G15" s="143"/>
      <c r="H15" s="156"/>
      <c r="I15" s="36"/>
      <c r="J15" s="36"/>
    </row>
    <row r="16" spans="1:10" ht="46.5" customHeight="1" x14ac:dyDescent="0.25">
      <c r="A16" s="150">
        <v>10</v>
      </c>
      <c r="B16" s="143"/>
      <c r="C16" s="152" t="s">
        <v>499</v>
      </c>
      <c r="D16" s="143" t="s">
        <v>42</v>
      </c>
      <c r="E16" s="154">
        <v>29</v>
      </c>
      <c r="F16" s="143" t="s">
        <v>215</v>
      </c>
      <c r="G16" s="143"/>
      <c r="H16" s="156"/>
      <c r="I16" s="36"/>
      <c r="J16" s="36"/>
    </row>
    <row r="17" spans="1:10" ht="28.8" customHeight="1" x14ac:dyDescent="0.25">
      <c r="A17" s="150">
        <v>11</v>
      </c>
      <c r="B17" s="143"/>
      <c r="C17" s="152" t="s">
        <v>216</v>
      </c>
      <c r="D17" s="143" t="s">
        <v>46</v>
      </c>
      <c r="E17" s="143" t="s">
        <v>500</v>
      </c>
      <c r="F17" s="143" t="s">
        <v>215</v>
      </c>
      <c r="G17" s="143"/>
      <c r="H17" s="156"/>
      <c r="I17" s="36"/>
      <c r="J17" s="36"/>
    </row>
    <row r="18" spans="1:10" ht="34.950000000000003" customHeight="1" x14ac:dyDescent="0.25">
      <c r="A18" s="150">
        <v>12</v>
      </c>
      <c r="B18" s="143"/>
      <c r="C18" s="152" t="s">
        <v>501</v>
      </c>
      <c r="D18" s="143" t="s">
        <v>46</v>
      </c>
      <c r="E18" s="143" t="s">
        <v>502</v>
      </c>
      <c r="F18" s="143" t="s">
        <v>215</v>
      </c>
      <c r="G18" s="143"/>
      <c r="H18" s="156"/>
      <c r="I18" s="36"/>
      <c r="J18" s="36"/>
    </row>
    <row r="19" spans="1:10" ht="28.8" customHeight="1" x14ac:dyDescent="0.25">
      <c r="A19" s="150">
        <v>13</v>
      </c>
      <c r="B19" s="143"/>
      <c r="C19" s="152" t="s">
        <v>217</v>
      </c>
      <c r="D19" s="143" t="s">
        <v>52</v>
      </c>
      <c r="E19" s="150">
        <v>16</v>
      </c>
      <c r="F19" s="143" t="s">
        <v>215</v>
      </c>
      <c r="G19" s="143"/>
      <c r="H19" s="156"/>
      <c r="I19" s="36"/>
      <c r="J19" s="36"/>
    </row>
    <row r="20" spans="1:10" ht="34.950000000000003" customHeight="1" x14ac:dyDescent="0.25">
      <c r="A20" s="150">
        <v>14</v>
      </c>
      <c r="B20" s="143"/>
      <c r="C20" s="152" t="s">
        <v>218</v>
      </c>
      <c r="D20" s="143" t="s">
        <v>52</v>
      </c>
      <c r="E20" s="150">
        <v>16</v>
      </c>
      <c r="F20" s="143" t="s">
        <v>215</v>
      </c>
      <c r="G20" s="143"/>
      <c r="H20" s="156"/>
      <c r="I20" s="36"/>
      <c r="J20" s="36"/>
    </row>
    <row r="21" spans="1:10" ht="28.8" customHeight="1" x14ac:dyDescent="0.25">
      <c r="A21" s="150">
        <v>15</v>
      </c>
      <c r="B21" s="143"/>
      <c r="C21" s="152" t="s">
        <v>219</v>
      </c>
      <c r="D21" s="143" t="s">
        <v>52</v>
      </c>
      <c r="E21" s="150">
        <v>32</v>
      </c>
      <c r="F21" s="143" t="s">
        <v>215</v>
      </c>
      <c r="G21" s="143"/>
      <c r="H21" s="156"/>
      <c r="I21" s="36"/>
      <c r="J21" s="36"/>
    </row>
    <row r="22" spans="1:10" ht="28.95" customHeight="1" x14ac:dyDescent="0.25">
      <c r="A22" s="150">
        <v>16</v>
      </c>
      <c r="B22" s="143"/>
      <c r="C22" s="152" t="s">
        <v>220</v>
      </c>
      <c r="D22" s="143" t="s">
        <v>46</v>
      </c>
      <c r="E22" s="143" t="s">
        <v>503</v>
      </c>
      <c r="F22" s="143" t="s">
        <v>215</v>
      </c>
      <c r="G22" s="143"/>
      <c r="H22" s="156"/>
      <c r="I22" s="36"/>
      <c r="J22" s="36"/>
    </row>
    <row r="23" spans="1:10" ht="46.5" customHeight="1" x14ac:dyDescent="0.25">
      <c r="A23" s="150">
        <v>17</v>
      </c>
      <c r="B23" s="143"/>
      <c r="C23" s="152" t="s">
        <v>504</v>
      </c>
      <c r="D23" s="143" t="s">
        <v>46</v>
      </c>
      <c r="E23" s="143" t="s">
        <v>505</v>
      </c>
      <c r="F23" s="143" t="s">
        <v>215</v>
      </c>
      <c r="G23" s="143"/>
      <c r="H23" s="156"/>
      <c r="I23" s="36"/>
      <c r="J23" s="36"/>
    </row>
    <row r="24" spans="1:10" ht="28.95" customHeight="1" x14ac:dyDescent="0.25">
      <c r="A24" s="150">
        <v>21</v>
      </c>
      <c r="B24" s="143"/>
      <c r="C24" s="152" t="s">
        <v>221</v>
      </c>
      <c r="D24" s="143" t="s">
        <v>52</v>
      </c>
      <c r="E24" s="150">
        <v>5</v>
      </c>
      <c r="F24" s="143" t="s">
        <v>215</v>
      </c>
      <c r="G24" s="143"/>
      <c r="H24" s="156"/>
      <c r="I24" s="36"/>
      <c r="J24" s="36"/>
    </row>
    <row r="25" spans="1:10" ht="34.799999999999997" customHeight="1" x14ac:dyDescent="0.25">
      <c r="A25" s="150">
        <v>22</v>
      </c>
      <c r="B25" s="143"/>
      <c r="C25" s="152" t="s">
        <v>506</v>
      </c>
      <c r="D25" s="143" t="s">
        <v>208</v>
      </c>
      <c r="E25" s="155">
        <v>2.14</v>
      </c>
      <c r="F25" s="143" t="s">
        <v>215</v>
      </c>
      <c r="G25" s="143"/>
      <c r="H25" s="156"/>
      <c r="I25" s="36"/>
      <c r="J25" s="36"/>
    </row>
    <row r="26" spans="1:10" ht="38.4" customHeight="1" x14ac:dyDescent="0.25">
      <c r="A26" s="150"/>
      <c r="B26" s="143"/>
      <c r="C26" s="160" t="s">
        <v>713</v>
      </c>
      <c r="D26" s="143"/>
      <c r="E26" s="143"/>
      <c r="F26" s="143"/>
      <c r="G26" s="143"/>
      <c r="H26" s="156"/>
      <c r="I26" s="36"/>
      <c r="J26" s="36"/>
    </row>
    <row r="27" spans="1:10" s="159" customFormat="1" ht="38.4" customHeight="1" x14ac:dyDescent="0.25">
      <c r="A27" s="161"/>
      <c r="B27" s="157"/>
      <c r="C27" s="162" t="s">
        <v>709</v>
      </c>
      <c r="D27" s="157" t="s">
        <v>31</v>
      </c>
      <c r="E27" s="163"/>
      <c r="F27" s="157"/>
      <c r="G27" s="157" t="s">
        <v>711</v>
      </c>
      <c r="H27" s="132">
        <f>(3.55+1)*(4.15+1)*(0.1+0.1+2.4+0.25+0.25)*0.8</f>
        <v>58.112600000000015</v>
      </c>
      <c r="I27" s="132">
        <f>H27</f>
        <v>58.112600000000015</v>
      </c>
      <c r="J27" s="80" t="s">
        <v>710</v>
      </c>
    </row>
    <row r="28" spans="1:10" s="159" customFormat="1" ht="38.4" customHeight="1" x14ac:dyDescent="0.25">
      <c r="A28" s="161"/>
      <c r="B28" s="157"/>
      <c r="C28" s="162" t="s">
        <v>493</v>
      </c>
      <c r="D28" s="157" t="s">
        <v>31</v>
      </c>
      <c r="E28" s="163"/>
      <c r="F28" s="157"/>
      <c r="G28" s="157" t="s">
        <v>712</v>
      </c>
      <c r="H28" s="132">
        <f>(3.55+1)*(4.15+1)*(0.1+0.1+2.4+0.25+0.25)*0.2</f>
        <v>14.528150000000004</v>
      </c>
      <c r="I28" s="132">
        <f t="shared" ref="I28:I32" si="0">H28</f>
        <v>14.528150000000004</v>
      </c>
      <c r="J28" s="80"/>
    </row>
    <row r="29" spans="1:10" s="159" customFormat="1" ht="38.4" customHeight="1" x14ac:dyDescent="0.25">
      <c r="A29" s="161"/>
      <c r="B29" s="157"/>
      <c r="C29" s="162" t="s">
        <v>565</v>
      </c>
      <c r="D29" s="157" t="s">
        <v>466</v>
      </c>
      <c r="E29" s="163"/>
      <c r="F29" s="157"/>
      <c r="G29" s="157"/>
      <c r="H29" s="132">
        <f>H27*0.03</f>
        <v>1.7433780000000003</v>
      </c>
      <c r="I29" s="132">
        <f t="shared" si="0"/>
        <v>1.7433780000000003</v>
      </c>
      <c r="J29" s="80"/>
    </row>
    <row r="30" spans="1:10" s="159" customFormat="1" ht="38.4" customHeight="1" x14ac:dyDescent="0.25">
      <c r="A30" s="161"/>
      <c r="B30" s="157"/>
      <c r="C30" s="162" t="s">
        <v>715</v>
      </c>
      <c r="D30" s="143" t="s">
        <v>31</v>
      </c>
      <c r="E30" s="153"/>
      <c r="F30" s="157"/>
      <c r="G30" s="157" t="s">
        <v>714</v>
      </c>
      <c r="H30" s="132">
        <f>4.55*5.15*0.1</f>
        <v>2.3432500000000003</v>
      </c>
      <c r="I30" s="132">
        <f t="shared" si="0"/>
        <v>2.3432500000000003</v>
      </c>
      <c r="J30" s="80"/>
    </row>
    <row r="31" spans="1:10" s="159" customFormat="1" ht="38.4" customHeight="1" x14ac:dyDescent="0.25">
      <c r="A31" s="161"/>
      <c r="B31" s="157"/>
      <c r="C31" s="162" t="s">
        <v>716</v>
      </c>
      <c r="D31" s="143"/>
      <c r="E31" s="153"/>
      <c r="F31" s="157"/>
      <c r="G31" s="157"/>
      <c r="H31" s="132"/>
      <c r="I31" s="132">
        <f t="shared" si="0"/>
        <v>0</v>
      </c>
      <c r="J31" s="80"/>
    </row>
    <row r="32" spans="1:10" s="159" customFormat="1" ht="38.4" customHeight="1" x14ac:dyDescent="0.25">
      <c r="A32" s="161"/>
      <c r="B32" s="157"/>
      <c r="C32" s="162" t="s">
        <v>717</v>
      </c>
      <c r="D32" s="157"/>
      <c r="E32" s="157"/>
      <c r="F32" s="157"/>
      <c r="G32" s="157"/>
      <c r="H32" s="132"/>
      <c r="I32" s="132">
        <f t="shared" si="0"/>
        <v>0</v>
      </c>
      <c r="J32" s="80"/>
    </row>
    <row r="33" spans="1:10" ht="38.4" customHeight="1" x14ac:dyDescent="0.25">
      <c r="A33" s="150"/>
      <c r="B33" s="143"/>
      <c r="C33" s="162" t="s">
        <v>742</v>
      </c>
      <c r="D33" s="143"/>
      <c r="E33" s="150"/>
      <c r="F33" s="143"/>
      <c r="G33" s="143"/>
      <c r="H33" s="156"/>
      <c r="I33" s="132"/>
      <c r="J33" s="36"/>
    </row>
    <row r="34" spans="1:10" ht="38.4" customHeight="1" x14ac:dyDescent="0.25">
      <c r="A34" s="150"/>
      <c r="B34" s="143"/>
      <c r="C34" s="152"/>
      <c r="D34" s="143"/>
      <c r="E34" s="155"/>
      <c r="F34" s="143"/>
      <c r="G34" s="143"/>
      <c r="H34" s="156"/>
      <c r="I34" s="36"/>
      <c r="J34" s="36"/>
    </row>
    <row r="35" spans="1:10" ht="38.4" customHeight="1" x14ac:dyDescent="0.25">
      <c r="A35" s="150"/>
      <c r="B35" s="143"/>
      <c r="C35" s="160" t="s">
        <v>743</v>
      </c>
      <c r="D35" s="143"/>
      <c r="E35" s="143"/>
      <c r="F35" s="143"/>
      <c r="G35" s="143"/>
      <c r="H35" s="156"/>
      <c r="I35" s="36"/>
      <c r="J35" s="36"/>
    </row>
    <row r="36" spans="1:10" ht="38.4" customHeight="1" x14ac:dyDescent="0.25">
      <c r="A36" s="150"/>
      <c r="B36" s="143"/>
      <c r="C36" s="152" t="s">
        <v>721</v>
      </c>
      <c r="D36" s="143" t="s">
        <v>367</v>
      </c>
      <c r="E36" s="150"/>
      <c r="F36" s="143"/>
      <c r="G36" s="143"/>
      <c r="H36" s="150">
        <v>1</v>
      </c>
      <c r="I36" s="150">
        <v>1</v>
      </c>
      <c r="J36" s="36"/>
    </row>
    <row r="37" spans="1:10" ht="38.4" customHeight="1" x14ac:dyDescent="0.25">
      <c r="A37" s="150"/>
      <c r="B37" s="143"/>
      <c r="C37" s="152" t="s">
        <v>722</v>
      </c>
      <c r="D37" s="143" t="s">
        <v>367</v>
      </c>
      <c r="E37" s="155"/>
      <c r="F37" s="143"/>
      <c r="G37" s="143"/>
      <c r="H37" s="155">
        <v>4</v>
      </c>
      <c r="I37" s="155">
        <v>4</v>
      </c>
      <c r="J37" s="36"/>
    </row>
    <row r="38" spans="1:10" ht="38.4" customHeight="1" x14ac:dyDescent="0.25">
      <c r="A38" s="150"/>
      <c r="B38" s="143"/>
      <c r="C38" s="152" t="s">
        <v>723</v>
      </c>
      <c r="D38" s="143" t="s">
        <v>367</v>
      </c>
      <c r="E38" s="143"/>
      <c r="F38" s="143"/>
      <c r="G38" s="143"/>
      <c r="H38" s="143">
        <v>2</v>
      </c>
      <c r="I38" s="143">
        <v>2</v>
      </c>
      <c r="J38" s="36"/>
    </row>
    <row r="39" spans="1:10" ht="38.4" customHeight="1" x14ac:dyDescent="0.25">
      <c r="A39" s="150"/>
      <c r="B39" s="143"/>
      <c r="C39" s="152" t="s">
        <v>724</v>
      </c>
      <c r="D39" s="143" t="s">
        <v>367</v>
      </c>
      <c r="E39" s="150"/>
      <c r="F39" s="143"/>
      <c r="G39" s="143"/>
      <c r="H39" s="150">
        <v>2</v>
      </c>
      <c r="I39" s="150">
        <v>2</v>
      </c>
      <c r="J39" s="36"/>
    </row>
    <row r="40" spans="1:10" ht="38.4" customHeight="1" x14ac:dyDescent="0.25">
      <c r="A40" s="150"/>
      <c r="B40" s="143"/>
      <c r="C40" s="152" t="s">
        <v>725</v>
      </c>
      <c r="D40" s="143" t="s">
        <v>367</v>
      </c>
      <c r="E40" s="155"/>
      <c r="F40" s="143"/>
      <c r="G40" s="143"/>
      <c r="H40" s="155">
        <v>1</v>
      </c>
      <c r="I40" s="155">
        <v>1</v>
      </c>
      <c r="J40" s="36"/>
    </row>
    <row r="41" spans="1:10" ht="38.4" customHeight="1" x14ac:dyDescent="0.25">
      <c r="A41" s="150"/>
      <c r="B41" s="143"/>
      <c r="C41" s="152" t="s">
        <v>726</v>
      </c>
      <c r="D41" s="143" t="s">
        <v>367</v>
      </c>
      <c r="E41" s="143"/>
      <c r="F41" s="143"/>
      <c r="G41" s="143"/>
      <c r="H41" s="143">
        <v>4</v>
      </c>
      <c r="I41" s="143">
        <v>4</v>
      </c>
      <c r="J41" s="36"/>
    </row>
    <row r="42" spans="1:10" ht="38.4" customHeight="1" x14ac:dyDescent="0.25">
      <c r="A42" s="150"/>
      <c r="B42" s="143"/>
      <c r="C42" s="152" t="s">
        <v>727</v>
      </c>
      <c r="D42" s="143" t="s">
        <v>367</v>
      </c>
      <c r="E42" s="150"/>
      <c r="F42" s="143"/>
      <c r="G42" s="143"/>
      <c r="H42" s="150">
        <v>4</v>
      </c>
      <c r="I42" s="150">
        <v>4</v>
      </c>
      <c r="J42" s="36"/>
    </row>
    <row r="43" spans="1:10" ht="38.4" customHeight="1" x14ac:dyDescent="0.25">
      <c r="A43" s="150"/>
      <c r="B43" s="143"/>
      <c r="C43" s="152" t="s">
        <v>728</v>
      </c>
      <c r="D43" s="143" t="s">
        <v>367</v>
      </c>
      <c r="E43" s="150"/>
      <c r="F43" s="143"/>
      <c r="G43" s="143"/>
      <c r="H43" s="150">
        <v>1</v>
      </c>
      <c r="I43" s="150">
        <v>1</v>
      </c>
      <c r="J43" s="36"/>
    </row>
    <row r="44" spans="1:10" ht="38.4" customHeight="1" x14ac:dyDescent="0.25">
      <c r="A44" s="150"/>
      <c r="B44" s="143"/>
      <c r="C44" s="152" t="s">
        <v>729</v>
      </c>
      <c r="D44" s="143" t="s">
        <v>367</v>
      </c>
      <c r="E44" s="155"/>
      <c r="F44" s="143"/>
      <c r="G44" s="143"/>
      <c r="H44" s="155">
        <v>1</v>
      </c>
      <c r="I44" s="155">
        <v>1</v>
      </c>
      <c r="J44" s="36"/>
    </row>
    <row r="45" spans="1:10" ht="38.4" customHeight="1" x14ac:dyDescent="0.25">
      <c r="A45" s="150"/>
      <c r="B45" s="143"/>
      <c r="C45" s="152" t="s">
        <v>730</v>
      </c>
      <c r="D45" s="143" t="s">
        <v>367</v>
      </c>
      <c r="E45" s="143"/>
      <c r="F45" s="143"/>
      <c r="G45" s="143"/>
      <c r="H45" s="143">
        <v>3</v>
      </c>
      <c r="I45" s="143">
        <v>3</v>
      </c>
      <c r="J45" s="36"/>
    </row>
    <row r="46" spans="1:10" ht="38.4" customHeight="1" x14ac:dyDescent="0.25">
      <c r="A46" s="150"/>
      <c r="B46" s="143"/>
      <c r="C46" s="152" t="s">
        <v>731</v>
      </c>
      <c r="D46" s="143" t="s">
        <v>732</v>
      </c>
      <c r="E46" s="150"/>
      <c r="F46" s="143"/>
      <c r="G46" s="143"/>
      <c r="H46" s="150">
        <v>3</v>
      </c>
      <c r="I46" s="150">
        <v>3</v>
      </c>
      <c r="J46" s="36"/>
    </row>
    <row r="47" spans="1:10" ht="38.4" customHeight="1" x14ac:dyDescent="0.25">
      <c r="A47" s="150"/>
      <c r="B47" s="143"/>
      <c r="C47" s="152" t="s">
        <v>733</v>
      </c>
      <c r="D47" s="143" t="s">
        <v>367</v>
      </c>
      <c r="E47" s="155"/>
      <c r="F47" s="143"/>
      <c r="G47" s="143"/>
      <c r="H47" s="155">
        <v>4</v>
      </c>
      <c r="I47" s="155">
        <v>4</v>
      </c>
      <c r="J47" s="36"/>
    </row>
    <row r="48" spans="1:10" ht="38.4" customHeight="1" x14ac:dyDescent="0.25">
      <c r="A48" s="150"/>
      <c r="B48" s="143"/>
      <c r="C48" s="152" t="s">
        <v>734</v>
      </c>
      <c r="D48" s="143" t="s">
        <v>367</v>
      </c>
      <c r="E48" s="143"/>
      <c r="F48" s="143"/>
      <c r="G48" s="143"/>
      <c r="H48" s="143">
        <v>3</v>
      </c>
      <c r="I48" s="143">
        <v>3</v>
      </c>
      <c r="J48" s="36"/>
    </row>
    <row r="49" spans="1:10" ht="38.4" customHeight="1" x14ac:dyDescent="0.25">
      <c r="A49" s="150"/>
      <c r="B49" s="143"/>
      <c r="C49" s="152" t="s">
        <v>735</v>
      </c>
      <c r="D49" s="143" t="s">
        <v>367</v>
      </c>
      <c r="E49" s="150"/>
      <c r="F49" s="143"/>
      <c r="G49" s="143"/>
      <c r="H49" s="150">
        <v>9</v>
      </c>
      <c r="I49" s="150">
        <v>9</v>
      </c>
      <c r="J49" s="36"/>
    </row>
    <row r="50" spans="1:10" ht="38.4" customHeight="1" x14ac:dyDescent="0.25">
      <c r="A50" s="150"/>
      <c r="B50" s="143"/>
      <c r="C50" s="152" t="s">
        <v>736</v>
      </c>
      <c r="D50" s="143" t="s">
        <v>367</v>
      </c>
      <c r="E50" s="155"/>
      <c r="F50" s="143"/>
      <c r="G50" s="143"/>
      <c r="H50" s="155">
        <v>6</v>
      </c>
      <c r="I50" s="155">
        <v>6</v>
      </c>
      <c r="J50" s="36"/>
    </row>
    <row r="51" spans="1:10" ht="38.4" customHeight="1" x14ac:dyDescent="0.25">
      <c r="A51" s="150"/>
      <c r="B51" s="143"/>
      <c r="C51" s="152" t="s">
        <v>737</v>
      </c>
      <c r="D51" s="143" t="s">
        <v>367</v>
      </c>
      <c r="E51" s="143"/>
      <c r="F51" s="143"/>
      <c r="G51" s="143"/>
      <c r="H51" s="143">
        <v>1</v>
      </c>
      <c r="I51" s="143">
        <v>1</v>
      </c>
      <c r="J51" s="36"/>
    </row>
    <row r="52" spans="1:10" ht="38.4" customHeight="1" x14ac:dyDescent="0.25">
      <c r="A52" s="150"/>
      <c r="B52" s="143"/>
      <c r="C52" s="152" t="s">
        <v>738</v>
      </c>
      <c r="D52" s="143" t="s">
        <v>367</v>
      </c>
      <c r="E52" s="150"/>
      <c r="F52" s="143"/>
      <c r="G52" s="143"/>
      <c r="H52" s="150">
        <v>1</v>
      </c>
      <c r="I52" s="150">
        <v>1</v>
      </c>
      <c r="J52" s="36"/>
    </row>
    <row r="53" spans="1:10" ht="38.4" customHeight="1" x14ac:dyDescent="0.25">
      <c r="A53" s="150"/>
      <c r="B53" s="143"/>
      <c r="C53" s="152" t="s">
        <v>739</v>
      </c>
      <c r="D53" s="143" t="s">
        <v>367</v>
      </c>
      <c r="E53" s="155"/>
      <c r="F53" s="143"/>
      <c r="G53" s="143"/>
      <c r="H53" s="155">
        <v>1</v>
      </c>
      <c r="I53" s="155">
        <v>1</v>
      </c>
      <c r="J53" s="36"/>
    </row>
    <row r="54" spans="1:10" ht="38.4" customHeight="1" x14ac:dyDescent="0.25">
      <c r="A54" s="150"/>
      <c r="B54" s="143"/>
      <c r="C54" s="152" t="s">
        <v>740</v>
      </c>
      <c r="D54" s="143" t="s">
        <v>367</v>
      </c>
      <c r="E54" s="143"/>
      <c r="F54" s="143"/>
      <c r="G54" s="143"/>
      <c r="H54" s="143">
        <v>1</v>
      </c>
      <c r="I54" s="143">
        <v>1</v>
      </c>
      <c r="J54" s="36"/>
    </row>
    <row r="55" spans="1:10" ht="38.4" customHeight="1" x14ac:dyDescent="0.25">
      <c r="A55" s="150"/>
      <c r="B55" s="143"/>
      <c r="C55" s="152" t="s">
        <v>741</v>
      </c>
      <c r="D55" s="143" t="s">
        <v>367</v>
      </c>
      <c r="E55" s="150"/>
      <c r="F55" s="143"/>
      <c r="G55" s="143"/>
      <c r="H55" s="150">
        <v>4</v>
      </c>
      <c r="I55" s="150">
        <v>4</v>
      </c>
      <c r="J55" s="36"/>
    </row>
    <row r="56" spans="1:10" ht="38.4" customHeight="1" x14ac:dyDescent="0.25">
      <c r="A56" s="150"/>
      <c r="B56" s="143"/>
      <c r="C56" s="152"/>
      <c r="D56" s="143"/>
      <c r="E56" s="155"/>
      <c r="F56" s="143"/>
      <c r="G56" s="143"/>
      <c r="H56" s="156"/>
      <c r="I56" s="36"/>
      <c r="J56" s="36"/>
    </row>
    <row r="57" spans="1:10" ht="38.4" customHeight="1" x14ac:dyDescent="0.25">
      <c r="A57" s="150"/>
      <c r="B57" s="143"/>
      <c r="C57" s="152"/>
      <c r="D57" s="143"/>
      <c r="E57" s="143"/>
      <c r="F57" s="143"/>
      <c r="G57" s="143"/>
      <c r="H57" s="156"/>
      <c r="I57" s="36"/>
      <c r="J57" s="36"/>
    </row>
    <row r="58" spans="1:10" ht="38.4" customHeight="1" x14ac:dyDescent="0.25">
      <c r="A58" s="150"/>
      <c r="B58" s="143"/>
      <c r="C58" s="152"/>
      <c r="D58" s="143"/>
      <c r="E58" s="150"/>
      <c r="F58" s="143"/>
      <c r="G58" s="143"/>
      <c r="H58" s="156"/>
      <c r="I58" s="36"/>
      <c r="J58" s="36"/>
    </row>
    <row r="59" spans="1:10" ht="38.4" customHeight="1" x14ac:dyDescent="0.25">
      <c r="A59" s="150"/>
      <c r="B59" s="143"/>
      <c r="C59" s="152"/>
      <c r="D59" s="143"/>
      <c r="E59" s="155"/>
      <c r="F59" s="143"/>
      <c r="G59" s="143"/>
      <c r="H59" s="156"/>
      <c r="I59" s="36"/>
      <c r="J59" s="36"/>
    </row>
    <row r="60" spans="1:10" ht="38.4" customHeight="1" x14ac:dyDescent="0.25">
      <c r="A60" s="150"/>
      <c r="B60" s="143"/>
      <c r="C60" s="152"/>
      <c r="D60" s="143"/>
      <c r="E60" s="143"/>
      <c r="F60" s="143"/>
      <c r="G60" s="143"/>
      <c r="H60" s="156"/>
      <c r="I60" s="36"/>
      <c r="J60" s="36"/>
    </row>
    <row r="61" spans="1:10" ht="38.4" customHeight="1" x14ac:dyDescent="0.25">
      <c r="A61" s="150"/>
      <c r="B61" s="143"/>
      <c r="C61" s="152"/>
      <c r="D61" s="143"/>
      <c r="E61" s="150"/>
      <c r="F61" s="143"/>
      <c r="G61" s="143"/>
      <c r="H61" s="156"/>
      <c r="I61" s="36"/>
      <c r="J61" s="36"/>
    </row>
    <row r="62" spans="1:10" ht="38.4" customHeight="1" x14ac:dyDescent="0.25">
      <c r="A62" s="150"/>
      <c r="B62" s="143"/>
      <c r="C62" s="152"/>
      <c r="D62" s="143"/>
      <c r="E62" s="155"/>
      <c r="F62" s="143"/>
      <c r="G62" s="143"/>
      <c r="H62" s="156"/>
      <c r="I62" s="36"/>
      <c r="J62" s="36"/>
    </row>
    <row r="63" spans="1:10" ht="38.4" customHeight="1" x14ac:dyDescent="0.25">
      <c r="A63" s="150"/>
      <c r="B63" s="143"/>
      <c r="C63" s="152"/>
      <c r="D63" s="143"/>
      <c r="E63" s="143"/>
      <c r="F63" s="143"/>
      <c r="G63" s="143"/>
      <c r="H63" s="156"/>
      <c r="I63" s="36"/>
      <c r="J63" s="36"/>
    </row>
    <row r="64" spans="1:10" ht="38.4" customHeight="1" x14ac:dyDescent="0.25">
      <c r="A64" s="150"/>
      <c r="B64" s="143"/>
      <c r="C64" s="152"/>
      <c r="D64" s="143"/>
      <c r="E64" s="150"/>
      <c r="F64" s="143"/>
      <c r="G64" s="143"/>
      <c r="H64" s="156"/>
      <c r="I64" s="36"/>
      <c r="J64" s="36"/>
    </row>
    <row r="65" spans="1:10" ht="38.4" customHeight="1" x14ac:dyDescent="0.25">
      <c r="A65" s="150"/>
      <c r="B65" s="143"/>
      <c r="C65" s="152"/>
      <c r="D65" s="143"/>
      <c r="E65" s="155"/>
      <c r="F65" s="143"/>
      <c r="G65" s="143"/>
      <c r="H65" s="156"/>
      <c r="I65" s="36"/>
      <c r="J65" s="36"/>
    </row>
    <row r="66" spans="1:10" ht="38.4" customHeight="1" x14ac:dyDescent="0.25">
      <c r="A66" s="150"/>
      <c r="B66" s="143"/>
      <c r="C66" s="152"/>
      <c r="D66" s="143"/>
      <c r="E66" s="143"/>
      <c r="F66" s="143"/>
      <c r="G66" s="143"/>
      <c r="H66" s="156"/>
      <c r="I66" s="36"/>
      <c r="J66" s="36"/>
    </row>
    <row r="67" spans="1:10" ht="38.4" customHeight="1" x14ac:dyDescent="0.25">
      <c r="A67" s="150"/>
      <c r="B67" s="143"/>
      <c r="C67" s="152"/>
      <c r="D67" s="143"/>
      <c r="E67" s="150"/>
      <c r="F67" s="143"/>
      <c r="G67" s="143"/>
      <c r="H67" s="156"/>
      <c r="I67" s="36"/>
      <c r="J67" s="36"/>
    </row>
    <row r="68" spans="1:10" ht="38.4" customHeight="1" x14ac:dyDescent="0.25">
      <c r="A68" s="150"/>
      <c r="B68" s="143"/>
      <c r="C68" s="152"/>
      <c r="D68" s="143"/>
      <c r="E68" s="155"/>
      <c r="F68" s="143"/>
      <c r="G68" s="143"/>
      <c r="H68" s="156"/>
      <c r="I68" s="36"/>
      <c r="J68" s="36"/>
    </row>
    <row r="69" spans="1:10" ht="38.4" customHeight="1" x14ac:dyDescent="0.25">
      <c r="A69" s="150"/>
      <c r="B69" s="143"/>
      <c r="C69" s="152"/>
      <c r="D69" s="143"/>
      <c r="E69" s="143"/>
      <c r="F69" s="143"/>
      <c r="G69" s="143"/>
      <c r="H69" s="156"/>
      <c r="I69" s="36"/>
      <c r="J69" s="36"/>
    </row>
    <row r="70" spans="1:10" ht="38.4" customHeight="1" x14ac:dyDescent="0.25">
      <c r="A70" s="150"/>
      <c r="B70" s="143"/>
      <c r="C70" s="152"/>
      <c r="D70" s="143"/>
      <c r="E70" s="150"/>
      <c r="F70" s="143"/>
      <c r="G70" s="143"/>
      <c r="H70" s="156"/>
      <c r="I70" s="36"/>
      <c r="J70" s="36"/>
    </row>
    <row r="71" spans="1:10" ht="38.4" customHeight="1" x14ac:dyDescent="0.25">
      <c r="A71" s="150"/>
      <c r="B71" s="143"/>
      <c r="C71" s="152"/>
      <c r="D71" s="143"/>
      <c r="E71" s="155"/>
      <c r="F71" s="143"/>
      <c r="G71" s="143"/>
      <c r="H71" s="156"/>
      <c r="I71" s="36"/>
      <c r="J71" s="36"/>
    </row>
    <row r="72" spans="1:10" ht="28.95" customHeight="1" x14ac:dyDescent="0.25">
      <c r="A72" s="143"/>
      <c r="B72" s="143"/>
      <c r="C72" s="148" t="s">
        <v>222</v>
      </c>
      <c r="D72" s="148"/>
      <c r="E72" s="148"/>
      <c r="F72" s="148"/>
      <c r="G72" s="143"/>
      <c r="H72" s="156"/>
      <c r="I72" s="36"/>
      <c r="J72" s="36"/>
    </row>
    <row r="73" spans="1:10" ht="28.8" customHeight="1" x14ac:dyDescent="0.25">
      <c r="A73" s="143"/>
      <c r="B73" s="143"/>
      <c r="C73" s="149" t="s">
        <v>30</v>
      </c>
      <c r="D73" s="143"/>
      <c r="E73" s="143"/>
      <c r="F73" s="143"/>
      <c r="G73" s="143"/>
      <c r="H73" s="156"/>
      <c r="I73" s="36"/>
      <c r="J73" s="36"/>
    </row>
    <row r="74" spans="1:10" ht="46.8" customHeight="1" x14ac:dyDescent="0.25">
      <c r="A74" s="150">
        <v>1</v>
      </c>
      <c r="B74" s="143"/>
      <c r="C74" s="152" t="s">
        <v>223</v>
      </c>
      <c r="D74" s="143" t="s">
        <v>31</v>
      </c>
      <c r="E74" s="153">
        <v>137</v>
      </c>
      <c r="F74" s="143"/>
      <c r="G74" s="143" t="s">
        <v>284</v>
      </c>
      <c r="H74" s="156"/>
      <c r="I74" s="36"/>
      <c r="J74" s="36"/>
    </row>
    <row r="75" spans="1:10" ht="33" customHeight="1" x14ac:dyDescent="0.25">
      <c r="A75" s="143" t="s">
        <v>205</v>
      </c>
      <c r="B75" s="143"/>
      <c r="C75" s="152" t="s">
        <v>507</v>
      </c>
      <c r="D75" s="143" t="s">
        <v>31</v>
      </c>
      <c r="E75" s="153">
        <v>35</v>
      </c>
      <c r="F75" s="143"/>
      <c r="G75" s="143" t="s">
        <v>224</v>
      </c>
      <c r="H75" s="156"/>
      <c r="I75" s="36"/>
      <c r="J75" s="36"/>
    </row>
    <row r="76" spans="1:10" ht="25.8" customHeight="1" x14ac:dyDescent="0.25">
      <c r="A76" s="150">
        <v>2</v>
      </c>
      <c r="B76" s="143"/>
      <c r="C76" s="152" t="s">
        <v>207</v>
      </c>
      <c r="D76" s="143" t="s">
        <v>208</v>
      </c>
      <c r="E76" s="153">
        <v>4</v>
      </c>
      <c r="F76" s="143"/>
      <c r="G76" s="143" t="s">
        <v>225</v>
      </c>
      <c r="H76" s="156"/>
      <c r="I76" s="36"/>
      <c r="J76" s="36"/>
    </row>
    <row r="77" spans="1:10" ht="27" customHeight="1" x14ac:dyDescent="0.25">
      <c r="A77" s="150">
        <v>3</v>
      </c>
      <c r="B77" s="143"/>
      <c r="C77" s="152" t="s">
        <v>35</v>
      </c>
      <c r="D77" s="143" t="s">
        <v>31</v>
      </c>
      <c r="E77" s="153">
        <v>1.5</v>
      </c>
      <c r="F77" s="143"/>
      <c r="G77" s="143" t="s">
        <v>226</v>
      </c>
      <c r="H77" s="156"/>
      <c r="I77" s="36"/>
      <c r="J77" s="36"/>
    </row>
    <row r="78" spans="1:10" ht="51" customHeight="1" x14ac:dyDescent="0.25">
      <c r="A78" s="150">
        <v>4</v>
      </c>
      <c r="B78" s="143"/>
      <c r="C78" s="152" t="s">
        <v>508</v>
      </c>
      <c r="D78" s="143" t="s">
        <v>31</v>
      </c>
      <c r="E78" s="153">
        <v>12.5</v>
      </c>
      <c r="F78" s="143"/>
      <c r="G78" s="143" t="s">
        <v>485</v>
      </c>
      <c r="H78" s="156"/>
      <c r="I78" s="36"/>
      <c r="J78" s="36"/>
    </row>
    <row r="79" spans="1:10" ht="41.4" customHeight="1" x14ac:dyDescent="0.25">
      <c r="A79" s="150">
        <v>5</v>
      </c>
      <c r="B79" s="143"/>
      <c r="C79" s="152" t="s">
        <v>123</v>
      </c>
      <c r="D79" s="143" t="s">
        <v>31</v>
      </c>
      <c r="E79" s="153">
        <v>149</v>
      </c>
      <c r="F79" s="143"/>
      <c r="G79" s="143" t="s">
        <v>486</v>
      </c>
      <c r="H79" s="156"/>
      <c r="I79" s="36"/>
      <c r="J79" s="36"/>
    </row>
    <row r="80" spans="1:10" ht="25.8" customHeight="1" x14ac:dyDescent="0.25">
      <c r="A80" s="150">
        <v>6</v>
      </c>
      <c r="B80" s="143"/>
      <c r="C80" s="152" t="s">
        <v>37</v>
      </c>
      <c r="D80" s="143" t="s">
        <v>31</v>
      </c>
      <c r="E80" s="153">
        <v>8</v>
      </c>
      <c r="F80" s="143"/>
      <c r="G80" s="143" t="s">
        <v>487</v>
      </c>
      <c r="H80" s="156"/>
      <c r="I80" s="36"/>
      <c r="J80" s="36"/>
    </row>
    <row r="81" spans="1:10" ht="34.799999999999997" customHeight="1" x14ac:dyDescent="0.25">
      <c r="A81" s="150">
        <v>7</v>
      </c>
      <c r="B81" s="143"/>
      <c r="C81" s="152" t="s">
        <v>124</v>
      </c>
      <c r="D81" s="143" t="s">
        <v>31</v>
      </c>
      <c r="E81" s="153">
        <v>19</v>
      </c>
      <c r="F81" s="143"/>
      <c r="G81" s="143" t="s">
        <v>488</v>
      </c>
      <c r="H81" s="156"/>
      <c r="I81" s="36"/>
      <c r="J81" s="36"/>
    </row>
    <row r="82" spans="1:10" ht="38.4" customHeight="1" x14ac:dyDescent="0.25">
      <c r="A82" s="150">
        <v>8</v>
      </c>
      <c r="B82" s="143"/>
      <c r="C82" s="152" t="s">
        <v>509</v>
      </c>
      <c r="D82" s="143" t="s">
        <v>40</v>
      </c>
      <c r="E82" s="153">
        <v>30.4</v>
      </c>
      <c r="F82" s="143"/>
      <c r="G82" s="143" t="s">
        <v>227</v>
      </c>
      <c r="H82" s="156"/>
      <c r="I82" s="36"/>
      <c r="J82" s="36"/>
    </row>
    <row r="83" spans="1:10" ht="28.8" customHeight="1" x14ac:dyDescent="0.25">
      <c r="A83" s="143"/>
      <c r="B83" s="143"/>
      <c r="C83" s="149" t="s">
        <v>41</v>
      </c>
      <c r="D83" s="143"/>
      <c r="E83" s="143"/>
      <c r="F83" s="143"/>
      <c r="G83" s="143"/>
      <c r="H83" s="156"/>
      <c r="I83" s="36"/>
      <c r="J83" s="36"/>
    </row>
    <row r="84" spans="1:10" ht="28.8" customHeight="1" x14ac:dyDescent="0.25">
      <c r="A84" s="150">
        <v>9</v>
      </c>
      <c r="B84" s="143"/>
      <c r="C84" s="152" t="s">
        <v>228</v>
      </c>
      <c r="D84" s="143" t="s">
        <v>42</v>
      </c>
      <c r="E84" s="153">
        <v>32</v>
      </c>
      <c r="F84" s="143" t="s">
        <v>215</v>
      </c>
      <c r="G84" s="143"/>
      <c r="H84" s="156"/>
      <c r="I84" s="36"/>
      <c r="J84" s="36"/>
    </row>
    <row r="85" spans="1:10" ht="34.950000000000003" customHeight="1" x14ac:dyDescent="0.25">
      <c r="A85" s="150">
        <v>10</v>
      </c>
      <c r="B85" s="143"/>
      <c r="C85" s="152" t="s">
        <v>510</v>
      </c>
      <c r="D85" s="143" t="s">
        <v>42</v>
      </c>
      <c r="E85" s="154">
        <v>16</v>
      </c>
      <c r="F85" s="143" t="s">
        <v>215</v>
      </c>
      <c r="G85" s="143"/>
      <c r="H85" s="156"/>
      <c r="I85" s="36"/>
      <c r="J85" s="36"/>
    </row>
    <row r="86" spans="1:10" ht="28.95" customHeight="1" x14ac:dyDescent="0.25">
      <c r="A86" s="143"/>
      <c r="B86" s="143"/>
      <c r="C86" s="152" t="s">
        <v>229</v>
      </c>
      <c r="D86" s="143"/>
      <c r="E86" s="143"/>
      <c r="F86" s="143"/>
      <c r="G86" s="143"/>
      <c r="H86" s="156"/>
      <c r="I86" s="36"/>
      <c r="J86" s="36"/>
    </row>
    <row r="87" spans="1:10" ht="28.5" customHeight="1" x14ac:dyDescent="0.25">
      <c r="A87" s="150">
        <v>11</v>
      </c>
      <c r="B87" s="143"/>
      <c r="C87" s="152" t="s">
        <v>230</v>
      </c>
      <c r="D87" s="143" t="s">
        <v>46</v>
      </c>
      <c r="E87" s="143" t="s">
        <v>511</v>
      </c>
      <c r="F87" s="143" t="s">
        <v>215</v>
      </c>
      <c r="G87" s="143"/>
      <c r="H87" s="156"/>
      <c r="I87" s="36"/>
      <c r="J87" s="36"/>
    </row>
    <row r="88" spans="1:10" ht="28.95" customHeight="1" x14ac:dyDescent="0.25">
      <c r="A88" s="150">
        <v>12</v>
      </c>
      <c r="B88" s="143"/>
      <c r="C88" s="152" t="s">
        <v>231</v>
      </c>
      <c r="D88" s="143" t="s">
        <v>46</v>
      </c>
      <c r="E88" s="143" t="s">
        <v>512</v>
      </c>
      <c r="F88" s="143" t="s">
        <v>215</v>
      </c>
      <c r="G88" s="143"/>
      <c r="H88" s="156"/>
      <c r="I88" s="36"/>
      <c r="J88" s="36"/>
    </row>
    <row r="89" spans="1:10" ht="28.95" customHeight="1" x14ac:dyDescent="0.25">
      <c r="A89" s="150">
        <v>13</v>
      </c>
      <c r="B89" s="143"/>
      <c r="C89" s="152" t="s">
        <v>232</v>
      </c>
      <c r="D89" s="143" t="s">
        <v>52</v>
      </c>
      <c r="E89" s="150">
        <v>24</v>
      </c>
      <c r="F89" s="143" t="s">
        <v>215</v>
      </c>
      <c r="G89" s="143"/>
      <c r="H89" s="156"/>
      <c r="I89" s="36"/>
      <c r="J89" s="36"/>
    </row>
    <row r="90" spans="1:10" ht="28.95" customHeight="1" x14ac:dyDescent="0.25">
      <c r="A90" s="150">
        <v>14</v>
      </c>
      <c r="B90" s="143"/>
      <c r="C90" s="152" t="s">
        <v>233</v>
      </c>
      <c r="D90" s="143" t="s">
        <v>52</v>
      </c>
      <c r="E90" s="150">
        <v>24</v>
      </c>
      <c r="F90" s="143" t="s">
        <v>215</v>
      </c>
      <c r="G90" s="143"/>
      <c r="H90" s="156"/>
      <c r="I90" s="36"/>
      <c r="J90" s="36"/>
    </row>
    <row r="91" spans="1:10" ht="28.95" customHeight="1" x14ac:dyDescent="0.25">
      <c r="A91" s="150">
        <v>15</v>
      </c>
      <c r="B91" s="143"/>
      <c r="C91" s="152" t="s">
        <v>234</v>
      </c>
      <c r="D91" s="143" t="s">
        <v>52</v>
      </c>
      <c r="E91" s="150">
        <v>48</v>
      </c>
      <c r="F91" s="143" t="s">
        <v>215</v>
      </c>
      <c r="G91" s="143"/>
      <c r="H91" s="156"/>
      <c r="I91" s="36"/>
      <c r="J91" s="36"/>
    </row>
    <row r="92" spans="1:10" ht="28.95" customHeight="1" x14ac:dyDescent="0.25">
      <c r="A92" s="150">
        <v>16</v>
      </c>
      <c r="B92" s="143"/>
      <c r="C92" s="152" t="s">
        <v>235</v>
      </c>
      <c r="D92" s="143" t="s">
        <v>52</v>
      </c>
      <c r="E92" s="150">
        <v>2</v>
      </c>
      <c r="F92" s="143" t="s">
        <v>215</v>
      </c>
      <c r="G92" s="143"/>
      <c r="H92" s="156"/>
      <c r="I92" s="36"/>
      <c r="J92" s="36"/>
    </row>
    <row r="93" spans="1:10" ht="46.05" customHeight="1" x14ac:dyDescent="0.25">
      <c r="A93" s="150">
        <v>17</v>
      </c>
      <c r="B93" s="143"/>
      <c r="C93" s="152" t="s">
        <v>513</v>
      </c>
      <c r="D93" s="143" t="s">
        <v>46</v>
      </c>
      <c r="E93" s="143" t="s">
        <v>514</v>
      </c>
      <c r="F93" s="143" t="s">
        <v>215</v>
      </c>
      <c r="G93" s="143"/>
      <c r="H93" s="156"/>
      <c r="I93" s="36"/>
      <c r="J93" s="36"/>
    </row>
    <row r="94" spans="1:10" ht="28.95" customHeight="1" x14ac:dyDescent="0.25">
      <c r="A94" s="150">
        <v>18</v>
      </c>
      <c r="B94" s="143"/>
      <c r="C94" s="152" t="s">
        <v>236</v>
      </c>
      <c r="D94" s="143" t="s">
        <v>52</v>
      </c>
      <c r="E94" s="150">
        <v>3</v>
      </c>
      <c r="F94" s="143" t="s">
        <v>215</v>
      </c>
      <c r="G94" s="143"/>
      <c r="H94" s="156"/>
      <c r="I94" s="36"/>
      <c r="J94" s="36"/>
    </row>
    <row r="95" spans="1:10" ht="34.950000000000003" customHeight="1" x14ac:dyDescent="0.25">
      <c r="A95" s="150">
        <v>19</v>
      </c>
      <c r="B95" s="143"/>
      <c r="C95" s="152" t="s">
        <v>506</v>
      </c>
      <c r="D95" s="143" t="s">
        <v>208</v>
      </c>
      <c r="E95" s="153">
        <v>2.2999999999999998</v>
      </c>
      <c r="F95" s="143" t="s">
        <v>215</v>
      </c>
      <c r="G95" s="143"/>
      <c r="H95" s="156"/>
      <c r="I95" s="36"/>
      <c r="J95" s="36"/>
    </row>
    <row r="96" spans="1:10" ht="28.95" customHeight="1" x14ac:dyDescent="0.25">
      <c r="A96" s="143"/>
      <c r="B96" s="143"/>
      <c r="C96" s="152"/>
      <c r="D96" s="143"/>
      <c r="E96" s="143"/>
      <c r="F96" s="143"/>
      <c r="G96" s="143"/>
      <c r="H96" s="156"/>
      <c r="I96" s="36"/>
      <c r="J96" s="36"/>
    </row>
    <row r="97" spans="1:10" ht="28.95" customHeight="1" x14ac:dyDescent="0.25">
      <c r="A97" s="143"/>
      <c r="B97" s="143"/>
      <c r="C97" s="148" t="s">
        <v>237</v>
      </c>
      <c r="D97" s="148"/>
      <c r="E97" s="148"/>
      <c r="F97" s="148"/>
      <c r="G97" s="143"/>
      <c r="H97" s="156"/>
      <c r="I97" s="36"/>
      <c r="J97" s="36"/>
    </row>
    <row r="98" spans="1:10" ht="28.95" customHeight="1" x14ac:dyDescent="0.25">
      <c r="A98" s="143"/>
      <c r="B98" s="143"/>
      <c r="C98" s="149" t="s">
        <v>30</v>
      </c>
      <c r="D98" s="143"/>
      <c r="E98" s="143"/>
      <c r="F98" s="143"/>
      <c r="G98" s="143"/>
      <c r="H98" s="156"/>
      <c r="I98" s="36"/>
      <c r="J98" s="36"/>
    </row>
    <row r="99" spans="1:10" ht="88.2" customHeight="1" x14ac:dyDescent="0.25">
      <c r="A99" s="150">
        <v>1</v>
      </c>
      <c r="B99" s="143"/>
      <c r="C99" s="152" t="s">
        <v>223</v>
      </c>
      <c r="D99" s="143" t="s">
        <v>31</v>
      </c>
      <c r="E99" s="153">
        <v>1888</v>
      </c>
      <c r="F99" s="143"/>
      <c r="G99" s="143" t="s">
        <v>515</v>
      </c>
      <c r="H99" s="156"/>
      <c r="I99" s="36"/>
      <c r="J99" s="36"/>
    </row>
    <row r="100" spans="1:10" ht="28.8" customHeight="1" x14ac:dyDescent="0.25">
      <c r="A100" s="150">
        <v>2</v>
      </c>
      <c r="B100" s="143"/>
      <c r="C100" s="152" t="s">
        <v>33</v>
      </c>
      <c r="D100" s="143" t="s">
        <v>208</v>
      </c>
      <c r="E100" s="153">
        <v>57</v>
      </c>
      <c r="F100" s="143"/>
      <c r="G100" s="143" t="s">
        <v>238</v>
      </c>
      <c r="H100" s="156"/>
      <c r="I100" s="36"/>
      <c r="J100" s="36"/>
    </row>
    <row r="101" spans="1:10" ht="34.200000000000003" customHeight="1" x14ac:dyDescent="0.25">
      <c r="A101" s="150">
        <v>3</v>
      </c>
      <c r="B101" s="143"/>
      <c r="C101" s="152" t="s">
        <v>489</v>
      </c>
      <c r="D101" s="143" t="s">
        <v>239</v>
      </c>
      <c r="E101" s="153">
        <v>150</v>
      </c>
      <c r="F101" s="143"/>
      <c r="G101" s="143"/>
      <c r="H101" s="156"/>
      <c r="I101" s="36"/>
      <c r="J101" s="36"/>
    </row>
    <row r="102" spans="1:10" ht="28.8" customHeight="1" x14ac:dyDescent="0.25">
      <c r="A102" s="150">
        <v>4</v>
      </c>
      <c r="B102" s="143"/>
      <c r="C102" s="152" t="s">
        <v>240</v>
      </c>
      <c r="D102" s="143" t="s">
        <v>31</v>
      </c>
      <c r="E102" s="153">
        <v>27.5</v>
      </c>
      <c r="F102" s="143"/>
      <c r="G102" s="143" t="s">
        <v>241</v>
      </c>
      <c r="H102" s="156"/>
      <c r="I102" s="36"/>
      <c r="J102" s="36"/>
    </row>
    <row r="103" spans="1:10" ht="34.950000000000003" customHeight="1" x14ac:dyDescent="0.25">
      <c r="A103" s="150">
        <v>5</v>
      </c>
      <c r="B103" s="143"/>
      <c r="C103" s="152" t="s">
        <v>516</v>
      </c>
      <c r="D103" s="143" t="s">
        <v>31</v>
      </c>
      <c r="E103" s="153">
        <v>609</v>
      </c>
      <c r="F103" s="143"/>
      <c r="G103" s="143" t="s">
        <v>517</v>
      </c>
      <c r="H103" s="156"/>
      <c r="I103" s="36"/>
      <c r="J103" s="36"/>
    </row>
    <row r="104" spans="1:10" ht="71.25" customHeight="1" x14ac:dyDescent="0.25">
      <c r="A104" s="150">
        <v>6</v>
      </c>
      <c r="B104" s="143"/>
      <c r="C104" s="152" t="s">
        <v>123</v>
      </c>
      <c r="D104" s="143" t="s">
        <v>31</v>
      </c>
      <c r="E104" s="153">
        <v>1205</v>
      </c>
      <c r="F104" s="143"/>
      <c r="G104" s="143" t="s">
        <v>518</v>
      </c>
      <c r="H104" s="156"/>
      <c r="I104" s="36"/>
      <c r="J104" s="36"/>
    </row>
    <row r="105" spans="1:10" ht="31.5" customHeight="1" x14ac:dyDescent="0.25">
      <c r="A105" s="150">
        <v>7</v>
      </c>
      <c r="B105" s="143"/>
      <c r="C105" s="152" t="s">
        <v>37</v>
      </c>
      <c r="D105" s="143" t="s">
        <v>31</v>
      </c>
      <c r="E105" s="153">
        <v>63</v>
      </c>
      <c r="F105" s="143"/>
      <c r="G105" s="143" t="s">
        <v>519</v>
      </c>
      <c r="H105" s="156"/>
      <c r="I105" s="36"/>
      <c r="J105" s="36"/>
    </row>
    <row r="106" spans="1:10" ht="28.95" customHeight="1" x14ac:dyDescent="0.25">
      <c r="A106" s="150">
        <v>8</v>
      </c>
      <c r="B106" s="143"/>
      <c r="C106" s="152" t="s">
        <v>212</v>
      </c>
      <c r="D106" s="143" t="s">
        <v>31</v>
      </c>
      <c r="E106" s="153">
        <v>677</v>
      </c>
      <c r="F106" s="143"/>
      <c r="G106" s="143" t="s">
        <v>520</v>
      </c>
      <c r="H106" s="156"/>
      <c r="I106" s="36"/>
      <c r="J106" s="36"/>
    </row>
    <row r="107" spans="1:10" ht="34.950000000000003" customHeight="1" x14ac:dyDescent="0.25">
      <c r="A107" s="150">
        <v>9</v>
      </c>
      <c r="B107" s="143"/>
      <c r="C107" s="152" t="s">
        <v>521</v>
      </c>
      <c r="D107" s="143" t="s">
        <v>40</v>
      </c>
      <c r="E107" s="153">
        <v>1083.2</v>
      </c>
      <c r="F107" s="143"/>
      <c r="G107" s="143" t="s">
        <v>242</v>
      </c>
      <c r="H107" s="156"/>
      <c r="I107" s="36"/>
      <c r="J107" s="36"/>
    </row>
    <row r="108" spans="1:10" ht="28.8" customHeight="1" x14ac:dyDescent="0.25">
      <c r="A108" s="143"/>
      <c r="B108" s="143"/>
      <c r="C108" s="149" t="s">
        <v>41</v>
      </c>
      <c r="D108" s="143"/>
      <c r="E108" s="143"/>
      <c r="F108" s="143"/>
      <c r="G108" s="143"/>
      <c r="H108" s="156"/>
      <c r="I108" s="36"/>
      <c r="J108" s="36"/>
    </row>
    <row r="109" spans="1:10" ht="28.8" customHeight="1" x14ac:dyDescent="0.25">
      <c r="A109" s="150">
        <v>10</v>
      </c>
      <c r="B109" s="143"/>
      <c r="C109" s="152" t="s">
        <v>228</v>
      </c>
      <c r="D109" s="143" t="s">
        <v>42</v>
      </c>
      <c r="E109" s="153">
        <v>238</v>
      </c>
      <c r="F109" s="143" t="s">
        <v>215</v>
      </c>
      <c r="G109" s="143"/>
      <c r="H109" s="156"/>
      <c r="I109" s="36"/>
      <c r="J109" s="36"/>
    </row>
    <row r="110" spans="1:10" ht="28.95" customHeight="1" x14ac:dyDescent="0.25">
      <c r="A110" s="150">
        <v>11</v>
      </c>
      <c r="B110" s="143"/>
      <c r="C110" s="152" t="s">
        <v>243</v>
      </c>
      <c r="D110" s="143" t="s">
        <v>42</v>
      </c>
      <c r="E110" s="153">
        <v>23</v>
      </c>
      <c r="F110" s="143" t="s">
        <v>215</v>
      </c>
      <c r="G110" s="143"/>
      <c r="H110" s="156"/>
      <c r="I110" s="36"/>
      <c r="J110" s="36"/>
    </row>
    <row r="111" spans="1:10" ht="46.5" customHeight="1" x14ac:dyDescent="0.25">
      <c r="A111" s="150">
        <v>12</v>
      </c>
      <c r="B111" s="143"/>
      <c r="C111" s="152" t="s">
        <v>522</v>
      </c>
      <c r="D111" s="143" t="s">
        <v>42</v>
      </c>
      <c r="E111" s="154">
        <v>113</v>
      </c>
      <c r="F111" s="143" t="s">
        <v>215</v>
      </c>
      <c r="G111" s="143"/>
      <c r="H111" s="156"/>
      <c r="I111" s="36"/>
      <c r="J111" s="36"/>
    </row>
    <row r="112" spans="1:10" ht="46.05" customHeight="1" x14ac:dyDescent="0.25">
      <c r="A112" s="150">
        <v>13</v>
      </c>
      <c r="B112" s="143"/>
      <c r="C112" s="152" t="s">
        <v>523</v>
      </c>
      <c r="D112" s="143" t="s">
        <v>42</v>
      </c>
      <c r="E112" s="154">
        <v>15</v>
      </c>
      <c r="F112" s="143" t="s">
        <v>215</v>
      </c>
      <c r="G112" s="143"/>
      <c r="H112" s="156"/>
      <c r="I112" s="36"/>
      <c r="J112" s="36"/>
    </row>
    <row r="113" spans="1:10" ht="46.95" customHeight="1" x14ac:dyDescent="0.25">
      <c r="A113" s="150">
        <v>14</v>
      </c>
      <c r="B113" s="143"/>
      <c r="C113" s="152" t="s">
        <v>524</v>
      </c>
      <c r="D113" s="143" t="s">
        <v>46</v>
      </c>
      <c r="E113" s="143" t="s">
        <v>525</v>
      </c>
      <c r="F113" s="143" t="s">
        <v>215</v>
      </c>
      <c r="G113" s="143"/>
      <c r="H113" s="156"/>
      <c r="I113" s="36"/>
      <c r="J113" s="36"/>
    </row>
    <row r="114" spans="1:10" ht="46.05" customHeight="1" x14ac:dyDescent="0.25">
      <c r="A114" s="150">
        <v>15</v>
      </c>
      <c r="B114" s="143"/>
      <c r="C114" s="152" t="s">
        <v>526</v>
      </c>
      <c r="D114" s="143" t="s">
        <v>46</v>
      </c>
      <c r="E114" s="143" t="s">
        <v>527</v>
      </c>
      <c r="F114" s="143" t="s">
        <v>215</v>
      </c>
      <c r="G114" s="143"/>
      <c r="H114" s="156"/>
      <c r="I114" s="36"/>
      <c r="J114" s="36"/>
    </row>
    <row r="115" spans="1:10" ht="28.95" customHeight="1" x14ac:dyDescent="0.25">
      <c r="A115" s="150">
        <v>16</v>
      </c>
      <c r="B115" s="143"/>
      <c r="C115" s="152" t="s">
        <v>244</v>
      </c>
      <c r="D115" s="143" t="s">
        <v>46</v>
      </c>
      <c r="E115" s="143" t="s">
        <v>528</v>
      </c>
      <c r="F115" s="143" t="s">
        <v>215</v>
      </c>
      <c r="G115" s="143"/>
      <c r="H115" s="156"/>
      <c r="I115" s="36"/>
      <c r="J115" s="36"/>
    </row>
    <row r="116" spans="1:10" ht="28.95" customHeight="1" x14ac:dyDescent="0.25">
      <c r="A116" s="150">
        <v>17</v>
      </c>
      <c r="B116" s="143"/>
      <c r="C116" s="152" t="s">
        <v>230</v>
      </c>
      <c r="D116" s="143" t="s">
        <v>46</v>
      </c>
      <c r="E116" s="143" t="s">
        <v>529</v>
      </c>
      <c r="F116" s="143" t="s">
        <v>215</v>
      </c>
      <c r="G116" s="143"/>
      <c r="H116" s="156"/>
      <c r="I116" s="36"/>
      <c r="J116" s="36"/>
    </row>
    <row r="117" spans="1:10" ht="28.95" customHeight="1" x14ac:dyDescent="0.25">
      <c r="A117" s="150">
        <v>18</v>
      </c>
      <c r="B117" s="143"/>
      <c r="C117" s="152" t="s">
        <v>231</v>
      </c>
      <c r="D117" s="143" t="s">
        <v>46</v>
      </c>
      <c r="E117" s="143" t="s">
        <v>530</v>
      </c>
      <c r="F117" s="143" t="s">
        <v>215</v>
      </c>
      <c r="G117" s="143"/>
      <c r="H117" s="156"/>
      <c r="I117" s="36"/>
      <c r="J117" s="36"/>
    </row>
    <row r="118" spans="1:10" ht="28.95" customHeight="1" x14ac:dyDescent="0.25">
      <c r="A118" s="150">
        <v>19</v>
      </c>
      <c r="B118" s="143"/>
      <c r="C118" s="152" t="s">
        <v>245</v>
      </c>
      <c r="D118" s="143" t="s">
        <v>46</v>
      </c>
      <c r="E118" s="143" t="s">
        <v>511</v>
      </c>
      <c r="F118" s="143" t="s">
        <v>215</v>
      </c>
      <c r="G118" s="143"/>
      <c r="H118" s="156"/>
      <c r="I118" s="36"/>
      <c r="J118" s="36"/>
    </row>
    <row r="119" spans="1:10" ht="28.95" customHeight="1" x14ac:dyDescent="0.25">
      <c r="A119" s="150">
        <v>20</v>
      </c>
      <c r="B119" s="143"/>
      <c r="C119" s="152" t="s">
        <v>246</v>
      </c>
      <c r="D119" s="143" t="s">
        <v>46</v>
      </c>
      <c r="E119" s="143" t="s">
        <v>531</v>
      </c>
      <c r="F119" s="143" t="s">
        <v>215</v>
      </c>
      <c r="G119" s="143"/>
      <c r="H119" s="156"/>
      <c r="I119" s="36"/>
      <c r="J119" s="36"/>
    </row>
    <row r="120" spans="1:10" ht="28.5" customHeight="1" x14ac:dyDescent="0.25">
      <c r="A120" s="150">
        <v>21</v>
      </c>
      <c r="B120" s="143"/>
      <c r="C120" s="152" t="s">
        <v>247</v>
      </c>
      <c r="D120" s="143" t="s">
        <v>46</v>
      </c>
      <c r="E120" s="143" t="s">
        <v>444</v>
      </c>
      <c r="F120" s="143" t="s">
        <v>215</v>
      </c>
      <c r="G120" s="143"/>
      <c r="H120" s="156"/>
      <c r="I120" s="36"/>
      <c r="J120" s="36"/>
    </row>
    <row r="121" spans="1:10" ht="28.95" customHeight="1" x14ac:dyDescent="0.25">
      <c r="A121" s="150">
        <v>22</v>
      </c>
      <c r="B121" s="143"/>
      <c r="C121" s="152" t="s">
        <v>232</v>
      </c>
      <c r="D121" s="143" t="s">
        <v>52</v>
      </c>
      <c r="E121" s="150">
        <v>196</v>
      </c>
      <c r="F121" s="143" t="s">
        <v>215</v>
      </c>
      <c r="G121" s="143"/>
      <c r="H121" s="156"/>
      <c r="I121" s="36"/>
      <c r="J121" s="36"/>
    </row>
    <row r="122" spans="1:10" ht="28.95" customHeight="1" x14ac:dyDescent="0.25">
      <c r="A122" s="150">
        <v>23</v>
      </c>
      <c r="B122" s="143"/>
      <c r="C122" s="152" t="s">
        <v>233</v>
      </c>
      <c r="D122" s="143" t="s">
        <v>52</v>
      </c>
      <c r="E122" s="150">
        <v>196</v>
      </c>
      <c r="F122" s="143" t="s">
        <v>215</v>
      </c>
      <c r="G122" s="143"/>
      <c r="H122" s="156"/>
      <c r="I122" s="36"/>
      <c r="J122" s="36"/>
    </row>
    <row r="123" spans="1:10" ht="28.95" customHeight="1" x14ac:dyDescent="0.25">
      <c r="A123" s="150">
        <v>24</v>
      </c>
      <c r="B123" s="143"/>
      <c r="C123" s="152" t="s">
        <v>234</v>
      </c>
      <c r="D123" s="143" t="s">
        <v>52</v>
      </c>
      <c r="E123" s="150">
        <v>392</v>
      </c>
      <c r="F123" s="143" t="s">
        <v>215</v>
      </c>
      <c r="G123" s="143"/>
      <c r="H123" s="156"/>
      <c r="I123" s="36"/>
      <c r="J123" s="36"/>
    </row>
    <row r="124" spans="1:10" ht="28.95" customHeight="1" x14ac:dyDescent="0.25">
      <c r="A124" s="150">
        <v>25</v>
      </c>
      <c r="B124" s="143"/>
      <c r="C124" s="152" t="s">
        <v>248</v>
      </c>
      <c r="D124" s="143" t="s">
        <v>46</v>
      </c>
      <c r="E124" s="143" t="s">
        <v>532</v>
      </c>
      <c r="F124" s="143" t="s">
        <v>215</v>
      </c>
      <c r="G124" s="143"/>
      <c r="H124" s="156"/>
      <c r="I124" s="36"/>
      <c r="J124" s="36"/>
    </row>
    <row r="125" spans="1:10" ht="28.8" customHeight="1" x14ac:dyDescent="0.25">
      <c r="A125" s="150">
        <v>26</v>
      </c>
      <c r="B125" s="143"/>
      <c r="C125" s="152" t="s">
        <v>249</v>
      </c>
      <c r="D125" s="143" t="s">
        <v>46</v>
      </c>
      <c r="E125" s="143" t="s">
        <v>533</v>
      </c>
      <c r="F125" s="143" t="s">
        <v>215</v>
      </c>
      <c r="G125" s="143"/>
      <c r="H125" s="156"/>
      <c r="I125" s="36"/>
      <c r="J125" s="36"/>
    </row>
    <row r="126" spans="1:10" ht="46.05" customHeight="1" x14ac:dyDescent="0.25">
      <c r="A126" s="150">
        <v>27</v>
      </c>
      <c r="B126" s="143"/>
      <c r="C126" s="152" t="s">
        <v>534</v>
      </c>
      <c r="D126" s="143" t="s">
        <v>46</v>
      </c>
      <c r="E126" s="143" t="s">
        <v>535</v>
      </c>
      <c r="F126" s="143" t="s">
        <v>215</v>
      </c>
      <c r="G126" s="143"/>
      <c r="H126" s="156"/>
      <c r="I126" s="36"/>
      <c r="J126" s="36"/>
    </row>
    <row r="127" spans="1:10" ht="46.95" customHeight="1" x14ac:dyDescent="0.25">
      <c r="A127" s="150">
        <v>28</v>
      </c>
      <c r="B127" s="143"/>
      <c r="C127" s="152" t="s">
        <v>250</v>
      </c>
      <c r="D127" s="143" t="s">
        <v>46</v>
      </c>
      <c r="E127" s="143" t="s">
        <v>505</v>
      </c>
      <c r="F127" s="143" t="s">
        <v>215</v>
      </c>
      <c r="G127" s="143"/>
      <c r="H127" s="156"/>
      <c r="I127" s="36"/>
      <c r="J127" s="36"/>
    </row>
    <row r="128" spans="1:10" ht="28.95" customHeight="1" x14ac:dyDescent="0.25">
      <c r="A128" s="150">
        <v>29</v>
      </c>
      <c r="B128" s="143"/>
      <c r="C128" s="152" t="s">
        <v>251</v>
      </c>
      <c r="D128" s="143" t="s">
        <v>46</v>
      </c>
      <c r="E128" s="143" t="s">
        <v>536</v>
      </c>
      <c r="F128" s="143" t="s">
        <v>215</v>
      </c>
      <c r="G128" s="143"/>
      <c r="H128" s="156"/>
      <c r="I128" s="36"/>
      <c r="J128" s="36"/>
    </row>
    <row r="129" spans="1:10" ht="28.5" customHeight="1" x14ac:dyDescent="0.25">
      <c r="A129" s="150">
        <v>30</v>
      </c>
      <c r="B129" s="143"/>
      <c r="C129" s="152" t="s">
        <v>252</v>
      </c>
      <c r="D129" s="143" t="s">
        <v>46</v>
      </c>
      <c r="E129" s="143" t="s">
        <v>537</v>
      </c>
      <c r="F129" s="143" t="s">
        <v>215</v>
      </c>
      <c r="G129" s="143"/>
      <c r="H129" s="156"/>
      <c r="I129" s="36"/>
      <c r="J129" s="36"/>
    </row>
    <row r="130" spans="1:10" ht="28.95" customHeight="1" x14ac:dyDescent="0.25">
      <c r="A130" s="150">
        <v>31</v>
      </c>
      <c r="B130" s="143"/>
      <c r="C130" s="152" t="s">
        <v>236</v>
      </c>
      <c r="D130" s="143" t="s">
        <v>52</v>
      </c>
      <c r="E130" s="150">
        <v>22</v>
      </c>
      <c r="F130" s="143" t="s">
        <v>215</v>
      </c>
      <c r="G130" s="143"/>
      <c r="H130" s="156"/>
      <c r="I130" s="36"/>
      <c r="J130" s="36"/>
    </row>
    <row r="131" spans="1:10" ht="28.95" customHeight="1" x14ac:dyDescent="0.25">
      <c r="A131" s="150">
        <v>32</v>
      </c>
      <c r="B131" s="143"/>
      <c r="C131" s="152" t="s">
        <v>253</v>
      </c>
      <c r="D131" s="143" t="s">
        <v>52</v>
      </c>
      <c r="E131" s="150">
        <v>3</v>
      </c>
      <c r="F131" s="143" t="s">
        <v>215</v>
      </c>
      <c r="G131" s="143"/>
      <c r="H131" s="156"/>
      <c r="I131" s="36"/>
      <c r="J131" s="36"/>
    </row>
    <row r="132" spans="1:10" ht="34.950000000000003" customHeight="1" x14ac:dyDescent="0.25">
      <c r="A132" s="150">
        <v>33</v>
      </c>
      <c r="B132" s="143"/>
      <c r="C132" s="152" t="s">
        <v>538</v>
      </c>
      <c r="D132" s="143" t="s">
        <v>208</v>
      </c>
      <c r="E132" s="153">
        <v>17.5</v>
      </c>
      <c r="F132" s="143" t="s">
        <v>215</v>
      </c>
      <c r="G132" s="143"/>
      <c r="H132" s="156"/>
      <c r="I132" s="36"/>
      <c r="J132" s="36"/>
    </row>
    <row r="133" spans="1:10" ht="28.95" customHeight="1" x14ac:dyDescent="0.25">
      <c r="A133" s="150">
        <v>34</v>
      </c>
      <c r="B133" s="143"/>
      <c r="C133" s="152" t="s">
        <v>254</v>
      </c>
      <c r="D133" s="143"/>
      <c r="E133" s="143"/>
      <c r="F133" s="143"/>
      <c r="G133" s="143"/>
      <c r="H133" s="156"/>
      <c r="I133" s="36"/>
      <c r="J133" s="36"/>
    </row>
    <row r="134" spans="1:10" ht="28.95" customHeight="1" x14ac:dyDescent="0.25">
      <c r="A134" s="150">
        <v>35</v>
      </c>
      <c r="B134" s="143"/>
      <c r="C134" s="152" t="s">
        <v>255</v>
      </c>
      <c r="D134" s="143" t="s">
        <v>256</v>
      </c>
      <c r="E134" s="143" t="s">
        <v>539</v>
      </c>
      <c r="F134" s="143" t="s">
        <v>215</v>
      </c>
      <c r="G134" s="143"/>
      <c r="H134" s="156"/>
      <c r="I134" s="36"/>
      <c r="J134" s="36"/>
    </row>
    <row r="135" spans="1:10" ht="28.95" customHeight="1" x14ac:dyDescent="0.25">
      <c r="A135" s="150">
        <v>36</v>
      </c>
      <c r="B135" s="143"/>
      <c r="C135" s="152" t="s">
        <v>257</v>
      </c>
      <c r="D135" s="143" t="s">
        <v>256</v>
      </c>
      <c r="E135" s="143" t="s">
        <v>540</v>
      </c>
      <c r="F135" s="143" t="s">
        <v>215</v>
      </c>
      <c r="G135" s="143"/>
      <c r="H135" s="156"/>
      <c r="I135" s="36"/>
      <c r="J135" s="36"/>
    </row>
    <row r="136" spans="1:10" ht="28.95" customHeight="1" x14ac:dyDescent="0.25">
      <c r="A136" s="150">
        <v>37</v>
      </c>
      <c r="B136" s="143"/>
      <c r="C136" s="152" t="s">
        <v>258</v>
      </c>
      <c r="D136" s="143" t="s">
        <v>256</v>
      </c>
      <c r="E136" s="143" t="s">
        <v>541</v>
      </c>
      <c r="F136" s="143" t="s">
        <v>215</v>
      </c>
      <c r="G136" s="143"/>
      <c r="H136" s="156"/>
      <c r="I136" s="36"/>
      <c r="J136" s="36"/>
    </row>
    <row r="137" spans="1:10" ht="28.5" customHeight="1" x14ac:dyDescent="0.25">
      <c r="A137" s="150">
        <v>38</v>
      </c>
      <c r="B137" s="143"/>
      <c r="C137" s="152" t="s">
        <v>259</v>
      </c>
      <c r="D137" s="143" t="s">
        <v>256</v>
      </c>
      <c r="E137" s="143" t="s">
        <v>542</v>
      </c>
      <c r="F137" s="143" t="s">
        <v>215</v>
      </c>
      <c r="G137" s="143"/>
      <c r="H137" s="156"/>
      <c r="I137" s="36"/>
      <c r="J137" s="36"/>
    </row>
    <row r="138" spans="1:10" ht="28.95" customHeight="1" x14ac:dyDescent="0.25">
      <c r="A138" s="150">
        <v>39</v>
      </c>
      <c r="B138" s="143"/>
      <c r="C138" s="152" t="s">
        <v>50</v>
      </c>
      <c r="D138" s="143" t="s">
        <v>256</v>
      </c>
      <c r="E138" s="143" t="s">
        <v>543</v>
      </c>
      <c r="F138" s="143" t="s">
        <v>215</v>
      </c>
      <c r="G138" s="143"/>
      <c r="H138" s="156"/>
      <c r="I138" s="36"/>
      <c r="J138" s="36"/>
    </row>
    <row r="139" spans="1:10" ht="28.95" customHeight="1" x14ac:dyDescent="0.25">
      <c r="A139" s="150">
        <v>40</v>
      </c>
      <c r="B139" s="143"/>
      <c r="C139" s="152" t="s">
        <v>260</v>
      </c>
      <c r="D139" s="143" t="s">
        <v>256</v>
      </c>
      <c r="E139" s="143" t="s">
        <v>544</v>
      </c>
      <c r="F139" s="143" t="s">
        <v>215</v>
      </c>
      <c r="G139" s="143"/>
      <c r="H139" s="156"/>
      <c r="I139" s="36"/>
      <c r="J139" s="36"/>
    </row>
    <row r="140" spans="1:10" ht="28.95" customHeight="1" x14ac:dyDescent="0.25">
      <c r="A140" s="150">
        <v>41</v>
      </c>
      <c r="B140" s="143"/>
      <c r="C140" s="152" t="s">
        <v>53</v>
      </c>
      <c r="D140" s="143" t="s">
        <v>256</v>
      </c>
      <c r="E140" s="143" t="s">
        <v>545</v>
      </c>
      <c r="F140" s="143" t="s">
        <v>215</v>
      </c>
      <c r="G140" s="143"/>
      <c r="H140" s="156"/>
      <c r="I140" s="36"/>
      <c r="J140" s="36"/>
    </row>
    <row r="141" spans="1:10" ht="28.95" customHeight="1" x14ac:dyDescent="0.25">
      <c r="A141" s="150">
        <v>42</v>
      </c>
      <c r="B141" s="143"/>
      <c r="C141" s="152" t="s">
        <v>261</v>
      </c>
      <c r="D141" s="143" t="s">
        <v>256</v>
      </c>
      <c r="E141" s="143" t="s">
        <v>546</v>
      </c>
      <c r="F141" s="143" t="s">
        <v>215</v>
      </c>
      <c r="G141" s="143" t="s">
        <v>262</v>
      </c>
      <c r="H141" s="156"/>
      <c r="I141" s="36"/>
      <c r="J141" s="36"/>
    </row>
    <row r="142" spans="1:10" ht="28.8" customHeight="1" x14ac:dyDescent="0.25">
      <c r="A142" s="150">
        <v>43</v>
      </c>
      <c r="B142" s="143"/>
      <c r="C142" s="152" t="s">
        <v>263</v>
      </c>
      <c r="D142" s="143" t="s">
        <v>256</v>
      </c>
      <c r="E142" s="143" t="s">
        <v>546</v>
      </c>
      <c r="F142" s="143" t="s">
        <v>215</v>
      </c>
      <c r="G142" s="143" t="s">
        <v>262</v>
      </c>
      <c r="H142" s="156"/>
      <c r="I142" s="36"/>
      <c r="J142" s="36"/>
    </row>
    <row r="143" spans="1:10" ht="37.799999999999997" customHeight="1" x14ac:dyDescent="0.25">
      <c r="A143" s="150">
        <v>44</v>
      </c>
      <c r="B143" s="143"/>
      <c r="C143" s="152" t="s">
        <v>54</v>
      </c>
      <c r="D143" s="143" t="s">
        <v>264</v>
      </c>
      <c r="E143" s="143" t="s">
        <v>547</v>
      </c>
      <c r="F143" s="143" t="s">
        <v>215</v>
      </c>
      <c r="G143" s="143" t="s">
        <v>265</v>
      </c>
      <c r="H143" s="156"/>
      <c r="I143" s="36"/>
      <c r="J143" s="36"/>
    </row>
    <row r="144" spans="1:10" ht="35.4" customHeight="1" x14ac:dyDescent="0.25">
      <c r="A144" s="150">
        <v>45</v>
      </c>
      <c r="B144" s="143"/>
      <c r="C144" s="152" t="s">
        <v>266</v>
      </c>
      <c r="D144" s="143" t="s">
        <v>264</v>
      </c>
      <c r="E144" s="143" t="s">
        <v>548</v>
      </c>
      <c r="F144" s="143" t="s">
        <v>215</v>
      </c>
      <c r="G144" s="143" t="s">
        <v>267</v>
      </c>
      <c r="H144" s="156"/>
      <c r="I144" s="36"/>
      <c r="J144" s="36"/>
    </row>
    <row r="145" spans="1:10" ht="28.8" customHeight="1" x14ac:dyDescent="0.25">
      <c r="A145" s="150">
        <v>46</v>
      </c>
      <c r="B145" s="143"/>
      <c r="C145" s="152" t="s">
        <v>268</v>
      </c>
      <c r="D145" s="143" t="s">
        <v>208</v>
      </c>
      <c r="E145" s="153">
        <v>2</v>
      </c>
      <c r="F145" s="143" t="s">
        <v>215</v>
      </c>
      <c r="G145" s="143" t="s">
        <v>269</v>
      </c>
      <c r="H145" s="156"/>
      <c r="I145" s="36"/>
      <c r="J145" s="36"/>
    </row>
    <row r="146" spans="1:10" ht="50.4" customHeight="1" x14ac:dyDescent="0.25">
      <c r="A146" s="150">
        <v>47</v>
      </c>
      <c r="B146" s="143"/>
      <c r="C146" s="152" t="s">
        <v>490</v>
      </c>
      <c r="D146" s="143" t="s">
        <v>549</v>
      </c>
      <c r="E146" s="143" t="s">
        <v>550</v>
      </c>
      <c r="F146" s="143"/>
      <c r="G146" s="143" t="s">
        <v>270</v>
      </c>
      <c r="H146" s="156"/>
      <c r="I146" s="36"/>
      <c r="J146" s="36"/>
    </row>
    <row r="147" spans="1:10" ht="33" customHeight="1" x14ac:dyDescent="0.25">
      <c r="A147" s="150">
        <v>48</v>
      </c>
      <c r="B147" s="143"/>
      <c r="C147" s="152" t="s">
        <v>491</v>
      </c>
      <c r="D147" s="143" t="s">
        <v>549</v>
      </c>
      <c r="E147" s="143" t="s">
        <v>551</v>
      </c>
      <c r="F147" s="143"/>
      <c r="G147" s="143" t="s">
        <v>270</v>
      </c>
      <c r="H147" s="156"/>
      <c r="I147" s="36"/>
      <c r="J147" s="36"/>
    </row>
    <row r="148" spans="1:10" s="159" customFormat="1" ht="28.8" customHeight="1" x14ac:dyDescent="0.25">
      <c r="A148" s="157"/>
      <c r="B148" s="157"/>
      <c r="C148" s="158" t="s">
        <v>271</v>
      </c>
      <c r="D148" s="158"/>
      <c r="E148" s="158"/>
      <c r="F148" s="158"/>
      <c r="G148" s="157"/>
      <c r="H148" s="132"/>
      <c r="I148" s="80"/>
      <c r="J148" s="80"/>
    </row>
    <row r="149" spans="1:10" s="159" customFormat="1" ht="28.95" customHeight="1" x14ac:dyDescent="0.25">
      <c r="A149" s="157"/>
      <c r="B149" s="157"/>
      <c r="C149" s="160" t="s">
        <v>464</v>
      </c>
      <c r="D149" s="157"/>
      <c r="E149" s="157"/>
      <c r="F149" s="157"/>
      <c r="G149" s="157"/>
      <c r="H149" s="132"/>
      <c r="I149" s="80"/>
      <c r="J149" s="80"/>
    </row>
    <row r="150" spans="1:10" s="159" customFormat="1" ht="34.950000000000003" customHeight="1" x14ac:dyDescent="0.25">
      <c r="A150" s="161">
        <v>1</v>
      </c>
      <c r="B150" s="157"/>
      <c r="C150" s="162" t="s">
        <v>165</v>
      </c>
      <c r="D150" s="157" t="s">
        <v>31</v>
      </c>
      <c r="E150" s="163">
        <v>465</v>
      </c>
      <c r="F150" s="157"/>
      <c r="G150" s="157" t="s">
        <v>564</v>
      </c>
      <c r="H150" s="132">
        <f>E150*-1</f>
        <v>-465</v>
      </c>
      <c r="I150" s="80">
        <v>0</v>
      </c>
      <c r="J150" s="80" t="s">
        <v>201</v>
      </c>
    </row>
    <row r="151" spans="1:10" s="159" customFormat="1" ht="28.95" customHeight="1" x14ac:dyDescent="0.25">
      <c r="A151" s="161">
        <v>2</v>
      </c>
      <c r="B151" s="157"/>
      <c r="C151" s="162" t="s">
        <v>565</v>
      </c>
      <c r="D151" s="157" t="s">
        <v>466</v>
      </c>
      <c r="E151" s="163">
        <v>14</v>
      </c>
      <c r="F151" s="157"/>
      <c r="G151" s="157" t="s">
        <v>566</v>
      </c>
      <c r="H151" s="132">
        <f t="shared" ref="H151:H169" si="1">E151*-1</f>
        <v>-14</v>
      </c>
      <c r="I151" s="80">
        <v>0</v>
      </c>
      <c r="J151" s="80" t="s">
        <v>201</v>
      </c>
    </row>
    <row r="152" spans="1:10" s="159" customFormat="1" ht="28.8" customHeight="1" x14ac:dyDescent="0.25">
      <c r="A152" s="161">
        <v>3</v>
      </c>
      <c r="B152" s="157"/>
      <c r="C152" s="162" t="s">
        <v>240</v>
      </c>
      <c r="D152" s="157" t="s">
        <v>31</v>
      </c>
      <c r="E152" s="163">
        <v>2</v>
      </c>
      <c r="F152" s="157"/>
      <c r="G152" s="157" t="s">
        <v>567</v>
      </c>
      <c r="H152" s="132">
        <f t="shared" si="1"/>
        <v>-2</v>
      </c>
      <c r="I152" s="80">
        <v>0</v>
      </c>
      <c r="J152" s="80" t="s">
        <v>201</v>
      </c>
    </row>
    <row r="153" spans="1:10" s="159" customFormat="1" ht="42.75" customHeight="1" x14ac:dyDescent="0.25">
      <c r="A153" s="161">
        <v>4</v>
      </c>
      <c r="B153" s="157"/>
      <c r="C153" s="162" t="s">
        <v>122</v>
      </c>
      <c r="D153" s="157" t="s">
        <v>31</v>
      </c>
      <c r="E153" s="164">
        <v>9.5</v>
      </c>
      <c r="F153" s="157"/>
      <c r="G153" s="157" t="s">
        <v>568</v>
      </c>
      <c r="H153" s="132">
        <f t="shared" si="1"/>
        <v>-9.5</v>
      </c>
      <c r="I153" s="80">
        <v>0</v>
      </c>
      <c r="J153" s="80" t="s">
        <v>201</v>
      </c>
    </row>
    <row r="154" spans="1:10" s="159" customFormat="1" ht="34.950000000000003" customHeight="1" x14ac:dyDescent="0.25">
      <c r="A154" s="161">
        <v>5</v>
      </c>
      <c r="B154" s="157"/>
      <c r="C154" s="162" t="s">
        <v>123</v>
      </c>
      <c r="D154" s="157" t="s">
        <v>31</v>
      </c>
      <c r="E154" s="163">
        <v>443</v>
      </c>
      <c r="F154" s="157"/>
      <c r="G154" s="157" t="s">
        <v>569</v>
      </c>
      <c r="H154" s="132">
        <f t="shared" si="1"/>
        <v>-443</v>
      </c>
      <c r="I154" s="80">
        <v>0</v>
      </c>
      <c r="J154" s="80" t="s">
        <v>201</v>
      </c>
    </row>
    <row r="155" spans="1:10" s="159" customFormat="1" ht="31.5" customHeight="1" x14ac:dyDescent="0.25">
      <c r="A155" s="161">
        <v>6</v>
      </c>
      <c r="B155" s="157"/>
      <c r="C155" s="162" t="s">
        <v>37</v>
      </c>
      <c r="D155" s="157" t="s">
        <v>31</v>
      </c>
      <c r="E155" s="163">
        <v>23</v>
      </c>
      <c r="F155" s="157"/>
      <c r="G155" s="157" t="s">
        <v>570</v>
      </c>
      <c r="H155" s="132">
        <f t="shared" si="1"/>
        <v>-23</v>
      </c>
      <c r="I155" s="80">
        <v>0</v>
      </c>
      <c r="J155" s="80" t="s">
        <v>201</v>
      </c>
    </row>
    <row r="156" spans="1:10" s="159" customFormat="1" ht="28.95" customHeight="1" x14ac:dyDescent="0.25">
      <c r="A156" s="161">
        <v>7</v>
      </c>
      <c r="B156" s="157"/>
      <c r="C156" s="162" t="s">
        <v>571</v>
      </c>
      <c r="D156" s="157" t="s">
        <v>31</v>
      </c>
      <c r="E156" s="163">
        <v>13</v>
      </c>
      <c r="F156" s="157"/>
      <c r="G156" s="157" t="s">
        <v>572</v>
      </c>
      <c r="H156" s="132">
        <f t="shared" si="1"/>
        <v>-13</v>
      </c>
      <c r="I156" s="80">
        <v>0</v>
      </c>
      <c r="J156" s="80" t="s">
        <v>201</v>
      </c>
    </row>
    <row r="157" spans="1:10" s="159" customFormat="1" ht="34.950000000000003" customHeight="1" x14ac:dyDescent="0.25">
      <c r="A157" s="161">
        <v>8</v>
      </c>
      <c r="B157" s="157"/>
      <c r="C157" s="162" t="s">
        <v>521</v>
      </c>
      <c r="D157" s="157" t="s">
        <v>40</v>
      </c>
      <c r="E157" s="163">
        <v>20.8</v>
      </c>
      <c r="F157" s="157"/>
      <c r="G157" s="157" t="s">
        <v>573</v>
      </c>
      <c r="H157" s="132">
        <f t="shared" si="1"/>
        <v>-20.8</v>
      </c>
      <c r="I157" s="80">
        <v>0</v>
      </c>
      <c r="J157" s="80" t="s">
        <v>201</v>
      </c>
    </row>
    <row r="158" spans="1:10" s="159" customFormat="1" ht="28.8" customHeight="1" x14ac:dyDescent="0.25">
      <c r="A158" s="157"/>
      <c r="B158" s="157"/>
      <c r="C158" s="160" t="s">
        <v>470</v>
      </c>
      <c r="D158" s="157"/>
      <c r="E158" s="157"/>
      <c r="F158" s="157"/>
      <c r="G158" s="157"/>
      <c r="H158" s="132">
        <f t="shared" si="1"/>
        <v>0</v>
      </c>
      <c r="I158" s="80">
        <v>0</v>
      </c>
      <c r="J158" s="80" t="s">
        <v>201</v>
      </c>
    </row>
    <row r="159" spans="1:10" s="159" customFormat="1" ht="28.8" customHeight="1" x14ac:dyDescent="0.25">
      <c r="A159" s="161">
        <v>9</v>
      </c>
      <c r="B159" s="157"/>
      <c r="C159" s="162" t="s">
        <v>272</v>
      </c>
      <c r="D159" s="157" t="s">
        <v>42</v>
      </c>
      <c r="E159" s="163">
        <v>32</v>
      </c>
      <c r="F159" s="157" t="s">
        <v>215</v>
      </c>
      <c r="G159" s="157"/>
      <c r="H159" s="132">
        <f t="shared" si="1"/>
        <v>-32</v>
      </c>
      <c r="I159" s="80">
        <v>0</v>
      </c>
      <c r="J159" s="80" t="s">
        <v>201</v>
      </c>
    </row>
    <row r="160" spans="1:10" s="159" customFormat="1" ht="46.5" customHeight="1" x14ac:dyDescent="0.25">
      <c r="A160" s="161">
        <v>10</v>
      </c>
      <c r="B160" s="157"/>
      <c r="C160" s="162" t="s">
        <v>523</v>
      </c>
      <c r="D160" s="157" t="s">
        <v>42</v>
      </c>
      <c r="E160" s="165">
        <v>17.600000000000001</v>
      </c>
      <c r="F160" s="157" t="s">
        <v>215</v>
      </c>
      <c r="G160" s="157"/>
      <c r="H160" s="132">
        <f t="shared" si="1"/>
        <v>-17.600000000000001</v>
      </c>
      <c r="I160" s="80">
        <v>0</v>
      </c>
      <c r="J160" s="80" t="s">
        <v>201</v>
      </c>
    </row>
    <row r="161" spans="1:10" s="159" customFormat="1" ht="28.8" customHeight="1" x14ac:dyDescent="0.25">
      <c r="A161" s="161">
        <v>11</v>
      </c>
      <c r="B161" s="157"/>
      <c r="C161" s="162" t="s">
        <v>273</v>
      </c>
      <c r="D161" s="157" t="s">
        <v>46</v>
      </c>
      <c r="E161" s="157" t="s">
        <v>552</v>
      </c>
      <c r="F161" s="157" t="s">
        <v>215</v>
      </c>
      <c r="G161" s="157"/>
      <c r="H161" s="132" t="e">
        <f t="shared" si="1"/>
        <v>#VALUE!</v>
      </c>
      <c r="I161" s="80">
        <v>0</v>
      </c>
      <c r="J161" s="80" t="s">
        <v>201</v>
      </c>
    </row>
    <row r="162" spans="1:10" s="159" customFormat="1" ht="34.950000000000003" customHeight="1" x14ac:dyDescent="0.25">
      <c r="A162" s="161">
        <v>12</v>
      </c>
      <c r="B162" s="157"/>
      <c r="C162" s="162" t="s">
        <v>553</v>
      </c>
      <c r="D162" s="157" t="s">
        <v>46</v>
      </c>
      <c r="E162" s="157" t="s">
        <v>531</v>
      </c>
      <c r="F162" s="157" t="s">
        <v>215</v>
      </c>
      <c r="G162" s="157" t="s">
        <v>274</v>
      </c>
      <c r="H162" s="132" t="e">
        <f t="shared" si="1"/>
        <v>#VALUE!</v>
      </c>
      <c r="I162" s="80">
        <v>0</v>
      </c>
      <c r="J162" s="80" t="s">
        <v>201</v>
      </c>
    </row>
    <row r="163" spans="1:10" s="159" customFormat="1" ht="28.8" customHeight="1" x14ac:dyDescent="0.25">
      <c r="A163" s="161">
        <v>13</v>
      </c>
      <c r="B163" s="157"/>
      <c r="C163" s="162" t="s">
        <v>275</v>
      </c>
      <c r="D163" s="157" t="s">
        <v>52</v>
      </c>
      <c r="E163" s="161">
        <v>16</v>
      </c>
      <c r="F163" s="157" t="s">
        <v>215</v>
      </c>
      <c r="G163" s="157"/>
      <c r="H163" s="132">
        <f t="shared" si="1"/>
        <v>-16</v>
      </c>
      <c r="I163" s="80">
        <v>0</v>
      </c>
      <c r="J163" s="80" t="s">
        <v>201</v>
      </c>
    </row>
    <row r="164" spans="1:10" s="159" customFormat="1" ht="28.95" customHeight="1" x14ac:dyDescent="0.25">
      <c r="A164" s="161">
        <v>14</v>
      </c>
      <c r="B164" s="157"/>
      <c r="C164" s="162" t="s">
        <v>233</v>
      </c>
      <c r="D164" s="157" t="s">
        <v>52</v>
      </c>
      <c r="E164" s="161">
        <v>16</v>
      </c>
      <c r="F164" s="157" t="s">
        <v>215</v>
      </c>
      <c r="G164" s="157"/>
      <c r="H164" s="132">
        <f t="shared" si="1"/>
        <v>-16</v>
      </c>
      <c r="I164" s="80">
        <v>0</v>
      </c>
      <c r="J164" s="80" t="s">
        <v>201</v>
      </c>
    </row>
    <row r="165" spans="1:10" s="159" customFormat="1" ht="28.8" customHeight="1" x14ac:dyDescent="0.25">
      <c r="A165" s="161">
        <v>15</v>
      </c>
      <c r="B165" s="157"/>
      <c r="C165" s="162" t="s">
        <v>234</v>
      </c>
      <c r="D165" s="157" t="s">
        <v>52</v>
      </c>
      <c r="E165" s="161">
        <v>32</v>
      </c>
      <c r="F165" s="157" t="s">
        <v>215</v>
      </c>
      <c r="G165" s="157"/>
      <c r="H165" s="132">
        <f t="shared" si="1"/>
        <v>-32</v>
      </c>
      <c r="I165" s="80">
        <v>0</v>
      </c>
      <c r="J165" s="80" t="s">
        <v>201</v>
      </c>
    </row>
    <row r="166" spans="1:10" s="159" customFormat="1" ht="28.95" customHeight="1" x14ac:dyDescent="0.25">
      <c r="A166" s="161">
        <v>16</v>
      </c>
      <c r="B166" s="157"/>
      <c r="C166" s="162" t="s">
        <v>276</v>
      </c>
      <c r="D166" s="157" t="s">
        <v>52</v>
      </c>
      <c r="E166" s="157" t="s">
        <v>554</v>
      </c>
      <c r="F166" s="157" t="s">
        <v>215</v>
      </c>
      <c r="G166" s="157"/>
      <c r="H166" s="132" t="e">
        <f t="shared" si="1"/>
        <v>#VALUE!</v>
      </c>
      <c r="I166" s="80">
        <v>0</v>
      </c>
      <c r="J166" s="80" t="s">
        <v>201</v>
      </c>
    </row>
    <row r="167" spans="1:10" s="159" customFormat="1" ht="46.5" customHeight="1" x14ac:dyDescent="0.25">
      <c r="A167" s="161">
        <v>17</v>
      </c>
      <c r="B167" s="157"/>
      <c r="C167" s="162" t="s">
        <v>555</v>
      </c>
      <c r="D167" s="157" t="s">
        <v>46</v>
      </c>
      <c r="E167" s="157" t="s">
        <v>505</v>
      </c>
      <c r="F167" s="157" t="s">
        <v>215</v>
      </c>
      <c r="G167" s="157"/>
      <c r="H167" s="132" t="e">
        <f t="shared" si="1"/>
        <v>#VALUE!</v>
      </c>
      <c r="I167" s="80">
        <v>0</v>
      </c>
      <c r="J167" s="80" t="s">
        <v>201</v>
      </c>
    </row>
    <row r="168" spans="1:10" s="159" customFormat="1" ht="28.95" customHeight="1" x14ac:dyDescent="0.25">
      <c r="A168" s="161">
        <v>18</v>
      </c>
      <c r="B168" s="157"/>
      <c r="C168" s="162" t="s">
        <v>483</v>
      </c>
      <c r="D168" s="157" t="s">
        <v>52</v>
      </c>
      <c r="E168" s="161">
        <v>3</v>
      </c>
      <c r="F168" s="157" t="s">
        <v>215</v>
      </c>
      <c r="G168" s="157"/>
      <c r="H168" s="132">
        <f t="shared" si="1"/>
        <v>-3</v>
      </c>
      <c r="I168" s="80">
        <v>0</v>
      </c>
      <c r="J168" s="80" t="s">
        <v>201</v>
      </c>
    </row>
    <row r="169" spans="1:10" s="159" customFormat="1" ht="34.950000000000003" customHeight="1" x14ac:dyDescent="0.25">
      <c r="A169" s="161">
        <v>19</v>
      </c>
      <c r="B169" s="157"/>
      <c r="C169" s="162" t="s">
        <v>506</v>
      </c>
      <c r="D169" s="157" t="s">
        <v>466</v>
      </c>
      <c r="E169" s="164">
        <v>1.62</v>
      </c>
      <c r="F169" s="157" t="s">
        <v>215</v>
      </c>
      <c r="G169" s="157"/>
      <c r="H169" s="132">
        <f t="shared" si="1"/>
        <v>-1.62</v>
      </c>
      <c r="I169" s="80">
        <v>0</v>
      </c>
      <c r="J169" s="80" t="s">
        <v>201</v>
      </c>
    </row>
    <row r="170" spans="1:10" ht="28.95" customHeight="1" x14ac:dyDescent="0.25">
      <c r="A170" s="143"/>
      <c r="B170" s="143"/>
      <c r="C170" s="148" t="s">
        <v>277</v>
      </c>
      <c r="D170" s="148"/>
      <c r="E170" s="148"/>
      <c r="F170" s="148"/>
      <c r="G170" s="143"/>
      <c r="H170" s="156"/>
      <c r="I170" s="36"/>
      <c r="J170" s="36"/>
    </row>
    <row r="171" spans="1:10" ht="28.8" customHeight="1" x14ac:dyDescent="0.25">
      <c r="A171" s="143"/>
      <c r="B171" s="143"/>
      <c r="C171" s="149" t="s">
        <v>30</v>
      </c>
      <c r="D171" s="143"/>
      <c r="E171" s="143"/>
      <c r="F171" s="143"/>
      <c r="G171" s="143"/>
      <c r="H171" s="156"/>
      <c r="I171" s="36"/>
      <c r="J171" s="36"/>
    </row>
    <row r="172" spans="1:10" ht="34.950000000000003" customHeight="1" x14ac:dyDescent="0.25">
      <c r="A172" s="150">
        <v>1</v>
      </c>
      <c r="B172" s="143"/>
      <c r="C172" s="152" t="s">
        <v>556</v>
      </c>
      <c r="D172" s="143" t="s">
        <v>31</v>
      </c>
      <c r="E172" s="153">
        <v>310</v>
      </c>
      <c r="F172" s="143"/>
      <c r="G172" s="143" t="s">
        <v>278</v>
      </c>
      <c r="H172" s="156"/>
      <c r="I172" s="36"/>
      <c r="J172" s="36"/>
    </row>
    <row r="173" spans="1:10" ht="28.8" customHeight="1" x14ac:dyDescent="0.25">
      <c r="A173" s="150">
        <v>2</v>
      </c>
      <c r="B173" s="143"/>
      <c r="C173" s="152" t="s">
        <v>207</v>
      </c>
      <c r="D173" s="143" t="s">
        <v>208</v>
      </c>
      <c r="E173" s="153">
        <v>9</v>
      </c>
      <c r="F173" s="143"/>
      <c r="G173" s="143" t="s">
        <v>279</v>
      </c>
      <c r="H173" s="156"/>
      <c r="I173" s="36"/>
      <c r="J173" s="36"/>
    </row>
    <row r="174" spans="1:10" ht="28.95" customHeight="1" x14ac:dyDescent="0.25">
      <c r="A174" s="150">
        <v>3</v>
      </c>
      <c r="B174" s="143"/>
      <c r="C174" s="152" t="s">
        <v>35</v>
      </c>
      <c r="D174" s="143" t="s">
        <v>31</v>
      </c>
      <c r="E174" s="153">
        <v>3</v>
      </c>
      <c r="F174" s="143"/>
      <c r="G174" s="143" t="s">
        <v>280</v>
      </c>
      <c r="H174" s="156"/>
      <c r="I174" s="36"/>
      <c r="J174" s="36"/>
    </row>
    <row r="175" spans="1:10" ht="42.75" customHeight="1" x14ac:dyDescent="0.25">
      <c r="A175" s="150">
        <v>4</v>
      </c>
      <c r="B175" s="143"/>
      <c r="C175" s="152" t="s">
        <v>122</v>
      </c>
      <c r="D175" s="143" t="s">
        <v>31</v>
      </c>
      <c r="E175" s="153">
        <v>12</v>
      </c>
      <c r="F175" s="143"/>
      <c r="G175" s="143" t="s">
        <v>557</v>
      </c>
      <c r="H175" s="156"/>
      <c r="I175" s="36"/>
      <c r="J175" s="36"/>
    </row>
    <row r="176" spans="1:10" ht="34.950000000000003" customHeight="1" x14ac:dyDescent="0.25">
      <c r="A176" s="150">
        <v>5</v>
      </c>
      <c r="B176" s="143"/>
      <c r="C176" s="152" t="s">
        <v>123</v>
      </c>
      <c r="D176" s="143" t="s">
        <v>31</v>
      </c>
      <c r="E176" s="153">
        <v>287</v>
      </c>
      <c r="F176" s="143"/>
      <c r="G176" s="143" t="s">
        <v>558</v>
      </c>
      <c r="H176" s="156"/>
      <c r="I176" s="36"/>
      <c r="J176" s="36"/>
    </row>
    <row r="177" spans="1:10" ht="31.5" customHeight="1" x14ac:dyDescent="0.25">
      <c r="A177" s="150">
        <v>6</v>
      </c>
      <c r="B177" s="143"/>
      <c r="C177" s="152" t="s">
        <v>37</v>
      </c>
      <c r="D177" s="143" t="s">
        <v>31</v>
      </c>
      <c r="E177" s="153">
        <v>15</v>
      </c>
      <c r="F177" s="143"/>
      <c r="G177" s="143" t="s">
        <v>559</v>
      </c>
      <c r="H177" s="156"/>
      <c r="I177" s="36"/>
      <c r="J177" s="36"/>
    </row>
    <row r="178" spans="1:10" ht="28.95" customHeight="1" x14ac:dyDescent="0.25">
      <c r="A178" s="150">
        <v>7</v>
      </c>
      <c r="B178" s="143"/>
      <c r="C178" s="152" t="s">
        <v>124</v>
      </c>
      <c r="D178" s="143" t="s">
        <v>31</v>
      </c>
      <c r="E178" s="153">
        <v>17</v>
      </c>
      <c r="F178" s="143"/>
      <c r="G178" s="143" t="s">
        <v>560</v>
      </c>
      <c r="H178" s="156"/>
      <c r="I178" s="36"/>
      <c r="J178" s="36"/>
    </row>
    <row r="179" spans="1:10" ht="34.950000000000003" customHeight="1" x14ac:dyDescent="0.25">
      <c r="A179" s="150">
        <v>8</v>
      </c>
      <c r="B179" s="143"/>
      <c r="C179" s="152" t="s">
        <v>498</v>
      </c>
      <c r="D179" s="143" t="s">
        <v>40</v>
      </c>
      <c r="E179" s="153">
        <v>27.2</v>
      </c>
      <c r="F179" s="143"/>
      <c r="G179" s="143" t="s">
        <v>281</v>
      </c>
      <c r="H179" s="156"/>
      <c r="I179" s="36"/>
      <c r="J179" s="36"/>
    </row>
    <row r="180" spans="1:10" ht="28.8" customHeight="1" x14ac:dyDescent="0.25">
      <c r="A180" s="143"/>
      <c r="B180" s="143"/>
      <c r="C180" s="149" t="s">
        <v>41</v>
      </c>
      <c r="D180" s="143"/>
      <c r="E180" s="143"/>
      <c r="F180" s="143"/>
      <c r="G180" s="143"/>
      <c r="H180" s="156"/>
      <c r="I180" s="36"/>
      <c r="J180" s="36"/>
    </row>
    <row r="181" spans="1:10" ht="28.8" customHeight="1" x14ac:dyDescent="0.25">
      <c r="A181" s="150">
        <v>9</v>
      </c>
      <c r="B181" s="143"/>
      <c r="C181" s="152" t="s">
        <v>125</v>
      </c>
      <c r="D181" s="143" t="s">
        <v>42</v>
      </c>
      <c r="E181" s="153">
        <v>50</v>
      </c>
      <c r="F181" s="143" t="s">
        <v>215</v>
      </c>
      <c r="G181" s="143"/>
      <c r="H181" s="156"/>
      <c r="I181" s="36"/>
      <c r="J181" s="36"/>
    </row>
    <row r="182" spans="1:10" ht="34.950000000000003" customHeight="1" x14ac:dyDescent="0.25">
      <c r="A182" s="150">
        <v>10</v>
      </c>
      <c r="B182" s="143"/>
      <c r="C182" s="152" t="s">
        <v>174</v>
      </c>
      <c r="D182" s="143" t="s">
        <v>42</v>
      </c>
      <c r="E182" s="154">
        <v>27.2</v>
      </c>
      <c r="F182" s="143" t="s">
        <v>215</v>
      </c>
      <c r="G182" s="143" t="s">
        <v>128</v>
      </c>
      <c r="H182" s="156"/>
      <c r="I182" s="36"/>
      <c r="J182" s="36"/>
    </row>
    <row r="183" spans="1:10" ht="28.95" customHeight="1" x14ac:dyDescent="0.25">
      <c r="A183" s="143"/>
      <c r="B183" s="143"/>
      <c r="C183" s="152" t="s">
        <v>229</v>
      </c>
      <c r="D183" s="143"/>
      <c r="E183" s="143"/>
      <c r="F183" s="143"/>
      <c r="G183" s="143"/>
      <c r="H183" s="156"/>
      <c r="I183" s="36"/>
      <c r="J183" s="36"/>
    </row>
    <row r="184" spans="1:10" ht="28.5" customHeight="1" x14ac:dyDescent="0.25">
      <c r="A184" s="150">
        <v>11</v>
      </c>
      <c r="B184" s="143"/>
      <c r="C184" s="152" t="s">
        <v>282</v>
      </c>
      <c r="D184" s="143" t="s">
        <v>46</v>
      </c>
      <c r="E184" s="143" t="s">
        <v>500</v>
      </c>
      <c r="F184" s="143" t="s">
        <v>215</v>
      </c>
      <c r="G184" s="143"/>
      <c r="H184" s="156"/>
      <c r="I184" s="36"/>
      <c r="J184" s="36"/>
    </row>
    <row r="185" spans="1:10" ht="34.950000000000003" customHeight="1" x14ac:dyDescent="0.25">
      <c r="A185" s="150">
        <v>12</v>
      </c>
      <c r="B185" s="143"/>
      <c r="C185" s="152" t="s">
        <v>283</v>
      </c>
      <c r="D185" s="143" t="s">
        <v>46</v>
      </c>
      <c r="E185" s="143" t="s">
        <v>502</v>
      </c>
      <c r="F185" s="143" t="s">
        <v>215</v>
      </c>
      <c r="G185" s="143"/>
      <c r="H185" s="156"/>
      <c r="I185" s="36"/>
      <c r="J185" s="36"/>
    </row>
    <row r="186" spans="1:10" ht="28.95" customHeight="1" x14ac:dyDescent="0.25">
      <c r="A186" s="150">
        <v>13</v>
      </c>
      <c r="B186" s="143"/>
      <c r="C186" s="152" t="s">
        <v>217</v>
      </c>
      <c r="D186" s="143" t="s">
        <v>52</v>
      </c>
      <c r="E186" s="150">
        <v>16</v>
      </c>
      <c r="F186" s="143" t="s">
        <v>215</v>
      </c>
      <c r="G186" s="143"/>
      <c r="H186" s="156"/>
      <c r="I186" s="36"/>
      <c r="J186" s="36"/>
    </row>
    <row r="187" spans="1:10" ht="28.95" customHeight="1" x14ac:dyDescent="0.25">
      <c r="A187" s="150">
        <v>14</v>
      </c>
      <c r="B187" s="143"/>
      <c r="C187" s="152" t="s">
        <v>218</v>
      </c>
      <c r="D187" s="143" t="s">
        <v>52</v>
      </c>
      <c r="E187" s="150">
        <v>16</v>
      </c>
      <c r="F187" s="143" t="s">
        <v>215</v>
      </c>
      <c r="G187" s="143"/>
      <c r="H187" s="156"/>
      <c r="I187" s="36"/>
      <c r="J187" s="36"/>
    </row>
    <row r="188" spans="1:10" ht="28.95" customHeight="1" x14ac:dyDescent="0.25">
      <c r="A188" s="150">
        <v>15</v>
      </c>
      <c r="B188" s="143"/>
      <c r="C188" s="152" t="s">
        <v>219</v>
      </c>
      <c r="D188" s="143" t="s">
        <v>52</v>
      </c>
      <c r="E188" s="150">
        <v>32</v>
      </c>
      <c r="F188" s="143" t="s">
        <v>215</v>
      </c>
      <c r="G188" s="143"/>
      <c r="H188" s="156"/>
      <c r="I188" s="36"/>
      <c r="J188" s="36"/>
    </row>
    <row r="189" spans="1:10" ht="28.95" customHeight="1" x14ac:dyDescent="0.25">
      <c r="A189" s="150">
        <v>16</v>
      </c>
      <c r="B189" s="143"/>
      <c r="C189" s="152" t="s">
        <v>276</v>
      </c>
      <c r="D189" s="143" t="s">
        <v>52</v>
      </c>
      <c r="E189" s="143" t="s">
        <v>561</v>
      </c>
      <c r="F189" s="143" t="s">
        <v>215</v>
      </c>
      <c r="G189" s="143"/>
      <c r="H189" s="156"/>
      <c r="I189" s="36"/>
      <c r="J189" s="36"/>
    </row>
    <row r="190" spans="1:10" ht="46.05" customHeight="1" x14ac:dyDescent="0.25">
      <c r="A190" s="150">
        <v>17</v>
      </c>
      <c r="B190" s="143"/>
      <c r="C190" s="152" t="s">
        <v>562</v>
      </c>
      <c r="D190" s="143" t="s">
        <v>46</v>
      </c>
      <c r="E190" s="143" t="s">
        <v>563</v>
      </c>
      <c r="F190" s="143" t="s">
        <v>215</v>
      </c>
      <c r="G190" s="143"/>
      <c r="H190" s="156"/>
      <c r="I190" s="36"/>
      <c r="J190" s="36"/>
    </row>
    <row r="191" spans="1:10" ht="28.95" customHeight="1" x14ac:dyDescent="0.25">
      <c r="A191" s="150">
        <v>18</v>
      </c>
      <c r="B191" s="143"/>
      <c r="C191" s="152" t="s">
        <v>221</v>
      </c>
      <c r="D191" s="143" t="s">
        <v>52</v>
      </c>
      <c r="E191" s="150">
        <v>5</v>
      </c>
      <c r="F191" s="143" t="s">
        <v>215</v>
      </c>
      <c r="G191" s="143"/>
      <c r="H191" s="156"/>
      <c r="I191" s="36"/>
      <c r="J191" s="36"/>
    </row>
    <row r="192" spans="1:10" ht="34.950000000000003" customHeight="1" x14ac:dyDescent="0.25">
      <c r="A192" s="150">
        <v>19</v>
      </c>
      <c r="B192" s="143"/>
      <c r="C192" s="152" t="s">
        <v>506</v>
      </c>
      <c r="D192" s="143" t="s">
        <v>208</v>
      </c>
      <c r="E192" s="153">
        <v>2</v>
      </c>
      <c r="F192" s="143" t="s">
        <v>215</v>
      </c>
      <c r="G192" s="143"/>
      <c r="H192" s="156"/>
      <c r="I192" s="36"/>
      <c r="J192" s="36"/>
    </row>
  </sheetData>
  <mergeCells count="5">
    <mergeCell ref="C170:F170"/>
    <mergeCell ref="C148:F148"/>
    <mergeCell ref="C97:F97"/>
    <mergeCell ref="C72:F72"/>
    <mergeCell ref="A3:G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34AD-BA79-4C7C-A1BC-81DBD4743B69}">
  <sheetPr>
    <tabColor rgb="FF00B050"/>
  </sheetPr>
  <dimension ref="A1:J157"/>
  <sheetViews>
    <sheetView workbookViewId="0">
      <pane ySplit="1" topLeftCell="A146" activePane="bottomLeft" state="frozen"/>
      <selection pane="bottomLeft" activeCell="A61" sqref="A60:G61"/>
    </sheetView>
  </sheetViews>
  <sheetFormatPr defaultRowHeight="13.8" x14ac:dyDescent="0.25"/>
  <cols>
    <col min="1" max="2" width="9.33203125" style="102" customWidth="1"/>
    <col min="3" max="3" width="44.88671875" style="113" customWidth="1"/>
    <col min="4" max="4" width="14" style="102" customWidth="1"/>
    <col min="5" max="5" width="17.33203125" style="102" customWidth="1"/>
    <col min="6" max="6" width="29.109375" style="102" customWidth="1"/>
    <col min="7" max="7" width="40.21875" style="102" customWidth="1"/>
    <col min="8" max="9" width="19" style="38" customWidth="1"/>
    <col min="10" max="10" width="28.88671875" style="38" customWidth="1"/>
    <col min="11" max="16384" width="8.88671875" style="102"/>
  </cols>
  <sheetData>
    <row r="1" spans="1:10" ht="52.95" customHeight="1" x14ac:dyDescent="0.25">
      <c r="A1" s="86" t="s">
        <v>22</v>
      </c>
      <c r="B1" s="89" t="s">
        <v>23</v>
      </c>
      <c r="C1" s="86" t="s">
        <v>24</v>
      </c>
      <c r="D1" s="86" t="s">
        <v>25</v>
      </c>
      <c r="E1" s="86" t="s">
        <v>477</v>
      </c>
      <c r="F1" s="86" t="s">
        <v>27</v>
      </c>
      <c r="G1" s="86" t="s">
        <v>28</v>
      </c>
      <c r="H1" s="29" t="s">
        <v>463</v>
      </c>
      <c r="I1" s="35" t="s">
        <v>119</v>
      </c>
      <c r="J1" s="35" t="s">
        <v>120</v>
      </c>
    </row>
    <row r="2" spans="1:10" ht="15.75" customHeight="1" x14ac:dyDescent="0.25">
      <c r="A2" s="103">
        <v>1</v>
      </c>
      <c r="B2" s="104">
        <v>2</v>
      </c>
      <c r="C2" s="103">
        <v>3</v>
      </c>
      <c r="D2" s="103">
        <v>4</v>
      </c>
      <c r="E2" s="103">
        <v>5</v>
      </c>
      <c r="F2" s="103">
        <v>6</v>
      </c>
      <c r="G2" s="103">
        <v>7</v>
      </c>
      <c r="H2" s="36"/>
      <c r="I2" s="36"/>
      <c r="J2" s="36"/>
    </row>
    <row r="3" spans="1:10" s="118" customFormat="1" ht="27" customHeight="1" x14ac:dyDescent="0.25">
      <c r="A3" s="114"/>
      <c r="B3" s="135"/>
      <c r="C3" s="119" t="s">
        <v>306</v>
      </c>
      <c r="D3" s="136"/>
      <c r="E3" s="136"/>
      <c r="F3" s="137"/>
      <c r="G3" s="114"/>
      <c r="H3" s="80"/>
      <c r="I3" s="80"/>
      <c r="J3" s="80"/>
    </row>
    <row r="4" spans="1:10" s="118" customFormat="1" ht="25.95" customHeight="1" x14ac:dyDescent="0.25">
      <c r="A4" s="114"/>
      <c r="B4" s="135"/>
      <c r="C4" s="138" t="s">
        <v>464</v>
      </c>
      <c r="D4" s="114"/>
      <c r="E4" s="114"/>
      <c r="F4" s="114" t="s">
        <v>307</v>
      </c>
      <c r="G4" s="114"/>
      <c r="H4" s="80"/>
      <c r="I4" s="80"/>
      <c r="J4" s="80"/>
    </row>
    <row r="5" spans="1:10" s="118" customFormat="1" ht="46.05" customHeight="1" x14ac:dyDescent="0.25">
      <c r="A5" s="123">
        <v>1</v>
      </c>
      <c r="B5" s="135"/>
      <c r="C5" s="139" t="s">
        <v>481</v>
      </c>
      <c r="D5" s="114" t="s">
        <v>31</v>
      </c>
      <c r="E5" s="122">
        <v>384.54</v>
      </c>
      <c r="F5" s="114"/>
      <c r="G5" s="114"/>
      <c r="H5" s="140">
        <f>E5*-1</f>
        <v>-384.54</v>
      </c>
      <c r="I5" s="140">
        <v>0</v>
      </c>
      <c r="J5" s="80"/>
    </row>
    <row r="6" spans="1:10" s="118" customFormat="1" ht="27" customHeight="1" x14ac:dyDescent="0.25">
      <c r="A6" s="123">
        <v>2</v>
      </c>
      <c r="B6" s="135"/>
      <c r="C6" s="139" t="s">
        <v>308</v>
      </c>
      <c r="D6" s="114" t="s">
        <v>466</v>
      </c>
      <c r="E6" s="122">
        <v>8.74</v>
      </c>
      <c r="F6" s="114"/>
      <c r="G6" s="114"/>
      <c r="H6" s="140">
        <f t="shared" ref="H6:H44" si="0">E6*-1</f>
        <v>-8.74</v>
      </c>
      <c r="I6" s="140">
        <v>0</v>
      </c>
      <c r="J6" s="80"/>
    </row>
    <row r="7" spans="1:10" s="118" customFormat="1" ht="28.5" customHeight="1" x14ac:dyDescent="0.25">
      <c r="A7" s="123">
        <v>3</v>
      </c>
      <c r="B7" s="135"/>
      <c r="C7" s="139" t="s">
        <v>399</v>
      </c>
      <c r="D7" s="114" t="s">
        <v>466</v>
      </c>
      <c r="E7" s="122">
        <v>4.16</v>
      </c>
      <c r="F7" s="114"/>
      <c r="G7" s="114"/>
      <c r="H7" s="140">
        <f t="shared" si="0"/>
        <v>-4.16</v>
      </c>
      <c r="I7" s="140">
        <v>0</v>
      </c>
      <c r="J7" s="80"/>
    </row>
    <row r="8" spans="1:10" s="118" customFormat="1" ht="25.95" customHeight="1" x14ac:dyDescent="0.25">
      <c r="A8" s="123">
        <v>4</v>
      </c>
      <c r="B8" s="135"/>
      <c r="C8" s="139" t="s">
        <v>309</v>
      </c>
      <c r="D8" s="114" t="s">
        <v>466</v>
      </c>
      <c r="E8" s="122">
        <v>125.66</v>
      </c>
      <c r="F8" s="114"/>
      <c r="G8" s="114"/>
      <c r="H8" s="140">
        <f t="shared" si="0"/>
        <v>-125.66</v>
      </c>
      <c r="I8" s="140">
        <v>0</v>
      </c>
      <c r="J8" s="80"/>
    </row>
    <row r="9" spans="1:10" s="118" customFormat="1" ht="46.95" customHeight="1" x14ac:dyDescent="0.25">
      <c r="A9" s="123">
        <v>5</v>
      </c>
      <c r="B9" s="135"/>
      <c r="C9" s="139" t="s">
        <v>400</v>
      </c>
      <c r="D9" s="114" t="s">
        <v>31</v>
      </c>
      <c r="E9" s="122">
        <v>69.84</v>
      </c>
      <c r="F9" s="114"/>
      <c r="G9" s="114"/>
      <c r="H9" s="140">
        <f t="shared" si="0"/>
        <v>-69.84</v>
      </c>
      <c r="I9" s="140">
        <v>0</v>
      </c>
      <c r="J9" s="80"/>
    </row>
    <row r="10" spans="1:10" s="118" customFormat="1" ht="25.95" customHeight="1" x14ac:dyDescent="0.25">
      <c r="A10" s="123">
        <v>6</v>
      </c>
      <c r="B10" s="135"/>
      <c r="C10" s="139" t="s">
        <v>310</v>
      </c>
      <c r="D10" s="114" t="s">
        <v>31</v>
      </c>
      <c r="E10" s="124">
        <v>0.8</v>
      </c>
      <c r="F10" s="114"/>
      <c r="G10" s="114"/>
      <c r="H10" s="140">
        <f t="shared" si="0"/>
        <v>-0.8</v>
      </c>
      <c r="I10" s="140">
        <v>0</v>
      </c>
      <c r="J10" s="80"/>
    </row>
    <row r="11" spans="1:10" s="118" customFormat="1" ht="34.950000000000003" customHeight="1" x14ac:dyDescent="0.25">
      <c r="A11" s="123">
        <v>7</v>
      </c>
      <c r="B11" s="135"/>
      <c r="C11" s="139" t="s">
        <v>401</v>
      </c>
      <c r="D11" s="114" t="s">
        <v>42</v>
      </c>
      <c r="E11" s="120">
        <v>28</v>
      </c>
      <c r="F11" s="114"/>
      <c r="G11" s="114"/>
      <c r="H11" s="140">
        <f t="shared" si="0"/>
        <v>-28</v>
      </c>
      <c r="I11" s="140">
        <v>0</v>
      </c>
      <c r="J11" s="80"/>
    </row>
    <row r="12" spans="1:10" s="118" customFormat="1" ht="28.95" customHeight="1" x14ac:dyDescent="0.25">
      <c r="A12" s="120">
        <v>8</v>
      </c>
      <c r="B12" s="114"/>
      <c r="C12" s="121" t="s">
        <v>402</v>
      </c>
      <c r="D12" s="114" t="s">
        <v>42</v>
      </c>
      <c r="E12" s="120">
        <v>28</v>
      </c>
      <c r="F12" s="114"/>
      <c r="G12" s="114"/>
      <c r="H12" s="140">
        <f t="shared" si="0"/>
        <v>-28</v>
      </c>
      <c r="I12" s="140">
        <v>0</v>
      </c>
      <c r="J12" s="80"/>
    </row>
    <row r="13" spans="1:10" s="118" customFormat="1" ht="28.95" customHeight="1" x14ac:dyDescent="0.25">
      <c r="A13" s="120">
        <v>9</v>
      </c>
      <c r="B13" s="114"/>
      <c r="C13" s="121" t="s">
        <v>403</v>
      </c>
      <c r="D13" s="114" t="s">
        <v>42</v>
      </c>
      <c r="E13" s="120">
        <v>28</v>
      </c>
      <c r="F13" s="114"/>
      <c r="G13" s="114"/>
      <c r="H13" s="140">
        <f t="shared" si="0"/>
        <v>-28</v>
      </c>
      <c r="I13" s="140">
        <v>0</v>
      </c>
      <c r="J13" s="80"/>
    </row>
    <row r="14" spans="1:10" s="118" customFormat="1" ht="28.05" customHeight="1" x14ac:dyDescent="0.25">
      <c r="A14" s="120">
        <v>10</v>
      </c>
      <c r="B14" s="114"/>
      <c r="C14" s="121" t="s">
        <v>311</v>
      </c>
      <c r="D14" s="114" t="s">
        <v>31</v>
      </c>
      <c r="E14" s="122">
        <v>2.58</v>
      </c>
      <c r="F14" s="114"/>
      <c r="G14" s="114" t="s">
        <v>482</v>
      </c>
      <c r="H14" s="140">
        <f t="shared" si="0"/>
        <v>-2.58</v>
      </c>
      <c r="I14" s="140">
        <v>0</v>
      </c>
      <c r="J14" s="80"/>
    </row>
    <row r="15" spans="1:10" s="118" customFormat="1" ht="28.95" customHeight="1" x14ac:dyDescent="0.25">
      <c r="A15" s="120">
        <v>11</v>
      </c>
      <c r="B15" s="114"/>
      <c r="C15" s="121" t="s">
        <v>312</v>
      </c>
      <c r="D15" s="114" t="s">
        <v>31</v>
      </c>
      <c r="E15" s="101">
        <v>322.58999999999997</v>
      </c>
      <c r="F15" s="114"/>
      <c r="G15" s="114" t="s">
        <v>313</v>
      </c>
      <c r="H15" s="140">
        <f t="shared" si="0"/>
        <v>-322.58999999999997</v>
      </c>
      <c r="I15" s="140">
        <v>0</v>
      </c>
      <c r="J15" s="80"/>
    </row>
    <row r="16" spans="1:10" s="118" customFormat="1" ht="28.95" customHeight="1" x14ac:dyDescent="0.25">
      <c r="A16" s="120">
        <v>12</v>
      </c>
      <c r="B16" s="114"/>
      <c r="C16" s="121" t="s">
        <v>468</v>
      </c>
      <c r="D16" s="114" t="s">
        <v>31</v>
      </c>
      <c r="E16" s="122">
        <v>136.36000000000001</v>
      </c>
      <c r="F16" s="114"/>
      <c r="G16" s="114" t="s">
        <v>315</v>
      </c>
      <c r="H16" s="140">
        <f t="shared" si="0"/>
        <v>-136.36000000000001</v>
      </c>
      <c r="I16" s="140">
        <v>0</v>
      </c>
      <c r="J16" s="80"/>
    </row>
    <row r="17" spans="1:10" s="118" customFormat="1" ht="28.95" customHeight="1" x14ac:dyDescent="0.25">
      <c r="A17" s="120">
        <v>13</v>
      </c>
      <c r="B17" s="114"/>
      <c r="C17" s="121" t="s">
        <v>469</v>
      </c>
      <c r="D17" s="114" t="s">
        <v>31</v>
      </c>
      <c r="E17" s="122">
        <v>136.36000000000001</v>
      </c>
      <c r="F17" s="114"/>
      <c r="G17" s="114"/>
      <c r="H17" s="140">
        <f t="shared" si="0"/>
        <v>-136.36000000000001</v>
      </c>
      <c r="I17" s="140">
        <v>0</v>
      </c>
      <c r="J17" s="80"/>
    </row>
    <row r="18" spans="1:10" s="118" customFormat="1" ht="34.950000000000003" customHeight="1" x14ac:dyDescent="0.25">
      <c r="A18" s="120">
        <v>14</v>
      </c>
      <c r="B18" s="114"/>
      <c r="C18" s="121" t="s">
        <v>404</v>
      </c>
      <c r="D18" s="114" t="s">
        <v>40</v>
      </c>
      <c r="E18" s="122">
        <v>245.21</v>
      </c>
      <c r="F18" s="114"/>
      <c r="G18" s="114" t="s">
        <v>316</v>
      </c>
      <c r="H18" s="140">
        <f t="shared" si="0"/>
        <v>-245.21</v>
      </c>
      <c r="I18" s="140">
        <v>0</v>
      </c>
      <c r="J18" s="80"/>
    </row>
    <row r="19" spans="1:10" s="118" customFormat="1" ht="28.95" customHeight="1" x14ac:dyDescent="0.25">
      <c r="A19" s="114"/>
      <c r="B19" s="114"/>
      <c r="C19" s="119" t="s">
        <v>470</v>
      </c>
      <c r="D19" s="114"/>
      <c r="E19" s="114"/>
      <c r="F19" s="114" t="s">
        <v>307</v>
      </c>
      <c r="G19" s="114"/>
      <c r="H19" s="140">
        <f t="shared" si="0"/>
        <v>0</v>
      </c>
      <c r="I19" s="140">
        <v>0</v>
      </c>
      <c r="J19" s="80"/>
    </row>
    <row r="20" spans="1:10" s="118" customFormat="1" ht="34.950000000000003" customHeight="1" x14ac:dyDescent="0.25">
      <c r="A20" s="120">
        <v>15</v>
      </c>
      <c r="B20" s="114"/>
      <c r="C20" s="121" t="s">
        <v>317</v>
      </c>
      <c r="D20" s="114" t="s">
        <v>42</v>
      </c>
      <c r="E20" s="120">
        <v>52</v>
      </c>
      <c r="F20" s="114"/>
      <c r="G20" s="114"/>
      <c r="H20" s="140">
        <f t="shared" si="0"/>
        <v>-52</v>
      </c>
      <c r="I20" s="140">
        <v>0</v>
      </c>
      <c r="J20" s="80"/>
    </row>
    <row r="21" spans="1:10" s="118" customFormat="1" ht="34.950000000000003" customHeight="1" x14ac:dyDescent="0.25">
      <c r="A21" s="123">
        <v>16</v>
      </c>
      <c r="B21" s="114"/>
      <c r="C21" s="121" t="s">
        <v>483</v>
      </c>
      <c r="D21" s="114" t="s">
        <v>52</v>
      </c>
      <c r="E21" s="120">
        <v>6</v>
      </c>
      <c r="F21" s="114"/>
      <c r="G21" s="114"/>
      <c r="H21" s="140">
        <f t="shared" si="0"/>
        <v>-6</v>
      </c>
      <c r="I21" s="140">
        <v>0</v>
      </c>
      <c r="J21" s="80"/>
    </row>
    <row r="22" spans="1:10" s="118" customFormat="1" ht="28.95" customHeight="1" x14ac:dyDescent="0.25">
      <c r="A22" s="141"/>
      <c r="B22" s="114"/>
      <c r="C22" s="121" t="s">
        <v>472</v>
      </c>
      <c r="D22" s="114"/>
      <c r="E22" s="114"/>
      <c r="F22" s="114" t="s">
        <v>307</v>
      </c>
      <c r="G22" s="114"/>
      <c r="H22" s="140">
        <f t="shared" si="0"/>
        <v>0</v>
      </c>
      <c r="I22" s="140">
        <v>0</v>
      </c>
      <c r="J22" s="80"/>
    </row>
    <row r="23" spans="1:10" s="118" customFormat="1" ht="28.5" customHeight="1" x14ac:dyDescent="0.25">
      <c r="A23" s="123">
        <v>17</v>
      </c>
      <c r="B23" s="114"/>
      <c r="C23" s="121" t="s">
        <v>318</v>
      </c>
      <c r="D23" s="114" t="s">
        <v>46</v>
      </c>
      <c r="E23" s="114" t="s">
        <v>405</v>
      </c>
      <c r="F23" s="114"/>
      <c r="G23" s="114" t="s">
        <v>319</v>
      </c>
      <c r="H23" s="114" t="s">
        <v>405</v>
      </c>
      <c r="I23" s="140">
        <v>0</v>
      </c>
      <c r="J23" s="80"/>
    </row>
    <row r="24" spans="1:10" s="118" customFormat="1" ht="28.95" customHeight="1" x14ac:dyDescent="0.25">
      <c r="A24" s="123">
        <v>18</v>
      </c>
      <c r="B24" s="114"/>
      <c r="C24" s="121" t="s">
        <v>320</v>
      </c>
      <c r="D24" s="114" t="s">
        <v>46</v>
      </c>
      <c r="E24" s="114" t="s">
        <v>406</v>
      </c>
      <c r="F24" s="114"/>
      <c r="G24" s="114" t="s">
        <v>321</v>
      </c>
      <c r="H24" s="114" t="s">
        <v>406</v>
      </c>
      <c r="I24" s="140">
        <v>0</v>
      </c>
      <c r="J24" s="80"/>
    </row>
    <row r="25" spans="1:10" s="118" customFormat="1" ht="28.95" customHeight="1" x14ac:dyDescent="0.25">
      <c r="A25" s="123">
        <v>19</v>
      </c>
      <c r="B25" s="114"/>
      <c r="C25" s="121" t="s">
        <v>322</v>
      </c>
      <c r="D25" s="114" t="s">
        <v>46</v>
      </c>
      <c r="E25" s="114" t="s">
        <v>407</v>
      </c>
      <c r="F25" s="114"/>
      <c r="G25" s="114" t="s">
        <v>323</v>
      </c>
      <c r="H25" s="114" t="s">
        <v>407</v>
      </c>
      <c r="I25" s="140">
        <v>0</v>
      </c>
      <c r="J25" s="80"/>
    </row>
    <row r="26" spans="1:10" s="118" customFormat="1" ht="28.95" customHeight="1" x14ac:dyDescent="0.25">
      <c r="A26" s="123">
        <v>20</v>
      </c>
      <c r="B26" s="114"/>
      <c r="C26" s="121" t="s">
        <v>324</v>
      </c>
      <c r="D26" s="114" t="s">
        <v>46</v>
      </c>
      <c r="E26" s="114" t="s">
        <v>408</v>
      </c>
      <c r="F26" s="114"/>
      <c r="G26" s="114" t="s">
        <v>325</v>
      </c>
      <c r="H26" s="114" t="s">
        <v>408</v>
      </c>
      <c r="I26" s="140">
        <v>0</v>
      </c>
      <c r="J26" s="80"/>
    </row>
    <row r="27" spans="1:10" s="118" customFormat="1" ht="28.95" customHeight="1" x14ac:dyDescent="0.25">
      <c r="A27" s="120">
        <v>21</v>
      </c>
      <c r="B27" s="114"/>
      <c r="C27" s="121" t="s">
        <v>50</v>
      </c>
      <c r="D27" s="114" t="s">
        <v>46</v>
      </c>
      <c r="E27" s="114" t="s">
        <v>409</v>
      </c>
      <c r="F27" s="114"/>
      <c r="G27" s="114" t="s">
        <v>326</v>
      </c>
      <c r="H27" s="114" t="s">
        <v>409</v>
      </c>
      <c r="I27" s="140">
        <v>0</v>
      </c>
      <c r="J27" s="80"/>
    </row>
    <row r="28" spans="1:10" s="118" customFormat="1" ht="28.95" customHeight="1" x14ac:dyDescent="0.25">
      <c r="A28" s="120">
        <v>22</v>
      </c>
      <c r="B28" s="114"/>
      <c r="C28" s="121" t="s">
        <v>327</v>
      </c>
      <c r="D28" s="114" t="s">
        <v>46</v>
      </c>
      <c r="E28" s="114" t="s">
        <v>410</v>
      </c>
      <c r="F28" s="114"/>
      <c r="G28" s="114" t="s">
        <v>328</v>
      </c>
      <c r="H28" s="114" t="s">
        <v>410</v>
      </c>
      <c r="I28" s="140">
        <v>0</v>
      </c>
      <c r="J28" s="80"/>
    </row>
    <row r="29" spans="1:10" s="118" customFormat="1" ht="28.5" customHeight="1" x14ac:dyDescent="0.25">
      <c r="A29" s="120">
        <v>23</v>
      </c>
      <c r="B29" s="114"/>
      <c r="C29" s="121" t="s">
        <v>51</v>
      </c>
      <c r="D29" s="114" t="s">
        <v>46</v>
      </c>
      <c r="E29" s="114" t="s">
        <v>411</v>
      </c>
      <c r="F29" s="114"/>
      <c r="G29" s="114" t="s">
        <v>329</v>
      </c>
      <c r="H29" s="114" t="s">
        <v>411</v>
      </c>
      <c r="I29" s="140">
        <v>0</v>
      </c>
      <c r="J29" s="80"/>
    </row>
    <row r="30" spans="1:10" s="118" customFormat="1" ht="46.95" customHeight="1" x14ac:dyDescent="0.25">
      <c r="A30" s="120">
        <v>24</v>
      </c>
      <c r="B30" s="114"/>
      <c r="C30" s="121" t="s">
        <v>412</v>
      </c>
      <c r="D30" s="114" t="s">
        <v>52</v>
      </c>
      <c r="E30" s="120">
        <v>5</v>
      </c>
      <c r="F30" s="114"/>
      <c r="G30" s="114"/>
      <c r="H30" s="140">
        <f t="shared" si="0"/>
        <v>-5</v>
      </c>
      <c r="I30" s="140">
        <v>0</v>
      </c>
      <c r="J30" s="80"/>
    </row>
    <row r="31" spans="1:10" s="118" customFormat="1" ht="28.95" customHeight="1" x14ac:dyDescent="0.25">
      <c r="A31" s="120">
        <v>25</v>
      </c>
      <c r="B31" s="114"/>
      <c r="C31" s="121" t="s">
        <v>330</v>
      </c>
      <c r="D31" s="114" t="s">
        <v>46</v>
      </c>
      <c r="E31" s="114" t="s">
        <v>413</v>
      </c>
      <c r="F31" s="114"/>
      <c r="G31" s="114"/>
      <c r="H31" s="114" t="s">
        <v>413</v>
      </c>
      <c r="I31" s="140">
        <v>0</v>
      </c>
      <c r="J31" s="80"/>
    </row>
    <row r="32" spans="1:10" s="118" customFormat="1" ht="28.95" customHeight="1" x14ac:dyDescent="0.25">
      <c r="A32" s="114" t="s">
        <v>331</v>
      </c>
      <c r="B32" s="114"/>
      <c r="C32" s="121" t="s">
        <v>332</v>
      </c>
      <c r="D32" s="114" t="s">
        <v>46</v>
      </c>
      <c r="E32" s="114" t="s">
        <v>414</v>
      </c>
      <c r="F32" s="114"/>
      <c r="G32" s="114"/>
      <c r="H32" s="114" t="s">
        <v>414</v>
      </c>
      <c r="I32" s="140">
        <v>0</v>
      </c>
      <c r="J32" s="80"/>
    </row>
    <row r="33" spans="1:10" s="118" customFormat="1" ht="28.5" customHeight="1" x14ac:dyDescent="0.25">
      <c r="A33" s="120">
        <v>26</v>
      </c>
      <c r="B33" s="114"/>
      <c r="C33" s="121" t="s">
        <v>54</v>
      </c>
      <c r="D33" s="114" t="s">
        <v>484</v>
      </c>
      <c r="E33" s="114" t="s">
        <v>416</v>
      </c>
      <c r="F33" s="114"/>
      <c r="G33" s="114"/>
      <c r="H33" s="114" t="s">
        <v>416</v>
      </c>
      <c r="I33" s="140">
        <v>0</v>
      </c>
      <c r="J33" s="80"/>
    </row>
    <row r="34" spans="1:10" s="118" customFormat="1" ht="28.95" customHeight="1" x14ac:dyDescent="0.25">
      <c r="A34" s="120">
        <v>27</v>
      </c>
      <c r="B34" s="114"/>
      <c r="C34" s="121" t="s">
        <v>56</v>
      </c>
      <c r="D34" s="114" t="s">
        <v>484</v>
      </c>
      <c r="E34" s="114" t="s">
        <v>417</v>
      </c>
      <c r="F34" s="114"/>
      <c r="G34" s="114"/>
      <c r="H34" s="114" t="s">
        <v>417</v>
      </c>
      <c r="I34" s="140">
        <v>0</v>
      </c>
      <c r="J34" s="80"/>
    </row>
    <row r="35" spans="1:10" s="118" customFormat="1" ht="28.95" customHeight="1" x14ac:dyDescent="0.25">
      <c r="A35" s="114"/>
      <c r="B35" s="114"/>
      <c r="C35" s="119" t="s">
        <v>473</v>
      </c>
      <c r="D35" s="114"/>
      <c r="E35" s="114"/>
      <c r="F35" s="114" t="s">
        <v>307</v>
      </c>
      <c r="G35" s="114"/>
      <c r="H35" s="140">
        <f t="shared" si="0"/>
        <v>0</v>
      </c>
      <c r="I35" s="140">
        <v>0</v>
      </c>
      <c r="J35" s="80"/>
    </row>
    <row r="36" spans="1:10" s="118" customFormat="1" ht="28.95" customHeight="1" x14ac:dyDescent="0.25">
      <c r="A36" s="123">
        <v>28</v>
      </c>
      <c r="B36" s="114"/>
      <c r="C36" s="121" t="s">
        <v>333</v>
      </c>
      <c r="D36" s="114" t="s">
        <v>42</v>
      </c>
      <c r="E36" s="120">
        <v>52</v>
      </c>
      <c r="F36" s="114"/>
      <c r="G36" s="114"/>
      <c r="H36" s="140">
        <f t="shared" si="0"/>
        <v>-52</v>
      </c>
      <c r="I36" s="140">
        <v>0</v>
      </c>
      <c r="J36" s="80"/>
    </row>
    <row r="37" spans="1:10" s="118" customFormat="1" ht="34.950000000000003" customHeight="1" x14ac:dyDescent="0.25">
      <c r="A37" s="123">
        <v>29</v>
      </c>
      <c r="B37" s="114"/>
      <c r="C37" s="121" t="s">
        <v>334</v>
      </c>
      <c r="D37" s="114" t="s">
        <v>52</v>
      </c>
      <c r="E37" s="120">
        <v>1</v>
      </c>
      <c r="F37" s="114"/>
      <c r="G37" s="114" t="s">
        <v>335</v>
      </c>
      <c r="H37" s="140">
        <f t="shared" si="0"/>
        <v>-1</v>
      </c>
      <c r="I37" s="140">
        <v>0</v>
      </c>
      <c r="J37" s="80"/>
    </row>
    <row r="38" spans="1:10" s="118" customFormat="1" ht="28.95" customHeight="1" x14ac:dyDescent="0.25">
      <c r="A38" s="141"/>
      <c r="B38" s="114"/>
      <c r="C38" s="121" t="s">
        <v>336</v>
      </c>
      <c r="D38" s="114" t="s">
        <v>46</v>
      </c>
      <c r="E38" s="114" t="s">
        <v>418</v>
      </c>
      <c r="F38" s="114"/>
      <c r="G38" s="114"/>
      <c r="H38" s="114" t="s">
        <v>418</v>
      </c>
      <c r="I38" s="140">
        <v>0</v>
      </c>
      <c r="J38" s="80"/>
    </row>
    <row r="39" spans="1:10" s="118" customFormat="1" ht="28.95" customHeight="1" x14ac:dyDescent="0.25">
      <c r="A39" s="141"/>
      <c r="B39" s="114"/>
      <c r="C39" s="121" t="s">
        <v>337</v>
      </c>
      <c r="D39" s="114" t="s">
        <v>46</v>
      </c>
      <c r="E39" s="114" t="s">
        <v>419</v>
      </c>
      <c r="F39" s="114"/>
      <c r="G39" s="114"/>
      <c r="H39" s="114" t="s">
        <v>419</v>
      </c>
      <c r="I39" s="140">
        <v>0</v>
      </c>
      <c r="J39" s="80"/>
    </row>
    <row r="40" spans="1:10" s="118" customFormat="1" ht="28.95" customHeight="1" x14ac:dyDescent="0.25">
      <c r="A40" s="141"/>
      <c r="B40" s="114"/>
      <c r="C40" s="121" t="s">
        <v>338</v>
      </c>
      <c r="D40" s="114" t="s">
        <v>46</v>
      </c>
      <c r="E40" s="114" t="s">
        <v>420</v>
      </c>
      <c r="F40" s="114"/>
      <c r="G40" s="114" t="s">
        <v>339</v>
      </c>
      <c r="H40" s="114" t="s">
        <v>420</v>
      </c>
      <c r="I40" s="140">
        <v>0</v>
      </c>
      <c r="J40" s="80"/>
    </row>
    <row r="41" spans="1:10" s="118" customFormat="1" ht="28.5" customHeight="1" x14ac:dyDescent="0.25">
      <c r="A41" s="141"/>
      <c r="B41" s="114"/>
      <c r="C41" s="121" t="s">
        <v>340</v>
      </c>
      <c r="D41" s="114" t="s">
        <v>46</v>
      </c>
      <c r="E41" s="114" t="s">
        <v>421</v>
      </c>
      <c r="F41" s="114"/>
      <c r="G41" s="114"/>
      <c r="H41" s="114" t="s">
        <v>421</v>
      </c>
      <c r="I41" s="140">
        <v>0</v>
      </c>
      <c r="J41" s="80"/>
    </row>
    <row r="42" spans="1:10" s="118" customFormat="1" ht="28.95" customHeight="1" x14ac:dyDescent="0.25">
      <c r="A42" s="114"/>
      <c r="B42" s="114"/>
      <c r="C42" s="121" t="s">
        <v>341</v>
      </c>
      <c r="D42" s="114" t="s">
        <v>46</v>
      </c>
      <c r="E42" s="114" t="s">
        <v>422</v>
      </c>
      <c r="F42" s="114"/>
      <c r="G42" s="114"/>
      <c r="H42" s="114" t="s">
        <v>422</v>
      </c>
      <c r="I42" s="140">
        <v>0</v>
      </c>
      <c r="J42" s="80"/>
    </row>
    <row r="43" spans="1:10" s="118" customFormat="1" ht="28.95" customHeight="1" x14ac:dyDescent="0.25">
      <c r="A43" s="114"/>
      <c r="B43" s="114"/>
      <c r="C43" s="121" t="s">
        <v>342</v>
      </c>
      <c r="D43" s="114" t="s">
        <v>46</v>
      </c>
      <c r="E43" s="114" t="s">
        <v>423</v>
      </c>
      <c r="F43" s="114"/>
      <c r="G43" s="114"/>
      <c r="H43" s="114" t="s">
        <v>423</v>
      </c>
      <c r="I43" s="140">
        <v>0</v>
      </c>
      <c r="J43" s="80"/>
    </row>
    <row r="44" spans="1:10" s="118" customFormat="1" ht="28.5" customHeight="1" x14ac:dyDescent="0.25">
      <c r="A44" s="114"/>
      <c r="B44" s="114"/>
      <c r="C44" s="121" t="s">
        <v>343</v>
      </c>
      <c r="D44" s="114" t="s">
        <v>46</v>
      </c>
      <c r="E44" s="114" t="s">
        <v>424</v>
      </c>
      <c r="F44" s="114"/>
      <c r="G44" s="114"/>
      <c r="H44" s="114" t="s">
        <v>424</v>
      </c>
      <c r="I44" s="140">
        <v>0</v>
      </c>
      <c r="J44" s="80"/>
    </row>
    <row r="45" spans="1:10" s="118" customFormat="1" ht="28.95" customHeight="1" x14ac:dyDescent="0.25">
      <c r="A45" s="114"/>
      <c r="B45" s="114"/>
      <c r="C45" s="115" t="s">
        <v>344</v>
      </c>
      <c r="D45" s="116"/>
      <c r="E45" s="116"/>
      <c r="F45" s="117"/>
      <c r="G45" s="114"/>
      <c r="H45" s="80"/>
      <c r="I45" s="80"/>
      <c r="J45" s="80"/>
    </row>
    <row r="46" spans="1:10" s="118" customFormat="1" ht="28.95" customHeight="1" x14ac:dyDescent="0.25">
      <c r="A46" s="114"/>
      <c r="B46" s="114"/>
      <c r="C46" s="119" t="s">
        <v>464</v>
      </c>
      <c r="D46" s="114"/>
      <c r="E46" s="114"/>
      <c r="F46" s="114" t="s">
        <v>307</v>
      </c>
      <c r="G46" s="114"/>
      <c r="H46" s="80"/>
      <c r="I46" s="80"/>
      <c r="J46" s="80"/>
    </row>
    <row r="47" spans="1:10" s="118" customFormat="1" ht="46.95" customHeight="1" x14ac:dyDescent="0.25">
      <c r="A47" s="120">
        <v>1</v>
      </c>
      <c r="B47" s="114"/>
      <c r="C47" s="121" t="s">
        <v>465</v>
      </c>
      <c r="D47" s="114" t="s">
        <v>31</v>
      </c>
      <c r="E47" s="129">
        <v>186.67</v>
      </c>
      <c r="F47" s="114"/>
      <c r="G47" s="114"/>
      <c r="H47" s="132">
        <f>I47-E47</f>
        <v>-83.669999999999987</v>
      </c>
      <c r="I47" s="132">
        <v>103</v>
      </c>
      <c r="J47" s="80" t="s">
        <v>474</v>
      </c>
    </row>
    <row r="48" spans="1:10" s="118" customFormat="1" ht="28.05" customHeight="1" x14ac:dyDescent="0.25">
      <c r="A48" s="120">
        <v>2</v>
      </c>
      <c r="B48" s="114"/>
      <c r="C48" s="121" t="s">
        <v>308</v>
      </c>
      <c r="D48" s="114" t="s">
        <v>466</v>
      </c>
      <c r="E48" s="129">
        <v>5.77</v>
      </c>
      <c r="F48" s="114"/>
      <c r="G48" s="114"/>
      <c r="H48" s="132">
        <f t="shared" ref="H48:H66" si="1">I48-E48</f>
        <v>-2.6799999999999997</v>
      </c>
      <c r="I48" s="132">
        <v>3.09</v>
      </c>
      <c r="J48" s="80" t="s">
        <v>474</v>
      </c>
    </row>
    <row r="49" spans="1:10" s="118" customFormat="1" ht="28.95" customHeight="1" x14ac:dyDescent="0.25">
      <c r="A49" s="120">
        <v>3</v>
      </c>
      <c r="B49" s="114"/>
      <c r="C49" s="121" t="s">
        <v>399</v>
      </c>
      <c r="D49" s="114" t="s">
        <v>466</v>
      </c>
      <c r="E49" s="129">
        <v>3.44</v>
      </c>
      <c r="F49" s="114"/>
      <c r="G49" s="114"/>
      <c r="H49" s="132">
        <f t="shared" si="1"/>
        <v>2.6199999999999997</v>
      </c>
      <c r="I49" s="132">
        <v>6.06</v>
      </c>
      <c r="J49" s="80" t="s">
        <v>474</v>
      </c>
    </row>
    <row r="50" spans="1:10" s="118" customFormat="1" ht="28.95" customHeight="1" x14ac:dyDescent="0.25">
      <c r="A50" s="120">
        <v>4</v>
      </c>
      <c r="B50" s="114"/>
      <c r="C50" s="121" t="s">
        <v>309</v>
      </c>
      <c r="D50" s="114" t="s">
        <v>466</v>
      </c>
      <c r="E50" s="129">
        <v>69.489999999999995</v>
      </c>
      <c r="F50" s="114"/>
      <c r="G50" s="114"/>
      <c r="H50" s="132">
        <f t="shared" si="1"/>
        <v>-55.489999999999995</v>
      </c>
      <c r="I50" s="132">
        <v>14</v>
      </c>
      <c r="J50" s="80" t="s">
        <v>474</v>
      </c>
    </row>
    <row r="51" spans="1:10" s="118" customFormat="1" ht="34.950000000000003" customHeight="1" x14ac:dyDescent="0.25">
      <c r="A51" s="123">
        <v>5</v>
      </c>
      <c r="B51" s="114"/>
      <c r="C51" s="121" t="s">
        <v>425</v>
      </c>
      <c r="D51" s="114" t="s">
        <v>42</v>
      </c>
      <c r="E51" s="129">
        <v>18.600000000000001</v>
      </c>
      <c r="F51" s="114"/>
      <c r="G51" s="114"/>
      <c r="H51" s="132">
        <f t="shared" si="1"/>
        <v>-10.320000000000002</v>
      </c>
      <c r="I51" s="132">
        <v>8.2799999999999994</v>
      </c>
      <c r="J51" s="80" t="s">
        <v>474</v>
      </c>
    </row>
    <row r="52" spans="1:10" s="118" customFormat="1" ht="34.950000000000003" customHeight="1" x14ac:dyDescent="0.25">
      <c r="A52" s="123">
        <v>6</v>
      </c>
      <c r="B52" s="114"/>
      <c r="C52" s="121" t="s">
        <v>426</v>
      </c>
      <c r="D52" s="114" t="s">
        <v>42</v>
      </c>
      <c r="E52" s="129">
        <v>18.600000000000001</v>
      </c>
      <c r="F52" s="114"/>
      <c r="G52" s="114"/>
      <c r="H52" s="132">
        <f t="shared" si="1"/>
        <v>-18.600000000000001</v>
      </c>
      <c r="I52" s="132">
        <v>0</v>
      </c>
      <c r="J52" s="80" t="s">
        <v>474</v>
      </c>
    </row>
    <row r="53" spans="1:10" s="118" customFormat="1" ht="34.950000000000003" customHeight="1" x14ac:dyDescent="0.25">
      <c r="A53" s="123">
        <v>7</v>
      </c>
      <c r="B53" s="114"/>
      <c r="C53" s="121" t="s">
        <v>345</v>
      </c>
      <c r="D53" s="114" t="s">
        <v>42</v>
      </c>
      <c r="E53" s="129">
        <v>18.600000000000001</v>
      </c>
      <c r="F53" s="114"/>
      <c r="G53" s="114"/>
      <c r="H53" s="132">
        <f t="shared" si="1"/>
        <v>-18.600000000000001</v>
      </c>
      <c r="I53" s="132">
        <v>0</v>
      </c>
      <c r="J53" s="80" t="s">
        <v>478</v>
      </c>
    </row>
    <row r="54" spans="1:10" s="118" customFormat="1" ht="28.95" customHeight="1" x14ac:dyDescent="0.25">
      <c r="A54" s="123">
        <v>8</v>
      </c>
      <c r="B54" s="114"/>
      <c r="C54" s="121" t="s">
        <v>311</v>
      </c>
      <c r="D54" s="114" t="s">
        <v>31</v>
      </c>
      <c r="E54" s="129">
        <v>1.72</v>
      </c>
      <c r="F54" s="114"/>
      <c r="G54" s="114" t="s">
        <v>467</v>
      </c>
      <c r="H54" s="132">
        <f t="shared" si="1"/>
        <v>-1</v>
      </c>
      <c r="I54" s="132">
        <v>0.72</v>
      </c>
      <c r="J54" s="80" t="s">
        <v>474</v>
      </c>
    </row>
    <row r="55" spans="1:10" s="118" customFormat="1" ht="28.95" customHeight="1" x14ac:dyDescent="0.25">
      <c r="A55" s="123">
        <v>9</v>
      </c>
      <c r="B55" s="114"/>
      <c r="C55" s="121" t="s">
        <v>312</v>
      </c>
      <c r="D55" s="114" t="s">
        <v>31</v>
      </c>
      <c r="E55" s="129">
        <v>118.9</v>
      </c>
      <c r="F55" s="114"/>
      <c r="G55" s="114"/>
      <c r="H55" s="132">
        <f t="shared" si="1"/>
        <v>-37.31</v>
      </c>
      <c r="I55" s="132">
        <v>81.59</v>
      </c>
      <c r="J55" s="80" t="s">
        <v>474</v>
      </c>
    </row>
    <row r="56" spans="1:10" s="118" customFormat="1" ht="28.8" customHeight="1" x14ac:dyDescent="0.25">
      <c r="A56" s="123">
        <v>10</v>
      </c>
      <c r="B56" s="114"/>
      <c r="C56" s="121" t="s">
        <v>468</v>
      </c>
      <c r="D56" s="114" t="s">
        <v>31</v>
      </c>
      <c r="E56" s="129">
        <v>73.540000000000006</v>
      </c>
      <c r="F56" s="114"/>
      <c r="G56" s="114"/>
      <c r="H56" s="132">
        <f t="shared" si="1"/>
        <v>-52.13000000000001</v>
      </c>
      <c r="I56" s="132">
        <f>I47-I55</f>
        <v>21.409999999999997</v>
      </c>
      <c r="J56" s="80" t="s">
        <v>474</v>
      </c>
    </row>
    <row r="57" spans="1:10" s="118" customFormat="1" ht="28.95" customHeight="1" x14ac:dyDescent="0.25">
      <c r="A57" s="120">
        <v>11</v>
      </c>
      <c r="B57" s="114"/>
      <c r="C57" s="121" t="s">
        <v>469</v>
      </c>
      <c r="D57" s="114" t="s">
        <v>31</v>
      </c>
      <c r="E57" s="129">
        <v>73.540000000000006</v>
      </c>
      <c r="F57" s="114"/>
      <c r="G57" s="114"/>
      <c r="H57" s="132">
        <f t="shared" si="1"/>
        <v>-52.13000000000001</v>
      </c>
      <c r="I57" s="132">
        <f>I56</f>
        <v>21.409999999999997</v>
      </c>
      <c r="J57" s="80" t="s">
        <v>474</v>
      </c>
    </row>
    <row r="58" spans="1:10" s="118" customFormat="1" ht="34.950000000000003" customHeight="1" x14ac:dyDescent="0.25">
      <c r="A58" s="120">
        <v>12</v>
      </c>
      <c r="B58" s="114"/>
      <c r="C58" s="121" t="s">
        <v>427</v>
      </c>
      <c r="D58" s="114" t="s">
        <v>40</v>
      </c>
      <c r="E58" s="129">
        <v>139.72</v>
      </c>
      <c r="F58" s="114"/>
      <c r="G58" s="114"/>
      <c r="H58" s="132">
        <f t="shared" si="1"/>
        <v>-99.040999999999997</v>
      </c>
      <c r="I58" s="132">
        <f>I57*1.9</f>
        <v>40.678999999999995</v>
      </c>
      <c r="J58" s="80" t="s">
        <v>474</v>
      </c>
    </row>
    <row r="59" spans="1:10" s="118" customFormat="1" ht="28.05" customHeight="1" x14ac:dyDescent="0.25">
      <c r="A59" s="114"/>
      <c r="B59" s="114"/>
      <c r="C59" s="119" t="s">
        <v>470</v>
      </c>
      <c r="D59" s="114"/>
      <c r="E59" s="130"/>
      <c r="F59" s="114" t="s">
        <v>307</v>
      </c>
      <c r="G59" s="114"/>
      <c r="H59" s="132"/>
      <c r="I59" s="132"/>
      <c r="J59" s="80"/>
    </row>
    <row r="60" spans="1:10" s="118" customFormat="1" ht="28.95" customHeight="1" x14ac:dyDescent="0.25">
      <c r="A60" s="120">
        <v>13</v>
      </c>
      <c r="B60" s="114"/>
      <c r="C60" s="121" t="s">
        <v>346</v>
      </c>
      <c r="D60" s="114" t="s">
        <v>42</v>
      </c>
      <c r="E60" s="129">
        <v>31</v>
      </c>
      <c r="F60" s="114"/>
      <c r="G60" s="114"/>
      <c r="H60" s="132">
        <f t="shared" si="1"/>
        <v>-31</v>
      </c>
      <c r="I60" s="132">
        <v>0</v>
      </c>
      <c r="J60" s="80" t="s">
        <v>474</v>
      </c>
    </row>
    <row r="61" spans="1:10" s="118" customFormat="1" ht="28.95" customHeight="1" x14ac:dyDescent="0.25">
      <c r="A61" s="125" t="s">
        <v>475</v>
      </c>
      <c r="B61" s="126"/>
      <c r="C61" s="127" t="s">
        <v>476</v>
      </c>
      <c r="D61" s="126" t="s">
        <v>42</v>
      </c>
      <c r="E61" s="131">
        <v>0</v>
      </c>
      <c r="F61" s="126"/>
      <c r="G61" s="126"/>
      <c r="H61" s="133">
        <f t="shared" si="1"/>
        <v>30.18</v>
      </c>
      <c r="I61" s="133">
        <v>30.18</v>
      </c>
      <c r="J61" s="128" t="s">
        <v>479</v>
      </c>
    </row>
    <row r="62" spans="1:10" s="118" customFormat="1" ht="28.95" customHeight="1" x14ac:dyDescent="0.25">
      <c r="A62" s="120">
        <v>14</v>
      </c>
      <c r="B62" s="114"/>
      <c r="C62" s="121" t="s">
        <v>471</v>
      </c>
      <c r="D62" s="114" t="s">
        <v>52</v>
      </c>
      <c r="E62" s="129">
        <v>3</v>
      </c>
      <c r="F62" s="120">
        <v>14</v>
      </c>
      <c r="G62" s="114"/>
      <c r="H62" s="132">
        <f t="shared" si="1"/>
        <v>-3</v>
      </c>
      <c r="I62" s="132">
        <v>0</v>
      </c>
      <c r="J62" s="80" t="s">
        <v>474</v>
      </c>
    </row>
    <row r="63" spans="1:10" s="118" customFormat="1" ht="28.95" customHeight="1" x14ac:dyDescent="0.25">
      <c r="A63" s="114"/>
      <c r="B63" s="114"/>
      <c r="C63" s="121" t="s">
        <v>472</v>
      </c>
      <c r="D63" s="114"/>
      <c r="E63" s="130"/>
      <c r="F63" s="114" t="s">
        <v>307</v>
      </c>
      <c r="G63" s="114"/>
      <c r="H63" s="132"/>
      <c r="I63" s="132"/>
      <c r="J63" s="80"/>
    </row>
    <row r="64" spans="1:10" s="118" customFormat="1" ht="60" customHeight="1" x14ac:dyDescent="0.25">
      <c r="A64" s="120">
        <v>15</v>
      </c>
      <c r="B64" s="114"/>
      <c r="C64" s="121" t="s">
        <v>412</v>
      </c>
      <c r="D64" s="114" t="s">
        <v>52</v>
      </c>
      <c r="E64" s="129">
        <v>2</v>
      </c>
      <c r="F64" s="114"/>
      <c r="G64" s="114"/>
      <c r="H64" s="132">
        <f t="shared" si="1"/>
        <v>-2</v>
      </c>
      <c r="I64" s="132">
        <v>0</v>
      </c>
      <c r="J64" s="80" t="s">
        <v>474</v>
      </c>
    </row>
    <row r="65" spans="1:10" s="118" customFormat="1" ht="28.95" customHeight="1" x14ac:dyDescent="0.25">
      <c r="A65" s="114"/>
      <c r="B65" s="114"/>
      <c r="C65" s="119" t="s">
        <v>473</v>
      </c>
      <c r="D65" s="114"/>
      <c r="E65" s="130"/>
      <c r="F65" s="114" t="s">
        <v>307</v>
      </c>
      <c r="G65" s="114"/>
      <c r="H65" s="132"/>
      <c r="I65" s="132"/>
      <c r="J65" s="80"/>
    </row>
    <row r="66" spans="1:10" s="118" customFormat="1" ht="28.95" customHeight="1" x14ac:dyDescent="0.25">
      <c r="A66" s="123">
        <v>16</v>
      </c>
      <c r="B66" s="114"/>
      <c r="C66" s="121" t="s">
        <v>333</v>
      </c>
      <c r="D66" s="114" t="s">
        <v>42</v>
      </c>
      <c r="E66" s="129">
        <v>31</v>
      </c>
      <c r="F66" s="114"/>
      <c r="G66" s="114"/>
      <c r="H66" s="132">
        <v>0</v>
      </c>
      <c r="I66" s="132">
        <v>31</v>
      </c>
      <c r="J66" s="80" t="s">
        <v>480</v>
      </c>
    </row>
    <row r="67" spans="1:10" ht="28.95" customHeight="1" x14ac:dyDescent="0.25">
      <c r="A67" s="33"/>
      <c r="B67" s="33"/>
      <c r="C67" s="91" t="s">
        <v>347</v>
      </c>
      <c r="D67" s="92"/>
      <c r="E67" s="92"/>
      <c r="F67" s="99"/>
      <c r="G67" s="33"/>
      <c r="H67" s="36"/>
      <c r="I67" s="36"/>
      <c r="J67" s="36"/>
    </row>
    <row r="68" spans="1:10" ht="28.95" customHeight="1" x14ac:dyDescent="0.25">
      <c r="A68" s="33"/>
      <c r="B68" s="33"/>
      <c r="C68" s="93" t="s">
        <v>30</v>
      </c>
      <c r="D68" s="33"/>
      <c r="E68" s="33"/>
      <c r="F68" s="33" t="s">
        <v>307</v>
      </c>
      <c r="G68" s="33"/>
      <c r="H68" s="36"/>
      <c r="I68" s="36"/>
      <c r="J68" s="36"/>
    </row>
    <row r="69" spans="1:10" ht="34.950000000000003" customHeight="1" x14ac:dyDescent="0.25">
      <c r="A69" s="108">
        <v>1</v>
      </c>
      <c r="B69" s="33"/>
      <c r="C69" s="88" t="s">
        <v>428</v>
      </c>
      <c r="D69" s="33" t="s">
        <v>31</v>
      </c>
      <c r="E69" s="111">
        <v>703</v>
      </c>
      <c r="F69" s="33"/>
      <c r="G69" s="33"/>
      <c r="H69" s="36">
        <v>0</v>
      </c>
      <c r="I69" s="142">
        <f>E69</f>
        <v>703</v>
      </c>
      <c r="J69" s="36"/>
    </row>
    <row r="70" spans="1:10" ht="28.05" customHeight="1" x14ac:dyDescent="0.25">
      <c r="A70" s="108">
        <v>2</v>
      </c>
      <c r="B70" s="33"/>
      <c r="C70" s="88" t="s">
        <v>308</v>
      </c>
      <c r="D70" s="33" t="s">
        <v>208</v>
      </c>
      <c r="E70" s="33" t="s">
        <v>429</v>
      </c>
      <c r="F70" s="33"/>
      <c r="G70" s="33"/>
      <c r="H70" s="36">
        <v>0</v>
      </c>
      <c r="I70" s="142" t="str">
        <f t="shared" ref="I70:I133" si="2">E70</f>
        <v>22.48</v>
      </c>
      <c r="J70" s="36"/>
    </row>
    <row r="71" spans="1:10" ht="28.95" customHeight="1" x14ac:dyDescent="0.25">
      <c r="A71" s="108">
        <v>3</v>
      </c>
      <c r="B71" s="33"/>
      <c r="C71" s="88" t="s">
        <v>399</v>
      </c>
      <c r="D71" s="33" t="s">
        <v>208</v>
      </c>
      <c r="E71" s="109">
        <v>18.07</v>
      </c>
      <c r="F71" s="33"/>
      <c r="G71" s="33"/>
      <c r="H71" s="36">
        <v>0</v>
      </c>
      <c r="I71" s="142">
        <f t="shared" si="2"/>
        <v>18.07</v>
      </c>
      <c r="J71" s="36"/>
    </row>
    <row r="72" spans="1:10" ht="28.95" customHeight="1" x14ac:dyDescent="0.25">
      <c r="A72" s="108">
        <v>4</v>
      </c>
      <c r="B72" s="33"/>
      <c r="C72" s="88" t="s">
        <v>309</v>
      </c>
      <c r="D72" s="33" t="s">
        <v>208</v>
      </c>
      <c r="E72" s="112">
        <v>432.2</v>
      </c>
      <c r="F72" s="33"/>
      <c r="G72" s="33"/>
      <c r="H72" s="36">
        <v>0</v>
      </c>
      <c r="I72" s="142">
        <f t="shared" si="2"/>
        <v>432.2</v>
      </c>
      <c r="J72" s="36"/>
    </row>
    <row r="73" spans="1:10" ht="34.950000000000003" customHeight="1" x14ac:dyDescent="0.25">
      <c r="A73" s="108">
        <v>5</v>
      </c>
      <c r="B73" s="33"/>
      <c r="C73" s="88" t="s">
        <v>430</v>
      </c>
      <c r="D73" s="33" t="s">
        <v>31</v>
      </c>
      <c r="E73" s="106">
        <v>187.46</v>
      </c>
      <c r="F73" s="33"/>
      <c r="G73" s="33"/>
      <c r="H73" s="36">
        <v>0</v>
      </c>
      <c r="I73" s="142">
        <f t="shared" si="2"/>
        <v>187.46</v>
      </c>
      <c r="J73" s="36"/>
    </row>
    <row r="74" spans="1:10" ht="28.95" customHeight="1" x14ac:dyDescent="0.25">
      <c r="A74" s="108">
        <v>6</v>
      </c>
      <c r="B74" s="33"/>
      <c r="C74" s="88" t="s">
        <v>310</v>
      </c>
      <c r="D74" s="33" t="s">
        <v>31</v>
      </c>
      <c r="E74" s="107">
        <v>2</v>
      </c>
      <c r="F74" s="33"/>
      <c r="G74" s="33"/>
      <c r="H74" s="36">
        <v>0</v>
      </c>
      <c r="I74" s="142">
        <f t="shared" si="2"/>
        <v>2</v>
      </c>
      <c r="J74" s="36"/>
    </row>
    <row r="75" spans="1:10" ht="34.950000000000003" customHeight="1" x14ac:dyDescent="0.25">
      <c r="A75" s="108">
        <v>7</v>
      </c>
      <c r="B75" s="33"/>
      <c r="C75" s="88" t="s">
        <v>431</v>
      </c>
      <c r="D75" s="33" t="s">
        <v>42</v>
      </c>
      <c r="E75" s="108">
        <v>16</v>
      </c>
      <c r="F75" s="33"/>
      <c r="G75" s="33"/>
      <c r="H75" s="36">
        <v>0</v>
      </c>
      <c r="I75" s="142">
        <f t="shared" si="2"/>
        <v>16</v>
      </c>
      <c r="J75" s="36"/>
    </row>
    <row r="76" spans="1:10" ht="34.950000000000003" customHeight="1" x14ac:dyDescent="0.25">
      <c r="A76" s="105">
        <v>8</v>
      </c>
      <c r="B76" s="33"/>
      <c r="C76" s="88" t="s">
        <v>432</v>
      </c>
      <c r="D76" s="33" t="s">
        <v>42</v>
      </c>
      <c r="E76" s="108">
        <v>16</v>
      </c>
      <c r="F76" s="33"/>
      <c r="G76" s="33"/>
      <c r="H76" s="36">
        <v>0</v>
      </c>
      <c r="I76" s="142">
        <f t="shared" si="2"/>
        <v>16</v>
      </c>
      <c r="J76" s="36"/>
    </row>
    <row r="77" spans="1:10" ht="28.95" customHeight="1" x14ac:dyDescent="0.25">
      <c r="A77" s="105">
        <v>9</v>
      </c>
      <c r="B77" s="33"/>
      <c r="C77" s="88" t="s">
        <v>348</v>
      </c>
      <c r="D77" s="33" t="s">
        <v>42</v>
      </c>
      <c r="E77" s="108">
        <v>16</v>
      </c>
      <c r="F77" s="33"/>
      <c r="G77" s="33"/>
      <c r="H77" s="36">
        <v>0</v>
      </c>
      <c r="I77" s="142">
        <f t="shared" si="2"/>
        <v>16</v>
      </c>
      <c r="J77" s="36"/>
    </row>
    <row r="78" spans="1:10" ht="28.95" customHeight="1" x14ac:dyDescent="0.25">
      <c r="A78" s="105">
        <v>10</v>
      </c>
      <c r="B78" s="33"/>
      <c r="C78" s="88" t="s">
        <v>349</v>
      </c>
      <c r="D78" s="33" t="s">
        <v>31</v>
      </c>
      <c r="E78" s="106">
        <v>2.0099999999999998</v>
      </c>
      <c r="F78" s="33"/>
      <c r="G78" s="33" t="s">
        <v>350</v>
      </c>
      <c r="H78" s="36">
        <v>0</v>
      </c>
      <c r="I78" s="142">
        <f t="shared" si="2"/>
        <v>2.0099999999999998</v>
      </c>
      <c r="J78" s="36"/>
    </row>
    <row r="79" spans="1:10" ht="34.950000000000003" customHeight="1" x14ac:dyDescent="0.25">
      <c r="A79" s="105">
        <v>11</v>
      </c>
      <c r="B79" s="33"/>
      <c r="C79" s="88" t="s">
        <v>433</v>
      </c>
      <c r="D79" s="33" t="s">
        <v>42</v>
      </c>
      <c r="E79" s="108">
        <v>14</v>
      </c>
      <c r="F79" s="33"/>
      <c r="G79" s="33"/>
      <c r="H79" s="36">
        <v>0</v>
      </c>
      <c r="I79" s="142">
        <f t="shared" si="2"/>
        <v>14</v>
      </c>
      <c r="J79" s="36"/>
    </row>
    <row r="80" spans="1:10" ht="34.950000000000003" customHeight="1" x14ac:dyDescent="0.25">
      <c r="A80" s="105">
        <v>12</v>
      </c>
      <c r="B80" s="33"/>
      <c r="C80" s="88" t="s">
        <v>434</v>
      </c>
      <c r="D80" s="33" t="s">
        <v>42</v>
      </c>
      <c r="E80" s="108">
        <v>14</v>
      </c>
      <c r="F80" s="33"/>
      <c r="G80" s="33"/>
      <c r="H80" s="36">
        <v>0</v>
      </c>
      <c r="I80" s="142">
        <f t="shared" si="2"/>
        <v>14</v>
      </c>
      <c r="J80" s="36"/>
    </row>
    <row r="81" spans="1:10" ht="28.5" customHeight="1" x14ac:dyDescent="0.25">
      <c r="A81" s="105">
        <v>13</v>
      </c>
      <c r="B81" s="33"/>
      <c r="C81" s="88" t="s">
        <v>403</v>
      </c>
      <c r="D81" s="33" t="s">
        <v>42</v>
      </c>
      <c r="E81" s="108">
        <v>14</v>
      </c>
      <c r="F81" s="33"/>
      <c r="G81" s="33"/>
      <c r="H81" s="36">
        <v>0</v>
      </c>
      <c r="I81" s="142">
        <f t="shared" si="2"/>
        <v>14</v>
      </c>
      <c r="J81" s="36"/>
    </row>
    <row r="82" spans="1:10" ht="28.95" customHeight="1" x14ac:dyDescent="0.25">
      <c r="A82" s="108">
        <v>14</v>
      </c>
      <c r="B82" s="33"/>
      <c r="C82" s="88" t="s">
        <v>351</v>
      </c>
      <c r="D82" s="33" t="s">
        <v>31</v>
      </c>
      <c r="E82" s="106">
        <v>1.29</v>
      </c>
      <c r="F82" s="33"/>
      <c r="G82" s="33" t="s">
        <v>352</v>
      </c>
      <c r="H82" s="36">
        <v>0</v>
      </c>
      <c r="I82" s="142">
        <f t="shared" si="2"/>
        <v>1.29</v>
      </c>
      <c r="J82" s="36"/>
    </row>
    <row r="83" spans="1:10" ht="28.95" customHeight="1" x14ac:dyDescent="0.25">
      <c r="A83" s="108">
        <v>15</v>
      </c>
      <c r="B83" s="33"/>
      <c r="C83" s="88" t="s">
        <v>312</v>
      </c>
      <c r="D83" s="33" t="s">
        <v>31</v>
      </c>
      <c r="E83" s="106">
        <v>405.76</v>
      </c>
      <c r="F83" s="33"/>
      <c r="G83" s="33" t="s">
        <v>353</v>
      </c>
      <c r="H83" s="36">
        <v>0</v>
      </c>
      <c r="I83" s="142">
        <f t="shared" si="2"/>
        <v>405.76</v>
      </c>
      <c r="J83" s="36"/>
    </row>
    <row r="84" spans="1:10" ht="28.05" customHeight="1" x14ac:dyDescent="0.25">
      <c r="A84" s="108">
        <v>16</v>
      </c>
      <c r="B84" s="33"/>
      <c r="C84" s="88" t="s">
        <v>314</v>
      </c>
      <c r="D84" s="33" t="s">
        <v>31</v>
      </c>
      <c r="E84" s="106">
        <v>463.03</v>
      </c>
      <c r="F84" s="33"/>
      <c r="G84" s="33" t="s">
        <v>354</v>
      </c>
      <c r="H84" s="36">
        <v>0</v>
      </c>
      <c r="I84" s="142">
        <f t="shared" si="2"/>
        <v>463.03</v>
      </c>
      <c r="J84" s="36"/>
    </row>
    <row r="85" spans="1:10" ht="28.95" customHeight="1" x14ac:dyDescent="0.25">
      <c r="A85" s="108">
        <v>17</v>
      </c>
      <c r="B85" s="33"/>
      <c r="C85" s="88" t="s">
        <v>124</v>
      </c>
      <c r="D85" s="33" t="s">
        <v>31</v>
      </c>
      <c r="E85" s="106">
        <v>463.03</v>
      </c>
      <c r="F85" s="33"/>
      <c r="G85" s="33"/>
      <c r="H85" s="36">
        <v>0</v>
      </c>
      <c r="I85" s="142">
        <f t="shared" si="2"/>
        <v>463.03</v>
      </c>
      <c r="J85" s="36"/>
    </row>
    <row r="86" spans="1:10" ht="34.950000000000003" customHeight="1" x14ac:dyDescent="0.25">
      <c r="A86" s="108">
        <v>18</v>
      </c>
      <c r="B86" s="33"/>
      <c r="C86" s="88" t="s">
        <v>435</v>
      </c>
      <c r="D86" s="33" t="s">
        <v>40</v>
      </c>
      <c r="E86" s="33" t="s">
        <v>355</v>
      </c>
      <c r="F86" s="33"/>
      <c r="G86" s="33" t="s">
        <v>356</v>
      </c>
      <c r="H86" s="36">
        <v>0</v>
      </c>
      <c r="I86" s="142" t="str">
        <f t="shared" si="2"/>
        <v>863,09+20,46</v>
      </c>
      <c r="J86" s="36"/>
    </row>
    <row r="87" spans="1:10" ht="28.95" customHeight="1" x14ac:dyDescent="0.25">
      <c r="A87" s="33"/>
      <c r="B87" s="33"/>
      <c r="C87" s="93" t="s">
        <v>41</v>
      </c>
      <c r="D87" s="33"/>
      <c r="E87" s="33"/>
      <c r="F87" s="33" t="s">
        <v>307</v>
      </c>
      <c r="G87" s="33"/>
      <c r="H87" s="36">
        <v>0</v>
      </c>
      <c r="I87" s="142">
        <f t="shared" si="2"/>
        <v>0</v>
      </c>
      <c r="J87" s="36"/>
    </row>
    <row r="88" spans="1:10" ht="28.95" customHeight="1" x14ac:dyDescent="0.25">
      <c r="A88" s="108">
        <v>19</v>
      </c>
      <c r="B88" s="33"/>
      <c r="C88" s="88" t="s">
        <v>357</v>
      </c>
      <c r="D88" s="33" t="s">
        <v>42</v>
      </c>
      <c r="E88" s="108">
        <v>131</v>
      </c>
      <c r="F88" s="33"/>
      <c r="G88" s="33"/>
      <c r="H88" s="36">
        <v>0</v>
      </c>
      <c r="I88" s="142">
        <f t="shared" si="2"/>
        <v>131</v>
      </c>
      <c r="J88" s="36"/>
    </row>
    <row r="89" spans="1:10" ht="28.95" customHeight="1" x14ac:dyDescent="0.25">
      <c r="A89" s="108">
        <v>20</v>
      </c>
      <c r="B89" s="33"/>
      <c r="C89" s="88" t="s">
        <v>358</v>
      </c>
      <c r="D89" s="33" t="s">
        <v>42</v>
      </c>
      <c r="E89" s="108">
        <v>15</v>
      </c>
      <c r="F89" s="33"/>
      <c r="G89" s="33" t="s">
        <v>359</v>
      </c>
      <c r="H89" s="36">
        <v>0</v>
      </c>
      <c r="I89" s="142">
        <f t="shared" si="2"/>
        <v>15</v>
      </c>
      <c r="J89" s="36"/>
    </row>
    <row r="90" spans="1:10" ht="28.95" customHeight="1" x14ac:dyDescent="0.25">
      <c r="A90" s="108">
        <v>21</v>
      </c>
      <c r="B90" s="33"/>
      <c r="C90" s="88" t="s">
        <v>236</v>
      </c>
      <c r="D90" s="33" t="s">
        <v>52</v>
      </c>
      <c r="E90" s="108">
        <v>3</v>
      </c>
      <c r="F90" s="33"/>
      <c r="G90" s="33"/>
      <c r="H90" s="36">
        <v>0</v>
      </c>
      <c r="I90" s="142">
        <f t="shared" si="2"/>
        <v>3</v>
      </c>
      <c r="J90" s="36"/>
    </row>
    <row r="91" spans="1:10" ht="28.95" customHeight="1" x14ac:dyDescent="0.25">
      <c r="A91" s="105">
        <v>22</v>
      </c>
      <c r="B91" s="33"/>
      <c r="C91" s="88" t="s">
        <v>253</v>
      </c>
      <c r="D91" s="33" t="s">
        <v>52</v>
      </c>
      <c r="E91" s="108">
        <v>3</v>
      </c>
      <c r="F91" s="33"/>
      <c r="G91" s="33"/>
      <c r="H91" s="36">
        <v>0</v>
      </c>
      <c r="I91" s="142">
        <f t="shared" si="2"/>
        <v>3</v>
      </c>
      <c r="J91" s="36"/>
    </row>
    <row r="92" spans="1:10" ht="28.05" customHeight="1" x14ac:dyDescent="0.25">
      <c r="A92" s="110"/>
      <c r="B92" s="33"/>
      <c r="C92" s="88" t="s">
        <v>44</v>
      </c>
      <c r="D92" s="33"/>
      <c r="E92" s="33"/>
      <c r="F92" s="33" t="s">
        <v>307</v>
      </c>
      <c r="G92" s="33"/>
      <c r="H92" s="36">
        <v>0</v>
      </c>
      <c r="I92" s="142">
        <f t="shared" si="2"/>
        <v>0</v>
      </c>
      <c r="J92" s="36"/>
    </row>
    <row r="93" spans="1:10" ht="28.95" customHeight="1" x14ac:dyDescent="0.25">
      <c r="A93" s="105">
        <v>23</v>
      </c>
      <c r="B93" s="33"/>
      <c r="C93" s="88" t="s">
        <v>318</v>
      </c>
      <c r="D93" s="33" t="s">
        <v>46</v>
      </c>
      <c r="E93" s="33" t="s">
        <v>436</v>
      </c>
      <c r="F93" s="33"/>
      <c r="G93" s="33" t="s">
        <v>360</v>
      </c>
      <c r="H93" s="36">
        <v>0</v>
      </c>
      <c r="I93" s="142" t="str">
        <f t="shared" si="2"/>
        <v>5
1760</v>
      </c>
      <c r="J93" s="36"/>
    </row>
    <row r="94" spans="1:10" ht="28.95" customHeight="1" x14ac:dyDescent="0.25">
      <c r="A94" s="105">
        <v>24</v>
      </c>
      <c r="B94" s="33"/>
      <c r="C94" s="88" t="s">
        <v>320</v>
      </c>
      <c r="D94" s="33" t="s">
        <v>46</v>
      </c>
      <c r="E94" s="33" t="s">
        <v>437</v>
      </c>
      <c r="F94" s="33"/>
      <c r="G94" s="33" t="s">
        <v>361</v>
      </c>
      <c r="H94" s="36">
        <v>0</v>
      </c>
      <c r="I94" s="142" t="str">
        <f t="shared" si="2"/>
        <v>5
1750</v>
      </c>
      <c r="J94" s="36"/>
    </row>
    <row r="95" spans="1:10" ht="28.95" customHeight="1" x14ac:dyDescent="0.25">
      <c r="A95" s="105">
        <v>25</v>
      </c>
      <c r="B95" s="33"/>
      <c r="C95" s="88" t="s">
        <v>322</v>
      </c>
      <c r="D95" s="33" t="s">
        <v>46</v>
      </c>
      <c r="E95" s="33" t="s">
        <v>438</v>
      </c>
      <c r="F95" s="33"/>
      <c r="G95" s="33" t="s">
        <v>362</v>
      </c>
      <c r="H95" s="36">
        <v>0</v>
      </c>
      <c r="I95" s="142" t="str">
        <f t="shared" si="2"/>
        <v>5
3000</v>
      </c>
      <c r="J95" s="36"/>
    </row>
    <row r="96" spans="1:10" ht="28.95" customHeight="1" x14ac:dyDescent="0.25">
      <c r="A96" s="105">
        <v>26</v>
      </c>
      <c r="B96" s="33"/>
      <c r="C96" s="88" t="s">
        <v>50</v>
      </c>
      <c r="D96" s="33" t="s">
        <v>46</v>
      </c>
      <c r="E96" s="33" t="s">
        <v>439</v>
      </c>
      <c r="F96" s="33"/>
      <c r="G96" s="33" t="s">
        <v>363</v>
      </c>
      <c r="H96" s="36">
        <v>0</v>
      </c>
      <c r="I96" s="142" t="str">
        <f t="shared" si="2"/>
        <v>10
500</v>
      </c>
      <c r="J96" s="36"/>
    </row>
    <row r="97" spans="1:10" ht="28.5" customHeight="1" x14ac:dyDescent="0.25">
      <c r="A97" s="105">
        <v>27</v>
      </c>
      <c r="B97" s="33"/>
      <c r="C97" s="88" t="s">
        <v>364</v>
      </c>
      <c r="D97" s="33" t="s">
        <v>46</v>
      </c>
      <c r="E97" s="33" t="s">
        <v>440</v>
      </c>
      <c r="F97" s="33"/>
      <c r="G97" s="33" t="s">
        <v>365</v>
      </c>
      <c r="H97" s="36">
        <v>0</v>
      </c>
      <c r="I97" s="142" t="str">
        <f t="shared" si="2"/>
        <v>4
1600</v>
      </c>
      <c r="J97" s="36"/>
    </row>
    <row r="98" spans="1:10" ht="28.95" customHeight="1" x14ac:dyDescent="0.25">
      <c r="A98" s="108">
        <v>28</v>
      </c>
      <c r="B98" s="33"/>
      <c r="C98" s="88" t="s">
        <v>51</v>
      </c>
      <c r="D98" s="33" t="s">
        <v>46</v>
      </c>
      <c r="E98" s="33" t="s">
        <v>441</v>
      </c>
      <c r="F98" s="33"/>
      <c r="G98" s="33" t="s">
        <v>366</v>
      </c>
      <c r="H98" s="36">
        <v>0</v>
      </c>
      <c r="I98" s="142" t="str">
        <f t="shared" si="2"/>
        <v>5
600</v>
      </c>
      <c r="J98" s="36"/>
    </row>
    <row r="99" spans="1:10" ht="46.05" customHeight="1" x14ac:dyDescent="0.25">
      <c r="A99" s="108">
        <v>29</v>
      </c>
      <c r="B99" s="33"/>
      <c r="C99" s="88" t="s">
        <v>442</v>
      </c>
      <c r="D99" s="33" t="s">
        <v>367</v>
      </c>
      <c r="E99" s="108">
        <v>16</v>
      </c>
      <c r="F99" s="33"/>
      <c r="G99" s="33"/>
      <c r="H99" s="36">
        <v>0</v>
      </c>
      <c r="I99" s="142">
        <f t="shared" si="2"/>
        <v>16</v>
      </c>
      <c r="J99" s="36"/>
    </row>
    <row r="100" spans="1:10" ht="46.95" customHeight="1" x14ac:dyDescent="0.25">
      <c r="A100" s="108">
        <v>30</v>
      </c>
      <c r="B100" s="33"/>
      <c r="C100" s="88" t="s">
        <v>412</v>
      </c>
      <c r="D100" s="33" t="s">
        <v>367</v>
      </c>
      <c r="E100" s="108">
        <v>2</v>
      </c>
      <c r="F100" s="33"/>
      <c r="G100" s="33"/>
      <c r="H100" s="36">
        <v>0</v>
      </c>
      <c r="I100" s="142">
        <f t="shared" si="2"/>
        <v>2</v>
      </c>
      <c r="J100" s="36"/>
    </row>
    <row r="101" spans="1:10" ht="28.95" customHeight="1" x14ac:dyDescent="0.25">
      <c r="A101" s="108">
        <v>31</v>
      </c>
      <c r="B101" s="33"/>
      <c r="C101" s="88" t="s">
        <v>368</v>
      </c>
      <c r="D101" s="33" t="s">
        <v>46</v>
      </c>
      <c r="E101" s="33" t="s">
        <v>443</v>
      </c>
      <c r="F101" s="33"/>
      <c r="G101" s="33"/>
      <c r="H101" s="36">
        <v>0</v>
      </c>
      <c r="I101" s="142" t="str">
        <f t="shared" si="2"/>
        <v>1
9,7</v>
      </c>
      <c r="J101" s="36"/>
    </row>
    <row r="102" spans="1:10" ht="28.5" customHeight="1" x14ac:dyDescent="0.25">
      <c r="A102" s="33" t="s">
        <v>369</v>
      </c>
      <c r="B102" s="33"/>
      <c r="C102" s="88" t="s">
        <v>370</v>
      </c>
      <c r="D102" s="33" t="s">
        <v>46</v>
      </c>
      <c r="E102" s="33" t="s">
        <v>444</v>
      </c>
      <c r="F102" s="33"/>
      <c r="G102" s="33"/>
      <c r="H102" s="36">
        <v>0</v>
      </c>
      <c r="I102" s="142" t="str">
        <f t="shared" si="2"/>
        <v>1
12,9</v>
      </c>
      <c r="J102" s="36"/>
    </row>
    <row r="103" spans="1:10" ht="28.95" customHeight="1" x14ac:dyDescent="0.25">
      <c r="A103" s="33" t="s">
        <v>371</v>
      </c>
      <c r="B103" s="33"/>
      <c r="C103" s="88" t="s">
        <v>372</v>
      </c>
      <c r="D103" s="33" t="s">
        <v>46</v>
      </c>
      <c r="E103" s="33" t="s">
        <v>445</v>
      </c>
      <c r="F103" s="33"/>
      <c r="G103" s="33" t="s">
        <v>373</v>
      </c>
      <c r="H103" s="36">
        <v>0</v>
      </c>
      <c r="I103" s="142" t="str">
        <f t="shared" si="2"/>
        <v>2
32,4</v>
      </c>
      <c r="J103" s="36"/>
    </row>
    <row r="104" spans="1:10" ht="28.95" customHeight="1" x14ac:dyDescent="0.25">
      <c r="A104" s="33" t="s">
        <v>374</v>
      </c>
      <c r="B104" s="33"/>
      <c r="C104" s="88" t="s">
        <v>330</v>
      </c>
      <c r="D104" s="33" t="s">
        <v>46</v>
      </c>
      <c r="E104" s="33" t="s">
        <v>413</v>
      </c>
      <c r="F104" s="33"/>
      <c r="G104" s="33"/>
      <c r="H104" s="36">
        <v>0</v>
      </c>
      <c r="I104" s="142" t="str">
        <f t="shared" si="2"/>
        <v>1
19,5</v>
      </c>
      <c r="J104" s="36"/>
    </row>
    <row r="105" spans="1:10" ht="28.95" customHeight="1" x14ac:dyDescent="0.25">
      <c r="A105" s="108">
        <v>32</v>
      </c>
      <c r="B105" s="33"/>
      <c r="C105" s="88" t="s">
        <v>54</v>
      </c>
      <c r="D105" s="33" t="s">
        <v>415</v>
      </c>
      <c r="E105" s="33" t="s">
        <v>446</v>
      </c>
      <c r="F105" s="33"/>
      <c r="G105" s="33"/>
      <c r="H105" s="36">
        <v>0</v>
      </c>
      <c r="I105" s="142" t="str">
        <f t="shared" si="2"/>
        <v>11
31,4</v>
      </c>
      <c r="J105" s="36"/>
    </row>
    <row r="106" spans="1:10" ht="28.95" customHeight="1" x14ac:dyDescent="0.25">
      <c r="A106" s="105">
        <v>33</v>
      </c>
      <c r="B106" s="33"/>
      <c r="C106" s="88" t="s">
        <v>56</v>
      </c>
      <c r="D106" s="33" t="s">
        <v>415</v>
      </c>
      <c r="E106" s="33" t="s">
        <v>447</v>
      </c>
      <c r="F106" s="33"/>
      <c r="G106" s="33"/>
      <c r="H106" s="36">
        <v>0</v>
      </c>
      <c r="I106" s="142" t="str">
        <f t="shared" si="2"/>
        <v>62,8
31,4</v>
      </c>
      <c r="J106" s="36"/>
    </row>
    <row r="107" spans="1:10" ht="28.95" customHeight="1" x14ac:dyDescent="0.25">
      <c r="A107" s="110"/>
      <c r="B107" s="33"/>
      <c r="C107" s="93" t="s">
        <v>144</v>
      </c>
      <c r="D107" s="33"/>
      <c r="E107" s="33"/>
      <c r="F107" s="33" t="s">
        <v>307</v>
      </c>
      <c r="G107" s="33"/>
      <c r="H107" s="36">
        <v>0</v>
      </c>
      <c r="I107" s="142">
        <f t="shared" si="2"/>
        <v>0</v>
      </c>
      <c r="J107" s="36"/>
    </row>
    <row r="108" spans="1:10" ht="28.95" customHeight="1" x14ac:dyDescent="0.25">
      <c r="A108" s="105">
        <v>34</v>
      </c>
      <c r="B108" s="33"/>
      <c r="C108" s="88" t="s">
        <v>375</v>
      </c>
      <c r="D108" s="33" t="s">
        <v>42</v>
      </c>
      <c r="E108" s="108">
        <v>135</v>
      </c>
      <c r="F108" s="33"/>
      <c r="G108" s="33"/>
      <c r="H108" s="36">
        <v>0</v>
      </c>
      <c r="I108" s="142">
        <f t="shared" si="2"/>
        <v>135</v>
      </c>
      <c r="J108" s="36"/>
    </row>
    <row r="109" spans="1:10" ht="28.05" customHeight="1" x14ac:dyDescent="0.25">
      <c r="A109" s="105">
        <v>35</v>
      </c>
      <c r="B109" s="33"/>
      <c r="C109" s="88" t="s">
        <v>376</v>
      </c>
      <c r="D109" s="33" t="s">
        <v>42</v>
      </c>
      <c r="E109" s="108">
        <v>11</v>
      </c>
      <c r="F109" s="33"/>
      <c r="G109" s="33"/>
      <c r="H109" s="36">
        <v>0</v>
      </c>
      <c r="I109" s="142">
        <f t="shared" si="2"/>
        <v>11</v>
      </c>
      <c r="J109" s="36"/>
    </row>
    <row r="110" spans="1:10" ht="34.950000000000003" customHeight="1" x14ac:dyDescent="0.25">
      <c r="A110" s="105">
        <v>36</v>
      </c>
      <c r="B110" s="33"/>
      <c r="C110" s="88" t="s">
        <v>377</v>
      </c>
      <c r="D110" s="33" t="s">
        <v>52</v>
      </c>
      <c r="E110" s="108">
        <v>5</v>
      </c>
      <c r="F110" s="33"/>
      <c r="G110" s="33" t="s">
        <v>335</v>
      </c>
      <c r="H110" s="36">
        <v>0</v>
      </c>
      <c r="I110" s="142">
        <f t="shared" si="2"/>
        <v>5</v>
      </c>
      <c r="J110" s="36"/>
    </row>
    <row r="111" spans="1:10" ht="28.95" customHeight="1" x14ac:dyDescent="0.25">
      <c r="A111" s="110"/>
      <c r="B111" s="33"/>
      <c r="C111" s="88" t="s">
        <v>336</v>
      </c>
      <c r="D111" s="33" t="s">
        <v>46</v>
      </c>
      <c r="E111" s="33" t="s">
        <v>448</v>
      </c>
      <c r="F111" s="33"/>
      <c r="G111" s="33" t="s">
        <v>378</v>
      </c>
      <c r="H111" s="36">
        <v>0</v>
      </c>
      <c r="I111" s="142" t="str">
        <f t="shared" si="2"/>
        <v>5
2250</v>
      </c>
      <c r="J111" s="36"/>
    </row>
    <row r="112" spans="1:10" ht="28.95" customHeight="1" x14ac:dyDescent="0.25">
      <c r="A112" s="110"/>
      <c r="B112" s="33"/>
      <c r="C112" s="88" t="s">
        <v>337</v>
      </c>
      <c r="D112" s="33" t="s">
        <v>46</v>
      </c>
      <c r="E112" s="33" t="s">
        <v>449</v>
      </c>
      <c r="F112" s="33"/>
      <c r="G112" s="33" t="s">
        <v>379</v>
      </c>
      <c r="H112" s="36">
        <v>0</v>
      </c>
      <c r="I112" s="142" t="str">
        <f t="shared" si="2"/>
        <v>5
1250</v>
      </c>
      <c r="J112" s="36"/>
    </row>
    <row r="113" spans="1:10" ht="28.95" customHeight="1" x14ac:dyDescent="0.25">
      <c r="A113" s="33"/>
      <c r="B113" s="33"/>
      <c r="C113" s="88" t="s">
        <v>338</v>
      </c>
      <c r="D113" s="33" t="s">
        <v>46</v>
      </c>
      <c r="E113" s="33" t="s">
        <v>450</v>
      </c>
      <c r="F113" s="33"/>
      <c r="G113" s="33" t="s">
        <v>380</v>
      </c>
      <c r="H113" s="36">
        <v>0</v>
      </c>
      <c r="I113" s="142" t="str">
        <f t="shared" si="2"/>
        <v>10
6000</v>
      </c>
      <c r="J113" s="36"/>
    </row>
    <row r="114" spans="1:10" ht="28.95" customHeight="1" x14ac:dyDescent="0.25">
      <c r="A114" s="33"/>
      <c r="B114" s="33"/>
      <c r="C114" s="88" t="s">
        <v>340</v>
      </c>
      <c r="D114" s="33" t="s">
        <v>46</v>
      </c>
      <c r="E114" s="33" t="s">
        <v>451</v>
      </c>
      <c r="F114" s="33"/>
      <c r="G114" s="33" t="s">
        <v>381</v>
      </c>
      <c r="H114" s="36">
        <v>0</v>
      </c>
      <c r="I114" s="142" t="str">
        <f t="shared" si="2"/>
        <v>5
2000</v>
      </c>
      <c r="J114" s="36"/>
    </row>
    <row r="115" spans="1:10" ht="28.5" customHeight="1" x14ac:dyDescent="0.25">
      <c r="A115" s="33"/>
      <c r="B115" s="33"/>
      <c r="C115" s="88" t="s">
        <v>341</v>
      </c>
      <c r="D115" s="33" t="s">
        <v>46</v>
      </c>
      <c r="E115" s="33" t="s">
        <v>452</v>
      </c>
      <c r="F115" s="33"/>
      <c r="G115" s="33" t="s">
        <v>382</v>
      </c>
      <c r="H115" s="36">
        <v>0</v>
      </c>
      <c r="I115" s="142" t="str">
        <f t="shared" si="2"/>
        <v>5
250</v>
      </c>
      <c r="J115" s="36"/>
    </row>
    <row r="116" spans="1:10" ht="28.95" customHeight="1" x14ac:dyDescent="0.25">
      <c r="A116" s="33"/>
      <c r="B116" s="33"/>
      <c r="C116" s="88" t="s">
        <v>342</v>
      </c>
      <c r="D116" s="33" t="s">
        <v>46</v>
      </c>
      <c r="E116" s="33" t="s">
        <v>453</v>
      </c>
      <c r="F116" s="33"/>
      <c r="G116" s="33" t="s">
        <v>383</v>
      </c>
      <c r="H116" s="36">
        <v>0</v>
      </c>
      <c r="I116" s="142" t="str">
        <f t="shared" si="2"/>
        <v>5
615</v>
      </c>
      <c r="J116" s="36"/>
    </row>
    <row r="117" spans="1:10" ht="28.95" customHeight="1" x14ac:dyDescent="0.25">
      <c r="A117" s="33"/>
      <c r="B117" s="33"/>
      <c r="C117" s="88" t="s">
        <v>343</v>
      </c>
      <c r="D117" s="33" t="s">
        <v>46</v>
      </c>
      <c r="E117" s="33" t="s">
        <v>441</v>
      </c>
      <c r="F117" s="33"/>
      <c r="G117" s="33" t="s">
        <v>366</v>
      </c>
      <c r="H117" s="36">
        <v>0</v>
      </c>
      <c r="I117" s="142" t="str">
        <f t="shared" si="2"/>
        <v>5
600</v>
      </c>
      <c r="J117" s="36"/>
    </row>
    <row r="118" spans="1:10" ht="28.95" customHeight="1" x14ac:dyDescent="0.25">
      <c r="A118" s="33"/>
      <c r="B118" s="33"/>
      <c r="C118" s="91" t="s">
        <v>384</v>
      </c>
      <c r="D118" s="92"/>
      <c r="E118" s="92"/>
      <c r="F118" s="99"/>
      <c r="G118" s="33"/>
      <c r="H118" s="36">
        <v>0</v>
      </c>
      <c r="I118" s="142">
        <f t="shared" si="2"/>
        <v>0</v>
      </c>
      <c r="J118" s="36"/>
    </row>
    <row r="119" spans="1:10" ht="28.95" customHeight="1" x14ac:dyDescent="0.25">
      <c r="A119" s="33"/>
      <c r="B119" s="33"/>
      <c r="C119" s="93" t="s">
        <v>30</v>
      </c>
      <c r="D119" s="33"/>
      <c r="E119" s="33"/>
      <c r="F119" s="33" t="s">
        <v>307</v>
      </c>
      <c r="G119" s="33"/>
      <c r="H119" s="36">
        <v>0</v>
      </c>
      <c r="I119" s="142">
        <f t="shared" si="2"/>
        <v>0</v>
      </c>
      <c r="J119" s="36"/>
    </row>
    <row r="120" spans="1:10" ht="46.05" customHeight="1" x14ac:dyDescent="0.25">
      <c r="A120" s="108">
        <v>1</v>
      </c>
      <c r="B120" s="33"/>
      <c r="C120" s="88" t="s">
        <v>398</v>
      </c>
      <c r="D120" s="33" t="s">
        <v>31</v>
      </c>
      <c r="E120" s="109">
        <v>715.38</v>
      </c>
      <c r="F120" s="33"/>
      <c r="G120" s="33"/>
      <c r="H120" s="36">
        <v>0</v>
      </c>
      <c r="I120" s="142">
        <f t="shared" si="2"/>
        <v>715.38</v>
      </c>
      <c r="J120" s="36"/>
    </row>
    <row r="121" spans="1:10" ht="28.95" customHeight="1" x14ac:dyDescent="0.25">
      <c r="A121" s="108">
        <v>2</v>
      </c>
      <c r="B121" s="33"/>
      <c r="C121" s="88" t="s">
        <v>308</v>
      </c>
      <c r="D121" s="33" t="s">
        <v>208</v>
      </c>
      <c r="E121" s="106">
        <v>22.13</v>
      </c>
      <c r="F121" s="33"/>
      <c r="G121" s="33"/>
      <c r="H121" s="36">
        <v>0</v>
      </c>
      <c r="I121" s="142">
        <f t="shared" si="2"/>
        <v>22.13</v>
      </c>
      <c r="J121" s="36"/>
    </row>
    <row r="122" spans="1:10" ht="28.95" customHeight="1" x14ac:dyDescent="0.25">
      <c r="A122" s="105">
        <v>3</v>
      </c>
      <c r="B122" s="33"/>
      <c r="C122" s="88" t="s">
        <v>399</v>
      </c>
      <c r="D122" s="33" t="s">
        <v>208</v>
      </c>
      <c r="E122" s="106">
        <v>9.16</v>
      </c>
      <c r="F122" s="33"/>
      <c r="G122" s="33"/>
      <c r="H122" s="36">
        <v>0</v>
      </c>
      <c r="I122" s="142">
        <f t="shared" si="2"/>
        <v>9.16</v>
      </c>
      <c r="J122" s="36"/>
    </row>
    <row r="123" spans="1:10" ht="28.95" customHeight="1" x14ac:dyDescent="0.25">
      <c r="A123" s="105">
        <v>4</v>
      </c>
      <c r="B123" s="33"/>
      <c r="C123" s="88" t="s">
        <v>309</v>
      </c>
      <c r="D123" s="33" t="s">
        <v>208</v>
      </c>
      <c r="E123" s="109">
        <v>639.87</v>
      </c>
      <c r="F123" s="33"/>
      <c r="G123" s="33"/>
      <c r="H123" s="36">
        <v>0</v>
      </c>
      <c r="I123" s="142">
        <f t="shared" si="2"/>
        <v>639.87</v>
      </c>
      <c r="J123" s="36"/>
    </row>
    <row r="124" spans="1:10" ht="34.950000000000003" customHeight="1" x14ac:dyDescent="0.25">
      <c r="A124" s="105">
        <v>5</v>
      </c>
      <c r="B124" s="33"/>
      <c r="C124" s="88" t="s">
        <v>454</v>
      </c>
      <c r="D124" s="33" t="s">
        <v>31</v>
      </c>
      <c r="E124" s="106">
        <v>64.62</v>
      </c>
      <c r="F124" s="33"/>
      <c r="G124" s="33"/>
      <c r="H124" s="36">
        <v>0</v>
      </c>
      <c r="I124" s="142">
        <f t="shared" si="2"/>
        <v>64.62</v>
      </c>
      <c r="J124" s="36"/>
    </row>
    <row r="125" spans="1:10" ht="28.95" customHeight="1" x14ac:dyDescent="0.25">
      <c r="A125" s="105">
        <v>6</v>
      </c>
      <c r="B125" s="33"/>
      <c r="C125" s="88" t="s">
        <v>310</v>
      </c>
      <c r="D125" s="33" t="s">
        <v>31</v>
      </c>
      <c r="E125" s="107">
        <v>1.6</v>
      </c>
      <c r="F125" s="33"/>
      <c r="G125" s="33"/>
      <c r="H125" s="36">
        <v>0</v>
      </c>
      <c r="I125" s="142">
        <f t="shared" si="2"/>
        <v>1.6</v>
      </c>
      <c r="J125" s="36"/>
    </row>
    <row r="126" spans="1:10" ht="34.950000000000003" customHeight="1" x14ac:dyDescent="0.25">
      <c r="A126" s="105">
        <v>7</v>
      </c>
      <c r="B126" s="33"/>
      <c r="C126" s="88" t="s">
        <v>455</v>
      </c>
      <c r="D126" s="33" t="s">
        <v>42</v>
      </c>
      <c r="E126" s="108">
        <v>26</v>
      </c>
      <c r="F126" s="33"/>
      <c r="G126" s="33"/>
      <c r="H126" s="36">
        <v>0</v>
      </c>
      <c r="I126" s="142">
        <f t="shared" si="2"/>
        <v>26</v>
      </c>
      <c r="J126" s="36"/>
    </row>
    <row r="127" spans="1:10" ht="34.799999999999997" customHeight="1" x14ac:dyDescent="0.25">
      <c r="A127" s="105">
        <v>8</v>
      </c>
      <c r="B127" s="33"/>
      <c r="C127" s="88" t="s">
        <v>456</v>
      </c>
      <c r="D127" s="33" t="s">
        <v>42</v>
      </c>
      <c r="E127" s="108">
        <v>26</v>
      </c>
      <c r="F127" s="33"/>
      <c r="G127" s="33"/>
      <c r="H127" s="36">
        <v>0</v>
      </c>
      <c r="I127" s="142">
        <f t="shared" si="2"/>
        <v>26</v>
      </c>
      <c r="J127" s="36"/>
    </row>
    <row r="128" spans="1:10" ht="34.950000000000003" customHeight="1" x14ac:dyDescent="0.25">
      <c r="A128" s="108">
        <v>9</v>
      </c>
      <c r="B128" s="33"/>
      <c r="C128" s="88" t="s">
        <v>457</v>
      </c>
      <c r="D128" s="33" t="s">
        <v>42</v>
      </c>
      <c r="E128" s="108">
        <v>26</v>
      </c>
      <c r="F128" s="33"/>
      <c r="G128" s="33"/>
      <c r="H128" s="36">
        <v>0</v>
      </c>
      <c r="I128" s="142">
        <f t="shared" si="2"/>
        <v>26</v>
      </c>
      <c r="J128" s="36"/>
    </row>
    <row r="129" spans="1:10" ht="28.95" customHeight="1" x14ac:dyDescent="0.25">
      <c r="A129" s="108">
        <v>10</v>
      </c>
      <c r="B129" s="33"/>
      <c r="C129" s="88" t="s">
        <v>349</v>
      </c>
      <c r="D129" s="33" t="s">
        <v>31</v>
      </c>
      <c r="E129" s="106">
        <v>3.27</v>
      </c>
      <c r="F129" s="33"/>
      <c r="G129" s="33" t="s">
        <v>385</v>
      </c>
      <c r="H129" s="36">
        <v>0</v>
      </c>
      <c r="I129" s="142">
        <f t="shared" si="2"/>
        <v>3.27</v>
      </c>
      <c r="J129" s="36"/>
    </row>
    <row r="130" spans="1:10" ht="28.95" customHeight="1" x14ac:dyDescent="0.25">
      <c r="A130" s="108">
        <v>11</v>
      </c>
      <c r="B130" s="33"/>
      <c r="C130" s="88" t="s">
        <v>312</v>
      </c>
      <c r="D130" s="33" t="s">
        <v>31</v>
      </c>
      <c r="E130" s="106">
        <v>155.85</v>
      </c>
      <c r="F130" s="33"/>
      <c r="G130" s="33" t="s">
        <v>386</v>
      </c>
      <c r="H130" s="36">
        <v>0</v>
      </c>
      <c r="I130" s="142">
        <f t="shared" si="2"/>
        <v>155.85</v>
      </c>
      <c r="J130" s="36"/>
    </row>
    <row r="131" spans="1:10" ht="28.05" customHeight="1" x14ac:dyDescent="0.25">
      <c r="A131" s="108">
        <v>12</v>
      </c>
      <c r="B131" s="33"/>
      <c r="C131" s="88" t="s">
        <v>314</v>
      </c>
      <c r="D131" s="33" t="s">
        <v>31</v>
      </c>
      <c r="E131" s="106">
        <v>641.07000000000005</v>
      </c>
      <c r="F131" s="33"/>
      <c r="G131" s="33" t="s">
        <v>387</v>
      </c>
      <c r="H131" s="36">
        <v>0</v>
      </c>
      <c r="I131" s="142">
        <f t="shared" si="2"/>
        <v>641.07000000000005</v>
      </c>
      <c r="J131" s="36"/>
    </row>
    <row r="132" spans="1:10" ht="28.95" customHeight="1" x14ac:dyDescent="0.25">
      <c r="A132" s="108">
        <v>13</v>
      </c>
      <c r="B132" s="33"/>
      <c r="C132" s="88" t="s">
        <v>124</v>
      </c>
      <c r="D132" s="33" t="s">
        <v>31</v>
      </c>
      <c r="E132" s="106">
        <v>641.07000000000005</v>
      </c>
      <c r="F132" s="33"/>
      <c r="G132" s="33"/>
      <c r="H132" s="36">
        <v>0</v>
      </c>
      <c r="I132" s="142">
        <f t="shared" si="2"/>
        <v>641.07000000000005</v>
      </c>
      <c r="J132" s="36"/>
    </row>
    <row r="133" spans="1:10" ht="34.950000000000003" customHeight="1" x14ac:dyDescent="0.25">
      <c r="A133" s="108">
        <v>14</v>
      </c>
      <c r="B133" s="33"/>
      <c r="C133" s="88" t="s">
        <v>458</v>
      </c>
      <c r="D133" s="33" t="s">
        <v>40</v>
      </c>
      <c r="E133" s="106">
        <v>1228.52</v>
      </c>
      <c r="F133" s="33"/>
      <c r="G133" s="33" t="s">
        <v>388</v>
      </c>
      <c r="H133" s="36">
        <v>0</v>
      </c>
      <c r="I133" s="142">
        <f t="shared" si="2"/>
        <v>1228.52</v>
      </c>
      <c r="J133" s="36"/>
    </row>
    <row r="134" spans="1:10" ht="28.95" customHeight="1" x14ac:dyDescent="0.25">
      <c r="A134" s="33"/>
      <c r="B134" s="33"/>
      <c r="C134" s="93" t="s">
        <v>41</v>
      </c>
      <c r="D134" s="33"/>
      <c r="E134" s="33"/>
      <c r="F134" s="33" t="s">
        <v>307</v>
      </c>
      <c r="G134" s="33"/>
      <c r="H134" s="36">
        <v>0</v>
      </c>
      <c r="I134" s="142">
        <f t="shared" ref="I134:I157" si="3">E134</f>
        <v>0</v>
      </c>
      <c r="J134" s="36"/>
    </row>
    <row r="135" spans="1:10" ht="28.95" customHeight="1" x14ac:dyDescent="0.25">
      <c r="A135" s="108">
        <v>15</v>
      </c>
      <c r="B135" s="33"/>
      <c r="C135" s="88" t="s">
        <v>357</v>
      </c>
      <c r="D135" s="33" t="s">
        <v>42</v>
      </c>
      <c r="E135" s="106">
        <v>78.03</v>
      </c>
      <c r="F135" s="33"/>
      <c r="G135" s="33"/>
      <c r="H135" s="36">
        <v>0</v>
      </c>
      <c r="I135" s="142">
        <f t="shared" si="3"/>
        <v>78.03</v>
      </c>
      <c r="J135" s="36"/>
    </row>
    <row r="136" spans="1:10" ht="28.95" customHeight="1" x14ac:dyDescent="0.25">
      <c r="A136" s="108">
        <v>16</v>
      </c>
      <c r="B136" s="33"/>
      <c r="C136" s="88" t="s">
        <v>236</v>
      </c>
      <c r="D136" s="33" t="s">
        <v>52</v>
      </c>
      <c r="E136" s="108">
        <v>5</v>
      </c>
      <c r="F136" s="33"/>
      <c r="G136" s="33"/>
      <c r="H136" s="36">
        <v>0</v>
      </c>
      <c r="I136" s="142">
        <f t="shared" si="3"/>
        <v>5</v>
      </c>
      <c r="J136" s="36"/>
    </row>
    <row r="137" spans="1:10" ht="28.95" customHeight="1" x14ac:dyDescent="0.25">
      <c r="A137" s="110"/>
      <c r="B137" s="33"/>
      <c r="C137" s="88" t="s">
        <v>44</v>
      </c>
      <c r="D137" s="33"/>
      <c r="E137" s="33"/>
      <c r="F137" s="33" t="s">
        <v>307</v>
      </c>
      <c r="G137" s="33"/>
      <c r="H137" s="36">
        <v>0</v>
      </c>
      <c r="I137" s="142">
        <f t="shared" si="3"/>
        <v>0</v>
      </c>
      <c r="J137" s="36"/>
    </row>
    <row r="138" spans="1:10" ht="28.95" customHeight="1" x14ac:dyDescent="0.25">
      <c r="A138" s="105">
        <v>17</v>
      </c>
      <c r="B138" s="33"/>
      <c r="C138" s="88" t="s">
        <v>389</v>
      </c>
      <c r="D138" s="33" t="s">
        <v>46</v>
      </c>
      <c r="E138" s="33" t="s">
        <v>405</v>
      </c>
      <c r="F138" s="33"/>
      <c r="G138" s="33" t="s">
        <v>319</v>
      </c>
      <c r="H138" s="36">
        <v>0</v>
      </c>
      <c r="I138" s="142" t="str">
        <f t="shared" si="3"/>
        <v>2
900</v>
      </c>
      <c r="J138" s="36"/>
    </row>
    <row r="139" spans="1:10" ht="28.5" customHeight="1" x14ac:dyDescent="0.25">
      <c r="A139" s="105">
        <v>18</v>
      </c>
      <c r="B139" s="33"/>
      <c r="C139" s="88" t="s">
        <v>390</v>
      </c>
      <c r="D139" s="33" t="s">
        <v>46</v>
      </c>
      <c r="E139" s="33" t="s">
        <v>406</v>
      </c>
      <c r="F139" s="33"/>
      <c r="G139" s="33" t="s">
        <v>321</v>
      </c>
      <c r="H139" s="36">
        <v>0</v>
      </c>
      <c r="I139" s="142" t="str">
        <f t="shared" si="3"/>
        <v>2
500</v>
      </c>
      <c r="J139" s="36"/>
    </row>
    <row r="140" spans="1:10" ht="28.95" customHeight="1" x14ac:dyDescent="0.25">
      <c r="A140" s="105">
        <v>19</v>
      </c>
      <c r="B140" s="33"/>
      <c r="C140" s="88" t="s">
        <v>258</v>
      </c>
      <c r="D140" s="33" t="s">
        <v>46</v>
      </c>
      <c r="E140" s="33" t="s">
        <v>459</v>
      </c>
      <c r="F140" s="33"/>
      <c r="G140" s="33" t="s">
        <v>391</v>
      </c>
      <c r="H140" s="36">
        <v>0</v>
      </c>
      <c r="I140" s="142" t="str">
        <f t="shared" si="3"/>
        <v>6
2400</v>
      </c>
      <c r="J140" s="36"/>
    </row>
    <row r="141" spans="1:10" ht="28.95" customHeight="1" x14ac:dyDescent="0.25">
      <c r="A141" s="105">
        <v>20</v>
      </c>
      <c r="B141" s="33"/>
      <c r="C141" s="88" t="s">
        <v>258</v>
      </c>
      <c r="D141" s="33" t="s">
        <v>46</v>
      </c>
      <c r="E141" s="33" t="s">
        <v>459</v>
      </c>
      <c r="F141" s="33"/>
      <c r="G141" s="33" t="s">
        <v>391</v>
      </c>
      <c r="H141" s="36">
        <v>0</v>
      </c>
      <c r="I141" s="142" t="str">
        <f t="shared" si="3"/>
        <v>6
2400</v>
      </c>
      <c r="J141" s="36"/>
    </row>
    <row r="142" spans="1:10" ht="28.95" customHeight="1" x14ac:dyDescent="0.25">
      <c r="A142" s="105">
        <v>21</v>
      </c>
      <c r="B142" s="33"/>
      <c r="C142" s="88" t="s">
        <v>50</v>
      </c>
      <c r="D142" s="33" t="s">
        <v>46</v>
      </c>
      <c r="E142" s="33" t="s">
        <v>452</v>
      </c>
      <c r="F142" s="33"/>
      <c r="G142" s="33" t="s">
        <v>382</v>
      </c>
      <c r="H142" s="36">
        <v>0</v>
      </c>
      <c r="I142" s="142" t="str">
        <f t="shared" si="3"/>
        <v>5
250</v>
      </c>
      <c r="J142" s="36"/>
    </row>
    <row r="143" spans="1:10" ht="28.8" customHeight="1" x14ac:dyDescent="0.25">
      <c r="A143" s="105">
        <v>22</v>
      </c>
      <c r="B143" s="33"/>
      <c r="C143" s="88" t="s">
        <v>51</v>
      </c>
      <c r="D143" s="33" t="s">
        <v>46</v>
      </c>
      <c r="E143" s="33" t="s">
        <v>411</v>
      </c>
      <c r="F143" s="33"/>
      <c r="G143" s="33" t="s">
        <v>329</v>
      </c>
      <c r="H143" s="36">
        <v>0</v>
      </c>
      <c r="I143" s="142" t="str">
        <f t="shared" si="3"/>
        <v>2
240</v>
      </c>
      <c r="J143" s="36"/>
    </row>
    <row r="144" spans="1:10" ht="46.05" customHeight="1" x14ac:dyDescent="0.25">
      <c r="A144" s="108">
        <v>23</v>
      </c>
      <c r="B144" s="33"/>
      <c r="C144" s="88" t="s">
        <v>412</v>
      </c>
      <c r="D144" s="33" t="s">
        <v>52</v>
      </c>
      <c r="E144" s="108">
        <v>6</v>
      </c>
      <c r="F144" s="33"/>
      <c r="G144" s="33"/>
      <c r="H144" s="36">
        <v>0</v>
      </c>
      <c r="I144" s="142">
        <f t="shared" si="3"/>
        <v>6</v>
      </c>
      <c r="J144" s="36"/>
    </row>
    <row r="145" spans="1:10" ht="28.95" customHeight="1" x14ac:dyDescent="0.25">
      <c r="A145" s="108">
        <v>24</v>
      </c>
      <c r="B145" s="33"/>
      <c r="C145" s="88" t="s">
        <v>392</v>
      </c>
      <c r="D145" s="33" t="s">
        <v>46</v>
      </c>
      <c r="E145" s="33" t="s">
        <v>460</v>
      </c>
      <c r="F145" s="33"/>
      <c r="G145" s="33" t="s">
        <v>393</v>
      </c>
      <c r="H145" s="36">
        <v>0</v>
      </c>
      <c r="I145" s="142" t="str">
        <f t="shared" si="3"/>
        <v>2
71,4</v>
      </c>
      <c r="J145" s="36"/>
    </row>
    <row r="146" spans="1:10" ht="28.95" customHeight="1" x14ac:dyDescent="0.25">
      <c r="A146" s="108">
        <v>25</v>
      </c>
      <c r="B146" s="33"/>
      <c r="C146" s="88" t="s">
        <v>54</v>
      </c>
      <c r="D146" s="33" t="s">
        <v>415</v>
      </c>
      <c r="E146" s="33" t="s">
        <v>416</v>
      </c>
      <c r="F146" s="33"/>
      <c r="G146" s="33"/>
      <c r="H146" s="36">
        <v>0</v>
      </c>
      <c r="I146" s="142" t="str">
        <f t="shared" si="3"/>
        <v>5,49
15,7</v>
      </c>
      <c r="J146" s="36"/>
    </row>
    <row r="147" spans="1:10" ht="28.95" customHeight="1" x14ac:dyDescent="0.25">
      <c r="A147" s="108">
        <v>26</v>
      </c>
      <c r="B147" s="33"/>
      <c r="C147" s="88" t="s">
        <v>56</v>
      </c>
      <c r="D147" s="33" t="s">
        <v>415</v>
      </c>
      <c r="E147" s="33" t="s">
        <v>417</v>
      </c>
      <c r="F147" s="33"/>
      <c r="G147" s="33"/>
      <c r="H147" s="36">
        <v>0</v>
      </c>
      <c r="I147" s="142" t="str">
        <f t="shared" si="3"/>
        <v>31,4
15,7</v>
      </c>
      <c r="J147" s="36"/>
    </row>
    <row r="148" spans="1:10" ht="28.95" customHeight="1" x14ac:dyDescent="0.25">
      <c r="A148" s="33"/>
      <c r="B148" s="33"/>
      <c r="C148" s="93" t="s">
        <v>144</v>
      </c>
      <c r="D148" s="33"/>
      <c r="E148" s="33"/>
      <c r="F148" s="33" t="s">
        <v>307</v>
      </c>
      <c r="G148" s="33"/>
      <c r="H148" s="36">
        <v>0</v>
      </c>
      <c r="I148" s="142">
        <f t="shared" si="3"/>
        <v>0</v>
      </c>
      <c r="J148" s="36"/>
    </row>
    <row r="149" spans="1:10" ht="28.95" customHeight="1" x14ac:dyDescent="0.25">
      <c r="A149" s="108">
        <v>27</v>
      </c>
      <c r="B149" s="33"/>
      <c r="C149" s="88" t="s">
        <v>376</v>
      </c>
      <c r="D149" s="33" t="s">
        <v>42</v>
      </c>
      <c r="E149" s="108">
        <v>47</v>
      </c>
      <c r="F149" s="33"/>
      <c r="G149" s="33"/>
      <c r="H149" s="36">
        <v>0</v>
      </c>
      <c r="I149" s="142">
        <f t="shared" si="3"/>
        <v>47</v>
      </c>
      <c r="J149" s="36"/>
    </row>
    <row r="150" spans="1:10" ht="28.05" customHeight="1" x14ac:dyDescent="0.25">
      <c r="A150" s="108">
        <v>28</v>
      </c>
      <c r="B150" s="33"/>
      <c r="C150" s="88" t="s">
        <v>394</v>
      </c>
      <c r="D150" s="33" t="s">
        <v>395</v>
      </c>
      <c r="E150" s="108">
        <v>2</v>
      </c>
      <c r="F150" s="33"/>
      <c r="G150" s="33" t="s">
        <v>396</v>
      </c>
      <c r="H150" s="36">
        <v>0</v>
      </c>
      <c r="I150" s="142">
        <f t="shared" si="3"/>
        <v>2</v>
      </c>
      <c r="J150" s="36"/>
    </row>
    <row r="151" spans="1:10" ht="28.95" customHeight="1" x14ac:dyDescent="0.25">
      <c r="A151" s="33"/>
      <c r="B151" s="33"/>
      <c r="C151" s="88" t="s">
        <v>336</v>
      </c>
      <c r="D151" s="33" t="s">
        <v>46</v>
      </c>
      <c r="E151" s="33" t="s">
        <v>405</v>
      </c>
      <c r="F151" s="33"/>
      <c r="G151" s="33" t="s">
        <v>319</v>
      </c>
      <c r="H151" s="36">
        <v>0</v>
      </c>
      <c r="I151" s="142" t="str">
        <f t="shared" si="3"/>
        <v>2
900</v>
      </c>
      <c r="J151" s="36"/>
    </row>
    <row r="152" spans="1:10" ht="28.95" customHeight="1" x14ac:dyDescent="0.25">
      <c r="A152" s="33"/>
      <c r="B152" s="33"/>
      <c r="C152" s="88" t="s">
        <v>337</v>
      </c>
      <c r="D152" s="33" t="s">
        <v>46</v>
      </c>
      <c r="E152" s="33" t="s">
        <v>406</v>
      </c>
      <c r="F152" s="33"/>
      <c r="G152" s="33" t="s">
        <v>321</v>
      </c>
      <c r="H152" s="36">
        <v>0</v>
      </c>
      <c r="I152" s="142" t="str">
        <f t="shared" si="3"/>
        <v>2
500</v>
      </c>
      <c r="J152" s="36"/>
    </row>
    <row r="153" spans="1:10" ht="28.95" customHeight="1" x14ac:dyDescent="0.25">
      <c r="A153" s="110"/>
      <c r="B153" s="33"/>
      <c r="C153" s="88" t="s">
        <v>338</v>
      </c>
      <c r="D153" s="33" t="s">
        <v>46</v>
      </c>
      <c r="E153" s="33" t="s">
        <v>461</v>
      </c>
      <c r="F153" s="33"/>
      <c r="G153" s="33" t="s">
        <v>391</v>
      </c>
      <c r="H153" s="36">
        <v>0</v>
      </c>
      <c r="I153" s="142" t="str">
        <f t="shared" si="3"/>
        <v>4
2400</v>
      </c>
      <c r="J153" s="36"/>
    </row>
    <row r="154" spans="1:10" ht="28.95" customHeight="1" x14ac:dyDescent="0.25">
      <c r="A154" s="110"/>
      <c r="B154" s="33"/>
      <c r="C154" s="88" t="s">
        <v>340</v>
      </c>
      <c r="D154" s="33" t="s">
        <v>46</v>
      </c>
      <c r="E154" s="33" t="s">
        <v>408</v>
      </c>
      <c r="F154" s="33"/>
      <c r="G154" s="33" t="s">
        <v>325</v>
      </c>
      <c r="H154" s="36">
        <v>0</v>
      </c>
      <c r="I154" s="142" t="str">
        <f t="shared" si="3"/>
        <v>2
800</v>
      </c>
      <c r="J154" s="36"/>
    </row>
    <row r="155" spans="1:10" ht="28.95" customHeight="1" x14ac:dyDescent="0.25">
      <c r="A155" s="110"/>
      <c r="B155" s="33"/>
      <c r="C155" s="88" t="s">
        <v>341</v>
      </c>
      <c r="D155" s="33" t="s">
        <v>46</v>
      </c>
      <c r="E155" s="33" t="s">
        <v>462</v>
      </c>
      <c r="F155" s="33"/>
      <c r="G155" s="33" t="s">
        <v>397</v>
      </c>
      <c r="H155" s="36">
        <v>0</v>
      </c>
      <c r="I155" s="142" t="str">
        <f t="shared" si="3"/>
        <v>2
100</v>
      </c>
      <c r="J155" s="36"/>
    </row>
    <row r="156" spans="1:10" ht="28.95" customHeight="1" x14ac:dyDescent="0.25">
      <c r="A156" s="110"/>
      <c r="B156" s="33"/>
      <c r="C156" s="88" t="s">
        <v>342</v>
      </c>
      <c r="D156" s="33" t="s">
        <v>46</v>
      </c>
      <c r="E156" s="33" t="s">
        <v>410</v>
      </c>
      <c r="F156" s="33"/>
      <c r="G156" s="33" t="s">
        <v>328</v>
      </c>
      <c r="H156" s="36">
        <v>0</v>
      </c>
      <c r="I156" s="142" t="str">
        <f t="shared" si="3"/>
        <v>2
246</v>
      </c>
      <c r="J156" s="36"/>
    </row>
    <row r="157" spans="1:10" ht="28.5" customHeight="1" x14ac:dyDescent="0.25">
      <c r="A157" s="110"/>
      <c r="B157" s="33"/>
      <c r="C157" s="88" t="s">
        <v>343</v>
      </c>
      <c r="D157" s="33" t="s">
        <v>46</v>
      </c>
      <c r="E157" s="33" t="s">
        <v>411</v>
      </c>
      <c r="F157" s="33"/>
      <c r="G157" s="33" t="s">
        <v>329</v>
      </c>
      <c r="H157" s="36">
        <v>0</v>
      </c>
      <c r="I157" s="142" t="str">
        <f t="shared" si="3"/>
        <v>2
240</v>
      </c>
      <c r="J157" s="36"/>
    </row>
  </sheetData>
  <mergeCells count="3">
    <mergeCell ref="C118:F118"/>
    <mergeCell ref="C67:F67"/>
    <mergeCell ref="C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начинка камеры</vt:lpstr>
      <vt:lpstr>НВК5</vt:lpstr>
      <vt:lpstr>НВК1</vt:lpstr>
      <vt:lpstr>НВК2</vt:lpstr>
      <vt:lpstr>НВК3</vt:lpstr>
      <vt:lpstr>НВК4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ydanilova</dc:creator>
  <cp:lastModifiedBy>Admin</cp:lastModifiedBy>
  <dcterms:created xsi:type="dcterms:W3CDTF">2023-10-02T08:41:55Z</dcterms:created>
  <dcterms:modified xsi:type="dcterms:W3CDTF">2023-10-10T14:58:03Z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2023-04-07T00:00:00Z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2023-10-02T00:00:00Z</vt:filetime>
  </property>
  <property fmtid="{D5CDD505-2E9C-101B-9397-08002B2CF9AE}" pid="5" name="Producer">
    <vt:lpwstr>Acrobat Distiller 10.0.1 (Windows)</vt:lpwstr>
  </property>
</Properties>
</file>