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МЫТИЩИ\выполнение октябрь по сметам\ДЕКАБРЬ 23 выполнение 3\"/>
    </mc:Choice>
  </mc:AlternateContent>
  <xr:revisionPtr revIDLastSave="0" documentId="8_{80E39201-773B-4160-A965-6BF3DA2C137A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КС3" sheetId="16" r:id="rId1"/>
    <sheet name="реестр" sheetId="14" r:id="rId2"/>
    <sheet name="01-01-03 " sheetId="19" r:id="rId3"/>
    <sheet name="02-03-02 АС2" sheetId="20" r:id="rId4"/>
    <sheet name="06-02-02  НВК5 корр " sheetId="22" r:id="rId5"/>
    <sheet name="07-01-02 ГП2" sheetId="23" r:id="rId6"/>
    <sheet name="02-01-01 ПЖ " sheetId="24" r:id="rId7"/>
  </sheets>
  <externalReferences>
    <externalReference r:id="rId8"/>
    <externalReference r:id="rId9"/>
  </externalReferences>
  <definedNames>
    <definedName name="_xlnm._FilterDatabase" localSheetId="2" hidden="1">'01-01-03 '!$A$29:$O$253</definedName>
    <definedName name="_xlnm._FilterDatabase" localSheetId="6" hidden="1">'02-01-01 ПЖ '!$A$29:$O$476</definedName>
    <definedName name="_xlnm._FilterDatabase" localSheetId="3" hidden="1">'02-03-02 АС2'!$A$29:$O$276</definedName>
    <definedName name="_xlnm._FilterDatabase" localSheetId="4" hidden="1">'06-02-02  НВК5 корр '!$A$29:$O$228</definedName>
    <definedName name="_xlnm._FilterDatabase" localSheetId="5" hidden="1">'07-01-02 ГП2'!$A$29:$O$182</definedName>
    <definedName name="_xlnm.Print_Titles" localSheetId="2">'01-01-03 '!$32:$32</definedName>
    <definedName name="_xlnm.Print_Titles" localSheetId="6">'02-01-01 ПЖ '!$32:$32</definedName>
    <definedName name="_xlnm.Print_Titles" localSheetId="3">'02-03-02 АС2'!$32:$32</definedName>
    <definedName name="_xlnm.Print_Titles" localSheetId="4">'06-02-02  НВК5 корр '!$32:$32</definedName>
    <definedName name="_xlnm.Print_Titles" localSheetId="5">'07-01-02 ГП2'!$32:$32</definedName>
    <definedName name="_xlnm.Print_Area" localSheetId="2">'01-01-03 '!$A$1:$O$258</definedName>
    <definedName name="_xlnm.Print_Area" localSheetId="3">'02-03-02 АС2'!$A$1:$O$281</definedName>
    <definedName name="_xlnm.Print_Area" localSheetId="0">КС3!$A$1:$H$97</definedName>
    <definedName name="_xlnm.Print_Area" localSheetId="1">реестр!$A$1:$J$17</definedName>
  </definedNames>
  <calcPr calcId="191029"/>
</workbook>
</file>

<file path=xl/calcChain.xml><?xml version="1.0" encoding="utf-8"?>
<calcChain xmlns="http://schemas.openxmlformats.org/spreadsheetml/2006/main">
  <c r="O33" i="16" l="1"/>
  <c r="L15" i="14"/>
  <c r="H15" i="14"/>
  <c r="M15" i="14" s="1"/>
  <c r="G15" i="14"/>
  <c r="F15" i="14"/>
  <c r="E15" i="14"/>
  <c r="D15" i="14"/>
  <c r="M21" i="24"/>
  <c r="C11" i="24"/>
  <c r="G11" i="14"/>
  <c r="F11" i="14"/>
  <c r="E11" i="14"/>
  <c r="D11" i="14"/>
  <c r="H13" i="14"/>
  <c r="G13" i="14"/>
  <c r="F13" i="14"/>
  <c r="E13" i="14"/>
  <c r="D13" i="14"/>
  <c r="M12" i="14"/>
  <c r="M13" i="14"/>
  <c r="M11" i="14"/>
  <c r="H12" i="14"/>
  <c r="J12" i="14" s="1"/>
  <c r="G12" i="14"/>
  <c r="F12" i="14"/>
  <c r="E12" i="14"/>
  <c r="D12" i="14"/>
  <c r="L14" i="14"/>
  <c r="L17" i="14" s="1"/>
  <c r="L13" i="14"/>
  <c r="L12" i="14"/>
  <c r="L11" i="14"/>
  <c r="H14" i="14"/>
  <c r="D14" i="14"/>
  <c r="F14" i="14"/>
  <c r="E14" i="14"/>
  <c r="G14" i="14"/>
  <c r="J13" i="14"/>
  <c r="M21" i="23"/>
  <c r="C11" i="23"/>
  <c r="M21" i="22"/>
  <c r="C11" i="22"/>
  <c r="H11" i="14"/>
  <c r="M21" i="20"/>
  <c r="C11" i="20"/>
  <c r="M14" i="14" l="1"/>
  <c r="M21" i="19"/>
  <c r="C11" i="19"/>
  <c r="H39" i="16" l="1"/>
  <c r="G39" i="16" s="1"/>
  <c r="F39" i="16" s="1"/>
  <c r="H36" i="16"/>
  <c r="G36" i="16" s="1"/>
  <c r="H35" i="16"/>
  <c r="G35" i="16" s="1"/>
  <c r="F35" i="16" s="1"/>
  <c r="H24" i="16"/>
  <c r="C14" i="16"/>
  <c r="F36" i="16" l="1"/>
  <c r="G17" i="14" l="1"/>
  <c r="F17" i="14"/>
  <c r="E17" i="14"/>
  <c r="D17" i="14"/>
  <c r="J14" i="14"/>
  <c r="H17" i="14" l="1"/>
  <c r="J15" i="14"/>
  <c r="J11" i="14"/>
  <c r="K33" i="16" l="1"/>
  <c r="J17" i="14"/>
  <c r="L33" i="16" s="1"/>
  <c r="P33" i="16" l="1"/>
  <c r="G34" i="16"/>
  <c r="H34" i="16"/>
  <c r="K81" i="16"/>
  <c r="L32" i="16"/>
  <c r="L81" i="16" s="1"/>
  <c r="L83" i="16" s="1"/>
  <c r="H33" i="16" l="1"/>
  <c r="H40" i="16" s="1"/>
  <c r="H41" i="16" s="1"/>
  <c r="H42" i="16" s="1"/>
  <c r="H79" i="16" s="1"/>
  <c r="H80" i="16" s="1"/>
  <c r="H81" i="16" s="1"/>
  <c r="F34" i="16"/>
  <c r="F33" i="16" s="1"/>
  <c r="O81" i="16" s="1"/>
  <c r="G33" i="16"/>
</calcChain>
</file>

<file path=xl/sharedStrings.xml><?xml version="1.0" encoding="utf-8"?>
<sst xmlns="http://schemas.openxmlformats.org/spreadsheetml/2006/main" count="4685" uniqueCount="989">
  <si>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</si>
  <si>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</si>
  <si>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</si>
  <si>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</si>
  <si>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</si>
  <si>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</si>
  <si>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</si>
  <si>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</si>
  <si>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</si>
  <si>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</si>
  <si>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</si>
  <si>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</si>
  <si>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</si>
  <si>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</si>
  <si>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</si>
  <si>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</si>
  <si>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</si>
  <si>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</si>
  <si>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</si>
  <si>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</si>
  <si>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</si>
  <si>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</si>
  <si>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</si>
  <si>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</si>
  <si>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</si>
  <si>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</si>
  <si>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</si>
  <si>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</si>
  <si>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</si>
  <si>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</si>
  <si>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</si>
  <si>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</si>
  <si>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</si>
  <si>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</si>
  <si>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</si>
  <si>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</si>
  <si>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</si>
  <si>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</si>
  <si>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</si>
  <si>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</si>
  <si>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</si>
  <si>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</si>
  <si>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</si>
  <si>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</si>
  <si>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</si>
  <si>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</si>
  <si>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</si>
  <si>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</si>
  <si>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</si>
  <si>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</si>
  <si>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</si>
  <si>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</si>
  <si>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</si>
  <si>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</si>
  <si>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</si>
  <si>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</si>
  <si>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</si>
  <si>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</si>
  <si>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</si>
  <si>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</si>
  <si>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</si>
  <si>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</si>
  <si>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</si>
  <si>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</si>
  <si>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</si>
  <si>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</si>
  <si>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</si>
  <si>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</si>
  <si>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</si>
  <si>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</si>
  <si>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</si>
  <si>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</si>
  <si>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</si>
  <si>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</si>
  <si>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</si>
  <si>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</si>
  <si>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</si>
  <si>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</si>
  <si>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</si>
  <si>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13,62</t>
  </si>
  <si>
    <t>5</t>
  </si>
  <si>
    <t>Перевозка и утилизация отходов 4-5 класса опасности</t>
  </si>
  <si>
    <t>м3</t>
  </si>
  <si>
    <t>162,38</t>
  </si>
  <si>
    <t>8,16</t>
  </si>
  <si>
    <t>(Материалы для строительных работ)</t>
  </si>
  <si>
    <t>Цена=1590/1,2/8,16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</si>
  <si>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</si>
  <si>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</si>
  <si>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</si>
  <si>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</si>
  <si>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</si>
  <si>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</si>
  <si>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</si>
  <si>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</si>
  <si>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</si>
  <si>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</si>
  <si>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</si>
  <si>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</si>
  <si>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</si>
  <si>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</si>
  <si>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</si>
  <si>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</si>
  <si>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</si>
  <si>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</si>
  <si>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</si>
  <si>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</si>
  <si>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</si>
  <si>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</si>
  <si>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</si>
  <si>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</si>
  <si>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</si>
  <si>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</si>
  <si>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</si>
  <si>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</si>
  <si>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</si>
  <si>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</si>
  <si>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</si>
  <si>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</si>
  <si>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</si>
  <si>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</si>
  <si>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</si>
  <si>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</si>
  <si>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</si>
  <si>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</si>
  <si>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</si>
  <si>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</si>
  <si>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</si>
  <si>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</si>
  <si>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</si>
  <si>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</si>
  <si>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</si>
  <si>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</si>
  <si>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</si>
  <si>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92</t>
  </si>
  <si>
    <t>0,04</t>
  </si>
  <si>
    <t xml:space="preserve">               материалы</t>
  </si>
  <si>
    <t>4,62</t>
  </si>
  <si>
    <t>Приказ от 14.07.2022 № 571/пр п.83 табл.2</t>
  </si>
  <si>
    <t>13,24</t>
  </si>
  <si>
    <t>(Погрузо-разгрузочные работы)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</si>
  <si>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</si>
  <si>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</si>
  <si>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</si>
  <si>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Земляные работы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</si>
  <si>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</si>
  <si>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</si>
  <si>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</si>
  <si>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</si>
  <si>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</si>
  <si>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</si>
  <si>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</si>
  <si>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</si>
  <si>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</si>
  <si>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</si>
  <si>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</si>
  <si>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</si>
  <si>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</si>
  <si>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</si>
  <si>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</si>
  <si>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</si>
  <si>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</si>
  <si>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</si>
  <si>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МВМ/03-07, ДС№4 от 15.11.23</t>
  </si>
  <si>
    <t>03.07.2023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</si>
  <si>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</si>
  <si>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</si>
  <si>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</si>
  <si>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</si>
  <si>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</si>
  <si>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</si>
  <si>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</si>
  <si>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</si>
  <si>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</si>
  <si>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</si>
  <si>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</si>
  <si>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</si>
  <si>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</si>
  <si>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</si>
  <si>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</si>
  <si>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</si>
  <si>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</si>
  <si>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</si>
  <si>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</si>
  <si>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</si>
  <si>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</si>
  <si>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</si>
  <si>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1,08</t>
  </si>
  <si>
    <t>ФЕР01-02-057-02</t>
  </si>
  <si>
    <t>0,2</t>
  </si>
  <si>
    <t>ФЕР01-02-005-01</t>
  </si>
  <si>
    <t>Уплотнение грунта пневматическими трамбовками, группа грунтов: 1-2</t>
  </si>
  <si>
    <t>Песок карьерный</t>
  </si>
  <si>
    <t>99,98</t>
  </si>
  <si>
    <t>Цена=979/1,2/8,16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</si>
  <si>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</si>
  <si>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</si>
  <si>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</si>
  <si>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</si>
  <si>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</si>
  <si>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</si>
  <si>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</si>
  <si>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</si>
  <si>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</si>
  <si>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</si>
  <si>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</si>
  <si>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</si>
  <si>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</si>
  <si>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</si>
  <si>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</si>
  <si>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</si>
  <si>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</si>
  <si>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</si>
  <si>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</si>
  <si>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</si>
  <si>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</si>
  <si>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</si>
  <si>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</si>
  <si>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</si>
  <si>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</si>
  <si>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</si>
  <si>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</si>
  <si>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</si>
  <si>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</si>
  <si>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</si>
  <si>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</si>
  <si>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</si>
  <si>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</si>
  <si>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</si>
  <si>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</si>
  <si>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</si>
  <si>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</si>
  <si>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</si>
  <si>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</si>
  <si>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</si>
  <si>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</si>
  <si>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</si>
  <si>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</si>
  <si>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</si>
  <si>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</si>
  <si>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</si>
  <si>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</si>
  <si>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</si>
  <si>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</si>
  <si>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</si>
  <si>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</si>
  <si>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</si>
  <si>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</si>
  <si>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</si>
  <si>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</si>
  <si>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</si>
  <si>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</si>
  <si>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</si>
  <si>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</si>
  <si>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</si>
  <si>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</si>
  <si>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</si>
  <si>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</si>
  <si>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</si>
  <si>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</si>
  <si>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</si>
  <si>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</si>
  <si>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</si>
  <si>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</si>
  <si>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</si>
  <si>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</si>
  <si>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</si>
  <si>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</si>
  <si>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</si>
  <si>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</si>
  <si>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</si>
  <si>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</si>
  <si>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</si>
  <si>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</si>
  <si>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</si>
  <si>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</si>
  <si>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</si>
  <si>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</si>
  <si>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ноябрь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</si>
  <si>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</si>
  <si>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</si>
  <si>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</si>
  <si>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</si>
  <si>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</si>
  <si>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</si>
  <si>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1,2,3</t>
  </si>
  <si>
    <t>Договор №МВМ/03-07</t>
  </si>
  <si>
    <t>4,5,6,7</t>
  </si>
  <si>
    <t>остаток по Договору</t>
  </si>
  <si>
    <t>Реестр актов выполненных работ к КС-3 №3 от 29.12.2023 г. (Договор  №МВМ/03-07 от 03 июля 2023г)</t>
  </si>
  <si>
    <t>кс-2№8</t>
  </si>
  <si>
    <t>кс-2№9</t>
  </si>
  <si>
    <t>кс-2№10</t>
  </si>
  <si>
    <t>(32,07)</t>
  </si>
  <si>
    <t>(11,03)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</si>
  <si>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</si>
  <si>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</si>
  <si>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</si>
  <si>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2,47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</si>
  <si>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</si>
  <si>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</si>
  <si>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</si>
  <si>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</si>
  <si>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</si>
  <si>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</si>
  <si>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</si>
  <si>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</si>
  <si>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4,58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</si>
  <si>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</si>
  <si>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</si>
  <si>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4,37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</si>
  <si>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</si>
  <si>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</si>
  <si>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</si>
  <si>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</si>
  <si>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0,34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</si>
  <si>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</si>
  <si>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</si>
  <si>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</si>
  <si>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</si>
  <si>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</si>
  <si>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</si>
  <si>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</si>
  <si>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</si>
  <si>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</si>
  <si>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0,39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</si>
  <si>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</si>
  <si>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</si>
  <si>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0,09</t>
  </si>
  <si>
    <t>ФЕРр65-3-13</t>
  </si>
  <si>
    <t>Снятие задвижек диаметром: до 100 мм</t>
  </si>
  <si>
    <t>100 шт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</si>
  <si>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</si>
  <si>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</si>
  <si>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</si>
  <si>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</si>
  <si>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</si>
  <si>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</si>
  <si>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0,78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</si>
  <si>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</si>
  <si>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</si>
  <si>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</si>
  <si>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</si>
  <si>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</si>
  <si>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</si>
  <si>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</si>
  <si>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</si>
  <si>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</si>
  <si>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</si>
  <si>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</si>
  <si>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   Монтажные работы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</si>
  <si>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</si>
  <si>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</si>
  <si>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13,265</t>
  </si>
  <si>
    <t>570,13</t>
  </si>
  <si>
    <t>7 548,52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</si>
  <si>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</si>
  <si>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</si>
  <si>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</si>
  <si>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116,60</t>
  </si>
  <si>
    <t>1 588,09</t>
  </si>
  <si>
    <t>(Перевозка грузов автотранспортом)</t>
  </si>
  <si>
    <t>ФССЦпг-01-01-02-031</t>
  </si>
  <si>
    <t>Разгрузка при автомобильных перевозках труб металлических с применением автопогрузчиков</t>
  </si>
  <si>
    <t>18,49</t>
  </si>
  <si>
    <t>245,27</t>
  </si>
  <si>
    <t>3 247,37</t>
  </si>
  <si>
    <t>Итоги по разделу 2 Вывоз строительного мусора :</t>
  </si>
  <si>
    <t xml:space="preserve">  Итого по разделу 2 Вывоз строительного мусора</t>
  </si>
  <si>
    <t>Смета № 02-03-02, Трансбордер. Архитектурно-строительные решения. Часть 2. АС2 .</t>
  </si>
  <si>
    <t>(109,23)</t>
  </si>
  <si>
    <t>(3,69)</t>
  </si>
  <si>
    <t>Раздел 1. Земляные работы</t>
  </si>
  <si>
    <t>0,02852</t>
  </si>
  <si>
    <t>Разработка грунта вручную в траншеях глубиной до 2 м без креплений с откосами, группа грунтов: 2 (доработка)</t>
  </si>
  <si>
    <t>0,0058</t>
  </si>
  <si>
    <t>29,1</t>
  </si>
  <si>
    <t>4 725,26</t>
  </si>
  <si>
    <t>38 558,12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</si>
  <si>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</si>
  <si>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</si>
  <si>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0,0801</t>
  </si>
  <si>
    <t>0,801</t>
  </si>
  <si>
    <t>Итоги по разделу 1 Земляные работы :</t>
  </si>
  <si>
    <t xml:space="preserve">  Итого по разделу 1 Земляные работы</t>
  </si>
  <si>
    <t>Раздел 2. Устройство ограждения ОГ-1</t>
  </si>
  <si>
    <t>ФЕР08-01-002-02</t>
  </si>
  <si>
    <t>Устройство основания под фундаменты: щебеночного</t>
  </si>
  <si>
    <t>3,5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</si>
  <si>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</si>
  <si>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</si>
  <si>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</si>
  <si>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</si>
  <si>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5/20</t>
  </si>
  <si>
    <t>4,025</t>
  </si>
  <si>
    <t>310,61</t>
  </si>
  <si>
    <t>1 265,21</t>
  </si>
  <si>
    <t>10 324,11</t>
  </si>
  <si>
    <t>Цена=3041,5/1,2/8,16</t>
  </si>
  <si>
    <t>ФЕР07-01-054-02</t>
  </si>
  <si>
    <t>Установка железобетонных оград из панелей длиной: 3 м</t>
  </si>
  <si>
    <t>0,375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</si>
  <si>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</si>
  <si>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</si>
  <si>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</si>
  <si>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</si>
  <si>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ФССЦ-05.1.07.13-0012</t>
  </si>
  <si>
    <t>Панели оград ПО-2, бетон B15, объем 0,72 м3, расход арматуры 41,42 кг</t>
  </si>
  <si>
    <t>1 420,61</t>
  </si>
  <si>
    <t>21 309,15</t>
  </si>
  <si>
    <t>173 882,66</t>
  </si>
  <si>
    <t>ФССЦ-05.1.05.15-0001</t>
  </si>
  <si>
    <t>Фундаменты под столбы оград Ф-6, бетон B15, объем 0,3 м3, расход арматуры 5 кг</t>
  </si>
  <si>
    <t>468,67</t>
  </si>
  <si>
    <t>7 498,72</t>
  </si>
  <si>
    <t>61 189,56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</si>
  <si>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</si>
  <si>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</si>
  <si>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</si>
  <si>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ФЕР06-01-001-01</t>
  </si>
  <si>
    <t>Устройство бетонной подготовки</t>
  </si>
  <si>
    <t>0,0727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</si>
  <si>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</si>
  <si>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</si>
  <si>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</si>
  <si>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</si>
  <si>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ФССЦ-04.1.02.05-0003</t>
  </si>
  <si>
    <t>Смеси бетонные тяжелого бетона (БСТ), класс В7,5 (М100)</t>
  </si>
  <si>
    <t>7,4154</t>
  </si>
  <si>
    <t>560,00</t>
  </si>
  <si>
    <t>4 152,62</t>
  </si>
  <si>
    <t>33 885,38</t>
  </si>
  <si>
    <t>ФЕР06-04-001-03</t>
  </si>
  <si>
    <t>Устройство стен подвалов и подпорных стен железобетонных высотой: до 3 м, толщиной до 300 мм</t>
  </si>
  <si>
    <t>0,2538</t>
  </si>
  <si>
    <t>ФССЦ-04.1.02.05-0009</t>
  </si>
  <si>
    <t>Смеси бетонные тяжелого бетона (БСТ), класс В25 (М350)</t>
  </si>
  <si>
    <t>25,7607</t>
  </si>
  <si>
    <t>725,69</t>
  </si>
  <si>
    <t>18 694,28</t>
  </si>
  <si>
    <t>152 545,32</t>
  </si>
  <si>
    <t>ФССЦ-04.1.02.05-0009
Надбавка на W8</t>
  </si>
  <si>
    <t>0,026694</t>
  </si>
  <si>
    <t>499,03</t>
  </si>
  <si>
    <t>4 072,08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</si>
  <si>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</si>
  <si>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</si>
  <si>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ФССЦ-08.4.03.03-0003</t>
  </si>
  <si>
    <t>Сталь арматурная рифленая свариваемая, класс А500С, диаметр 10 мм</t>
  </si>
  <si>
    <t>1,8332</t>
  </si>
  <si>
    <t>5 802,77</t>
  </si>
  <si>
    <t>11 488,65</t>
  </si>
  <si>
    <t>93 747,38</t>
  </si>
  <si>
    <t>Коэффициент на арматурные заготовки, диаметр 10 мм МАТ=1,08 к расх.</t>
  </si>
  <si>
    <t>ФССЦ-08.4.03.02-0003</t>
  </si>
  <si>
    <t>Сталь арматурная, горячекатаная, гладкая, класс А-I, диаметр 10 мм</t>
  </si>
  <si>
    <t>0,54117</t>
  </si>
  <si>
    <t>6 726,18</t>
  </si>
  <si>
    <t>3 640,01</t>
  </si>
  <si>
    <t>29 702,48</t>
  </si>
  <si>
    <t>ФССЦ-08.4.03.02-0002</t>
  </si>
  <si>
    <t>Сталь арматурная, горячекатаная, гладкая, класс А-I, диаметр 8 мм</t>
  </si>
  <si>
    <t>0,01752</t>
  </si>
  <si>
    <t>6 780,00</t>
  </si>
  <si>
    <t>118,79</t>
  </si>
  <si>
    <t>969,33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</si>
  <si>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</si>
  <si>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</si>
  <si>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</si>
  <si>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1,484</t>
  </si>
  <si>
    <t>ФССЦ-01.2.03.05-0010</t>
  </si>
  <si>
    <t>Праймер битумный производства «Техно-Николь»</t>
  </si>
  <si>
    <t>0,023744</t>
  </si>
  <si>
    <t>11 885,47</t>
  </si>
  <si>
    <t>282,21</t>
  </si>
  <si>
    <t>2 302,83</t>
  </si>
  <si>
    <t>ФССЦ-01.2.03.03-0011</t>
  </si>
  <si>
    <t>Мастика битумная гидроизоляционная МГ-1</t>
  </si>
  <si>
    <t>0,35616</t>
  </si>
  <si>
    <t>7 669,69</t>
  </si>
  <si>
    <t>2 731,64</t>
  </si>
  <si>
    <t>22 290,18</t>
  </si>
  <si>
    <t>Итоги по разделу 3 Подпорная стенка ПС-1 :</t>
  </si>
  <si>
    <t xml:space="preserve">  Итого по разделу 3 Подпорная стенка ПС-1</t>
  </si>
  <si>
    <t>Смета № 06-02-02, Переустройство ливневой канализации.НВК5.</t>
  </si>
  <si>
    <t>Раздел 5. Ливневая канализация (колодцы 26-27)</t>
  </si>
  <si>
    <t>170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</si>
  <si>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</si>
  <si>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</si>
  <si>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</si>
  <si>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</si>
  <si>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</si>
  <si>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171</t>
  </si>
  <si>
    <t>Доработка грунта вручную в траншеях глубиной до 2 м без креплений с откосами, группа грунтов: 2</t>
  </si>
  <si>
    <t>0,031</t>
  </si>
  <si>
    <t>172</t>
  </si>
  <si>
    <t>0,092</t>
  </si>
  <si>
    <t>173</t>
  </si>
  <si>
    <t>9 308,54</t>
  </si>
  <si>
    <t>75 957,69</t>
  </si>
  <si>
    <t>174</t>
  </si>
  <si>
    <t>104,9</t>
  </si>
  <si>
    <t>17 033,66</t>
  </si>
  <si>
    <t>138 994,67</t>
  </si>
  <si>
    <t>Устройство футляров</t>
  </si>
  <si>
    <t>175</t>
  </si>
  <si>
    <t>ФЕР22-01-015-06</t>
  </si>
  <si>
    <t>Укладка стальных неразрезных кожухов (футляров) в открытых траншеях диаметром: 800 мм</t>
  </si>
  <si>
    <t>0,06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</si>
  <si>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</si>
  <si>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</si>
  <si>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</si>
  <si>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</si>
  <si>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176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</si>
  <si>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</si>
  <si>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</si>
  <si>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6,06</t>
  </si>
  <si>
    <t>1 887,10</t>
  </si>
  <si>
    <t>11 435,83</t>
  </si>
  <si>
    <t>93 316,37</t>
  </si>
  <si>
    <t>179</t>
  </si>
  <si>
    <t>ФЕР22-05-005-11</t>
  </si>
  <si>
    <t>Протаскивание в футляр полиэтиленовых труб диаметром: 630 мм</t>
  </si>
  <si>
    <t>100 м трубы, уложенной в футляр</t>
  </si>
  <si>
    <t>180</t>
  </si>
  <si>
    <t>ФССЦ-23.1.02.03-0008</t>
  </si>
  <si>
    <t>Кольца центрирующие для труб, диаметр 600 мм</t>
  </si>
  <si>
    <t>28,24</t>
  </si>
  <si>
    <t>56,48</t>
  </si>
  <si>
    <t>460,88</t>
  </si>
  <si>
    <t>181</t>
  </si>
  <si>
    <t>ФЕР22-05-004-05</t>
  </si>
  <si>
    <t>Заделка битумом и прядью концов футляра диаметром: 800 мм</t>
  </si>
  <si>
    <t>футляр</t>
  </si>
  <si>
    <t>Прокладка трубопровода</t>
  </si>
  <si>
    <t>182</t>
  </si>
  <si>
    <t>ФЕР23-01-001-01</t>
  </si>
  <si>
    <t>Устройство основания под трубопроводы: песчаного</t>
  </si>
  <si>
    <t>10 м3</t>
  </si>
  <si>
    <t>183</t>
  </si>
  <si>
    <t>2,15</t>
  </si>
  <si>
    <t>217,54</t>
  </si>
  <si>
    <t>1 775,13</t>
  </si>
  <si>
    <t>184</t>
  </si>
  <si>
    <t>ФЕР23-01-030-11</t>
  </si>
  <si>
    <t>Укладка трубопроводов канализации из полиэтиленовых труб диаметром: 630 мм</t>
  </si>
  <si>
    <t>0,31</t>
  </si>
  <si>
    <t>185</t>
  </si>
  <si>
    <t>Труба КОРСИС ПРО DN/OD 630mm SN16 в компл. с растр. и упл.(6м)</t>
  </si>
  <si>
    <t>31,31</t>
  </si>
  <si>
    <t>1 196,59</t>
  </si>
  <si>
    <t>1,04236</t>
  </si>
  <si>
    <t>39 052,26</t>
  </si>
  <si>
    <t>318 666,44</t>
  </si>
  <si>
    <t>Цена=70302,12/6/1,2/8,16</t>
  </si>
  <si>
    <t>Транспортные расходы МАТ=1,03 к расх.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</si>
  <si>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</si>
  <si>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</si>
  <si>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 xml:space="preserve"> 01-01-03</t>
  </si>
  <si>
    <t>Трансбордер. Архитектурно-строительные решения. Часть 2. АС2 .</t>
  </si>
  <si>
    <t>02-03-02</t>
  </si>
  <si>
    <t>06-02-02</t>
  </si>
  <si>
    <t>Переустройство ливневой канализации.НВК5.</t>
  </si>
  <si>
    <t>декабрь-2</t>
  </si>
  <si>
    <t>декабрь-1</t>
  </si>
  <si>
    <t>(106,39)</t>
  </si>
  <si>
    <t>(0,76)</t>
  </si>
  <si>
    <t>177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</si>
  <si>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</si>
  <si>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</si>
  <si>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км</t>
  </si>
  <si>
    <t>0,006</t>
  </si>
  <si>
    <t>178</t>
  </si>
  <si>
    <t>ФССЦ-01.2.03.03-0002</t>
  </si>
  <si>
    <t>Мастика "Ярославна БПХ-2"</t>
  </si>
  <si>
    <t>0,1464</t>
  </si>
  <si>
    <t>43 982,40</t>
  </si>
  <si>
    <t>6 439,02</t>
  </si>
  <si>
    <t>52 542,40</t>
  </si>
  <si>
    <t>(Наружные сети водопровода, канализации, теплоснабжения, газопровода)</t>
  </si>
  <si>
    <t>Смета № 07-01-02, Генеральный план 131-23 ГП2</t>
  </si>
  <si>
    <t>(995,68)</t>
  </si>
  <si>
    <t>(8,21)</t>
  </si>
  <si>
    <t>Раздел 1. Демонтажные работы</t>
  </si>
  <si>
    <t>Существующее асфальтовое покрытие</t>
  </si>
  <si>
    <t>ФЕР27-03-008-04</t>
  </si>
  <si>
    <t>Разборка покрытий и оснований: асфальтобетонных</t>
  </si>
  <si>
    <t>1,761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</si>
  <si>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</si>
  <si>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</si>
  <si>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</si>
  <si>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</si>
  <si>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</si>
  <si>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</si>
  <si>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2,7807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</si>
  <si>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</si>
  <si>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</si>
  <si>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1,49778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</si>
  <si>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</si>
  <si>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</si>
  <si>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2386,085</t>
  </si>
  <si>
    <t>3,28</t>
  </si>
  <si>
    <t>7 826,36</t>
  </si>
  <si>
    <t>103 621,01</t>
  </si>
  <si>
    <t>596,521</t>
  </si>
  <si>
    <t>25 638,47</t>
  </si>
  <si>
    <t>339 453,34</t>
  </si>
  <si>
    <t>1951,95</t>
  </si>
  <si>
    <t>316 957,64</t>
  </si>
  <si>
    <t>2 586 374,34</t>
  </si>
  <si>
    <t>Итоги по разделу 1 Демонтажные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</si>
  <si>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</si>
  <si>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</si>
  <si>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</si>
  <si>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</si>
  <si>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</si>
  <si>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</si>
  <si>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</si>
  <si>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</si>
  <si>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</si>
  <si>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1 Демонтажные работы</t>
  </si>
  <si>
    <t>Раздел 5.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</si>
  <si>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</si>
  <si>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</si>
  <si>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</si>
  <si>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</si>
  <si>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</si>
  <si>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</si>
  <si>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</si>
  <si>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</si>
  <si>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</si>
  <si>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</si>
  <si>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51</t>
  </si>
  <si>
    <t>52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</si>
  <si>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</si>
  <si>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</si>
  <si>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214 460,78</t>
  </si>
  <si>
    <t>434 068,62</t>
  </si>
  <si>
    <t>3 541 999,94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</si>
  <si>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</si>
  <si>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</si>
  <si>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</si>
  <si>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кс-2№11</t>
  </si>
  <si>
    <t>кс-2№12</t>
  </si>
  <si>
    <t>07-01-02</t>
  </si>
  <si>
    <t>Генеральный план 131-23 ГП2</t>
  </si>
  <si>
    <t>Демонтаж сетей и систем  инженерного обеспечения.</t>
  </si>
  <si>
    <t>Смета № 01-01-03, Демонтаж сетей и систем  инженерного обеспечения.</t>
  </si>
  <si>
    <t>Смета № 02-01-01, Верхнее строение пути</t>
  </si>
  <si>
    <t>(3961,24)</t>
  </si>
  <si>
    <t>(14,84)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</si>
  <si>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</si>
  <si>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</si>
  <si>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</si>
  <si>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0,201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</si>
  <si>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</si>
  <si>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</si>
  <si>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</si>
  <si>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</si>
  <si>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0,71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</si>
  <si>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</si>
  <si>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</si>
  <si>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</si>
  <si>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</si>
  <si>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78,454</t>
  </si>
  <si>
    <t>2,91</t>
  </si>
  <si>
    <t>228,30</t>
  </si>
  <si>
    <t>3 109,45</t>
  </si>
  <si>
    <t>279,54</t>
  </si>
  <si>
    <t>45 391,71</t>
  </si>
  <si>
    <t>370 396,35</t>
  </si>
  <si>
    <t>ФЕР01-01-036-02</t>
  </si>
  <si>
    <t>Планировка площадей бульдозерами мощностью: 79 кВт (108 л.с.)</t>
  </si>
  <si>
    <t>1000 м2</t>
  </si>
  <si>
    <t>1,8186</t>
  </si>
  <si>
    <t>ФЕР01-01-111-01</t>
  </si>
  <si>
    <t>Планировка вручную: дна и откосов выемок каналов, группа грунтов 1</t>
  </si>
  <si>
    <t>0,449642</t>
  </si>
  <si>
    <t>ФЕР01-01-109-01</t>
  </si>
  <si>
    <t>Планировка откосов выемок и насыпей экскаваторами, группа грунтов: 1-2</t>
  </si>
  <si>
    <t>0,918</t>
  </si>
  <si>
    <t>0,217</t>
  </si>
  <si>
    <t>ФЕР27-04-001-04</t>
  </si>
  <si>
    <t>Устройство подстилающих и выравнивающих слоев оснований: из щебня</t>
  </si>
  <si>
    <t>7,16</t>
  </si>
  <si>
    <t>Щебень фр.25-60 (балластного 2 кат.) ГОСТ 7392 для ЖД пути</t>
  </si>
  <si>
    <t>902,16</t>
  </si>
  <si>
    <t>493,16</t>
  </si>
  <si>
    <t>450 248,14</t>
  </si>
  <si>
    <t>3 674 024,82</t>
  </si>
  <si>
    <t>Объем=716*1,26</t>
  </si>
  <si>
    <t>Цена=4829/1,2/8,16</t>
  </si>
  <si>
    <t xml:space="preserve"> МАТ=1,012 к расх.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</si>
  <si>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</si>
  <si>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</si>
  <si>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</si>
  <si>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</si>
  <si>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</si>
  <si>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</si>
  <si>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0,017</t>
  </si>
  <si>
    <t>ФССЦ-25.1.05.05-0043</t>
  </si>
  <si>
    <t>Рельсы железнодорожные Р-65 категория Т1</t>
  </si>
  <si>
    <t>-34</t>
  </si>
  <si>
    <t>351,20</t>
  </si>
  <si>
    <t>-11 940,80</t>
  </si>
  <si>
    <t>-97 436,93</t>
  </si>
  <si>
    <t>(Железные дороги)</t>
  </si>
  <si>
    <t>Рельсы Р-65 НТ260, L-12,5 м (156 шт.)</t>
  </si>
  <si>
    <t>2,21</t>
  </si>
  <si>
    <t>16 758,58</t>
  </si>
  <si>
    <t>37 480,90</t>
  </si>
  <si>
    <t>305 844,14</t>
  </si>
  <si>
    <t>Цена=164100/1,2/8,16</t>
  </si>
  <si>
    <t>ФССЦ-25.1.01.05-0011</t>
  </si>
  <si>
    <t>Шпалы деревянные пропитанные, тип I</t>
  </si>
  <si>
    <t>-31,28</t>
  </si>
  <si>
    <t>287,60</t>
  </si>
  <si>
    <t>-8 996,13</t>
  </si>
  <si>
    <t>-73 408,42</t>
  </si>
  <si>
    <t>Шпала деревян. пропит. II тип, пр-во РБ (с доставкой ж/д транспортом до ст.Мытищи код 234808)</t>
  </si>
  <si>
    <t>245,10</t>
  </si>
  <si>
    <t>7 689,28</t>
  </si>
  <si>
    <t>62 744,52</t>
  </si>
  <si>
    <t>Цена=2400/1,2/8,16</t>
  </si>
  <si>
    <t>35</t>
  </si>
  <si>
    <t>ФССЦ-25.1.05.02-0008</t>
  </si>
  <si>
    <t>Подкладка раздельного скрепления железнодорожного пути КД-65</t>
  </si>
  <si>
    <t>-62,56</t>
  </si>
  <si>
    <t>66,40</t>
  </si>
  <si>
    <t>-4 153,98</t>
  </si>
  <si>
    <t>-33 896,48</t>
  </si>
  <si>
    <t>38</t>
  </si>
  <si>
    <t>ФССЦ-25.1.06.19-0070</t>
  </si>
  <si>
    <t>Прокладки под подкладку КД65, ЦП361 из смеси РП 101-710</t>
  </si>
  <si>
    <t>5,50</t>
  </si>
  <si>
    <t>-344,08</t>
  </si>
  <si>
    <t>-2 807,69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</si>
  <si>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</si>
  <si>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</si>
  <si>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</si>
  <si>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62</t>
  </si>
  <si>
    <t>368,67</t>
  </si>
  <si>
    <t>23 131,83</t>
  </si>
  <si>
    <t>188 755,73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</si>
  <si>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</si>
  <si>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</si>
  <si>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</si>
  <si>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0,16</t>
  </si>
  <si>
    <t>41</t>
  </si>
  <si>
    <t>ФССЦ-25.1.05.01-0002</t>
  </si>
  <si>
    <t>Накладка рельсовая двухголовая 2Р65</t>
  </si>
  <si>
    <t>-49,13</t>
  </si>
  <si>
    <t>145,30</t>
  </si>
  <si>
    <t>-7 138,59</t>
  </si>
  <si>
    <t>-58 250,89</t>
  </si>
  <si>
    <t>42</t>
  </si>
  <si>
    <t>Накладка 1Р-65 (48 к-т.) из них 8 к-т (16 шт) ранее разобраные</t>
  </si>
  <si>
    <t>1,18</t>
  </si>
  <si>
    <t>28 084,15</t>
  </si>
  <si>
    <t>33 536,97</t>
  </si>
  <si>
    <t>273 661,68</t>
  </si>
  <si>
    <t>Цена=275000/1,2/8,16</t>
  </si>
  <si>
    <t>43</t>
  </si>
  <si>
    <t>-310,62</t>
  </si>
  <si>
    <t>-109 089,74</t>
  </si>
  <si>
    <t>-890 172,28</t>
  </si>
  <si>
    <t>44</t>
  </si>
  <si>
    <t>-286</t>
  </si>
  <si>
    <t>-82 253,60</t>
  </si>
  <si>
    <t>-671 189,38</t>
  </si>
  <si>
    <t>45</t>
  </si>
  <si>
    <t>286</t>
  </si>
  <si>
    <t>70 939,78</t>
  </si>
  <si>
    <t>578 868,60</t>
  </si>
  <si>
    <t>46</t>
  </si>
  <si>
    <t>-572</t>
  </si>
  <si>
    <t>-37 980,80</t>
  </si>
  <si>
    <t>-309 923,33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</si>
  <si>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</si>
  <si>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</si>
  <si>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</si>
  <si>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-0,53</t>
  </si>
  <si>
    <t>11 859,00</t>
  </si>
  <si>
    <t>-6 285,27</t>
  </si>
  <si>
    <t>-51 287,80</t>
  </si>
  <si>
    <t>48</t>
  </si>
  <si>
    <t>ФССЦ-25.1.04.07-0003</t>
  </si>
  <si>
    <t>Шурупы путевые, размер 24х170 мм</t>
  </si>
  <si>
    <t>-1,27</t>
  </si>
  <si>
    <t>11 856,00</t>
  </si>
  <si>
    <t>-15 057,12</t>
  </si>
  <si>
    <t>-122 866,10</t>
  </si>
  <si>
    <t>49</t>
  </si>
  <si>
    <t>-3 146,00</t>
  </si>
  <si>
    <t>-25 671,36</t>
  </si>
  <si>
    <t>572</t>
  </si>
  <si>
    <t>213 409,79</t>
  </si>
  <si>
    <t>1 741 423,89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</si>
  <si>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</si>
  <si>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</si>
  <si>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0,118</t>
  </si>
  <si>
    <t>-242,04</t>
  </si>
  <si>
    <t>-85 004,45</t>
  </si>
  <si>
    <t>-693 636,31</t>
  </si>
  <si>
    <t>33</t>
  </si>
  <si>
    <t>53</t>
  </si>
  <si>
    <t>Рельсы Р-65 НТ260, L-12,5 м (110 шт.)</t>
  </si>
  <si>
    <t>15,64</t>
  </si>
  <si>
    <t>265 249,44</t>
  </si>
  <si>
    <t>2 164 435,43</t>
  </si>
  <si>
    <t>34</t>
  </si>
  <si>
    <t>54</t>
  </si>
  <si>
    <t>ФССЦ-25.1.02.01-0035</t>
  </si>
  <si>
    <t>Шпалы железобетонные Ш1, объем бетона 0,106 м3, расход стали 7,25 кг</t>
  </si>
  <si>
    <t>-222</t>
  </si>
  <si>
    <t>188,10</t>
  </si>
  <si>
    <t>-41 758,20</t>
  </si>
  <si>
    <t>-340 746,91</t>
  </si>
  <si>
    <t>55</t>
  </si>
  <si>
    <t>Шпала железобетонная Ш3-Д для ЖБР (с доставкой ж/д транспортом до ст.Мытищи код 234808)</t>
  </si>
  <si>
    <t>230</t>
  </si>
  <si>
    <t>464,46</t>
  </si>
  <si>
    <t>108 107,71</t>
  </si>
  <si>
    <t>882 158,91</t>
  </si>
  <si>
    <t>Цена=4548/1,2/8,16</t>
  </si>
  <si>
    <t>36</t>
  </si>
  <si>
    <t>56</t>
  </si>
  <si>
    <t>-28</t>
  </si>
  <si>
    <t>-4 068,40</t>
  </si>
  <si>
    <t>-33 198,14</t>
  </si>
  <si>
    <t>37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</si>
  <si>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</si>
  <si>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</si>
  <si>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</si>
  <si>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-1,218</t>
  </si>
  <si>
    <t>10 948,00</t>
  </si>
  <si>
    <t>-13 334,66</t>
  </si>
  <si>
    <t>-108 810,83</t>
  </si>
  <si>
    <t>61</t>
  </si>
  <si>
    <t>ФССЦ-25.1.05.02-0006</t>
  </si>
  <si>
    <t>Подкладка раздельного скрепления железнодорожного пути КБ-65</t>
  </si>
  <si>
    <t>-444</t>
  </si>
  <si>
    <t>43,61</t>
  </si>
  <si>
    <t>-19 362,84</t>
  </si>
  <si>
    <t>-158 000,77</t>
  </si>
  <si>
    <t>ФССЦ-25.1.06.19-0051</t>
  </si>
  <si>
    <t>Прокладки повышенной упругости под подкладку КБ, КБ10 ЦП 328 из смеси РП 101-710</t>
  </si>
  <si>
    <t>5,60</t>
  </si>
  <si>
    <t>-2 486,40</t>
  </si>
  <si>
    <t>-20 289,02</t>
  </si>
  <si>
    <t>63</t>
  </si>
  <si>
    <t>ФССЦ-25.1.06.19-0085</t>
  </si>
  <si>
    <t>Прокладки ПБР65х8 ЦП143 (ПБР 65х7 ЦП318) из смеси РП 101-710</t>
  </si>
  <si>
    <t>2,50</t>
  </si>
  <si>
    <t>-1 110,00</t>
  </si>
  <si>
    <t>-9 057,60</t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</si>
  <si>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</si>
  <si>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</si>
  <si>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458</t>
  </si>
  <si>
    <t>275,74</t>
  </si>
  <si>
    <t>127 804,39</t>
  </si>
  <si>
    <t>1 042 883,82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</si>
  <si>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</si>
  <si>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</si>
  <si>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</si>
  <si>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</si>
  <si>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</si>
  <si>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Глухое пересечение (угол 45º) тип Р65, проект 534.06-2007.00.000-01</t>
  </si>
  <si>
    <t>204 248,37</t>
  </si>
  <si>
    <t>206 699,35</t>
  </si>
  <si>
    <t>1 686 666,70</t>
  </si>
  <si>
    <t>Цена=2000000/1,2/8,16</t>
  </si>
  <si>
    <t>87</t>
  </si>
  <si>
    <t>496,08</t>
  </si>
  <si>
    <t>4 048,01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</si>
  <si>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</si>
  <si>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</si>
  <si>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</si>
  <si>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</si>
  <si>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</si>
  <si>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</si>
  <si>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</si>
  <si>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</si>
  <si>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339 767,16</t>
  </si>
  <si>
    <t>1 031 533,10</t>
  </si>
  <si>
    <t>8 417 310,10</t>
  </si>
  <si>
    <t>Цена=3327000,00/1,2/8,16</t>
  </si>
  <si>
    <t>101</t>
  </si>
  <si>
    <t>Брус деревянный Б3 тип II, пропитка 3-5мм</t>
  </si>
  <si>
    <t>35 559,64</t>
  </si>
  <si>
    <t>107 959,07</t>
  </si>
  <si>
    <t>880 946,01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</si>
  <si>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</si>
  <si>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</si>
  <si>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</si>
  <si>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</si>
  <si>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</si>
  <si>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</si>
  <si>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</si>
  <si>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-1,2</t>
  </si>
  <si>
    <t>2 308,01</t>
  </si>
  <si>
    <t>-2 769,61</t>
  </si>
  <si>
    <t>-22 600,02</t>
  </si>
  <si>
    <t>107</t>
  </si>
  <si>
    <t>ФССЦ-25.1.01.05-0013</t>
  </si>
  <si>
    <t>Шпалы деревянные пропитанные, тип III</t>
  </si>
  <si>
    <t>-81</t>
  </si>
  <si>
    <t>248,10</t>
  </si>
  <si>
    <t>-20 096,10</t>
  </si>
  <si>
    <t>-163 984,18</t>
  </si>
  <si>
    <t>108</t>
  </si>
  <si>
    <t>ФССЦ-25.1.03.02-0001</t>
  </si>
  <si>
    <t>Костыли для железных дорог широкой колеи, сечение 16х16 мм, длина 165 мм</t>
  </si>
  <si>
    <t>-0,15</t>
  </si>
  <si>
    <t>5 470,15</t>
  </si>
  <si>
    <t>-820,52</t>
  </si>
  <si>
    <t>-6 695,44</t>
  </si>
  <si>
    <t>109</t>
  </si>
  <si>
    <t>ФССЦ-25.1.04.04-0002</t>
  </si>
  <si>
    <t>Болты для рельсовых стыков железнодорожного пути с гайками, М24х150-160 мм</t>
  </si>
  <si>
    <t>-0,03</t>
  </si>
  <si>
    <t>10 883,00</t>
  </si>
  <si>
    <t>-326,49</t>
  </si>
  <si>
    <t>-2 664,16</t>
  </si>
  <si>
    <t>110</t>
  </si>
  <si>
    <t>ФССЦ-25.1.05.01-0004</t>
  </si>
  <si>
    <t>Накладки рельсовые двухголовые Р50</t>
  </si>
  <si>
    <t>-0,24</t>
  </si>
  <si>
    <t>3 700,00</t>
  </si>
  <si>
    <t>-888,00</t>
  </si>
  <si>
    <t>-7 246,08</t>
  </si>
  <si>
    <t>111</t>
  </si>
  <si>
    <t>ФССЦ-25.1.05.02-0002</t>
  </si>
  <si>
    <t>Подкладка костыльного скрепления железнодорожного пути Д-50</t>
  </si>
  <si>
    <t>-0,51</t>
  </si>
  <si>
    <t>4 600,00</t>
  </si>
  <si>
    <t>-2 346,00</t>
  </si>
  <si>
    <t>-19 143,36</t>
  </si>
  <si>
    <t>112</t>
  </si>
  <si>
    <t>ФССЦ-25.1.05.07-0001</t>
  </si>
  <si>
    <t>Рельсы железнодорожные старогодные</t>
  </si>
  <si>
    <t>-5,82</t>
  </si>
  <si>
    <t>1 448,80</t>
  </si>
  <si>
    <t>-8 432,02</t>
  </si>
  <si>
    <t>-68 805,28</t>
  </si>
  <si>
    <t>57</t>
  </si>
  <si>
    <t>113</t>
  </si>
  <si>
    <t>29 944,68</t>
  </si>
  <si>
    <t>244 348,59</t>
  </si>
  <si>
    <t>58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</si>
  <si>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</si>
  <si>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</si>
  <si>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17 718,55</t>
  </si>
  <si>
    <t>53 793,52</t>
  </si>
  <si>
    <t>438 955,12</t>
  </si>
  <si>
    <t>Цена=173500,00/1,2/8,16</t>
  </si>
  <si>
    <t>131-23-ПЖ.ВР.3</t>
  </si>
  <si>
    <t>59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</si>
  <si>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</si>
  <si>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</si>
  <si>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</si>
  <si>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0,48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</si>
  <si>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</si>
  <si>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</si>
  <si>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</si>
  <si>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-558</t>
  </si>
  <si>
    <t>196,81</t>
  </si>
  <si>
    <t>-109 819,98</t>
  </si>
  <si>
    <t>-896 131,04</t>
  </si>
  <si>
    <t>121</t>
  </si>
  <si>
    <t>558</t>
  </si>
  <si>
    <t>278 485,48</t>
  </si>
  <si>
    <t>2 272 441,52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</si>
  <si>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</si>
  <si>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</si>
  <si>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Верхнее строение пути</t>
  </si>
  <si>
    <t>02-01-01</t>
  </si>
  <si>
    <t>проверка</t>
  </si>
  <si>
    <t>8,9,10,11,12</t>
  </si>
  <si>
    <t>Раздел 1. Сооружение земляного полотна (АОСР 131-23-ПЖ-98, АОСР 131-23-ПЖ-101, АОСР 131-23-ПЖ-104, АОСР 131-23-ПЖ-106, АОСР 131-23-ПЖ-118)</t>
  </si>
  <si>
    <t>Раздел 3. Устройство верхнего строения пути (АОСР 131-23-ПЖ-99, АОСР 131-23-ПЖ-105, АОСР 131-23-ПЖ-120, АОСР 131-23-ПЖ-123, АОСР 131-23-ПЖ-124, АОСР 131-23-ПЖ-131, АОСР 131-23-ПЖ-119, АОСР 131-23-ПЖ-125, АОСР 131-23-ПЖ-128, АОСР 131-23-ПЖ-122)</t>
  </si>
  <si>
    <t>131-23-ПЖ.ВР.3 (АОСР 131-23-ПЖ-100, АОСР 131-23-ПЖ-129, АОСР 131-23-ПЖ-132)</t>
  </si>
  <si>
    <t>УПД №17 от 28.12.2023 ООО ШЕЛЛРОКК</t>
  </si>
  <si>
    <t>ТН №15 от 28.12.2023 ООО ШЕЛЛРОКК</t>
  </si>
  <si>
    <t>ТН№16 от 28.12.2023 ООО ШЕЛЛРОКК</t>
  </si>
  <si>
    <t>ТН№14 от 18.12.2023 ООО ШЕЛЛРОКК</t>
  </si>
  <si>
    <t>ТН№15 от 28.12.2023 ООО ШЕЛЛРОКК</t>
  </si>
  <si>
    <t>ТН№12 от 11.12.2023 ООО ШЕЛЛРОКК</t>
  </si>
  <si>
    <t>ТН№13 от 11.12.2023 ООО ШЕЛЛРОКК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</si>
</sst>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9" fillId="0" borderId="0"/>
    <xf numFmtId="43" fontId="9" fillId="0" borderId="0" applyFont="0" applyFill="0" applyBorder="0" applyAlignment="0" applyProtection="0"/>
    <xf numFmtId="0" fontId="23" fillId="0" borderId="0"/>
    <xf numFmtId="171" fontId="23" fillId="0" borderId="0" applyFont="0" applyFill="0" applyBorder="0" applyAlignment="0" applyProtection="0"/>
    <xf numFmtId="0" fontId="24" fillId="0" borderId="0"/>
    <xf numFmtId="0" fontId="24" fillId="0" borderId="0"/>
    <xf numFmtId="0" fontId="27" fillId="0" borderId="0"/>
    <xf numFmtId="0" fontId="37" fillId="0" borderId="0"/>
    <xf numFmtId="0" fontId="23" fillId="0" borderId="0"/>
    <xf numFmtId="0" fontId="27" fillId="0" borderId="0"/>
  </cellStyleXfs>
  <cellXfs count="496">
    <xf numFmtId="0" fontId="0" fillId="0" borderId="0" xfId="0"/>
    <xf numFmtId="49" fontId="3" fillId="0" borderId="0" xfId="0" applyNumberFormat="1" applyFont="1"/>
    <xf numFmtId="49" fontId="3" fillId="0" borderId="5" xfId="0" applyNumberFormat="1" applyFont="1" applyBorder="1"/>
    <xf numFmtId="0" fontId="8" fillId="0" borderId="0" xfId="6"/>
    <xf numFmtId="0" fontId="6" fillId="0" borderId="0" xfId="6" applyFont="1" applyAlignment="1">
      <alignment wrapText="1"/>
    </xf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vertical="top"/>
    </xf>
    <xf numFmtId="0" fontId="12" fillId="0" borderId="0" xfId="0" applyFont="1" applyAlignment="1">
      <alignment wrapText="1"/>
    </xf>
    <xf numFmtId="49" fontId="12" fillId="0" borderId="5" xfId="0" applyNumberFormat="1" applyFont="1" applyBorder="1"/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wrapText="1"/>
    </xf>
    <xf numFmtId="49" fontId="12" fillId="0" borderId="0" xfId="7" applyNumberFormat="1" applyFont="1"/>
    <xf numFmtId="0" fontId="13" fillId="0" borderId="0" xfId="7"/>
    <xf numFmtId="49" fontId="15" fillId="0" borderId="0" xfId="0" applyNumberFormat="1" applyFont="1" applyAlignment="1">
      <alignment horizontal="right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49" fontId="15" fillId="0" borderId="0" xfId="0" applyNumberFormat="1" applyFont="1" applyAlignment="1">
      <alignment vertical="top"/>
    </xf>
    <xf numFmtId="49" fontId="12" fillId="2" borderId="0" xfId="0" applyNumberFormat="1" applyFont="1" applyFill="1"/>
    <xf numFmtId="49" fontId="12" fillId="2" borderId="5" xfId="0" applyNumberFormat="1" applyFont="1" applyFill="1" applyBorder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8" fillId="0" borderId="0" xfId="8" applyFont="1"/>
    <xf numFmtId="0" fontId="19" fillId="0" borderId="0" xfId="9"/>
    <xf numFmtId="0" fontId="20" fillId="0" borderId="0" xfId="3" applyFont="1" applyAlignment="1">
      <alignment vertical="center"/>
    </xf>
    <xf numFmtId="0" fontId="21" fillId="0" borderId="0" xfId="3" applyFont="1" applyAlignment="1">
      <alignment vertical="top"/>
    </xf>
    <xf numFmtId="0" fontId="20" fillId="0" borderId="0" xfId="3" applyFont="1" applyAlignment="1">
      <alignment vertical="center" wrapText="1"/>
    </xf>
    <xf numFmtId="0" fontId="18" fillId="0" borderId="0" xfId="4" applyFont="1"/>
    <xf numFmtId="0" fontId="18" fillId="0" borderId="0" xfId="4" applyFont="1" applyAlignment="1">
      <alignment horizontal="center"/>
    </xf>
    <xf numFmtId="0" fontId="18" fillId="0" borderId="9" xfId="8" applyFont="1" applyBorder="1" applyAlignment="1">
      <alignment horizontal="center" vertical="center"/>
    </xf>
    <xf numFmtId="0" fontId="18" fillId="0" borderId="9" xfId="8" applyFont="1" applyBorder="1" applyAlignment="1">
      <alignment horizontal="center" vertical="center" wrapText="1"/>
    </xf>
    <xf numFmtId="0" fontId="21" fillId="0" borderId="9" xfId="8" applyFont="1" applyBorder="1" applyAlignment="1">
      <alignment horizontal="center" vertical="center"/>
    </xf>
    <xf numFmtId="49" fontId="21" fillId="0" borderId="9" xfId="8" applyNumberFormat="1" applyFont="1" applyBorder="1" applyAlignment="1">
      <alignment horizontal="center" vertical="center"/>
    </xf>
    <xf numFmtId="0" fontId="21" fillId="0" borderId="9" xfId="8" applyFont="1" applyBorder="1" applyAlignment="1">
      <alignment horizontal="left" vertical="center" wrapText="1"/>
    </xf>
    <xf numFmtId="43" fontId="21" fillId="0" borderId="9" xfId="10" applyFont="1" applyFill="1" applyBorder="1" applyAlignment="1">
      <alignment horizontal="center" vertical="center"/>
    </xf>
    <xf numFmtId="170" fontId="21" fillId="0" borderId="9" xfId="8" applyNumberFormat="1" applyFont="1" applyBorder="1" applyAlignment="1">
      <alignment horizontal="center" vertical="center"/>
    </xf>
    <xf numFmtId="4" fontId="20" fillId="0" borderId="9" xfId="8" applyNumberFormat="1" applyFont="1" applyBorder="1" applyAlignment="1">
      <alignment horizontal="center" vertical="center"/>
    </xf>
    <xf numFmtId="0" fontId="9" fillId="0" borderId="0" xfId="9" applyFont="1"/>
    <xf numFmtId="0" fontId="21" fillId="0" borderId="12" xfId="8" applyFont="1" applyBorder="1" applyAlignment="1">
      <alignment horizontal="center" vertical="center"/>
    </xf>
    <xf numFmtId="0" fontId="21" fillId="0" borderId="12" xfId="8" applyFont="1" applyBorder="1" applyAlignment="1">
      <alignment horizontal="left" vertical="center" wrapText="1"/>
    </xf>
    <xf numFmtId="43" fontId="21" fillId="0" borderId="12" xfId="10" applyFont="1" applyFill="1" applyBorder="1" applyAlignment="1">
      <alignment horizontal="center" vertical="center"/>
    </xf>
    <xf numFmtId="170" fontId="21" fillId="0" borderId="12" xfId="8" applyNumberFormat="1" applyFont="1" applyBorder="1" applyAlignment="1">
      <alignment horizontal="center" vertical="center"/>
    </xf>
    <xf numFmtId="4" fontId="20" fillId="0" borderId="12" xfId="8" applyNumberFormat="1" applyFont="1" applyBorder="1" applyAlignment="1">
      <alignment horizontal="center" vertical="center"/>
    </xf>
    <xf numFmtId="0" fontId="18" fillId="0" borderId="13" xfId="8" applyFont="1" applyBorder="1"/>
    <xf numFmtId="0" fontId="22" fillId="0" borderId="13" xfId="8" applyFont="1" applyBorder="1" applyAlignment="1">
      <alignment horizontal="center" vertical="center"/>
    </xf>
    <xf numFmtId="4" fontId="22" fillId="0" borderId="13" xfId="8" applyNumberFormat="1" applyFont="1" applyBorder="1" applyAlignment="1">
      <alignment horizontal="center" vertical="center"/>
    </xf>
    <xf numFmtId="4" fontId="19" fillId="0" borderId="0" xfId="9" applyNumberFormat="1"/>
    <xf numFmtId="0" fontId="24" fillId="0" borderId="0" xfId="11" applyFont="1"/>
    <xf numFmtId="0" fontId="25" fillId="0" borderId="0" xfId="11" applyFont="1"/>
    <xf numFmtId="0" fontId="25" fillId="0" borderId="0" xfId="11" applyFont="1" applyAlignment="1">
      <alignment horizontal="right"/>
    </xf>
    <xf numFmtId="171" fontId="24" fillId="0" borderId="0" xfId="12" applyFont="1"/>
    <xf numFmtId="0" fontId="5" fillId="0" borderId="0" xfId="11" applyFont="1" applyAlignment="1">
      <alignment horizontal="center"/>
    </xf>
    <xf numFmtId="0" fontId="24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4" fillId="0" borderId="9" xfId="11" applyNumberFormat="1" applyFont="1" applyBorder="1" applyAlignment="1">
      <alignment horizontal="center"/>
    </xf>
    <xf numFmtId="0" fontId="24" fillId="0" borderId="9" xfId="11" applyFont="1" applyBorder="1"/>
    <xf numFmtId="0" fontId="26" fillId="0" borderId="0" xfId="11" applyFont="1"/>
    <xf numFmtId="171" fontId="25" fillId="0" borderId="0" xfId="12" applyFont="1"/>
    <xf numFmtId="0" fontId="24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4" fillId="0" borderId="9" xfId="13" applyBorder="1" applyAlignment="1">
      <alignment horizontal="center"/>
    </xf>
    <xf numFmtId="171" fontId="25" fillId="0" borderId="0" xfId="12" applyFont="1" applyBorder="1"/>
    <xf numFmtId="0" fontId="24" fillId="0" borderId="0" xfId="11" applyFont="1" applyAlignment="1">
      <alignment vertical="center" wrapText="1"/>
    </xf>
    <xf numFmtId="172" fontId="24" fillId="0" borderId="0" xfId="11" applyNumberFormat="1" applyFont="1"/>
    <xf numFmtId="0" fontId="26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3" fillId="0" borderId="16" xfId="11" applyNumberFormat="1" applyBorder="1" applyAlignment="1">
      <alignment horizontal="center"/>
    </xf>
    <xf numFmtId="0" fontId="28" fillId="0" borderId="0" xfId="14" applyFont="1"/>
    <xf numFmtId="173" fontId="28" fillId="0" borderId="0" xfId="12" applyNumberFormat="1" applyFont="1" applyBorder="1" applyAlignment="1">
      <alignment horizontal="center" wrapText="1"/>
    </xf>
    <xf numFmtId="14" fontId="23" fillId="0" borderId="16" xfId="11" applyNumberFormat="1" applyBorder="1" applyAlignment="1">
      <alignment horizontal="center"/>
    </xf>
    <xf numFmtId="10" fontId="28" fillId="0" borderId="0" xfId="14" applyNumberFormat="1" applyFont="1" applyAlignment="1">
      <alignment horizontal="center"/>
    </xf>
    <xf numFmtId="174" fontId="28" fillId="0" borderId="0" xfId="14" applyNumberFormat="1" applyFont="1" applyAlignment="1">
      <alignment horizontal="center"/>
    </xf>
    <xf numFmtId="0" fontId="28" fillId="0" borderId="0" xfId="11" applyFont="1"/>
    <xf numFmtId="174" fontId="28" fillId="0" borderId="0" xfId="11" applyNumberFormat="1" applyFont="1" applyAlignment="1">
      <alignment horizontal="center"/>
    </xf>
    <xf numFmtId="14" fontId="25" fillId="0" borderId="0" xfId="11" applyNumberFormat="1" applyFont="1" applyAlignment="1">
      <alignment horizontal="center"/>
    </xf>
    <xf numFmtId="0" fontId="25" fillId="0" borderId="17" xfId="11" applyFont="1" applyBorder="1" applyAlignment="1">
      <alignment horizontal="center"/>
    </xf>
    <xf numFmtId="0" fontId="25" fillId="0" borderId="18" xfId="11" applyFont="1" applyBorder="1" applyAlignment="1">
      <alignment horizontal="center"/>
    </xf>
    <xf numFmtId="0" fontId="25" fillId="0" borderId="0" xfId="11" applyFont="1" applyAlignment="1">
      <alignment horizontal="center"/>
    </xf>
    <xf numFmtId="0" fontId="25" fillId="0" borderId="21" xfId="11" applyFont="1" applyBorder="1" applyAlignment="1">
      <alignment horizontal="right"/>
    </xf>
    <xf numFmtId="0" fontId="24" fillId="0" borderId="7" xfId="11" applyFont="1" applyBorder="1"/>
    <xf numFmtId="0" fontId="25" fillId="0" borderId="16" xfId="11" applyFont="1" applyBorder="1" applyAlignment="1">
      <alignment horizontal="center"/>
    </xf>
    <xf numFmtId="0" fontId="24" fillId="0" borderId="19" xfId="11" applyFont="1" applyBorder="1" applyAlignment="1">
      <alignment horizontal="center"/>
    </xf>
    <xf numFmtId="14" fontId="24" fillId="0" borderId="16" xfId="11" applyNumberFormat="1" applyFont="1" applyBorder="1" applyAlignment="1">
      <alignment horizontal="center"/>
    </xf>
    <xf numFmtId="14" fontId="24" fillId="0" borderId="22" xfId="11" applyNumberFormat="1" applyFont="1" applyBorder="1" applyAlignment="1">
      <alignment horizontal="center"/>
    </xf>
    <xf numFmtId="172" fontId="25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9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4" fillId="0" borderId="2" xfId="11" applyFont="1" applyBorder="1"/>
    <xf numFmtId="0" fontId="24" fillId="0" borderId="3" xfId="11" applyFont="1" applyBorder="1"/>
    <xf numFmtId="0" fontId="4" fillId="0" borderId="23" xfId="11" applyFont="1" applyBorder="1" applyAlignment="1">
      <alignment horizontal="center"/>
    </xf>
    <xf numFmtId="0" fontId="24" fillId="0" borderId="8" xfId="11" applyFont="1" applyBorder="1"/>
    <xf numFmtId="0" fontId="4" fillId="0" borderId="8" xfId="11" applyFont="1" applyBorder="1" applyAlignment="1">
      <alignment horizontal="center"/>
    </xf>
    <xf numFmtId="0" fontId="24" fillId="0" borderId="11" xfId="11" applyFont="1" applyBorder="1"/>
    <xf numFmtId="0" fontId="24" fillId="0" borderId="13" xfId="11" applyFont="1" applyBorder="1"/>
    <xf numFmtId="0" fontId="24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4" fillId="0" borderId="24" xfId="11" applyFont="1" applyBorder="1" applyAlignment="1">
      <alignment horizontal="center"/>
    </xf>
    <xf numFmtId="49" fontId="24" fillId="0" borderId="16" xfId="11" applyNumberFormat="1" applyFont="1" applyBorder="1" applyAlignment="1">
      <alignment horizontal="center"/>
    </xf>
    <xf numFmtId="0" fontId="24" fillId="0" borderId="16" xfId="11" applyFont="1" applyBorder="1" applyAlignment="1">
      <alignment horizontal="center"/>
    </xf>
    <xf numFmtId="175" fontId="24" fillId="0" borderId="16" xfId="11" applyNumberFormat="1" applyFont="1" applyBorder="1" applyAlignment="1">
      <alignment horizontal="center"/>
    </xf>
    <xf numFmtId="49" fontId="24" fillId="0" borderId="13" xfId="11" applyNumberFormat="1" applyFont="1" applyBorder="1" applyAlignment="1">
      <alignment horizontal="center"/>
    </xf>
    <xf numFmtId="175" fontId="23" fillId="0" borderId="9" xfId="11" applyNumberFormat="1" applyBorder="1" applyAlignment="1">
      <alignment horizontal="center"/>
    </xf>
    <xf numFmtId="175" fontId="24" fillId="0" borderId="1" xfId="11" applyNumberFormat="1" applyFont="1" applyBorder="1" applyAlignment="1">
      <alignment horizontal="center"/>
    </xf>
    <xf numFmtId="175" fontId="24" fillId="0" borderId="9" xfId="11" applyNumberFormat="1" applyFont="1" applyBorder="1" applyAlignment="1">
      <alignment horizontal="center"/>
    </xf>
    <xf numFmtId="171" fontId="24" fillId="0" borderId="0" xfId="11" applyNumberFormat="1" applyFont="1"/>
    <xf numFmtId="0" fontId="31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30" fillId="0" borderId="0" xfId="12" applyFont="1"/>
    <xf numFmtId="49" fontId="24" fillId="0" borderId="28" xfId="11" applyNumberFormat="1" applyFont="1" applyBorder="1" applyAlignment="1">
      <alignment horizontal="center"/>
    </xf>
    <xf numFmtId="49" fontId="24" fillId="0" borderId="10" xfId="11" applyNumberFormat="1" applyFont="1" applyBorder="1" applyAlignment="1">
      <alignment horizontal="center"/>
    </xf>
    <xf numFmtId="0" fontId="29" fillId="0" borderId="14" xfId="11" applyFont="1" applyBorder="1"/>
    <xf numFmtId="175" fontId="24" fillId="0" borderId="13" xfId="11" applyNumberFormat="1" applyFont="1" applyBorder="1" applyAlignment="1">
      <alignment horizontal="center"/>
    </xf>
    <xf numFmtId="175" fontId="24" fillId="0" borderId="10" xfId="11" applyNumberFormat="1" applyFont="1" applyBorder="1" applyAlignment="1">
      <alignment horizontal="center"/>
    </xf>
    <xf numFmtId="175" fontId="24" fillId="0" borderId="29" xfId="11" applyNumberFormat="1" applyFont="1" applyBorder="1" applyAlignment="1">
      <alignment horizontal="center"/>
    </xf>
    <xf numFmtId="49" fontId="24" fillId="0" borderId="0" xfId="11" applyNumberFormat="1" applyFont="1" applyAlignment="1">
      <alignment horizontal="center"/>
    </xf>
    <xf numFmtId="0" fontId="29" fillId="0" borderId="4" xfId="11" applyFont="1" applyBorder="1"/>
    <xf numFmtId="175" fontId="24" fillId="0" borderId="30" xfId="11" applyNumberFormat="1" applyFont="1" applyBorder="1" applyAlignment="1">
      <alignment horizontal="center"/>
    </xf>
    <xf numFmtId="49" fontId="24" fillId="0" borderId="2" xfId="11" applyNumberFormat="1" applyFont="1" applyBorder="1" applyAlignment="1">
      <alignment horizontal="center"/>
    </xf>
    <xf numFmtId="0" fontId="29" fillId="0" borderId="2" xfId="11" applyFont="1" applyBorder="1"/>
    <xf numFmtId="175" fontId="24" fillId="0" borderId="11" xfId="11" applyNumberFormat="1" applyFont="1" applyBorder="1" applyAlignment="1">
      <alignment horizontal="center"/>
    </xf>
    <xf numFmtId="175" fontId="24" fillId="0" borderId="31" xfId="11" applyNumberFormat="1" applyFont="1" applyBorder="1" applyAlignment="1">
      <alignment horizontal="center"/>
    </xf>
    <xf numFmtId="49" fontId="24" fillId="0" borderId="14" xfId="11" applyNumberFormat="1" applyFont="1" applyBorder="1" applyAlignment="1">
      <alignment horizontal="center"/>
    </xf>
    <xf numFmtId="175" fontId="24" fillId="0" borderId="15" xfId="11" applyNumberFormat="1" applyFont="1" applyBorder="1" applyAlignment="1">
      <alignment horizontal="center"/>
    </xf>
    <xf numFmtId="175" fontId="24" fillId="0" borderId="14" xfId="11" applyNumberFormat="1" applyFont="1" applyBorder="1" applyAlignment="1">
      <alignment horizontal="center"/>
    </xf>
    <xf numFmtId="175" fontId="24" fillId="0" borderId="3" xfId="11" applyNumberFormat="1" applyFont="1" applyBorder="1" applyAlignment="1">
      <alignment horizontal="center"/>
    </xf>
    <xf numFmtId="175" fontId="24" fillId="0" borderId="29" xfId="11" applyNumberFormat="1" applyFont="1" applyBorder="1" applyAlignment="1">
      <alignment horizontal="right"/>
    </xf>
    <xf numFmtId="0" fontId="24" fillId="0" borderId="3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176" fontId="24" fillId="0" borderId="29" xfId="11" applyNumberFormat="1" applyFont="1" applyBorder="1" applyAlignment="1">
      <alignment horizontal="right"/>
    </xf>
    <xf numFmtId="49" fontId="24" fillId="0" borderId="1" xfId="11" applyNumberFormat="1" applyFont="1" applyBorder="1" applyAlignment="1">
      <alignment horizontal="center"/>
    </xf>
    <xf numFmtId="0" fontId="29" fillId="0" borderId="1" xfId="11" applyFont="1" applyBorder="1"/>
    <xf numFmtId="0" fontId="24" fillId="0" borderId="1" xfId="11" applyFont="1" applyBorder="1" applyAlignment="1">
      <alignment horizontal="center"/>
    </xf>
    <xf numFmtId="176" fontId="24" fillId="0" borderId="30" xfId="11" applyNumberFormat="1" applyFont="1" applyBorder="1" applyAlignment="1">
      <alignment horizontal="center"/>
    </xf>
    <xf numFmtId="0" fontId="24" fillId="0" borderId="1" xfId="11" applyFont="1" applyBorder="1"/>
    <xf numFmtId="49" fontId="24" fillId="0" borderId="4" xfId="11" applyNumberFormat="1" applyFont="1" applyBorder="1" applyAlignment="1">
      <alignment horizontal="center"/>
    </xf>
    <xf numFmtId="49" fontId="24" fillId="0" borderId="5" xfId="11" applyNumberFormat="1" applyFont="1" applyBorder="1" applyAlignment="1">
      <alignment horizontal="center"/>
    </xf>
    <xf numFmtId="0" fontId="29" fillId="0" borderId="5" xfId="11" applyFont="1" applyBorder="1"/>
    <xf numFmtId="0" fontId="24" fillId="0" borderId="5" xfId="11" applyFont="1" applyBorder="1"/>
    <xf numFmtId="176" fontId="24" fillId="0" borderId="31" xfId="11" applyNumberFormat="1" applyFont="1" applyBorder="1" applyAlignment="1">
      <alignment horizontal="center"/>
    </xf>
    <xf numFmtId="4" fontId="24" fillId="0" borderId="11" xfId="11" applyNumberFormat="1" applyFont="1" applyBorder="1" applyAlignment="1">
      <alignment horizontal="center"/>
    </xf>
    <xf numFmtId="4" fontId="24" fillId="0" borderId="4" xfId="11" applyNumberFormat="1" applyFont="1" applyBorder="1" applyAlignment="1">
      <alignment horizontal="center"/>
    </xf>
    <xf numFmtId="4" fontId="24" fillId="0" borderId="31" xfId="11" applyNumberFormat="1" applyFont="1" applyBorder="1" applyAlignment="1">
      <alignment horizontal="center"/>
    </xf>
    <xf numFmtId="4" fontId="24" fillId="0" borderId="3" xfId="11" applyNumberFormat="1" applyFont="1" applyBorder="1" applyAlignment="1">
      <alignment horizontal="center"/>
    </xf>
    <xf numFmtId="4" fontId="24" fillId="0" borderId="1" xfId="11" applyNumberFormat="1" applyFont="1" applyBorder="1" applyAlignment="1">
      <alignment horizontal="center"/>
    </xf>
    <xf numFmtId="4" fontId="24" fillId="0" borderId="30" xfId="11" applyNumberFormat="1" applyFont="1" applyBorder="1" applyAlignment="1">
      <alignment horizontal="center"/>
    </xf>
    <xf numFmtId="4" fontId="24" fillId="0" borderId="9" xfId="11" applyNumberFormat="1" applyFont="1" applyBorder="1" applyAlignment="1">
      <alignment horizontal="center"/>
    </xf>
    <xf numFmtId="4" fontId="24" fillId="0" borderId="0" xfId="11" applyNumberFormat="1" applyFont="1" applyAlignment="1">
      <alignment horizontal="center"/>
    </xf>
    <xf numFmtId="4" fontId="24" fillId="0" borderId="32" xfId="11" applyNumberFormat="1" applyFont="1" applyBorder="1" applyAlignment="1">
      <alignment horizontal="center"/>
    </xf>
    <xf numFmtId="49" fontId="24" fillId="0" borderId="11" xfId="11" applyNumberFormat="1" applyFont="1" applyBorder="1" applyAlignment="1">
      <alignment horizontal="center"/>
    </xf>
    <xf numFmtId="4" fontId="24" fillId="0" borderId="6" xfId="11" applyNumberFormat="1" applyFont="1" applyBorder="1" applyAlignment="1">
      <alignment horizontal="center"/>
    </xf>
    <xf numFmtId="49" fontId="24" fillId="0" borderId="24" xfId="11" applyNumberFormat="1" applyFont="1" applyBorder="1" applyAlignment="1">
      <alignment horizontal="center"/>
    </xf>
    <xf numFmtId="49" fontId="24" fillId="0" borderId="26" xfId="11" applyNumberFormat="1" applyFont="1" applyBorder="1" applyAlignment="1">
      <alignment horizontal="center"/>
    </xf>
    <xf numFmtId="0" fontId="29" fillId="0" borderId="26" xfId="11" applyFont="1" applyBorder="1"/>
    <xf numFmtId="0" fontId="24" fillId="0" borderId="24" xfId="11" applyFont="1" applyBorder="1"/>
    <xf numFmtId="4" fontId="24" fillId="0" borderId="27" xfId="11" applyNumberFormat="1" applyFont="1" applyBorder="1" applyAlignment="1">
      <alignment horizontal="center"/>
    </xf>
    <xf numFmtId="4" fontId="24" fillId="0" borderId="25" xfId="11" applyNumberFormat="1" applyFont="1" applyBorder="1" applyAlignment="1">
      <alignment horizontal="center"/>
    </xf>
    <xf numFmtId="4" fontId="24" fillId="0" borderId="33" xfId="11" applyNumberFormat="1" applyFont="1" applyBorder="1"/>
    <xf numFmtId="175" fontId="24" fillId="0" borderId="16" xfId="11" applyNumberFormat="1" applyFont="1" applyBorder="1" applyAlignment="1">
      <alignment horizontal="right"/>
    </xf>
    <xf numFmtId="176" fontId="24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30" fillId="0" borderId="0" xfId="11" applyFont="1"/>
    <xf numFmtId="171" fontId="33" fillId="0" borderId="0" xfId="12" applyFont="1"/>
    <xf numFmtId="171" fontId="5" fillId="0" borderId="0" xfId="12" applyFont="1"/>
    <xf numFmtId="0" fontId="34" fillId="0" borderId="0" xfId="11" applyFont="1"/>
    <xf numFmtId="0" fontId="35" fillId="0" borderId="0" xfId="11" applyFont="1"/>
    <xf numFmtId="171" fontId="34" fillId="0" borderId="0" xfId="12" applyFont="1"/>
    <xf numFmtId="0" fontId="5" fillId="0" borderId="0" xfId="13" applyFont="1"/>
    <xf numFmtId="0" fontId="34" fillId="0" borderId="0" xfId="11" applyFont="1" applyAlignment="1">
      <alignment horizontal="right"/>
    </xf>
    <xf numFmtId="0" fontId="34" fillId="0" borderId="0" xfId="11" applyFont="1" applyAlignment="1">
      <alignment horizontal="left"/>
    </xf>
    <xf numFmtId="0" fontId="38" fillId="0" borderId="0" xfId="16" applyFont="1"/>
    <xf numFmtId="0" fontId="23" fillId="0" borderId="0" xfId="17"/>
    <xf numFmtId="0" fontId="39" fillId="0" borderId="0" xfId="17" applyFont="1" applyAlignment="1">
      <alignment horizontal="center" vertical="center"/>
    </xf>
    <xf numFmtId="0" fontId="37" fillId="0" borderId="0" xfId="16"/>
    <xf numFmtId="4" fontId="40" fillId="3" borderId="0" xfId="16" applyNumberFormat="1" applyFont="1" applyFill="1"/>
    <xf numFmtId="0" fontId="38" fillId="0" borderId="0" xfId="16" applyFont="1" applyAlignment="1">
      <alignment horizontal="center" vertical="center"/>
    </xf>
    <xf numFmtId="4" fontId="39" fillId="0" borderId="0" xfId="17" applyNumberFormat="1" applyFont="1" applyAlignment="1">
      <alignment horizontal="center" vertical="center"/>
    </xf>
    <xf numFmtId="171" fontId="45" fillId="0" borderId="9" xfId="12" applyFont="1" applyBorder="1"/>
    <xf numFmtId="0" fontId="44" fillId="0" borderId="9" xfId="17" applyFont="1" applyBorder="1" applyAlignment="1">
      <alignment horizontal="center" vertical="center"/>
    </xf>
    <xf numFmtId="0" fontId="43" fillId="0" borderId="9" xfId="16" applyFont="1" applyBorder="1" applyAlignment="1">
      <alignment horizontal="center" vertical="center"/>
    </xf>
    <xf numFmtId="0" fontId="44" fillId="0" borderId="9" xfId="17" applyFont="1" applyBorder="1" applyAlignment="1">
      <alignment vertical="center"/>
    </xf>
    <xf numFmtId="3" fontId="46" fillId="0" borderId="9" xfId="18" applyNumberFormat="1" applyFont="1" applyBorder="1" applyAlignment="1">
      <alignment horizontal="center" vertical="center" wrapText="1"/>
    </xf>
    <xf numFmtId="171" fontId="45" fillId="0" borderId="9" xfId="12" applyFont="1" applyBorder="1" applyAlignment="1">
      <alignment horizontal="center" vertical="center"/>
    </xf>
    <xf numFmtId="171" fontId="45" fillId="0" borderId="9" xfId="11" applyNumberFormat="1" applyFont="1" applyBorder="1" applyAlignment="1">
      <alignment horizontal="center" vertical="center"/>
    </xf>
    <xf numFmtId="0" fontId="43" fillId="0" borderId="13" xfId="16" applyFont="1" applyBorder="1"/>
    <xf numFmtId="171" fontId="45" fillId="0" borderId="13" xfId="12" applyFont="1" applyBorder="1" applyAlignment="1">
      <alignment horizontal="center" vertical="center"/>
    </xf>
    <xf numFmtId="171" fontId="45" fillId="0" borderId="13" xfId="11" applyNumberFormat="1" applyFont="1" applyBorder="1" applyAlignment="1">
      <alignment horizontal="center" vertical="center"/>
    </xf>
    <xf numFmtId="171" fontId="45" fillId="0" borderId="12" xfId="12" applyFont="1" applyBorder="1"/>
    <xf numFmtId="171" fontId="45" fillId="0" borderId="12" xfId="12" applyFont="1" applyBorder="1" applyAlignment="1">
      <alignment horizontal="center" vertical="center"/>
    </xf>
    <xf numFmtId="171" fontId="45" fillId="0" borderId="12" xfId="11" applyNumberFormat="1" applyFont="1" applyBorder="1" applyAlignment="1">
      <alignment horizontal="center" vertical="center"/>
    </xf>
    <xf numFmtId="49" fontId="21" fillId="0" borderId="12" xfId="8" applyNumberFormat="1" applyFont="1" applyBorder="1" applyAlignment="1">
      <alignment horizontal="center" vertical="center"/>
    </xf>
    <xf numFmtId="49" fontId="3" fillId="0" borderId="0" xfId="6" applyNumberFormat="1" applyFont="1"/>
    <xf numFmtId="0" fontId="3" fillId="0" borderId="0" xfId="6" applyFont="1" applyAlignment="1">
      <alignment wrapText="1"/>
    </xf>
    <xf numFmtId="49" fontId="3" fillId="0" borderId="5" xfId="6" applyNumberFormat="1" applyFont="1" applyBorder="1"/>
    <xf numFmtId="49" fontId="4" fillId="0" borderId="0" xfId="6" applyNumberFormat="1" applyFont="1"/>
    <xf numFmtId="0" fontId="4" fillId="0" borderId="0" xfId="6" applyFont="1"/>
    <xf numFmtId="0" fontId="4" fillId="0" borderId="0" xfId="6" applyFont="1" applyAlignment="1">
      <alignment wrapText="1"/>
    </xf>
    <xf numFmtId="175" fontId="24" fillId="4" borderId="9" xfId="11" applyNumberFormat="1" applyFont="1" applyFill="1" applyBorder="1" applyAlignment="1">
      <alignment horizontal="center"/>
    </xf>
    <xf numFmtId="4" fontId="43" fillId="0" borderId="13" xfId="16" applyNumberFormat="1" applyFont="1" applyBorder="1"/>
    <xf numFmtId="3" fontId="41" fillId="0" borderId="0" xfId="18" applyNumberFormat="1" applyFont="1" applyAlignment="1">
      <alignment horizontal="center" vertical="center" wrapText="1"/>
    </xf>
    <xf numFmtId="4" fontId="40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3" fillId="0" borderId="9" xfId="6" applyNumberFormat="1" applyFont="1" applyBorder="1" applyAlignment="1">
      <alignment horizontal="center" vertical="center" wrapText="1"/>
    </xf>
    <xf numFmtId="49" fontId="3" fillId="0" borderId="9" xfId="6" applyNumberFormat="1" applyFont="1" applyBorder="1" applyAlignment="1">
      <alignment horizontal="center" vertical="center"/>
    </xf>
    <xf numFmtId="4" fontId="4" fillId="0" borderId="10" xfId="6" applyNumberFormat="1" applyFont="1" applyBorder="1"/>
    <xf numFmtId="49" fontId="3" fillId="0" borderId="10" xfId="6" applyNumberFormat="1" applyFont="1" applyBorder="1" applyAlignment="1">
      <alignment horizontal="right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right"/>
    </xf>
    <xf numFmtId="0" fontId="3" fillId="0" borderId="0" xfId="6" applyFont="1" applyAlignment="1">
      <alignment horizontal="center"/>
    </xf>
    <xf numFmtId="0" fontId="4" fillId="0" borderId="10" xfId="6" applyFont="1" applyBorder="1"/>
    <xf numFmtId="49" fontId="4" fillId="0" borderId="10" xfId="6" applyNumberFormat="1" applyFont="1" applyBorder="1" applyAlignment="1">
      <alignment horizontal="right"/>
    </xf>
    <xf numFmtId="0" fontId="4" fillId="0" borderId="2" xfId="6" applyFont="1" applyBorder="1"/>
    <xf numFmtId="4" fontId="4" fillId="0" borderId="2" xfId="6" applyNumberFormat="1" applyFont="1" applyBorder="1" applyAlignment="1">
      <alignment horizontal="right"/>
    </xf>
    <xf numFmtId="0" fontId="4" fillId="0" borderId="0" xfId="6" applyFont="1" applyAlignment="1">
      <alignment horizontal="left"/>
    </xf>
    <xf numFmtId="49" fontId="3" fillId="0" borderId="0" xfId="6" applyNumberFormat="1" applyFont="1" applyAlignment="1">
      <alignment vertical="center"/>
    </xf>
    <xf numFmtId="49" fontId="3" fillId="0" borderId="11" xfId="6" applyNumberFormat="1" applyFont="1" applyBorder="1" applyAlignment="1">
      <alignment horizontal="center" vertical="center" wrapText="1"/>
    </xf>
    <xf numFmtId="49" fontId="6" fillId="0" borderId="4" xfId="6" applyNumberFormat="1" applyFont="1" applyBorder="1" applyAlignment="1">
      <alignment horizontal="center" vertical="top" wrapText="1"/>
    </xf>
    <xf numFmtId="49" fontId="6" fillId="0" borderId="5" xfId="6" applyNumberFormat="1" applyFont="1" applyBorder="1" applyAlignment="1">
      <alignment horizontal="center" vertical="top" wrapText="1"/>
    </xf>
    <xf numFmtId="49" fontId="6" fillId="0" borderId="5" xfId="6" applyNumberFormat="1" applyFont="1" applyBorder="1" applyAlignment="1">
      <alignment horizontal="left" vertical="top" wrapText="1"/>
    </xf>
    <xf numFmtId="49" fontId="6" fillId="0" borderId="5" xfId="6" applyNumberFormat="1" applyFont="1" applyBorder="1" applyAlignment="1">
      <alignment horizontal="right" vertical="top" wrapText="1"/>
    </xf>
    <xf numFmtId="49" fontId="6" fillId="0" borderId="6" xfId="6" applyNumberFormat="1" applyFont="1" applyBorder="1" applyAlignment="1">
      <alignment horizontal="right" vertical="top" wrapText="1"/>
    </xf>
    <xf numFmtId="49" fontId="3" fillId="0" borderId="7" xfId="6" applyNumberFormat="1" applyFont="1" applyBorder="1"/>
    <xf numFmtId="49" fontId="3" fillId="0" borderId="0" xfId="6" applyNumberFormat="1" applyFont="1" applyAlignment="1">
      <alignment vertical="center" wrapText="1"/>
    </xf>
    <xf numFmtId="49" fontId="3" fillId="0" borderId="0" xfId="6" applyNumberFormat="1" applyFont="1" applyAlignment="1">
      <alignment horizontal="right" vertical="top" wrapText="1"/>
    </xf>
    <xf numFmtId="49" fontId="3" fillId="0" borderId="0" xfId="6" applyNumberFormat="1" applyFont="1" applyAlignment="1">
      <alignment horizontal="center" vertical="center" wrapText="1"/>
    </xf>
    <xf numFmtId="49" fontId="3" fillId="0" borderId="0" xfId="6" applyNumberFormat="1" applyFont="1" applyAlignment="1">
      <alignment horizontal="center" vertical="top" wrapText="1"/>
    </xf>
    <xf numFmtId="0" fontId="3" fillId="0" borderId="0" xfId="6" applyFont="1" applyAlignment="1">
      <alignment horizontal="center" vertical="top" wrapText="1"/>
    </xf>
    <xf numFmtId="2" fontId="3" fillId="0" borderId="0" xfId="6" applyNumberFormat="1" applyFont="1" applyAlignment="1">
      <alignment horizontal="right" vertical="top" wrapText="1"/>
    </xf>
    <xf numFmtId="165" fontId="3" fillId="0" borderId="0" xfId="6" applyNumberFormat="1" applyFont="1" applyAlignment="1">
      <alignment horizontal="center" vertical="top" wrapText="1"/>
    </xf>
    <xf numFmtId="4" fontId="3" fillId="0" borderId="0" xfId="6" applyNumberFormat="1" applyFont="1" applyAlignment="1">
      <alignment horizontal="right" vertical="top" wrapText="1"/>
    </xf>
    <xf numFmtId="2" fontId="3" fillId="0" borderId="0" xfId="6" applyNumberFormat="1" applyFont="1" applyAlignment="1">
      <alignment horizontal="center" vertical="top" wrapText="1"/>
    </xf>
    <xf numFmtId="4" fontId="3" fillId="0" borderId="8" xfId="6" applyNumberFormat="1" applyFont="1" applyBorder="1" applyAlignment="1">
      <alignment horizontal="right" vertical="top" wrapText="1"/>
    </xf>
    <xf numFmtId="2" fontId="3" fillId="0" borderId="8" xfId="6" applyNumberFormat="1" applyFont="1" applyBorder="1" applyAlignment="1">
      <alignment horizontal="right" vertical="top" wrapText="1"/>
    </xf>
    <xf numFmtId="167" fontId="3" fillId="0" borderId="0" xfId="6" applyNumberFormat="1" applyFont="1" applyAlignment="1">
      <alignment horizontal="center" vertical="top" wrapText="1"/>
    </xf>
    <xf numFmtId="0" fontId="3" fillId="0" borderId="0" xfId="6" applyFont="1" applyAlignment="1">
      <alignment horizontal="right" vertical="top" wrapText="1"/>
    </xf>
    <xf numFmtId="0" fontId="3" fillId="0" borderId="8" xfId="6" applyFont="1" applyBorder="1" applyAlignment="1">
      <alignment horizontal="right" vertical="top" wrapText="1"/>
    </xf>
    <xf numFmtId="49" fontId="3" fillId="0" borderId="7" xfId="6" applyNumberFormat="1" applyFont="1" applyBorder="1" applyAlignment="1">
      <alignment horizontal="center" vertical="top"/>
    </xf>
    <xf numFmtId="49" fontId="3" fillId="0" borderId="5" xfId="6" applyNumberFormat="1" applyFont="1" applyBorder="1" applyAlignment="1">
      <alignment horizontal="center" vertical="top" wrapText="1"/>
    </xf>
    <xf numFmtId="0" fontId="3" fillId="0" borderId="5" xfId="6" applyFont="1" applyBorder="1" applyAlignment="1">
      <alignment horizontal="center" vertical="top" wrapText="1"/>
    </xf>
    <xf numFmtId="2" fontId="3" fillId="0" borderId="5" xfId="6" applyNumberFormat="1" applyFont="1" applyBorder="1" applyAlignment="1">
      <alignment horizontal="right" vertical="top" wrapText="1"/>
    </xf>
    <xf numFmtId="4" fontId="3" fillId="0" borderId="5" xfId="6" applyNumberFormat="1" applyFont="1" applyBorder="1" applyAlignment="1">
      <alignment horizontal="right" vertical="top" wrapText="1"/>
    </xf>
    <xf numFmtId="4" fontId="3" fillId="0" borderId="6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horizontal="center" vertical="top" wrapText="1"/>
    </xf>
    <xf numFmtId="49" fontId="6" fillId="0" borderId="0" xfId="6" applyNumberFormat="1" applyFont="1" applyAlignment="1">
      <alignment horizontal="center" vertical="top" wrapText="1"/>
    </xf>
    <xf numFmtId="49" fontId="6" fillId="0" borderId="0" xfId="6" applyNumberFormat="1" applyFont="1" applyAlignment="1">
      <alignment horizontal="left" vertical="top" wrapText="1"/>
    </xf>
    <xf numFmtId="0" fontId="6" fillId="0" borderId="5" xfId="6" applyFont="1" applyBorder="1" applyAlignment="1">
      <alignment horizontal="center" vertical="top" wrapText="1"/>
    </xf>
    <xf numFmtId="0" fontId="6" fillId="0" borderId="5" xfId="6" applyFont="1" applyBorder="1" applyAlignment="1">
      <alignment horizontal="right" vertical="top" wrapText="1"/>
    </xf>
    <xf numFmtId="4" fontId="6" fillId="0" borderId="5" xfId="6" applyNumberFormat="1" applyFont="1" applyBorder="1" applyAlignment="1">
      <alignment horizontal="right" vertical="top" wrapText="1"/>
    </xf>
    <xf numFmtId="4" fontId="6" fillId="0" borderId="6" xfId="6" applyNumberFormat="1" applyFont="1" applyBorder="1" applyAlignment="1">
      <alignment horizontal="right" vertical="top" wrapText="1"/>
    </xf>
    <xf numFmtId="166" fontId="3" fillId="0" borderId="0" xfId="6" applyNumberFormat="1" applyFont="1" applyAlignment="1">
      <alignment horizontal="center" vertical="top" wrapText="1"/>
    </xf>
    <xf numFmtId="168" fontId="3" fillId="0" borderId="0" xfId="6" applyNumberFormat="1" applyFont="1" applyAlignment="1">
      <alignment horizontal="center" vertical="top" wrapText="1"/>
    </xf>
    <xf numFmtId="2" fontId="6" fillId="0" borderId="5" xfId="6" applyNumberFormat="1" applyFont="1" applyBorder="1" applyAlignment="1">
      <alignment horizontal="right" vertical="top" wrapText="1"/>
    </xf>
    <xf numFmtId="164" fontId="3" fillId="0" borderId="0" xfId="6" applyNumberFormat="1" applyFont="1" applyAlignment="1">
      <alignment horizontal="center" vertical="top" wrapText="1"/>
    </xf>
    <xf numFmtId="2" fontId="3" fillId="0" borderId="6" xfId="6" applyNumberFormat="1" applyFont="1" applyBorder="1" applyAlignment="1">
      <alignment horizontal="right" vertical="top" wrapText="1"/>
    </xf>
    <xf numFmtId="2" fontId="6" fillId="0" borderId="6" xfId="6" applyNumberFormat="1" applyFont="1" applyBorder="1" applyAlignment="1">
      <alignment horizontal="right" vertical="top" wrapText="1"/>
    </xf>
    <xf numFmtId="49" fontId="3" fillId="0" borderId="4" xfId="6" applyNumberFormat="1" applyFont="1" applyBorder="1"/>
    <xf numFmtId="0" fontId="6" fillId="0" borderId="5" xfId="6" applyFont="1" applyBorder="1" applyAlignment="1">
      <alignment horizontal="right" vertical="top"/>
    </xf>
    <xf numFmtId="0" fontId="6" fillId="0" borderId="5" xfId="6" applyFont="1" applyBorder="1" applyAlignment="1">
      <alignment horizontal="center" vertical="top"/>
    </xf>
    <xf numFmtId="0" fontId="6" fillId="0" borderId="6" xfId="6" applyFont="1" applyBorder="1" applyAlignment="1">
      <alignment horizontal="right" vertical="top"/>
    </xf>
    <xf numFmtId="0" fontId="6" fillId="0" borderId="0" xfId="6" applyFont="1" applyAlignment="1">
      <alignment horizontal="right" vertical="top"/>
    </xf>
    <xf numFmtId="4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horizontal="center" vertical="top"/>
    </xf>
    <xf numFmtId="0" fontId="3" fillId="0" borderId="8" xfId="6" applyFont="1" applyBorder="1" applyAlignment="1">
      <alignment horizontal="right" vertical="top"/>
    </xf>
    <xf numFmtId="0" fontId="3" fillId="0" borderId="0" xfId="6" applyFont="1" applyAlignment="1">
      <alignment horizontal="right" vertical="top"/>
    </xf>
    <xf numFmtId="2" fontId="3" fillId="0" borderId="0" xfId="6" applyNumberFormat="1" applyFont="1" applyAlignment="1">
      <alignment horizontal="right" vertical="top"/>
    </xf>
    <xf numFmtId="49" fontId="6" fillId="0" borderId="0" xfId="6" applyNumberFormat="1" applyFont="1" applyAlignment="1">
      <alignment horizontal="right" vertical="top" wrapText="1"/>
    </xf>
    <xf numFmtId="4" fontId="6" fillId="0" borderId="0" xfId="6" applyNumberFormat="1" applyFont="1" applyAlignment="1">
      <alignment horizontal="right" vertical="top"/>
    </xf>
    <xf numFmtId="0" fontId="6" fillId="0" borderId="0" xfId="6" applyFont="1" applyAlignment="1">
      <alignment horizontal="center" vertical="top"/>
    </xf>
    <xf numFmtId="0" fontId="6" fillId="0" borderId="8" xfId="6" applyFont="1" applyBorder="1" applyAlignment="1">
      <alignment horizontal="right" vertical="top"/>
    </xf>
    <xf numFmtId="0" fontId="7" fillId="0" borderId="0" xfId="6" applyFont="1" applyAlignment="1">
      <alignment horizontal="right" vertical="top"/>
    </xf>
    <xf numFmtId="49" fontId="6" fillId="0" borderId="7" xfId="6" applyNumberFormat="1" applyFont="1" applyBorder="1" applyAlignment="1">
      <alignment horizontal="center" vertical="top"/>
    </xf>
    <xf numFmtId="2" fontId="6" fillId="0" borderId="0" xfId="6" applyNumberFormat="1" applyFont="1" applyAlignment="1">
      <alignment horizontal="right" vertical="top"/>
    </xf>
    <xf numFmtId="4" fontId="3" fillId="0" borderId="8" xfId="6" applyNumberFormat="1" applyFont="1" applyBorder="1" applyAlignment="1">
      <alignment horizontal="right" vertical="top"/>
    </xf>
    <xf numFmtId="2" fontId="3" fillId="0" borderId="8" xfId="6" applyNumberFormat="1" applyFont="1" applyBorder="1" applyAlignment="1">
      <alignment horizontal="right" vertical="top"/>
    </xf>
    <xf numFmtId="4" fontId="6" fillId="0" borderId="8" xfId="6" applyNumberFormat="1" applyFont="1" applyBorder="1" applyAlignment="1">
      <alignment horizontal="right" vertical="top"/>
    </xf>
    <xf numFmtId="0" fontId="3" fillId="0" borderId="0" xfId="6" applyFont="1"/>
    <xf numFmtId="169" fontId="3" fillId="0" borderId="0" xfId="6" applyNumberFormat="1" applyFont="1" applyAlignment="1">
      <alignment horizontal="center" vertical="top" wrapText="1"/>
    </xf>
    <xf numFmtId="14" fontId="12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3" fillId="0" borderId="9" xfId="16" applyNumberFormat="1" applyFont="1" applyBorder="1"/>
    <xf numFmtId="14" fontId="24" fillId="2" borderId="16" xfId="11" applyNumberFormat="1" applyFont="1" applyFill="1" applyBorder="1" applyAlignment="1">
      <alignment horizontal="center"/>
    </xf>
    <xf numFmtId="175" fontId="43" fillId="0" borderId="9" xfId="16" applyNumberFormat="1" applyFont="1" applyBorder="1" applyAlignment="1">
      <alignment vertical="center"/>
    </xf>
    <xf numFmtId="4" fontId="43" fillId="0" borderId="9" xfId="16" applyNumberFormat="1" applyFont="1" applyBorder="1" applyAlignment="1">
      <alignment vertical="center"/>
    </xf>
    <xf numFmtId="49" fontId="43" fillId="0" borderId="9" xfId="16" applyNumberFormat="1" applyFont="1" applyBorder="1" applyAlignment="1">
      <alignment vertical="center"/>
    </xf>
    <xf numFmtId="171" fontId="45" fillId="0" borderId="9" xfId="12" applyFont="1" applyBorder="1" applyAlignment="1">
      <alignment vertical="center"/>
    </xf>
    <xf numFmtId="49" fontId="43" fillId="0" borderId="12" xfId="16" applyNumberFormat="1" applyFont="1" applyBorder="1"/>
    <xf numFmtId="177" fontId="24" fillId="0" borderId="0" xfId="11" applyNumberFormat="1" applyFont="1"/>
    <xf numFmtId="49" fontId="47" fillId="0" borderId="5" xfId="0" applyNumberFormat="1" applyFont="1" applyBorder="1"/>
    <xf numFmtId="49" fontId="48" fillId="0" borderId="0" xfId="0" applyNumberFormat="1" applyFont="1"/>
    <xf numFmtId="0" fontId="48" fillId="0" borderId="0" xfId="0" applyFont="1" applyAlignment="1">
      <alignment wrapText="1"/>
    </xf>
    <xf numFmtId="49" fontId="48" fillId="0" borderId="5" xfId="0" applyNumberFormat="1" applyFont="1" applyBorder="1"/>
    <xf numFmtId="49" fontId="49" fillId="0" borderId="0" xfId="0" applyNumberFormat="1" applyFont="1"/>
    <xf numFmtId="49" fontId="48" fillId="0" borderId="9" xfId="0" applyNumberFormat="1" applyFont="1" applyBorder="1" applyAlignment="1">
      <alignment horizontal="center" vertical="center"/>
    </xf>
    <xf numFmtId="0" fontId="49" fillId="0" borderId="0" xfId="0" applyFont="1"/>
    <xf numFmtId="4" fontId="49" fillId="0" borderId="10" xfId="0" applyNumberFormat="1" applyFont="1" applyBorder="1"/>
    <xf numFmtId="49" fontId="48" fillId="0" borderId="10" xfId="0" applyNumberFormat="1" applyFont="1" applyBorder="1" applyAlignment="1">
      <alignment horizontal="right"/>
    </xf>
    <xf numFmtId="0" fontId="49" fillId="0" borderId="0" xfId="0" applyFont="1" applyAlignment="1">
      <alignment horizontal="left" vertical="top"/>
    </xf>
    <xf numFmtId="0" fontId="49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49" fillId="0" borderId="10" xfId="0" applyFont="1" applyBorder="1"/>
    <xf numFmtId="49" fontId="49" fillId="0" borderId="10" xfId="0" applyNumberFormat="1" applyFont="1" applyBorder="1" applyAlignment="1">
      <alignment horizontal="right"/>
    </xf>
    <xf numFmtId="0" fontId="49" fillId="0" borderId="2" xfId="0" applyFont="1" applyBorder="1"/>
    <xf numFmtId="4" fontId="49" fillId="0" borderId="2" xfId="0" applyNumberFormat="1" applyFont="1" applyBorder="1" applyAlignment="1">
      <alignment horizontal="right"/>
    </xf>
    <xf numFmtId="0" fontId="49" fillId="0" borderId="0" xfId="0" applyFont="1" applyAlignment="1">
      <alignment horizontal="left"/>
    </xf>
    <xf numFmtId="49" fontId="48" fillId="0" borderId="0" xfId="0" applyNumberFormat="1" applyFont="1" applyAlignment="1">
      <alignment vertical="center"/>
    </xf>
    <xf numFmtId="49" fontId="48" fillId="0" borderId="11" xfId="0" applyNumberFormat="1" applyFont="1" applyBorder="1" applyAlignment="1">
      <alignment horizontal="center" vertical="center" wrapText="1"/>
    </xf>
    <xf numFmtId="49" fontId="48" fillId="0" borderId="9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wrapText="1"/>
    </xf>
    <xf numFmtId="49" fontId="50" fillId="0" borderId="4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left" vertical="top" wrapText="1"/>
    </xf>
    <xf numFmtId="49" fontId="50" fillId="0" borderId="5" xfId="0" applyNumberFormat="1" applyFont="1" applyBorder="1" applyAlignment="1">
      <alignment horizontal="right" vertical="top" wrapText="1"/>
    </xf>
    <xf numFmtId="49" fontId="50" fillId="0" borderId="6" xfId="0" applyNumberFormat="1" applyFont="1" applyBorder="1" applyAlignment="1">
      <alignment horizontal="right" vertical="top" wrapText="1"/>
    </xf>
    <xf numFmtId="49" fontId="48" fillId="0" borderId="7" xfId="0" applyNumberFormat="1" applyFont="1" applyBorder="1"/>
    <xf numFmtId="49" fontId="48" fillId="0" borderId="0" xfId="0" applyNumberFormat="1" applyFont="1" applyAlignment="1">
      <alignment vertical="center" wrapText="1"/>
    </xf>
    <xf numFmtId="49" fontId="48" fillId="0" borderId="0" xfId="0" applyNumberFormat="1" applyFont="1" applyAlignment="1">
      <alignment horizontal="right" vertical="top" wrapText="1"/>
    </xf>
    <xf numFmtId="49" fontId="48" fillId="0" borderId="0" xfId="0" applyNumberFormat="1" applyFont="1" applyAlignment="1">
      <alignment horizontal="center" vertical="center" wrapText="1"/>
    </xf>
    <xf numFmtId="49" fontId="48" fillId="0" borderId="0" xfId="0" applyNumberFormat="1" applyFont="1" applyAlignment="1">
      <alignment horizontal="center" vertical="top" wrapText="1"/>
    </xf>
    <xf numFmtId="0" fontId="48" fillId="0" borderId="0" xfId="0" applyFont="1" applyAlignment="1">
      <alignment horizontal="center" vertical="top" wrapText="1"/>
    </xf>
    <xf numFmtId="2" fontId="48" fillId="0" borderId="0" xfId="0" applyNumberFormat="1" applyFont="1" applyAlignment="1">
      <alignment horizontal="right" vertical="top" wrapText="1"/>
    </xf>
    <xf numFmtId="164" fontId="48" fillId="0" borderId="0" xfId="0" applyNumberFormat="1" applyFont="1" applyAlignment="1">
      <alignment horizontal="center" vertical="top" wrapText="1"/>
    </xf>
    <xf numFmtId="2" fontId="48" fillId="0" borderId="0" xfId="0" applyNumberFormat="1" applyFont="1" applyAlignment="1">
      <alignment horizontal="center" vertical="top" wrapText="1"/>
    </xf>
    <xf numFmtId="2" fontId="48" fillId="0" borderId="8" xfId="0" applyNumberFormat="1" applyFont="1" applyBorder="1" applyAlignment="1">
      <alignment horizontal="right" vertical="top" wrapText="1"/>
    </xf>
    <xf numFmtId="4" fontId="48" fillId="0" borderId="0" xfId="0" applyNumberFormat="1" applyFont="1" applyAlignment="1">
      <alignment horizontal="right" vertical="top" wrapText="1"/>
    </xf>
    <xf numFmtId="4" fontId="48" fillId="0" borderId="8" xfId="0" applyNumberFormat="1" applyFont="1" applyBorder="1" applyAlignment="1">
      <alignment horizontal="right" vertical="top" wrapText="1"/>
    </xf>
    <xf numFmtId="1" fontId="48" fillId="0" borderId="0" xfId="0" applyNumberFormat="1" applyFont="1" applyAlignment="1">
      <alignment horizontal="center" vertical="top" wrapText="1"/>
    </xf>
    <xf numFmtId="168" fontId="48" fillId="0" borderId="0" xfId="0" applyNumberFormat="1" applyFont="1" applyAlignment="1">
      <alignment horizontal="center" vertical="top" wrapText="1"/>
    </xf>
    <xf numFmtId="0" fontId="48" fillId="0" borderId="0" xfId="0" applyFont="1" applyAlignment="1">
      <alignment horizontal="right" vertical="top" wrapText="1"/>
    </xf>
    <xf numFmtId="0" fontId="48" fillId="0" borderId="8" xfId="0" applyFont="1" applyBorder="1" applyAlignment="1">
      <alignment horizontal="right" vertical="top" wrapText="1"/>
    </xf>
    <xf numFmtId="165" fontId="48" fillId="0" borderId="0" xfId="0" applyNumberFormat="1" applyFont="1" applyAlignment="1">
      <alignment horizontal="center" vertical="top" wrapText="1"/>
    </xf>
    <xf numFmtId="166" fontId="48" fillId="0" borderId="0" xfId="0" applyNumberFormat="1" applyFont="1" applyAlignment="1">
      <alignment horizontal="center" vertical="top" wrapText="1"/>
    </xf>
    <xf numFmtId="49" fontId="48" fillId="0" borderId="7" xfId="0" applyNumberFormat="1" applyFont="1" applyBorder="1" applyAlignment="1">
      <alignment horizontal="center" vertical="top"/>
    </xf>
    <xf numFmtId="49" fontId="48" fillId="0" borderId="5" xfId="0" applyNumberFormat="1" applyFont="1" applyBorder="1" applyAlignment="1">
      <alignment horizontal="center" vertical="top" wrapText="1"/>
    </xf>
    <xf numFmtId="0" fontId="48" fillId="0" borderId="5" xfId="0" applyFont="1" applyBorder="1" applyAlignment="1">
      <alignment horizontal="center" vertical="top" wrapText="1"/>
    </xf>
    <xf numFmtId="4" fontId="48" fillId="0" borderId="5" xfId="0" applyNumberFormat="1" applyFont="1" applyBorder="1" applyAlignment="1">
      <alignment horizontal="right" vertical="top" wrapText="1"/>
    </xf>
    <xf numFmtId="2" fontId="48" fillId="0" borderId="5" xfId="0" applyNumberFormat="1" applyFont="1" applyBorder="1" applyAlignment="1">
      <alignment horizontal="right" vertical="top" wrapText="1"/>
    </xf>
    <xf numFmtId="4" fontId="48" fillId="0" borderId="6" xfId="0" applyNumberFormat="1" applyFont="1" applyBorder="1" applyAlignment="1">
      <alignment horizontal="right" vertical="top" wrapText="1"/>
    </xf>
    <xf numFmtId="49" fontId="50" fillId="0" borderId="0" xfId="0" applyNumberFormat="1" applyFont="1" applyAlignment="1">
      <alignment horizontal="center" vertical="top" wrapText="1"/>
    </xf>
    <xf numFmtId="49" fontId="50" fillId="0" borderId="0" xfId="0" applyNumberFormat="1" applyFont="1" applyAlignment="1">
      <alignment horizontal="left" vertical="top" wrapText="1"/>
    </xf>
    <xf numFmtId="0" fontId="50" fillId="0" borderId="5" xfId="0" applyFont="1" applyBorder="1" applyAlignment="1">
      <alignment horizontal="center" vertical="top" wrapText="1"/>
    </xf>
    <xf numFmtId="0" fontId="50" fillId="0" borderId="5" xfId="0" applyFont="1" applyBorder="1" applyAlignment="1">
      <alignment horizontal="right" vertical="top" wrapText="1"/>
    </xf>
    <xf numFmtId="2" fontId="50" fillId="0" borderId="5" xfId="0" applyNumberFormat="1" applyFont="1" applyBorder="1" applyAlignment="1">
      <alignment horizontal="right" vertical="top" wrapText="1"/>
    </xf>
    <xf numFmtId="4" fontId="50" fillId="0" borderId="6" xfId="0" applyNumberFormat="1" applyFont="1" applyBorder="1" applyAlignment="1">
      <alignment horizontal="right" vertical="top" wrapText="1"/>
    </xf>
    <xf numFmtId="167" fontId="48" fillId="0" borderId="0" xfId="0" applyNumberFormat="1" applyFont="1" applyAlignment="1">
      <alignment horizontal="center" vertical="top" wrapText="1"/>
    </xf>
    <xf numFmtId="2" fontId="48" fillId="0" borderId="6" xfId="0" applyNumberFormat="1" applyFont="1" applyBorder="1" applyAlignment="1">
      <alignment horizontal="right" vertical="top" wrapText="1"/>
    </xf>
    <xf numFmtId="49" fontId="50" fillId="0" borderId="7" xfId="0" applyNumberFormat="1" applyFont="1" applyBorder="1" applyAlignment="1">
      <alignment horizontal="center" vertical="top"/>
    </xf>
    <xf numFmtId="4" fontId="50" fillId="0" borderId="5" xfId="0" applyNumberFormat="1" applyFont="1" applyBorder="1" applyAlignment="1">
      <alignment horizontal="right" vertical="top" wrapText="1"/>
    </xf>
    <xf numFmtId="169" fontId="48" fillId="0" borderId="0" xfId="0" applyNumberFormat="1" applyFont="1" applyAlignment="1">
      <alignment horizontal="center" vertical="top" wrapText="1"/>
    </xf>
    <xf numFmtId="2" fontId="50" fillId="0" borderId="6" xfId="0" applyNumberFormat="1" applyFont="1" applyBorder="1" applyAlignment="1">
      <alignment horizontal="right" vertical="top" wrapText="1"/>
    </xf>
    <xf numFmtId="49" fontId="48" fillId="0" borderId="4" xfId="0" applyNumberFormat="1" applyFont="1" applyBorder="1"/>
    <xf numFmtId="0" fontId="50" fillId="0" borderId="5" xfId="0" applyFont="1" applyBorder="1" applyAlignment="1">
      <alignment horizontal="right" vertical="top"/>
    </xf>
    <xf numFmtId="0" fontId="50" fillId="0" borderId="5" xfId="0" applyFont="1" applyBorder="1" applyAlignment="1">
      <alignment horizontal="center" vertical="top"/>
    </xf>
    <xf numFmtId="0" fontId="50" fillId="0" borderId="6" xfId="0" applyFont="1" applyBorder="1" applyAlignment="1">
      <alignment horizontal="right" vertical="top"/>
    </xf>
    <xf numFmtId="0" fontId="50" fillId="0" borderId="0" xfId="0" applyFont="1" applyAlignment="1">
      <alignment horizontal="right" vertical="top"/>
    </xf>
    <xf numFmtId="4" fontId="48" fillId="0" borderId="0" xfId="0" applyNumberFormat="1" applyFont="1" applyAlignment="1">
      <alignment horizontal="right" vertical="top"/>
    </xf>
    <xf numFmtId="0" fontId="48" fillId="0" borderId="0" xfId="0" applyFont="1" applyAlignment="1">
      <alignment horizontal="center" vertical="top"/>
    </xf>
    <xf numFmtId="0" fontId="48" fillId="0" borderId="8" xfId="0" applyFont="1" applyBorder="1" applyAlignment="1">
      <alignment horizontal="right" vertical="top"/>
    </xf>
    <xf numFmtId="0" fontId="48" fillId="0" borderId="0" xfId="0" applyFont="1" applyAlignment="1">
      <alignment horizontal="right" vertical="top"/>
    </xf>
    <xf numFmtId="2" fontId="48" fillId="0" borderId="0" xfId="0" applyNumberFormat="1" applyFont="1" applyAlignment="1">
      <alignment horizontal="right" vertical="top"/>
    </xf>
    <xf numFmtId="49" fontId="50" fillId="0" borderId="0" xfId="0" applyNumberFormat="1" applyFont="1" applyAlignment="1">
      <alignment horizontal="right" vertical="top" wrapText="1"/>
    </xf>
    <xf numFmtId="4" fontId="50" fillId="0" borderId="0" xfId="0" applyNumberFormat="1" applyFont="1" applyAlignment="1">
      <alignment horizontal="right" vertical="top"/>
    </xf>
    <xf numFmtId="0" fontId="50" fillId="0" borderId="0" xfId="0" applyFont="1" applyAlignment="1">
      <alignment horizontal="center" vertical="top"/>
    </xf>
    <xf numFmtId="0" fontId="50" fillId="0" borderId="8" xfId="0" applyFont="1" applyBorder="1" applyAlignment="1">
      <alignment horizontal="right" vertical="top"/>
    </xf>
    <xf numFmtId="0" fontId="51" fillId="0" borderId="0" xfId="0" applyFont="1" applyAlignment="1">
      <alignment horizontal="right" vertical="top"/>
    </xf>
    <xf numFmtId="4" fontId="48" fillId="0" borderId="8" xfId="0" applyNumberFormat="1" applyFont="1" applyBorder="1" applyAlignment="1">
      <alignment horizontal="right" vertical="top"/>
    </xf>
    <xf numFmtId="4" fontId="50" fillId="0" borderId="8" xfId="0" applyNumberFormat="1" applyFont="1" applyBorder="1" applyAlignment="1">
      <alignment horizontal="right" vertical="top"/>
    </xf>
    <xf numFmtId="0" fontId="48" fillId="0" borderId="0" xfId="0" applyFont="1"/>
    <xf numFmtId="0" fontId="49" fillId="0" borderId="0" xfId="0" applyFont="1" applyAlignment="1">
      <alignment wrapText="1"/>
    </xf>
    <xf numFmtId="49" fontId="48" fillId="0" borderId="14" xfId="0" applyNumberFormat="1" applyFont="1" applyBorder="1"/>
    <xf numFmtId="49" fontId="48" fillId="0" borderId="10" xfId="0" applyNumberFormat="1" applyFont="1" applyBorder="1"/>
    <xf numFmtId="49" fontId="50" fillId="0" borderId="10" xfId="0" applyNumberFormat="1" applyFont="1" applyBorder="1" applyAlignment="1">
      <alignment horizontal="right" vertical="top" wrapText="1"/>
    </xf>
    <xf numFmtId="4" fontId="50" fillId="0" borderId="10" xfId="0" applyNumberFormat="1" applyFont="1" applyBorder="1" applyAlignment="1">
      <alignment horizontal="right" vertical="top"/>
    </xf>
    <xf numFmtId="0" fontId="50" fillId="0" borderId="10" xfId="0" applyFont="1" applyBorder="1" applyAlignment="1">
      <alignment horizontal="center" vertical="top"/>
    </xf>
    <xf numFmtId="4" fontId="50" fillId="0" borderId="15" xfId="0" applyNumberFormat="1" applyFont="1" applyBorder="1" applyAlignment="1">
      <alignment horizontal="right" vertical="top"/>
    </xf>
    <xf numFmtId="177" fontId="19" fillId="0" borderId="0" xfId="9" applyNumberFormat="1"/>
    <xf numFmtId="0" fontId="39" fillId="0" borderId="0" xfId="17" applyFont="1" applyAlignment="1">
      <alignment horizontal="center" vertical="center"/>
    </xf>
    <xf numFmtId="4" fontId="36" fillId="0" borderId="0" xfId="15" applyNumberFormat="1" applyFont="1" applyAlignment="1">
      <alignment horizontal="center" vertical="top" wrapText="1"/>
    </xf>
    <xf numFmtId="0" fontId="37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9" fillId="0" borderId="1" xfId="11" applyFont="1" applyBorder="1"/>
    <xf numFmtId="0" fontId="29" fillId="0" borderId="2" xfId="11" applyFont="1" applyBorder="1"/>
    <xf numFmtId="0" fontId="29" fillId="0" borderId="3" xfId="11" applyFont="1" applyBorder="1"/>
    <xf numFmtId="0" fontId="32" fillId="0" borderId="0" xfId="11" applyFont="1"/>
    <xf numFmtId="0" fontId="4" fillId="0" borderId="0" xfId="11" applyFont="1" applyAlignment="1">
      <alignment horizontal="right"/>
    </xf>
    <xf numFmtId="0" fontId="24" fillId="0" borderId="25" xfId="11" applyFont="1" applyBorder="1" applyAlignment="1">
      <alignment horizontal="center"/>
    </xf>
    <xf numFmtId="0" fontId="24" fillId="0" borderId="26" xfId="11" applyFont="1" applyBorder="1" applyAlignment="1">
      <alignment horizontal="center"/>
    </xf>
    <xf numFmtId="0" fontId="24" fillId="0" borderId="27" xfId="11" applyFont="1" applyBorder="1" applyAlignment="1">
      <alignment horizontal="center"/>
    </xf>
    <xf numFmtId="2" fontId="29" fillId="0" borderId="19" xfId="11" applyNumberFormat="1" applyFont="1" applyBorder="1" applyAlignment="1">
      <alignment wrapText="1"/>
    </xf>
    <xf numFmtId="2" fontId="29" fillId="0" borderId="22" xfId="11" applyNumberFormat="1" applyFont="1" applyBorder="1" applyAlignment="1">
      <alignment wrapText="1"/>
    </xf>
    <xf numFmtId="2" fontId="29" fillId="0" borderId="20" xfId="11" applyNumberFormat="1" applyFont="1" applyBorder="1" applyAlignment="1">
      <alignment wrapText="1"/>
    </xf>
    <xf numFmtId="0" fontId="34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4" fillId="0" borderId="0" xfId="11" applyFont="1" applyAlignment="1">
      <alignment horizontal="center"/>
    </xf>
    <xf numFmtId="0" fontId="25" fillId="0" borderId="19" xfId="11" applyFont="1" applyBorder="1" applyAlignment="1">
      <alignment horizontal="center"/>
    </xf>
    <xf numFmtId="0" fontId="25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4" fillId="0" borderId="14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0" fontId="24" fillId="0" borderId="15" xfId="11" applyFont="1" applyBorder="1" applyAlignment="1">
      <alignment horizontal="center"/>
    </xf>
    <xf numFmtId="0" fontId="24" fillId="0" borderId="10" xfId="11" applyFont="1" applyBorder="1" applyAlignment="1">
      <alignment horizontal="left" wrapText="1"/>
    </xf>
    <xf numFmtId="0" fontId="24" fillId="0" borderId="10" xfId="11" applyFont="1" applyBorder="1" applyAlignment="1">
      <alignment vertical="top" wrapText="1"/>
    </xf>
    <xf numFmtId="0" fontId="24" fillId="0" borderId="10" xfId="13" applyBorder="1" applyAlignment="1">
      <alignment vertical="top" wrapText="1"/>
    </xf>
    <xf numFmtId="0" fontId="20" fillId="0" borderId="0" xfId="3" applyFont="1" applyAlignment="1">
      <alignment horizontal="center" vertical="center"/>
    </xf>
    <xf numFmtId="0" fontId="18" fillId="0" borderId="10" xfId="3" applyFont="1" applyBorder="1" applyAlignment="1">
      <alignment horizontal="left" wrapText="1"/>
    </xf>
    <xf numFmtId="0" fontId="21" fillId="0" borderId="5" xfId="3" applyFont="1" applyBorder="1" applyAlignment="1">
      <alignment horizontal="center" vertical="top"/>
    </xf>
    <xf numFmtId="0" fontId="18" fillId="0" borderId="10" xfId="3" applyFont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right" vertical="top" wrapText="1"/>
    </xf>
    <xf numFmtId="49" fontId="17" fillId="0" borderId="5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49" fontId="15" fillId="0" borderId="10" xfId="0" applyNumberFormat="1" applyFont="1" applyBorder="1" applyAlignment="1">
      <alignment vertical="top" wrapText="1"/>
    </xf>
    <xf numFmtId="49" fontId="3" fillId="0" borderId="0" xfId="6" applyNumberFormat="1" applyFont="1" applyAlignment="1">
      <alignment horizontal="left" vertical="top" wrapText="1"/>
    </xf>
    <xf numFmtId="49" fontId="6" fillId="0" borderId="0" xfId="6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6" fillId="0" borderId="5" xfId="6" applyNumberFormat="1" applyFont="1" applyBorder="1" applyAlignment="1">
      <alignment horizontal="left" vertical="top" wrapText="1"/>
    </xf>
    <xf numFmtId="0" fontId="6" fillId="0" borderId="5" xfId="6" applyFont="1" applyBorder="1" applyAlignment="1">
      <alignment horizontal="left" vertical="top" wrapText="1"/>
    </xf>
    <xf numFmtId="49" fontId="3" fillId="0" borderId="8" xfId="6" applyNumberFormat="1" applyFont="1" applyBorder="1" applyAlignment="1">
      <alignment horizontal="left" vertical="top" wrapText="1"/>
    </xf>
    <xf numFmtId="0" fontId="6" fillId="0" borderId="1" xfId="6" applyFont="1" applyBorder="1" applyAlignment="1">
      <alignment horizontal="left" vertical="center" wrapText="1"/>
    </xf>
    <xf numFmtId="0" fontId="6" fillId="0" borderId="2" xfId="6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49" fontId="3" fillId="0" borderId="5" xfId="6" applyNumberFormat="1" applyFont="1" applyBorder="1" applyAlignment="1">
      <alignment horizontal="left" vertical="top" wrapText="1"/>
    </xf>
    <xf numFmtId="0" fontId="3" fillId="0" borderId="0" xfId="6" applyFont="1" applyAlignment="1">
      <alignment horizontal="left" vertical="top" wrapText="1"/>
    </xf>
    <xf numFmtId="0" fontId="3" fillId="0" borderId="8" xfId="6" applyFont="1" applyBorder="1" applyAlignment="1">
      <alignment horizontal="left" vertical="top" wrapText="1"/>
    </xf>
    <xf numFmtId="49" fontId="3" fillId="0" borderId="9" xfId="6" applyNumberFormat="1" applyFont="1" applyBorder="1" applyAlignment="1">
      <alignment horizontal="center" vertical="center"/>
    </xf>
    <xf numFmtId="49" fontId="3" fillId="0" borderId="9" xfId="6" applyNumberFormat="1" applyFont="1" applyBorder="1" applyAlignment="1">
      <alignment horizontal="center" vertical="center" wrapText="1"/>
    </xf>
    <xf numFmtId="0" fontId="4" fillId="0" borderId="0" xfId="6" applyFont="1" applyAlignment="1">
      <alignment horizontal="left" wrapText="1"/>
    </xf>
    <xf numFmtId="49" fontId="48" fillId="0" borderId="9" xfId="0" applyNumberFormat="1" applyFont="1" applyBorder="1" applyAlignment="1">
      <alignment horizontal="center" vertical="center"/>
    </xf>
    <xf numFmtId="49" fontId="48" fillId="0" borderId="9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left" vertical="top" wrapText="1"/>
    </xf>
    <xf numFmtId="0" fontId="48" fillId="0" borderId="8" xfId="0" applyFont="1" applyBorder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0" fontId="50" fillId="0" borderId="1" xfId="0" applyFont="1" applyBorder="1" applyAlignment="1">
      <alignment horizontal="left" vertical="center" wrapText="1"/>
    </xf>
    <xf numFmtId="0" fontId="50" fillId="0" borderId="2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50" fillId="0" borderId="5" xfId="0" applyFont="1" applyBorder="1" applyAlignment="1">
      <alignment horizontal="left" vertical="top" wrapText="1"/>
    </xf>
    <xf numFmtId="49" fontId="48" fillId="0" borderId="5" xfId="0" applyNumberFormat="1" applyFont="1" applyBorder="1" applyAlignment="1">
      <alignment horizontal="left" vertical="top" wrapText="1"/>
    </xf>
    <xf numFmtId="49" fontId="50" fillId="0" borderId="5" xfId="0" applyNumberFormat="1" applyFont="1" applyBorder="1" applyAlignment="1">
      <alignment horizontal="left" vertical="top" wrapText="1"/>
    </xf>
    <xf numFmtId="49" fontId="48" fillId="0" borderId="8" xfId="0" applyNumberFormat="1" applyFont="1" applyBorder="1" applyAlignment="1">
      <alignment horizontal="left" vertical="top" wrapText="1"/>
    </xf>
    <xf numFmtId="49" fontId="50" fillId="0" borderId="0" xfId="0" applyNumberFormat="1" applyFont="1" applyAlignment="1">
      <alignment horizontal="left" vertical="top" wrapText="1"/>
    </xf>
    <xf numFmtId="49" fontId="50" fillId="0" borderId="10" xfId="0" applyNumberFormat="1" applyFont="1" applyBorder="1" applyAlignment="1">
      <alignment horizontal="left" vertical="top" wrapText="1"/>
    </xf>
    <xf numFmtId="0" fontId="49" fillId="0" borderId="0" xfId="0" applyFont="1" applyAlignment="1">
      <alignment horizontal="left" wrapText="1"/>
    </xf>
    <xf numFmtId="49" fontId="52" fillId="0" borderId="4" xfId="6" applyNumberFormat="1" applyFont="1" applyBorder="1" applyAlignment="1">
      <alignment horizontal="center" vertical="top" wrapText="1"/>
    </xf>
    <xf numFmtId="49" fontId="52" fillId="0" borderId="5" xfId="6" applyNumberFormat="1" applyFont="1" applyBorder="1" applyAlignment="1">
      <alignment horizontal="center" vertical="top" wrapText="1"/>
    </xf>
    <xf numFmtId="49" fontId="52" fillId="0" borderId="5" xfId="6" applyNumberFormat="1" applyFont="1" applyBorder="1" applyAlignment="1">
      <alignment horizontal="left" vertical="top" wrapText="1"/>
    </xf>
    <xf numFmtId="0" fontId="52" fillId="0" borderId="5" xfId="6" applyFont="1" applyBorder="1" applyAlignment="1">
      <alignment horizontal="left" vertical="top" wrapText="1"/>
    </xf>
    <xf numFmtId="49" fontId="52" fillId="0" borderId="5" xfId="6" applyNumberFormat="1" applyFont="1" applyBorder="1" applyAlignment="1">
      <alignment horizontal="right" vertical="top" wrapText="1"/>
    </xf>
    <xf numFmtId="49" fontId="52" fillId="0" borderId="6" xfId="6" applyNumberFormat="1" applyFont="1" applyBorder="1" applyAlignment="1">
      <alignment horizontal="right" vertical="top" wrapText="1"/>
    </xf>
    <xf numFmtId="0" fontId="9" fillId="0" borderId="0" xfId="6" applyFont="1"/>
    <xf numFmtId="0" fontId="52" fillId="0" borderId="0" xfId="6" applyFont="1" applyAlignment="1">
      <alignment wrapText="1"/>
    </xf>
    <xf numFmtId="49" fontId="52" fillId="0" borderId="4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left" vertical="top" wrapText="1"/>
    </xf>
    <xf numFmtId="0" fontId="52" fillId="0" borderId="5" xfId="0" applyFont="1" applyBorder="1" applyAlignment="1">
      <alignment horizontal="left" vertical="top" wrapText="1"/>
    </xf>
    <xf numFmtId="49" fontId="52" fillId="0" borderId="5" xfId="0" applyNumberFormat="1" applyFont="1" applyBorder="1" applyAlignment="1">
      <alignment horizontal="right" vertical="top" wrapText="1"/>
    </xf>
    <xf numFmtId="49" fontId="52" fillId="0" borderId="6" xfId="0" applyNumberFormat="1" applyFont="1" applyBorder="1" applyAlignment="1">
      <alignment horizontal="right" vertical="top" wrapText="1"/>
    </xf>
    <xf numFmtId="0" fontId="9" fillId="0" borderId="0" xfId="0" applyFont="1"/>
    <xf numFmtId="0" fontId="52" fillId="0" borderId="0" xfId="0" applyFont="1" applyAlignment="1">
      <alignment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7;&#1088;&#1086;&#1077;&#1082;&#1090;&#1099;/&#1052;&#1067;&#1058;&#1048;&#1065;&#1048;/&#1074;&#1099;&#1087;&#1086;&#1083;&#1085;&#1077;&#1085;&#1080;&#1077;%20&#1086;&#1082;&#1090;&#1103;&#1073;&#1088;&#1100;%20&#1087;&#1086;%20&#1089;&#1084;&#1077;&#1090;&#1072;&#1084;/&#1053;&#1054;&#1071;&#1041;&#1056;&#1068;%2023%20&#1074;&#1099;&#1087;&#1086;&#1083;&#1085;&#1077;&#1085;&#1080;&#1077;/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121%20&#1094;&#1077;&#1093;_131-23\&#1082;&#1089;-2,3-&#1088;&#1072;&#1073;&#1086;&#1090;&#1072;&#1077;&#1084;%20&#1087;&#1086;%20&#1101;&#1090;&#1080;&#1084;%20&#1089;&#1084;&#1077;&#1090;&#1072;&#1084;!!!%20&#1084;&#1077;&#1085;&#1103;&#1077;&#1084;%20&#1085;&#1072;%20&#1059;&#1055;&#1044;\&#1082;&#1089;-2,3\&#1085;&#1086;&#1103;&#1073;&#1088;&#1100;%2023&#1075;\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sheetPr>
    <tabColor rgb="FFFF0000"/>
  </sheetPr>
  <dimension ref="A1:Q97"/>
  <sheetViews>
    <sheetView view="pageBreakPreview" zoomScaleNormal="100" zoomScaleSheetLayoutView="100" workbookViewId="0">
      <selection activeCell="N34" sqref="N34"/>
    </sheetView>
  </sheetViews>
  <sheetFormatPr defaultColWidth="9" defaultRowHeight="13.2" x14ac:dyDescent="0.25"/>
  <cols>
    <col min="1" max="1" width="6.33203125" style="53" customWidth="1"/>
    <col min="2" max="2" width="10.44140625" style="53" customWidth="1"/>
    <col min="3" max="3" width="22.5546875" style="53" customWidth="1"/>
    <col min="4" max="4" width="18.88671875" style="53" customWidth="1"/>
    <col min="5" max="5" width="12.88671875" style="53" customWidth="1"/>
    <col min="6" max="6" width="15.44140625" style="53" customWidth="1"/>
    <col min="7" max="7" width="15.5546875" style="53" customWidth="1"/>
    <col min="8" max="8" width="16.88671875" style="53" customWidth="1"/>
    <col min="9" max="9" width="6.44140625" style="53" customWidth="1"/>
    <col min="10" max="10" width="9.5546875" style="56" customWidth="1"/>
    <col min="11" max="11" width="15.5546875" style="56" customWidth="1"/>
    <col min="12" max="12" width="15.88671875" style="56" customWidth="1"/>
    <col min="13" max="13" width="8.109375" style="56" customWidth="1"/>
    <col min="14" max="14" width="14.6640625" style="53" customWidth="1"/>
    <col min="15" max="15" width="14" style="53" bestFit="1" customWidth="1"/>
    <col min="16" max="16" width="14.33203125" style="53" customWidth="1"/>
    <col min="17" max="16384" width="9" style="53"/>
  </cols>
  <sheetData>
    <row r="1" spans="1:14" x14ac:dyDescent="0.25">
      <c r="G1" s="54"/>
      <c r="H1" s="55" t="s">
        <v>197</v>
      </c>
    </row>
    <row r="2" spans="1:14" x14ac:dyDescent="0.25">
      <c r="G2" s="54"/>
      <c r="H2" s="55" t="s">
        <v>198</v>
      </c>
    </row>
    <row r="3" spans="1:14" x14ac:dyDescent="0.25">
      <c r="G3" s="54"/>
      <c r="H3" s="55" t="s">
        <v>199</v>
      </c>
    </row>
    <row r="4" spans="1:14" ht="9.75" customHeight="1" x14ac:dyDescent="0.25"/>
    <row r="5" spans="1:14" ht="16.350000000000001" customHeight="1" x14ac:dyDescent="0.25">
      <c r="G5" s="57"/>
      <c r="H5" s="58" t="s">
        <v>0</v>
      </c>
    </row>
    <row r="6" spans="1:14" x14ac:dyDescent="0.25">
      <c r="G6" s="59" t="s">
        <v>1</v>
      </c>
      <c r="H6" s="60" t="s">
        <v>200</v>
      </c>
    </row>
    <row r="7" spans="1:14" ht="25.95" customHeight="1" x14ac:dyDescent="0.25">
      <c r="A7" s="53" t="s">
        <v>3</v>
      </c>
      <c r="C7" s="423"/>
      <c r="D7" s="423"/>
      <c r="E7" s="423"/>
      <c r="F7" s="423"/>
      <c r="G7" s="59"/>
      <c r="H7" s="61"/>
    </row>
    <row r="8" spans="1:14" s="54" customFormat="1" ht="18.45" customHeight="1" x14ac:dyDescent="0.25">
      <c r="A8" s="53"/>
      <c r="B8" s="53"/>
      <c r="C8" s="53"/>
      <c r="D8" s="62"/>
      <c r="E8" s="62"/>
      <c r="F8" s="53"/>
      <c r="G8" s="59"/>
      <c r="H8" s="61"/>
      <c r="J8" s="63"/>
      <c r="K8" s="63"/>
      <c r="L8" s="63"/>
      <c r="M8" s="63"/>
    </row>
    <row r="9" spans="1:14" s="54" customFormat="1" ht="25.5" customHeight="1" x14ac:dyDescent="0.25">
      <c r="A9" s="64" t="s">
        <v>201</v>
      </c>
      <c r="B9" s="64"/>
      <c r="C9" s="424" t="s">
        <v>155</v>
      </c>
      <c r="D9" s="424"/>
      <c r="E9" s="424"/>
      <c r="F9" s="424"/>
      <c r="G9" s="59" t="s">
        <v>4</v>
      </c>
      <c r="H9" s="58">
        <v>5804803</v>
      </c>
      <c r="J9" s="63"/>
      <c r="K9" s="63"/>
      <c r="L9" s="63"/>
      <c r="M9" s="63"/>
    </row>
    <row r="10" spans="1:14" s="54" customFormat="1" x14ac:dyDescent="0.25">
      <c r="A10" s="64"/>
      <c r="B10" s="64"/>
      <c r="C10" s="53"/>
      <c r="D10" s="62"/>
      <c r="E10" s="53"/>
      <c r="H10" s="58"/>
      <c r="J10" s="63"/>
      <c r="K10" s="63"/>
      <c r="L10" s="63"/>
      <c r="M10" s="63"/>
    </row>
    <row r="11" spans="1:14" s="54" customFormat="1" ht="31.5" customHeight="1" x14ac:dyDescent="0.25">
      <c r="A11" s="64" t="s">
        <v>202</v>
      </c>
      <c r="B11" s="64"/>
      <c r="C11" s="425" t="s">
        <v>156</v>
      </c>
      <c r="D11" s="425"/>
      <c r="E11" s="425"/>
      <c r="F11" s="425"/>
      <c r="G11" s="65" t="s">
        <v>4</v>
      </c>
      <c r="H11" s="66">
        <v>16673706</v>
      </c>
      <c r="J11" s="63"/>
      <c r="K11" s="63"/>
      <c r="L11" s="63"/>
      <c r="M11" s="63"/>
    </row>
    <row r="12" spans="1:14" s="54" customFormat="1" x14ac:dyDescent="0.25">
      <c r="A12" s="64"/>
      <c r="B12" s="64"/>
      <c r="C12" s="53"/>
      <c r="D12" s="62"/>
      <c r="G12" s="59"/>
      <c r="H12" s="58"/>
      <c r="J12" s="63"/>
      <c r="K12" s="63"/>
      <c r="L12" s="63"/>
      <c r="M12" s="63"/>
    </row>
    <row r="13" spans="1:14" s="54" customFormat="1" ht="42" hidden="1" customHeight="1" x14ac:dyDescent="0.25">
      <c r="A13" s="64" t="s">
        <v>203</v>
      </c>
      <c r="B13" s="64"/>
      <c r="C13" s="423" t="s">
        <v>204</v>
      </c>
      <c r="D13" s="423"/>
      <c r="E13" s="423"/>
      <c r="F13" s="423"/>
      <c r="G13" s="53"/>
      <c r="H13" s="61"/>
      <c r="J13" s="63"/>
      <c r="K13" s="63"/>
      <c r="L13" s="67"/>
      <c r="M13" s="63"/>
    </row>
    <row r="14" spans="1:14" ht="36.75" customHeight="1" x14ac:dyDescent="0.25">
      <c r="A14" s="64" t="s">
        <v>205</v>
      </c>
      <c r="B14" s="64"/>
      <c r="C14" s="423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423"/>
      <c r="E14" s="423"/>
      <c r="F14" s="423"/>
      <c r="G14" s="68"/>
      <c r="H14" s="61"/>
      <c r="I14" s="69"/>
    </row>
    <row r="15" spans="1:14" ht="78" customHeight="1" x14ac:dyDescent="0.25">
      <c r="D15" s="53" t="s">
        <v>206</v>
      </c>
      <c r="E15" s="70"/>
      <c r="F15" s="70"/>
      <c r="G15" s="71" t="s">
        <v>207</v>
      </c>
      <c r="H15" s="71"/>
      <c r="I15" s="54"/>
      <c r="J15" s="54"/>
      <c r="K15" s="54"/>
      <c r="L15" s="54"/>
      <c r="M15" s="54"/>
      <c r="N15" s="54"/>
    </row>
    <row r="16" spans="1:14" s="54" customFormat="1" ht="15.6" customHeight="1" thickBot="1" x14ac:dyDescent="0.3">
      <c r="D16" s="70"/>
      <c r="E16" s="70"/>
      <c r="F16" s="72" t="s">
        <v>208</v>
      </c>
      <c r="G16" s="59" t="s">
        <v>209</v>
      </c>
      <c r="H16" s="61"/>
    </row>
    <row r="17" spans="1:16" s="54" customFormat="1" ht="15" customHeight="1" thickBot="1" x14ac:dyDescent="0.3">
      <c r="D17" s="68"/>
      <c r="E17" s="68"/>
      <c r="F17" s="59" t="s">
        <v>210</v>
      </c>
      <c r="G17" s="71" t="s">
        <v>18</v>
      </c>
      <c r="H17" s="73" t="s">
        <v>211</v>
      </c>
    </row>
    <row r="18" spans="1:16" s="54" customFormat="1" ht="15" customHeight="1" thickBot="1" x14ac:dyDescent="0.3">
      <c r="C18" s="74"/>
      <c r="D18" s="75"/>
      <c r="G18" s="71" t="s">
        <v>19</v>
      </c>
      <c r="H18" s="76">
        <v>45110</v>
      </c>
    </row>
    <row r="19" spans="1:16" s="54" customFormat="1" ht="15" customHeight="1" x14ac:dyDescent="0.25">
      <c r="C19" s="74"/>
      <c r="D19" s="77"/>
      <c r="F19" s="72"/>
      <c r="G19" s="59" t="s">
        <v>20</v>
      </c>
      <c r="H19" s="61"/>
    </row>
    <row r="20" spans="1:16" s="54" customFormat="1" ht="15" customHeight="1" x14ac:dyDescent="0.25">
      <c r="C20" s="74"/>
      <c r="D20" s="78"/>
      <c r="F20" s="55"/>
      <c r="G20" s="53" t="s">
        <v>206</v>
      </c>
      <c r="H20" s="53"/>
    </row>
    <row r="21" spans="1:16" s="54" customFormat="1" ht="5.4" customHeight="1" thickBot="1" x14ac:dyDescent="0.3">
      <c r="C21" s="79"/>
      <c r="D21" s="80"/>
      <c r="F21" s="55"/>
      <c r="G21" s="53"/>
      <c r="H21" s="53"/>
      <c r="J21" s="63"/>
      <c r="K21" s="63"/>
      <c r="L21" s="63"/>
      <c r="M21" s="63"/>
    </row>
    <row r="22" spans="1:16" s="54" customFormat="1" ht="12.15" customHeight="1" thickBot="1" x14ac:dyDescent="0.25">
      <c r="D22" s="81"/>
      <c r="E22" s="82" t="s">
        <v>212</v>
      </c>
      <c r="F22" s="83" t="s">
        <v>213</v>
      </c>
      <c r="G22" s="412" t="s">
        <v>23</v>
      </c>
      <c r="H22" s="413"/>
      <c r="J22" s="63"/>
      <c r="K22" s="63"/>
      <c r="L22" s="63"/>
      <c r="M22" s="63"/>
    </row>
    <row r="23" spans="1:16" s="54" customFormat="1" ht="12.15" customHeight="1" thickBot="1" x14ac:dyDescent="0.3">
      <c r="D23" s="84"/>
      <c r="E23" s="85"/>
      <c r="F23" s="86"/>
      <c r="G23" s="87" t="s">
        <v>24</v>
      </c>
      <c r="H23" s="87" t="s">
        <v>25</v>
      </c>
      <c r="J23" s="63"/>
      <c r="K23" s="63"/>
      <c r="L23" s="63"/>
      <c r="M23" s="63"/>
    </row>
    <row r="24" spans="1:16" s="54" customFormat="1" ht="18" customHeight="1" thickBot="1" x14ac:dyDescent="0.3">
      <c r="D24" s="53"/>
      <c r="E24" s="88">
        <v>3</v>
      </c>
      <c r="F24" s="295">
        <v>45289</v>
      </c>
      <c r="G24" s="90">
        <v>45268</v>
      </c>
      <c r="H24" s="89">
        <f>F24</f>
        <v>45289</v>
      </c>
      <c r="I24" s="91"/>
      <c r="J24" s="63"/>
      <c r="K24" s="63"/>
      <c r="L24" s="63"/>
      <c r="M24" s="63"/>
    </row>
    <row r="25" spans="1:16" s="92" customFormat="1" ht="10.199999999999999" x14ac:dyDescent="0.2">
      <c r="J25" s="93"/>
      <c r="K25" s="93"/>
      <c r="L25" s="93"/>
      <c r="M25" s="93"/>
    </row>
    <row r="26" spans="1:16" x14ac:dyDescent="0.25">
      <c r="E26" s="57" t="s">
        <v>214</v>
      </c>
    </row>
    <row r="27" spans="1:16" x14ac:dyDescent="0.25">
      <c r="D27" s="94"/>
      <c r="E27" s="57" t="s">
        <v>215</v>
      </c>
      <c r="F27" s="94"/>
      <c r="G27" s="94"/>
    </row>
    <row r="28" spans="1:16" ht="20.25" customHeight="1" x14ac:dyDescent="0.25">
      <c r="A28" s="213" t="s">
        <v>34</v>
      </c>
      <c r="B28" s="414" t="s">
        <v>216</v>
      </c>
      <c r="C28" s="415"/>
      <c r="D28" s="416"/>
      <c r="E28" s="95" t="s">
        <v>217</v>
      </c>
      <c r="F28" s="96" t="s">
        <v>218</v>
      </c>
      <c r="G28" s="97"/>
      <c r="H28" s="98"/>
      <c r="J28" s="391" t="s">
        <v>286</v>
      </c>
      <c r="K28" s="391"/>
      <c r="L28" s="391"/>
      <c r="M28" s="391"/>
      <c r="N28" s="391"/>
      <c r="O28" s="184"/>
      <c r="P28" s="184"/>
    </row>
    <row r="29" spans="1:16" ht="24.75" customHeight="1" x14ac:dyDescent="0.3">
      <c r="A29" s="214" t="s">
        <v>219</v>
      </c>
      <c r="B29" s="417" t="s">
        <v>220</v>
      </c>
      <c r="C29" s="418"/>
      <c r="D29" s="419"/>
      <c r="E29" s="100"/>
      <c r="F29" s="101" t="s">
        <v>221</v>
      </c>
      <c r="G29" s="102"/>
      <c r="H29" s="101" t="s">
        <v>222</v>
      </c>
      <c r="J29" s="392" t="s">
        <v>274</v>
      </c>
      <c r="K29" s="392"/>
      <c r="L29" s="212">
        <v>548004000</v>
      </c>
      <c r="M29" s="182"/>
      <c r="N29" s="183"/>
      <c r="O29" s="188"/>
      <c r="P29" s="188"/>
    </row>
    <row r="30" spans="1:16" ht="17.25" customHeight="1" x14ac:dyDescent="0.3">
      <c r="A30" s="214" t="s">
        <v>223</v>
      </c>
      <c r="B30" s="417"/>
      <c r="C30" s="418"/>
      <c r="D30" s="419"/>
      <c r="E30" s="100"/>
      <c r="F30" s="101" t="s">
        <v>224</v>
      </c>
      <c r="G30" s="99" t="s">
        <v>225</v>
      </c>
      <c r="H30" s="101" t="s">
        <v>226</v>
      </c>
      <c r="J30" s="185"/>
      <c r="K30" s="187" t="s">
        <v>275</v>
      </c>
      <c r="L30" s="187" t="s">
        <v>276</v>
      </c>
      <c r="M30" s="211" t="s">
        <v>283</v>
      </c>
      <c r="N30" s="211" t="s">
        <v>284</v>
      </c>
      <c r="O30" s="184" t="s">
        <v>977</v>
      </c>
      <c r="P30" s="184"/>
    </row>
    <row r="31" spans="1:16" ht="13.8" x14ac:dyDescent="0.25">
      <c r="A31" s="103"/>
      <c r="B31" s="420"/>
      <c r="C31" s="421"/>
      <c r="D31" s="422"/>
      <c r="E31" s="104"/>
      <c r="F31" s="105" t="s">
        <v>227</v>
      </c>
      <c r="G31" s="106"/>
      <c r="H31" s="105" t="s">
        <v>228</v>
      </c>
      <c r="J31" s="298" t="s">
        <v>278</v>
      </c>
      <c r="K31" s="296">
        <v>175347975.30000001</v>
      </c>
      <c r="L31" s="296">
        <v>210417570.36000001</v>
      </c>
      <c r="M31" s="191">
        <v>1</v>
      </c>
      <c r="N31" s="190" t="s">
        <v>285</v>
      </c>
      <c r="O31" s="184"/>
      <c r="P31" s="184"/>
    </row>
    <row r="32" spans="1:16" ht="14.4" thickBot="1" x14ac:dyDescent="0.3">
      <c r="A32" s="107">
        <v>1</v>
      </c>
      <c r="B32" s="401">
        <v>2</v>
      </c>
      <c r="C32" s="402"/>
      <c r="D32" s="403"/>
      <c r="E32" s="107">
        <v>3</v>
      </c>
      <c r="F32" s="107">
        <v>4</v>
      </c>
      <c r="G32" s="107">
        <v>5</v>
      </c>
      <c r="H32" s="107">
        <v>6</v>
      </c>
      <c r="J32" s="298" t="s">
        <v>564</v>
      </c>
      <c r="K32" s="297">
        <v>66648609.340000004</v>
      </c>
      <c r="L32" s="296">
        <f>K32*1.2</f>
        <v>79978331.208000004</v>
      </c>
      <c r="M32" s="191">
        <v>2</v>
      </c>
      <c r="N32" s="190" t="s">
        <v>287</v>
      </c>
      <c r="O32" s="188"/>
      <c r="P32" s="184"/>
    </row>
    <row r="33" spans="1:17" ht="27" customHeight="1" thickBot="1" x14ac:dyDescent="0.3">
      <c r="A33" s="108"/>
      <c r="B33" s="404" t="s">
        <v>229</v>
      </c>
      <c r="C33" s="405"/>
      <c r="D33" s="406"/>
      <c r="E33" s="109" t="s">
        <v>230</v>
      </c>
      <c r="F33" s="110">
        <f>F34</f>
        <v>291053388.61000001</v>
      </c>
      <c r="G33" s="110">
        <f>G34</f>
        <v>291053388.61000001</v>
      </c>
      <c r="H33" s="110">
        <f>H34</f>
        <v>49056803.969999999</v>
      </c>
      <c r="I33" s="56"/>
      <c r="J33" s="298" t="s">
        <v>563</v>
      </c>
      <c r="K33" s="299">
        <f>реестр!H17</f>
        <v>49056803.969999999</v>
      </c>
      <c r="L33" s="299">
        <f>реестр!J17</f>
        <v>58868164.759999998</v>
      </c>
      <c r="M33" s="191">
        <v>3</v>
      </c>
      <c r="N33" s="190" t="s">
        <v>978</v>
      </c>
      <c r="O33" s="188">
        <f>'01-01-03 '!O253+'02-03-02 АС2'!O276+'06-02-02  НВК5 корр '!O228+'07-01-02 ГП2'!O182+'02-01-01 ПЖ '!O476</f>
        <v>49056803.969999999</v>
      </c>
      <c r="P33" s="188">
        <f>K33-O33</f>
        <v>0</v>
      </c>
      <c r="Q33" s="301"/>
    </row>
    <row r="34" spans="1:17" ht="18.75" customHeight="1" x14ac:dyDescent="0.3">
      <c r="A34" s="111" t="s">
        <v>48</v>
      </c>
      <c r="B34" s="396" t="s">
        <v>231</v>
      </c>
      <c r="C34" s="397"/>
      <c r="D34" s="398"/>
      <c r="E34" s="103"/>
      <c r="F34" s="112">
        <f>G34</f>
        <v>291053388.61000001</v>
      </c>
      <c r="G34" s="113">
        <f>K31+K32+K33</f>
        <v>291053388.61000001</v>
      </c>
      <c r="H34" s="209">
        <f>K33</f>
        <v>49056803.969999999</v>
      </c>
      <c r="I34" s="56"/>
      <c r="J34" s="294"/>
      <c r="K34" s="189"/>
      <c r="L34" s="189"/>
      <c r="M34" s="194"/>
      <c r="N34" s="193"/>
      <c r="O34" s="184"/>
      <c r="P34" s="184"/>
    </row>
    <row r="35" spans="1:17" ht="13.8" hidden="1" x14ac:dyDescent="0.3">
      <c r="A35" s="111" t="s">
        <v>27</v>
      </c>
      <c r="B35" s="396" t="s">
        <v>231</v>
      </c>
      <c r="C35" s="397"/>
      <c r="D35" s="398"/>
      <c r="E35" s="103"/>
      <c r="F35" s="112">
        <f t="shared" ref="F35:G39" si="0">G35</f>
        <v>0</v>
      </c>
      <c r="G35" s="113">
        <f t="shared" si="0"/>
        <v>0</v>
      </c>
      <c r="H35" s="114">
        <f>SUM(I35:Q35)</f>
        <v>0</v>
      </c>
      <c r="I35" s="56"/>
      <c r="J35" s="294" t="s">
        <v>279</v>
      </c>
      <c r="K35" s="189"/>
      <c r="L35" s="189"/>
      <c r="M35" s="194"/>
      <c r="N35" s="190"/>
      <c r="O35" s="184"/>
      <c r="P35" s="184"/>
    </row>
    <row r="36" spans="1:17" ht="13.8" hidden="1" x14ac:dyDescent="0.3">
      <c r="A36" s="111" t="s">
        <v>56</v>
      </c>
      <c r="B36" s="396" t="s">
        <v>232</v>
      </c>
      <c r="C36" s="397"/>
      <c r="D36" s="398"/>
      <c r="E36" s="103"/>
      <c r="F36" s="112">
        <f t="shared" si="0"/>
        <v>0</v>
      </c>
      <c r="G36" s="113">
        <f t="shared" si="0"/>
        <v>0</v>
      </c>
      <c r="H36" s="114">
        <f>SUM(I36:Q36)</f>
        <v>0</v>
      </c>
      <c r="I36" s="56"/>
      <c r="J36" s="294" t="s">
        <v>280</v>
      </c>
      <c r="K36" s="189"/>
      <c r="L36" s="189"/>
      <c r="M36" s="194"/>
      <c r="N36" s="190"/>
      <c r="O36" s="390"/>
      <c r="P36" s="390"/>
    </row>
    <row r="37" spans="1:17" ht="13.8" hidden="1" x14ac:dyDescent="0.3">
      <c r="A37" s="111" t="s">
        <v>58</v>
      </c>
      <c r="B37" s="396" t="s">
        <v>233</v>
      </c>
      <c r="C37" s="397"/>
      <c r="D37" s="398"/>
      <c r="E37" s="103"/>
      <c r="F37" s="112"/>
      <c r="G37" s="113"/>
      <c r="H37" s="114"/>
      <c r="I37" s="56"/>
      <c r="J37" s="294" t="s">
        <v>281</v>
      </c>
      <c r="K37" s="189"/>
      <c r="L37" s="189"/>
      <c r="M37" s="194"/>
      <c r="N37" s="191"/>
      <c r="O37" s="188"/>
      <c r="P37" s="188"/>
    </row>
    <row r="38" spans="1:17" ht="13.8" hidden="1" x14ac:dyDescent="0.3">
      <c r="A38" s="111" t="s">
        <v>58</v>
      </c>
      <c r="B38" s="396" t="s">
        <v>234</v>
      </c>
      <c r="C38" s="397"/>
      <c r="D38" s="398"/>
      <c r="E38" s="103"/>
      <c r="F38" s="112"/>
      <c r="G38" s="113"/>
      <c r="H38" s="114"/>
      <c r="I38" s="56"/>
      <c r="J38" s="294" t="s">
        <v>282</v>
      </c>
      <c r="K38" s="189"/>
      <c r="L38" s="189"/>
      <c r="M38" s="194"/>
      <c r="N38" s="191"/>
      <c r="O38" s="184"/>
      <c r="P38" s="184"/>
    </row>
    <row r="39" spans="1:17" ht="13.8" hidden="1" x14ac:dyDescent="0.3">
      <c r="A39" s="111" t="s">
        <v>80</v>
      </c>
      <c r="B39" s="396" t="s">
        <v>235</v>
      </c>
      <c r="C39" s="397"/>
      <c r="D39" s="398"/>
      <c r="E39" s="103"/>
      <c r="F39" s="112">
        <f t="shared" si="0"/>
        <v>0</v>
      </c>
      <c r="G39" s="113">
        <f t="shared" si="0"/>
        <v>0</v>
      </c>
      <c r="H39" s="114">
        <f>SUM(I39:Q39)</f>
        <v>0</v>
      </c>
      <c r="I39" s="56"/>
      <c r="J39" s="294" t="s">
        <v>277</v>
      </c>
      <c r="K39" s="189"/>
      <c r="L39" s="189"/>
      <c r="M39" s="194"/>
      <c r="N39" s="190"/>
      <c r="O39" s="184"/>
      <c r="P39" s="184"/>
    </row>
    <row r="40" spans="1:17" ht="14.25" customHeight="1" x14ac:dyDescent="0.3">
      <c r="A40" s="117"/>
      <c r="E40" s="399" t="s">
        <v>236</v>
      </c>
      <c r="F40" s="399"/>
      <c r="G40" s="399"/>
      <c r="H40" s="118">
        <f>H33</f>
        <v>49056803.969999999</v>
      </c>
      <c r="I40" s="56"/>
      <c r="J40" s="294"/>
      <c r="K40" s="189"/>
      <c r="L40" s="189"/>
      <c r="M40" s="194"/>
      <c r="N40" s="192"/>
      <c r="O40" s="184"/>
      <c r="P40" s="184"/>
    </row>
    <row r="41" spans="1:17" ht="14.25" customHeight="1" x14ac:dyDescent="0.3">
      <c r="A41" s="117"/>
      <c r="E41" s="399" t="s">
        <v>237</v>
      </c>
      <c r="F41" s="399"/>
      <c r="G41" s="399"/>
      <c r="H41" s="118">
        <f>ROUND(H40*0.2,2)</f>
        <v>9811360.7899999991</v>
      </c>
      <c r="I41" s="56"/>
      <c r="J41" s="294"/>
      <c r="K41" s="189"/>
      <c r="L41" s="189"/>
      <c r="M41" s="194"/>
      <c r="N41" s="192"/>
      <c r="O41" s="188"/>
      <c r="P41" s="184"/>
    </row>
    <row r="42" spans="1:17" ht="14.25" customHeight="1" x14ac:dyDescent="0.3">
      <c r="A42" s="117"/>
      <c r="E42" s="399" t="s">
        <v>238</v>
      </c>
      <c r="F42" s="399"/>
      <c r="G42" s="399"/>
      <c r="H42" s="118">
        <f>H40+H41</f>
        <v>58868164.759999998</v>
      </c>
      <c r="I42" s="56"/>
      <c r="J42" s="294"/>
      <c r="K42" s="189"/>
      <c r="L42" s="189"/>
      <c r="M42" s="194"/>
      <c r="N42" s="190"/>
      <c r="O42" s="184"/>
      <c r="P42" s="184"/>
    </row>
    <row r="43" spans="1:17" ht="12.75" hidden="1" customHeight="1" x14ac:dyDescent="0.3">
      <c r="A43" s="120"/>
      <c r="B43" s="121"/>
      <c r="C43" s="121"/>
      <c r="D43" s="122"/>
      <c r="E43" s="103"/>
      <c r="F43" s="123"/>
      <c r="G43" s="124"/>
      <c r="H43" s="125"/>
      <c r="I43" s="56"/>
      <c r="J43" s="294"/>
      <c r="K43" s="189"/>
      <c r="L43" s="189"/>
      <c r="M43" s="194"/>
      <c r="N43" s="190"/>
      <c r="O43" s="184"/>
      <c r="P43" s="184"/>
    </row>
    <row r="44" spans="1:17" ht="12.75" hidden="1" customHeight="1" x14ac:dyDescent="0.3">
      <c r="A44" s="120" t="s">
        <v>239</v>
      </c>
      <c r="B44" s="126"/>
      <c r="C44" s="126"/>
      <c r="D44" s="127" t="s">
        <v>240</v>
      </c>
      <c r="E44" s="103"/>
      <c r="F44" s="114" t="e">
        <v>#REF!</v>
      </c>
      <c r="G44" s="113" t="e">
        <v>#REF!</v>
      </c>
      <c r="H44" s="128">
        <v>68388.36</v>
      </c>
      <c r="I44" s="56"/>
      <c r="J44" s="294"/>
      <c r="K44" s="189"/>
      <c r="L44" s="189"/>
      <c r="M44" s="194"/>
      <c r="N44" s="190"/>
      <c r="O44" s="184"/>
      <c r="P44" s="184"/>
    </row>
    <row r="45" spans="1:17" ht="12.75" hidden="1" customHeight="1" x14ac:dyDescent="0.3">
      <c r="A45" s="60"/>
      <c r="B45" s="129"/>
      <c r="C45" s="129"/>
      <c r="D45" s="130" t="s">
        <v>241</v>
      </c>
      <c r="E45" s="61"/>
      <c r="F45" s="131"/>
      <c r="G45" s="113" t="e">
        <v>#REF!</v>
      </c>
      <c r="H45" s="132">
        <v>437891.54</v>
      </c>
      <c r="I45" s="56"/>
      <c r="J45" s="294"/>
      <c r="K45" s="189"/>
      <c r="L45" s="189"/>
      <c r="M45" s="194"/>
      <c r="N45" s="190"/>
      <c r="O45" s="184"/>
      <c r="P45" s="184"/>
    </row>
    <row r="46" spans="1:17" ht="12.75" hidden="1" customHeight="1" x14ac:dyDescent="0.3">
      <c r="A46" s="60"/>
      <c r="B46" s="129"/>
      <c r="C46" s="129"/>
      <c r="D46" s="130" t="s">
        <v>242</v>
      </c>
      <c r="E46" s="61"/>
      <c r="F46" s="131"/>
      <c r="G46" s="113">
        <v>0</v>
      </c>
      <c r="H46" s="132">
        <v>0</v>
      </c>
      <c r="I46" s="56"/>
      <c r="J46" s="294"/>
      <c r="K46" s="189"/>
      <c r="L46" s="189"/>
      <c r="M46" s="194"/>
      <c r="N46" s="190"/>
      <c r="O46" s="184"/>
      <c r="P46" s="184"/>
    </row>
    <row r="47" spans="1:17" ht="12.75" hidden="1" customHeight="1" x14ac:dyDescent="0.3">
      <c r="A47" s="60"/>
      <c r="B47" s="129"/>
      <c r="C47" s="129"/>
      <c r="D47" s="130" t="s">
        <v>240</v>
      </c>
      <c r="E47" s="61"/>
      <c r="F47" s="131"/>
      <c r="G47" s="113">
        <v>0</v>
      </c>
      <c r="H47" s="132">
        <v>0</v>
      </c>
      <c r="I47" s="56"/>
      <c r="J47" s="294"/>
      <c r="K47" s="189"/>
      <c r="L47" s="189"/>
      <c r="M47" s="194"/>
      <c r="N47" s="190"/>
      <c r="O47" s="184"/>
      <c r="P47" s="184"/>
    </row>
    <row r="48" spans="1:17" ht="12.75" hidden="1" customHeight="1" x14ac:dyDescent="0.3">
      <c r="A48" s="60"/>
      <c r="B48" s="129"/>
      <c r="C48" s="129"/>
      <c r="D48" s="130" t="s">
        <v>243</v>
      </c>
      <c r="E48" s="61"/>
      <c r="F48" s="131"/>
      <c r="G48" s="113">
        <v>0</v>
      </c>
      <c r="H48" s="128">
        <v>0</v>
      </c>
      <c r="I48" s="56"/>
      <c r="J48" s="294"/>
      <c r="K48" s="189"/>
      <c r="L48" s="189"/>
      <c r="M48" s="194"/>
      <c r="N48" s="190"/>
      <c r="O48" s="184"/>
      <c r="P48" s="184"/>
    </row>
    <row r="49" spans="1:16" ht="12.75" hidden="1" customHeight="1" x14ac:dyDescent="0.3">
      <c r="A49" s="111" t="s">
        <v>244</v>
      </c>
      <c r="B49" s="133"/>
      <c r="C49" s="133"/>
      <c r="D49" s="122" t="s">
        <v>240</v>
      </c>
      <c r="E49" s="103"/>
      <c r="F49" s="134">
        <v>0</v>
      </c>
      <c r="G49" s="135">
        <v>0</v>
      </c>
      <c r="H49" s="125">
        <v>0</v>
      </c>
      <c r="I49" s="56"/>
      <c r="J49" s="294"/>
      <c r="K49" s="189"/>
      <c r="L49" s="189"/>
      <c r="M49" s="194"/>
      <c r="N49" s="190"/>
      <c r="O49" s="184"/>
      <c r="P49" s="184"/>
    </row>
    <row r="50" spans="1:16" ht="13.5" hidden="1" customHeight="1" thickBot="1" x14ac:dyDescent="0.35">
      <c r="A50" s="111"/>
      <c r="B50" s="133"/>
      <c r="C50" s="133"/>
      <c r="D50" s="122"/>
      <c r="E50" s="103"/>
      <c r="F50" s="136"/>
      <c r="G50" s="113"/>
      <c r="H50" s="128"/>
      <c r="I50" s="56"/>
      <c r="J50" s="294"/>
      <c r="K50" s="189"/>
      <c r="L50" s="189"/>
      <c r="M50" s="194"/>
      <c r="N50" s="190"/>
      <c r="O50" s="184"/>
      <c r="P50" s="184"/>
    </row>
    <row r="51" spans="1:16" ht="12.75" hidden="1" customHeight="1" x14ac:dyDescent="0.3">
      <c r="A51" s="111" t="s">
        <v>245</v>
      </c>
      <c r="B51" s="133"/>
      <c r="C51" s="133"/>
      <c r="D51" s="122" t="s">
        <v>246</v>
      </c>
      <c r="E51" s="103"/>
      <c r="F51" s="136">
        <v>0</v>
      </c>
      <c r="G51" s="113">
        <v>0</v>
      </c>
      <c r="H51" s="128">
        <v>0</v>
      </c>
      <c r="I51" s="56"/>
      <c r="J51" s="294"/>
      <c r="K51" s="189"/>
      <c r="L51" s="189"/>
      <c r="M51" s="194"/>
      <c r="N51" s="190"/>
      <c r="O51" s="184"/>
      <c r="P51" s="184"/>
    </row>
    <row r="52" spans="1:16" ht="15.75" hidden="1" customHeight="1" x14ac:dyDescent="0.3">
      <c r="A52" s="111"/>
      <c r="B52" s="133"/>
      <c r="C52" s="133"/>
      <c r="D52" s="122" t="s">
        <v>247</v>
      </c>
      <c r="E52" s="103"/>
      <c r="F52" s="136">
        <v>0</v>
      </c>
      <c r="G52" s="124">
        <v>0</v>
      </c>
      <c r="H52" s="137">
        <v>0</v>
      </c>
      <c r="I52" s="56"/>
      <c r="J52" s="294"/>
      <c r="K52" s="189"/>
      <c r="L52" s="189"/>
      <c r="M52" s="194"/>
      <c r="N52" s="190"/>
      <c r="O52" s="184"/>
      <c r="P52" s="184"/>
    </row>
    <row r="53" spans="1:16" ht="15.75" hidden="1" customHeight="1" x14ac:dyDescent="0.3">
      <c r="A53" s="111"/>
      <c r="B53" s="133"/>
      <c r="C53" s="133"/>
      <c r="D53" s="122"/>
      <c r="E53" s="103"/>
      <c r="F53" s="138"/>
      <c r="G53" s="139"/>
      <c r="H53" s="140"/>
      <c r="I53" s="56"/>
      <c r="J53" s="294"/>
      <c r="K53" s="189"/>
      <c r="L53" s="189"/>
      <c r="M53" s="194"/>
      <c r="N53" s="190"/>
      <c r="O53" s="184"/>
      <c r="P53" s="184"/>
    </row>
    <row r="54" spans="1:16" ht="15.75" hidden="1" customHeight="1" x14ac:dyDescent="0.3">
      <c r="A54" s="60" t="s">
        <v>248</v>
      </c>
      <c r="B54" s="141"/>
      <c r="C54" s="141"/>
      <c r="D54" s="142" t="s">
        <v>240</v>
      </c>
      <c r="E54" s="61"/>
      <c r="F54" s="136">
        <v>0</v>
      </c>
      <c r="G54" s="113">
        <v>0</v>
      </c>
      <c r="H54" s="128">
        <v>0</v>
      </c>
      <c r="I54" s="56"/>
      <c r="J54" s="294"/>
      <c r="K54" s="189"/>
      <c r="L54" s="189"/>
      <c r="M54" s="194"/>
      <c r="N54" s="190"/>
      <c r="O54" s="184"/>
      <c r="P54" s="184"/>
    </row>
    <row r="55" spans="1:16" ht="12.75" hidden="1" customHeight="1" x14ac:dyDescent="0.3">
      <c r="A55" s="60"/>
      <c r="B55" s="141"/>
      <c r="C55" s="141"/>
      <c r="D55" s="142"/>
      <c r="E55" s="61"/>
      <c r="F55" s="136"/>
      <c r="G55" s="113"/>
      <c r="H55" s="128"/>
      <c r="I55" s="56"/>
      <c r="J55" s="294"/>
      <c r="K55" s="189"/>
      <c r="L55" s="189"/>
      <c r="M55" s="194"/>
      <c r="N55" s="195"/>
    </row>
    <row r="56" spans="1:16" ht="12.75" hidden="1" customHeight="1" x14ac:dyDescent="0.3">
      <c r="A56" s="60" t="s">
        <v>245</v>
      </c>
      <c r="B56" s="141"/>
      <c r="C56" s="141"/>
      <c r="D56" s="142" t="s">
        <v>249</v>
      </c>
      <c r="E56" s="61"/>
      <c r="F56" s="136">
        <v>401728.83</v>
      </c>
      <c r="G56" s="113">
        <v>401728.83</v>
      </c>
      <c r="H56" s="128">
        <v>401728.83</v>
      </c>
      <c r="I56" s="56"/>
      <c r="J56" s="294"/>
      <c r="K56" s="189"/>
      <c r="L56" s="189"/>
      <c r="M56" s="194"/>
      <c r="N56" s="195"/>
    </row>
    <row r="57" spans="1:16" ht="12.75" hidden="1" customHeight="1" x14ac:dyDescent="0.3">
      <c r="A57" s="60"/>
      <c r="B57" s="141"/>
      <c r="C57" s="141"/>
      <c r="D57" s="142"/>
      <c r="E57" s="61"/>
      <c r="F57" s="138"/>
      <c r="G57" s="143"/>
      <c r="H57" s="144"/>
      <c r="I57" s="56"/>
      <c r="J57" s="294"/>
      <c r="K57" s="189"/>
      <c r="L57" s="189"/>
      <c r="M57" s="194"/>
      <c r="N57" s="195"/>
    </row>
    <row r="58" spans="1:16" ht="12.75" hidden="1" customHeight="1" x14ac:dyDescent="0.3">
      <c r="A58" s="60" t="s">
        <v>248</v>
      </c>
      <c r="B58" s="141"/>
      <c r="C58" s="141"/>
      <c r="D58" s="142" t="s">
        <v>240</v>
      </c>
      <c r="E58" s="61"/>
      <c r="F58" s="136">
        <v>72311.19</v>
      </c>
      <c r="G58" s="113">
        <v>72311.19</v>
      </c>
      <c r="H58" s="128">
        <v>72311.19</v>
      </c>
      <c r="I58" s="56"/>
      <c r="J58" s="294"/>
      <c r="K58" s="189"/>
      <c r="L58" s="189"/>
      <c r="M58" s="194"/>
      <c r="N58" s="195"/>
    </row>
    <row r="59" spans="1:16" ht="12.75" hidden="1" customHeight="1" x14ac:dyDescent="0.3">
      <c r="A59" s="60"/>
      <c r="B59" s="141"/>
      <c r="C59" s="141"/>
      <c r="D59" s="142"/>
      <c r="E59" s="61"/>
      <c r="F59" s="138"/>
      <c r="G59" s="143"/>
      <c r="H59" s="144"/>
      <c r="I59" s="56"/>
      <c r="J59" s="294"/>
      <c r="K59" s="189"/>
      <c r="L59" s="189"/>
      <c r="M59" s="194"/>
      <c r="N59" s="195"/>
    </row>
    <row r="60" spans="1:16" ht="12.75" hidden="1" customHeight="1" x14ac:dyDescent="0.3">
      <c r="A60" s="60"/>
      <c r="B60" s="141"/>
      <c r="C60" s="141"/>
      <c r="D60" s="142"/>
      <c r="E60" s="61"/>
      <c r="F60" s="98"/>
      <c r="G60" s="145"/>
      <c r="H60" s="128"/>
      <c r="I60" s="56"/>
      <c r="J60" s="294"/>
      <c r="K60" s="189"/>
      <c r="L60" s="189"/>
      <c r="M60" s="194"/>
      <c r="N60" s="195"/>
    </row>
    <row r="61" spans="1:16" ht="12.75" hidden="1" customHeight="1" x14ac:dyDescent="0.3">
      <c r="A61" s="146"/>
      <c r="B61" s="147"/>
      <c r="C61" s="147"/>
      <c r="D61" s="148"/>
      <c r="E61" s="102"/>
      <c r="F61" s="149"/>
      <c r="G61" s="149"/>
      <c r="H61" s="150"/>
      <c r="I61" s="56"/>
      <c r="J61" s="294"/>
      <c r="K61" s="189"/>
      <c r="L61" s="189"/>
      <c r="M61" s="194"/>
      <c r="N61" s="195"/>
    </row>
    <row r="62" spans="1:16" ht="12.75" hidden="1" customHeight="1" x14ac:dyDescent="0.3">
      <c r="A62" s="60"/>
      <c r="B62" s="141"/>
      <c r="C62" s="141"/>
      <c r="D62" s="142" t="s">
        <v>250</v>
      </c>
      <c r="E62" s="61"/>
      <c r="F62" s="151"/>
      <c r="G62" s="152">
        <v>0</v>
      </c>
      <c r="H62" s="153">
        <v>0</v>
      </c>
      <c r="I62" s="56"/>
      <c r="J62" s="294"/>
      <c r="K62" s="189"/>
      <c r="L62" s="189"/>
      <c r="M62" s="194"/>
      <c r="N62" s="195"/>
    </row>
    <row r="63" spans="1:16" ht="12.75" hidden="1" customHeight="1" x14ac:dyDescent="0.3">
      <c r="A63" s="60"/>
      <c r="B63" s="141"/>
      <c r="C63" s="141"/>
      <c r="D63" s="142" t="s">
        <v>240</v>
      </c>
      <c r="E63" s="61"/>
      <c r="F63" s="154"/>
      <c r="G63" s="155">
        <v>0</v>
      </c>
      <c r="H63" s="156">
        <v>0</v>
      </c>
      <c r="I63" s="56"/>
      <c r="J63" s="294"/>
      <c r="K63" s="189"/>
      <c r="L63" s="189"/>
      <c r="M63" s="194"/>
      <c r="N63" s="195"/>
    </row>
    <row r="64" spans="1:16" ht="12.75" hidden="1" customHeight="1" x14ac:dyDescent="0.3">
      <c r="A64" s="60"/>
      <c r="B64" s="141"/>
      <c r="C64" s="141"/>
      <c r="D64" s="142" t="s">
        <v>251</v>
      </c>
      <c r="E64" s="61"/>
      <c r="F64" s="154"/>
      <c r="G64" s="155">
        <v>0</v>
      </c>
      <c r="H64" s="156">
        <v>0</v>
      </c>
      <c r="I64" s="56"/>
      <c r="J64" s="294"/>
      <c r="K64" s="189"/>
      <c r="L64" s="189"/>
      <c r="M64" s="194"/>
      <c r="N64" s="195"/>
    </row>
    <row r="65" spans="1:14" ht="12.75" hidden="1" customHeight="1" x14ac:dyDescent="0.3">
      <c r="A65" s="60"/>
      <c r="B65" s="141"/>
      <c r="C65" s="141"/>
      <c r="D65" s="142" t="s">
        <v>252</v>
      </c>
      <c r="E65" s="102"/>
      <c r="F65" s="154"/>
      <c r="G65" s="155">
        <v>0</v>
      </c>
      <c r="H65" s="156">
        <v>0</v>
      </c>
      <c r="I65" s="56"/>
      <c r="J65" s="294"/>
      <c r="K65" s="189"/>
      <c r="L65" s="189"/>
      <c r="M65" s="194"/>
      <c r="N65" s="195"/>
    </row>
    <row r="66" spans="1:14" ht="12.75" hidden="1" customHeight="1" x14ac:dyDescent="0.3">
      <c r="A66" s="60"/>
      <c r="B66" s="141"/>
      <c r="C66" s="141"/>
      <c r="D66" s="142" t="s">
        <v>240</v>
      </c>
      <c r="E66" s="61"/>
      <c r="F66" s="157"/>
      <c r="G66" s="158">
        <v>0</v>
      </c>
      <c r="H66" s="159">
        <v>0</v>
      </c>
      <c r="I66" s="56"/>
      <c r="J66" s="294"/>
      <c r="K66" s="189"/>
      <c r="L66" s="189"/>
      <c r="M66" s="194"/>
      <c r="N66" s="195"/>
    </row>
    <row r="67" spans="1:14" ht="12.75" hidden="1" customHeight="1" x14ac:dyDescent="0.3">
      <c r="A67" s="160"/>
      <c r="B67" s="146"/>
      <c r="C67" s="146"/>
      <c r="D67" s="127" t="s">
        <v>253</v>
      </c>
      <c r="E67" s="102"/>
      <c r="F67" s="161"/>
      <c r="G67" s="152">
        <v>0</v>
      </c>
      <c r="H67" s="156">
        <v>0</v>
      </c>
      <c r="I67" s="56"/>
      <c r="J67" s="294"/>
      <c r="K67" s="189"/>
      <c r="L67" s="189"/>
      <c r="M67" s="194"/>
      <c r="N67" s="195"/>
    </row>
    <row r="68" spans="1:14" ht="12.75" hidden="1" customHeight="1" x14ac:dyDescent="0.3">
      <c r="A68" s="60"/>
      <c r="B68" s="129"/>
      <c r="C68" s="129"/>
      <c r="D68" s="130" t="s">
        <v>254</v>
      </c>
      <c r="E68" s="61"/>
      <c r="F68" s="154"/>
      <c r="G68" s="155">
        <v>0</v>
      </c>
      <c r="H68" s="156">
        <v>0</v>
      </c>
      <c r="I68" s="56"/>
      <c r="J68" s="294"/>
      <c r="K68" s="189"/>
      <c r="L68" s="189"/>
      <c r="M68" s="194"/>
      <c r="N68" s="195"/>
    </row>
    <row r="69" spans="1:14" ht="12.75" hidden="1" customHeight="1" x14ac:dyDescent="0.3">
      <c r="A69" s="60"/>
      <c r="B69" s="129"/>
      <c r="C69" s="129"/>
      <c r="D69" s="130" t="s">
        <v>240</v>
      </c>
      <c r="E69" s="61"/>
      <c r="F69" s="154"/>
      <c r="G69" s="155">
        <v>0</v>
      </c>
      <c r="H69" s="156">
        <v>0</v>
      </c>
      <c r="I69" s="56"/>
      <c r="J69" s="294"/>
      <c r="K69" s="189"/>
      <c r="L69" s="189"/>
      <c r="M69" s="194"/>
      <c r="N69" s="195"/>
    </row>
    <row r="70" spans="1:14" ht="12.75" hidden="1" customHeight="1" x14ac:dyDescent="0.3">
      <c r="A70" s="60"/>
      <c r="B70" s="129"/>
      <c r="C70" s="129"/>
      <c r="D70" s="130" t="s">
        <v>255</v>
      </c>
      <c r="E70" s="61"/>
      <c r="F70" s="154"/>
      <c r="G70" s="155">
        <v>0</v>
      </c>
      <c r="H70" s="156">
        <v>0</v>
      </c>
      <c r="I70" s="56"/>
      <c r="J70" s="294"/>
      <c r="K70" s="189"/>
      <c r="L70" s="189"/>
      <c r="M70" s="194"/>
      <c r="N70" s="195"/>
    </row>
    <row r="71" spans="1:14" ht="12.75" hidden="1" customHeight="1" x14ac:dyDescent="0.3">
      <c r="A71" s="160"/>
      <c r="B71" s="147"/>
      <c r="C71" s="147"/>
      <c r="D71" s="148" t="s">
        <v>256</v>
      </c>
      <c r="E71" s="102"/>
      <c r="F71" s="161"/>
      <c r="G71" s="152">
        <v>0</v>
      </c>
      <c r="H71" s="153">
        <v>0</v>
      </c>
      <c r="I71" s="56"/>
      <c r="J71" s="294"/>
      <c r="K71" s="189"/>
      <c r="L71" s="189"/>
      <c r="M71" s="194"/>
      <c r="N71" s="195"/>
    </row>
    <row r="72" spans="1:14" ht="12.75" hidden="1" customHeight="1" x14ac:dyDescent="0.3">
      <c r="A72" s="160"/>
      <c r="B72" s="147"/>
      <c r="C72" s="147"/>
      <c r="D72" s="148" t="s">
        <v>240</v>
      </c>
      <c r="E72" s="102"/>
      <c r="F72" s="161"/>
      <c r="G72" s="152">
        <v>0</v>
      </c>
      <c r="H72" s="153">
        <v>0</v>
      </c>
      <c r="I72" s="56"/>
      <c r="J72" s="294"/>
      <c r="K72" s="189"/>
      <c r="L72" s="189"/>
      <c r="M72" s="194"/>
      <c r="N72" s="195"/>
    </row>
    <row r="73" spans="1:14" ht="12.75" hidden="1" customHeight="1" x14ac:dyDescent="0.3">
      <c r="A73" s="160"/>
      <c r="B73" s="147"/>
      <c r="C73" s="147"/>
      <c r="D73" s="148" t="s">
        <v>257</v>
      </c>
      <c r="E73" s="102"/>
      <c r="F73" s="161"/>
      <c r="G73" s="152">
        <v>0</v>
      </c>
      <c r="H73" s="153">
        <v>0</v>
      </c>
      <c r="I73" s="56"/>
      <c r="J73" s="294"/>
      <c r="K73" s="189"/>
      <c r="L73" s="189"/>
      <c r="M73" s="194"/>
      <c r="N73" s="195"/>
    </row>
    <row r="74" spans="1:14" ht="12.75" hidden="1" customHeight="1" x14ac:dyDescent="0.3">
      <c r="A74" s="162" t="s">
        <v>131</v>
      </c>
      <c r="B74" s="163"/>
      <c r="C74" s="163"/>
      <c r="D74" s="164" t="s">
        <v>258</v>
      </c>
      <c r="E74" s="165"/>
      <c r="F74" s="166"/>
      <c r="G74" s="167" t="e">
        <v>#REF!</v>
      </c>
      <c r="H74" s="168"/>
      <c r="I74" s="56"/>
      <c r="J74" s="294"/>
      <c r="K74" s="189"/>
      <c r="L74" s="189"/>
      <c r="M74" s="194"/>
      <c r="N74" s="195"/>
    </row>
    <row r="75" spans="1:14" ht="13.5" hidden="1" customHeight="1" thickBot="1" x14ac:dyDescent="0.35">
      <c r="A75" s="92"/>
      <c r="B75" s="92"/>
      <c r="C75" s="92"/>
      <c r="F75" s="92"/>
      <c r="G75" s="72" t="s">
        <v>259</v>
      </c>
      <c r="H75" s="169">
        <v>379935.31</v>
      </c>
      <c r="I75" s="56"/>
      <c r="J75" s="294"/>
      <c r="K75" s="189"/>
      <c r="L75" s="189"/>
      <c r="M75" s="194"/>
      <c r="N75" s="195"/>
    </row>
    <row r="76" spans="1:14" ht="13.5" hidden="1" customHeight="1" thickBot="1" x14ac:dyDescent="0.35">
      <c r="F76" s="92"/>
      <c r="G76" s="72" t="s">
        <v>260</v>
      </c>
      <c r="H76" s="169">
        <v>68388.36</v>
      </c>
      <c r="I76" s="56"/>
      <c r="J76" s="294"/>
      <c r="K76" s="189"/>
      <c r="L76" s="189"/>
      <c r="M76" s="194"/>
      <c r="N76" s="195"/>
    </row>
    <row r="77" spans="1:14" ht="13.5" hidden="1" customHeight="1" thickBot="1" x14ac:dyDescent="0.35">
      <c r="F77" s="400" t="s">
        <v>261</v>
      </c>
      <c r="G77" s="400"/>
      <c r="H77" s="169">
        <v>448323.67</v>
      </c>
      <c r="I77" s="56"/>
      <c r="J77" s="294"/>
      <c r="K77" s="189"/>
      <c r="L77" s="189"/>
      <c r="M77" s="194"/>
      <c r="N77" s="195"/>
    </row>
    <row r="78" spans="1:14" ht="12.75" hidden="1" customHeight="1" x14ac:dyDescent="0.3">
      <c r="F78" s="92"/>
      <c r="G78" s="92"/>
      <c r="H78" s="170"/>
      <c r="I78" s="56"/>
      <c r="J78" s="294"/>
      <c r="K78" s="189"/>
      <c r="L78" s="189"/>
      <c r="M78" s="194"/>
      <c r="N78" s="195"/>
    </row>
    <row r="79" spans="1:14" ht="13.8" x14ac:dyDescent="0.3">
      <c r="E79" s="53" t="s">
        <v>262</v>
      </c>
      <c r="F79" s="92"/>
      <c r="G79" s="92"/>
      <c r="H79" s="118">
        <f>H42/2</f>
        <v>29434082.379999999</v>
      </c>
      <c r="I79" s="56"/>
      <c r="J79" s="294"/>
      <c r="K79" s="189"/>
      <c r="L79" s="189"/>
      <c r="M79" s="194"/>
      <c r="N79" s="195"/>
    </row>
    <row r="80" spans="1:14" ht="14.4" thickBot="1" x14ac:dyDescent="0.35">
      <c r="E80" s="53" t="s">
        <v>263</v>
      </c>
      <c r="F80" s="92"/>
      <c r="G80" s="92"/>
      <c r="H80" s="118">
        <f>H79</f>
        <v>29434082.379999999</v>
      </c>
      <c r="I80" s="56"/>
      <c r="J80" s="300"/>
      <c r="K80" s="199"/>
      <c r="L80" s="199"/>
      <c r="M80" s="200"/>
      <c r="N80" s="201"/>
    </row>
    <row r="81" spans="1:15" ht="14.4" thickTop="1" x14ac:dyDescent="0.3">
      <c r="E81" s="53" t="s">
        <v>264</v>
      </c>
      <c r="F81" s="92"/>
      <c r="G81" s="92"/>
      <c r="H81" s="118">
        <f>H80/120*20</f>
        <v>4905680.3966666665</v>
      </c>
      <c r="I81" s="116"/>
      <c r="J81" s="196"/>
      <c r="K81" s="210">
        <f>SUM(K31:K80)</f>
        <v>291053388.61000001</v>
      </c>
      <c r="L81" s="210">
        <f>SUM(L31:L80)</f>
        <v>349264066.32800001</v>
      </c>
      <c r="M81" s="197"/>
      <c r="N81" s="198"/>
      <c r="O81" s="188">
        <f>F33-K81</f>
        <v>0</v>
      </c>
    </row>
    <row r="82" spans="1:15" x14ac:dyDescent="0.25">
      <c r="F82" s="92"/>
      <c r="G82" s="92"/>
      <c r="H82" s="170"/>
      <c r="I82" s="116"/>
      <c r="J82" s="119"/>
      <c r="N82" s="115"/>
    </row>
    <row r="83" spans="1:15" ht="15.6" x14ac:dyDescent="0.3">
      <c r="F83" s="92"/>
      <c r="G83" s="92"/>
      <c r="H83" s="170"/>
      <c r="I83" s="116"/>
      <c r="J83" s="119" t="s">
        <v>288</v>
      </c>
      <c r="K83" s="119"/>
      <c r="L83" s="186">
        <f>L29-L81</f>
        <v>198739933.67199999</v>
      </c>
      <c r="N83" s="115"/>
    </row>
    <row r="84" spans="1:15" s="172" customFormat="1" ht="25.5" customHeight="1" x14ac:dyDescent="0.25">
      <c r="A84" s="171" t="s">
        <v>201</v>
      </c>
      <c r="B84" s="171"/>
      <c r="C84" s="409" t="s">
        <v>265</v>
      </c>
      <c r="D84" s="409"/>
      <c r="E84" s="409"/>
      <c r="F84" s="410"/>
      <c r="G84" s="410"/>
      <c r="H84" s="172" t="s">
        <v>266</v>
      </c>
      <c r="I84" s="173"/>
      <c r="J84" s="174"/>
      <c r="K84" s="175"/>
      <c r="L84" s="56"/>
      <c r="M84" s="175"/>
      <c r="N84" s="115"/>
    </row>
    <row r="85" spans="1:15" s="172" customFormat="1" ht="9.75" customHeight="1" x14ac:dyDescent="0.25">
      <c r="C85" s="411" t="s">
        <v>267</v>
      </c>
      <c r="D85" s="411"/>
      <c r="E85" s="411"/>
      <c r="F85" s="407" t="s">
        <v>268</v>
      </c>
      <c r="G85" s="407"/>
      <c r="H85" s="176" t="s">
        <v>269</v>
      </c>
      <c r="I85" s="177"/>
      <c r="J85" s="174"/>
      <c r="K85" s="175"/>
      <c r="L85" s="56"/>
      <c r="M85" s="175"/>
      <c r="N85" s="115"/>
    </row>
    <row r="86" spans="1:15" s="176" customFormat="1" ht="15.75" customHeight="1" x14ac:dyDescent="0.25">
      <c r="D86" s="408"/>
      <c r="E86" s="408"/>
      <c r="F86" s="172"/>
      <c r="G86" s="172"/>
      <c r="H86" s="172"/>
      <c r="I86" s="173"/>
      <c r="J86" s="174"/>
      <c r="K86" s="178"/>
      <c r="L86" s="56"/>
      <c r="M86" s="175"/>
      <c r="N86" s="115"/>
    </row>
    <row r="87" spans="1:15" s="172" customFormat="1" ht="12.75" hidden="1" customHeight="1" x14ac:dyDescent="0.25">
      <c r="J87" s="175"/>
      <c r="K87" s="175"/>
      <c r="L87" s="56"/>
      <c r="M87" s="175"/>
      <c r="N87" s="115"/>
    </row>
    <row r="88" spans="1:15" s="172" customFormat="1" ht="12.75" hidden="1" customHeight="1" x14ac:dyDescent="0.25">
      <c r="J88" s="175"/>
      <c r="K88" s="175"/>
      <c r="L88" s="56"/>
      <c r="M88" s="175"/>
      <c r="N88" s="115"/>
    </row>
    <row r="89" spans="1:15" s="172" customFormat="1" x14ac:dyDescent="0.25">
      <c r="B89" s="92" t="s">
        <v>270</v>
      </c>
      <c r="J89" s="175"/>
      <c r="K89" s="175"/>
      <c r="L89" s="56"/>
      <c r="M89" s="175"/>
      <c r="N89" s="115"/>
    </row>
    <row r="90" spans="1:15" s="172" customFormat="1" x14ac:dyDescent="0.25">
      <c r="J90" s="175"/>
      <c r="K90" s="175"/>
      <c r="L90" s="56"/>
      <c r="M90" s="175"/>
    </row>
    <row r="91" spans="1:15" s="172" customFormat="1" x14ac:dyDescent="0.25">
      <c r="J91" s="175"/>
      <c r="K91" s="175"/>
      <c r="L91" s="56"/>
      <c r="M91" s="175"/>
    </row>
    <row r="92" spans="1:15" s="172" customFormat="1" x14ac:dyDescent="0.25">
      <c r="J92" s="175"/>
      <c r="K92" s="175"/>
      <c r="L92" s="56"/>
      <c r="M92" s="175"/>
    </row>
    <row r="93" spans="1:15" s="172" customFormat="1" x14ac:dyDescent="0.25">
      <c r="C93" s="393"/>
      <c r="D93" s="394"/>
      <c r="E93" s="394"/>
      <c r="F93" s="394"/>
      <c r="G93" s="394"/>
      <c r="H93" s="179"/>
      <c r="J93" s="175"/>
      <c r="K93" s="175"/>
      <c r="L93" s="175"/>
      <c r="M93" s="175"/>
    </row>
    <row r="94" spans="1:15" s="172" customFormat="1" ht="30.6" customHeight="1" x14ac:dyDescent="0.25">
      <c r="A94" s="171" t="s">
        <v>202</v>
      </c>
      <c r="B94" s="57"/>
      <c r="C94" s="393" t="s">
        <v>271</v>
      </c>
      <c r="D94" s="394"/>
      <c r="E94" s="394"/>
      <c r="F94" s="395"/>
      <c r="G94" s="395"/>
      <c r="H94" s="179" t="s">
        <v>272</v>
      </c>
      <c r="J94" s="175"/>
      <c r="K94" s="175"/>
      <c r="L94" s="175"/>
      <c r="M94" s="175"/>
    </row>
    <row r="95" spans="1:15" s="172" customFormat="1" x14ac:dyDescent="0.25">
      <c r="D95" s="180" t="s">
        <v>267</v>
      </c>
      <c r="E95" s="176"/>
      <c r="F95" s="407" t="s">
        <v>268</v>
      </c>
      <c r="G95" s="407"/>
      <c r="H95" s="181" t="s">
        <v>269</v>
      </c>
      <c r="J95" s="175"/>
      <c r="K95" s="175"/>
      <c r="L95" s="175"/>
      <c r="M95" s="175"/>
    </row>
    <row r="96" spans="1:15" s="172" customFormat="1" x14ac:dyDescent="0.25">
      <c r="D96" s="408" t="s">
        <v>273</v>
      </c>
      <c r="E96" s="408"/>
      <c r="J96" s="175"/>
      <c r="K96" s="175"/>
      <c r="L96" s="175"/>
      <c r="M96" s="175"/>
    </row>
    <row r="97" spans="2:13" s="172" customFormat="1" x14ac:dyDescent="0.25">
      <c r="B97" s="92" t="s">
        <v>270</v>
      </c>
      <c r="J97" s="175"/>
      <c r="K97" s="175"/>
      <c r="L97" s="175"/>
      <c r="M97" s="175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2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M18"/>
  <sheetViews>
    <sheetView view="pageBreakPreview" zoomScaleNormal="100" zoomScaleSheetLayoutView="100" workbookViewId="0">
      <selection activeCell="C23" sqref="C23"/>
    </sheetView>
  </sheetViews>
  <sheetFormatPr defaultColWidth="9.109375" defaultRowHeight="14.4" x14ac:dyDescent="0.3"/>
  <cols>
    <col min="1" max="1" width="17" style="29" customWidth="1"/>
    <col min="2" max="2" width="20.88671875" style="29" customWidth="1"/>
    <col min="3" max="3" width="52.44140625" style="29" customWidth="1"/>
    <col min="4" max="4" width="15.6640625" style="29" bestFit="1" customWidth="1"/>
    <col min="5" max="5" width="18.33203125" style="29" customWidth="1"/>
    <col min="6" max="6" width="15.88671875" style="29" customWidth="1"/>
    <col min="7" max="7" width="15.6640625" style="29" customWidth="1"/>
    <col min="8" max="8" width="20.5546875" style="29" customWidth="1"/>
    <col min="9" max="9" width="8.6640625" style="29" bestFit="1" customWidth="1"/>
    <col min="10" max="10" width="26.5546875" style="29" bestFit="1" customWidth="1"/>
    <col min="11" max="11" width="9.109375" style="29"/>
    <col min="12" max="12" width="12.44140625" style="29" bestFit="1" customWidth="1"/>
    <col min="13" max="16384" width="9.109375" style="29"/>
  </cols>
  <sheetData>
    <row r="1" spans="1:13" x14ac:dyDescent="0.3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3" x14ac:dyDescent="0.3">
      <c r="A2" s="30" t="s">
        <v>170</v>
      </c>
      <c r="B2" s="427" t="s">
        <v>155</v>
      </c>
      <c r="C2" s="427"/>
      <c r="D2" s="427"/>
      <c r="E2" s="427"/>
      <c r="F2" s="427"/>
      <c r="G2" s="427"/>
      <c r="H2" s="427"/>
      <c r="I2" s="427"/>
      <c r="J2" s="427"/>
    </row>
    <row r="3" spans="1:13" x14ac:dyDescent="0.3">
      <c r="A3" s="31"/>
      <c r="B3" s="428" t="s">
        <v>171</v>
      </c>
      <c r="C3" s="428"/>
      <c r="D3" s="428"/>
      <c r="E3" s="428"/>
      <c r="F3" s="428"/>
      <c r="G3" s="428"/>
      <c r="H3" s="428"/>
      <c r="I3" s="428"/>
      <c r="J3" s="428"/>
    </row>
    <row r="4" spans="1:13" x14ac:dyDescent="0.3">
      <c r="A4" s="32" t="s">
        <v>172</v>
      </c>
      <c r="B4" s="429" t="s">
        <v>156</v>
      </c>
      <c r="C4" s="429"/>
      <c r="D4" s="429"/>
      <c r="E4" s="429"/>
      <c r="F4" s="429"/>
      <c r="G4" s="429"/>
      <c r="H4" s="429"/>
      <c r="I4" s="429"/>
      <c r="J4" s="429"/>
    </row>
    <row r="5" spans="1:13" x14ac:dyDescent="0.3">
      <c r="A5" s="33"/>
      <c r="B5" s="428" t="s">
        <v>171</v>
      </c>
      <c r="C5" s="428"/>
      <c r="D5" s="428"/>
      <c r="E5" s="428"/>
      <c r="F5" s="428"/>
      <c r="G5" s="428"/>
      <c r="H5" s="428"/>
      <c r="I5" s="428"/>
      <c r="J5" s="428"/>
    </row>
    <row r="6" spans="1:13" x14ac:dyDescent="0.3">
      <c r="A6" s="32" t="s">
        <v>173</v>
      </c>
      <c r="B6" s="429" t="s">
        <v>174</v>
      </c>
      <c r="C6" s="429"/>
      <c r="D6" s="429"/>
      <c r="E6" s="429"/>
      <c r="F6" s="429"/>
      <c r="G6" s="429"/>
      <c r="H6" s="429"/>
      <c r="I6" s="429"/>
      <c r="J6" s="429"/>
    </row>
    <row r="7" spans="1:13" x14ac:dyDescent="0.3">
      <c r="A7" s="33"/>
      <c r="B7" s="428" t="s">
        <v>175</v>
      </c>
      <c r="C7" s="428"/>
      <c r="D7" s="428"/>
      <c r="E7" s="428"/>
      <c r="F7" s="428"/>
      <c r="G7" s="428"/>
      <c r="H7" s="428"/>
      <c r="I7" s="428"/>
      <c r="J7" s="428"/>
    </row>
    <row r="8" spans="1:13" x14ac:dyDescent="0.3">
      <c r="A8" s="426" t="s">
        <v>289</v>
      </c>
      <c r="B8" s="426"/>
      <c r="C8" s="426"/>
      <c r="D8" s="426"/>
      <c r="E8" s="426"/>
      <c r="F8" s="426"/>
      <c r="G8" s="426"/>
      <c r="H8" s="426"/>
      <c r="I8" s="426"/>
      <c r="J8" s="426"/>
    </row>
    <row r="9" spans="1:13" x14ac:dyDescent="0.3">
      <c r="A9" s="34"/>
      <c r="B9" s="34"/>
      <c r="C9" s="34"/>
      <c r="D9" s="34"/>
      <c r="E9" s="34"/>
      <c r="F9" s="34"/>
      <c r="G9" s="34"/>
      <c r="H9" s="34"/>
      <c r="I9" s="33"/>
      <c r="J9" s="34"/>
    </row>
    <row r="10" spans="1:13" ht="55.2" x14ac:dyDescent="0.3">
      <c r="A10" s="35" t="s">
        <v>176</v>
      </c>
      <c r="B10" s="35" t="s">
        <v>177</v>
      </c>
      <c r="C10" s="35" t="s">
        <v>178</v>
      </c>
      <c r="D10" s="35" t="s">
        <v>179</v>
      </c>
      <c r="E10" s="35" t="s">
        <v>180</v>
      </c>
      <c r="F10" s="35" t="s">
        <v>181</v>
      </c>
      <c r="G10" s="35" t="s">
        <v>182</v>
      </c>
      <c r="H10" s="36" t="s">
        <v>183</v>
      </c>
      <c r="I10" s="35" t="s">
        <v>184</v>
      </c>
      <c r="J10" s="36" t="s">
        <v>185</v>
      </c>
    </row>
    <row r="11" spans="1:13" ht="24.75" customHeight="1" x14ac:dyDescent="0.3">
      <c r="A11" s="37">
        <v>1</v>
      </c>
      <c r="B11" s="38" t="s">
        <v>558</v>
      </c>
      <c r="C11" s="39" t="s">
        <v>646</v>
      </c>
      <c r="D11" s="40">
        <f>'01-01-03 '!O229+'01-01-03 '!O237</f>
        <v>1177977.7100000002</v>
      </c>
      <c r="E11" s="40">
        <f>+'01-01-03 '!O248</f>
        <v>96594.17</v>
      </c>
      <c r="F11" s="40">
        <f>'01-01-03 '!O250</f>
        <v>30589.73</v>
      </c>
      <c r="G11" s="40">
        <f>'01-01-03 '!O251</f>
        <v>1305161.6100000001</v>
      </c>
      <c r="H11" s="40">
        <f>'01-01-03 '!O253</f>
        <v>1372246.92</v>
      </c>
      <c r="I11" s="41">
        <v>1.2</v>
      </c>
      <c r="J11" s="42">
        <f>ROUND(H11*I11,2)</f>
        <v>1646696.3</v>
      </c>
      <c r="K11" s="43" t="s">
        <v>290</v>
      </c>
      <c r="L11" s="52">
        <f>'01-01-03 '!O253</f>
        <v>1372246.92</v>
      </c>
      <c r="M11" s="389">
        <f>H11-L11</f>
        <v>0</v>
      </c>
    </row>
    <row r="12" spans="1:13" ht="27.6" x14ac:dyDescent="0.3">
      <c r="A12" s="37">
        <v>2</v>
      </c>
      <c r="B12" s="38" t="s">
        <v>560</v>
      </c>
      <c r="C12" s="39" t="s">
        <v>559</v>
      </c>
      <c r="D12" s="40">
        <f>'02-03-02 АС2'!O260</f>
        <v>1164136.06</v>
      </c>
      <c r="E12" s="40">
        <f>'02-03-02 АС2'!O271</f>
        <v>95459.16</v>
      </c>
      <c r="F12" s="40">
        <f>'02-03-02 АС2'!O273</f>
        <v>30230.29</v>
      </c>
      <c r="G12" s="40">
        <f>'02-03-02 АС2'!O274</f>
        <v>1289825.51</v>
      </c>
      <c r="H12" s="40">
        <f>'02-03-02 АС2'!O276</f>
        <v>1356122.54</v>
      </c>
      <c r="I12" s="41">
        <v>1.2</v>
      </c>
      <c r="J12" s="42">
        <f t="shared" ref="J12:J13" si="0">ROUND(H12*I12,2)</f>
        <v>1627347.05</v>
      </c>
      <c r="K12" s="43" t="s">
        <v>291</v>
      </c>
      <c r="L12" s="52">
        <f>'02-03-02 АС2'!O276</f>
        <v>1356122.54</v>
      </c>
      <c r="M12" s="389">
        <f t="shared" ref="M12:M15" si="1">H12-L12</f>
        <v>0</v>
      </c>
    </row>
    <row r="13" spans="1:13" ht="22.5" customHeight="1" x14ac:dyDescent="0.3">
      <c r="A13" s="37">
        <v>3</v>
      </c>
      <c r="B13" s="38" t="s">
        <v>561</v>
      </c>
      <c r="C13" s="39" t="s">
        <v>562</v>
      </c>
      <c r="D13" s="40">
        <f>'06-02-02  НВК5 корр '!O212</f>
        <v>866585.5</v>
      </c>
      <c r="E13" s="40">
        <f>'06-02-02  НВК5 корр '!O223</f>
        <v>71060.009999999995</v>
      </c>
      <c r="F13" s="40">
        <f>'06-02-02  НВК5 корр '!O225</f>
        <v>22503.49</v>
      </c>
      <c r="G13" s="40">
        <f>'06-02-02  НВК5 корр '!O226</f>
        <v>960149</v>
      </c>
      <c r="H13" s="40">
        <f>'06-02-02  НВК5 корр '!O228</f>
        <v>1009500.66</v>
      </c>
      <c r="I13" s="41">
        <v>1.2</v>
      </c>
      <c r="J13" s="42">
        <f t="shared" si="0"/>
        <v>1211400.79</v>
      </c>
      <c r="K13" s="43" t="s">
        <v>292</v>
      </c>
      <c r="L13" s="52">
        <f>'06-02-02  НВК5 корр '!O228</f>
        <v>1009500.66</v>
      </c>
      <c r="M13" s="389">
        <f t="shared" si="1"/>
        <v>0</v>
      </c>
    </row>
    <row r="14" spans="1:13" ht="24" customHeight="1" x14ac:dyDescent="0.3">
      <c r="A14" s="37">
        <v>4</v>
      </c>
      <c r="B14" s="38" t="s">
        <v>644</v>
      </c>
      <c r="C14" s="39" t="s">
        <v>645</v>
      </c>
      <c r="D14" s="40">
        <f>'07-01-02 ГП2'!O164</f>
        <v>8376828.6600000001</v>
      </c>
      <c r="E14" s="40">
        <f>'07-01-02 ГП2'!O177</f>
        <v>686899.95</v>
      </c>
      <c r="F14" s="40">
        <f>'07-01-02 ГП2'!O179</f>
        <v>217529.49</v>
      </c>
      <c r="G14" s="40">
        <f>'07-01-02 ГП2'!O180</f>
        <v>9281258.0999999996</v>
      </c>
      <c r="H14" s="40">
        <f>'07-01-02 ГП2'!O182</f>
        <v>9758314.7699999996</v>
      </c>
      <c r="I14" s="41">
        <v>1.2</v>
      </c>
      <c r="J14" s="42">
        <f t="shared" ref="J14:J15" si="2">ROUND(H14*I14,2)</f>
        <v>11709977.720000001</v>
      </c>
      <c r="K14" s="43" t="s">
        <v>642</v>
      </c>
      <c r="L14" s="52">
        <f>'07-01-02 ГП2'!O182</f>
        <v>9758314.7699999996</v>
      </c>
      <c r="M14" s="389">
        <f t="shared" si="1"/>
        <v>0</v>
      </c>
    </row>
    <row r="15" spans="1:13" ht="22.5" customHeight="1" x14ac:dyDescent="0.3">
      <c r="A15" s="37">
        <v>5</v>
      </c>
      <c r="B15" s="38" t="s">
        <v>976</v>
      </c>
      <c r="C15" s="39" t="s">
        <v>975</v>
      </c>
      <c r="D15" s="40">
        <f>'02-01-01 ПЖ '!O458</f>
        <v>30526296.829999998</v>
      </c>
      <c r="E15" s="40">
        <f>'02-01-01 ПЖ '!O471</f>
        <v>2503156.34</v>
      </c>
      <c r="F15" s="40">
        <f>'02-01-01 ПЖ '!O473</f>
        <v>792706.88</v>
      </c>
      <c r="G15" s="40">
        <f>'02-01-01 ПЖ '!O474</f>
        <v>33822160.049999997</v>
      </c>
      <c r="H15" s="40">
        <f>'02-01-01 ПЖ '!O476</f>
        <v>35560619.079999998</v>
      </c>
      <c r="I15" s="41">
        <v>1.2</v>
      </c>
      <c r="J15" s="42">
        <f t="shared" si="2"/>
        <v>42672742.899999999</v>
      </c>
      <c r="K15" s="43" t="s">
        <v>643</v>
      </c>
      <c r="L15" s="52">
        <f>'02-01-01 ПЖ '!O476</f>
        <v>35560619.079999998</v>
      </c>
      <c r="M15" s="389">
        <f t="shared" si="1"/>
        <v>0</v>
      </c>
    </row>
    <row r="16" spans="1:13" ht="15" thickBot="1" x14ac:dyDescent="0.35">
      <c r="A16" s="44"/>
      <c r="B16" s="202"/>
      <c r="C16" s="45"/>
      <c r="D16" s="46"/>
      <c r="E16" s="46"/>
      <c r="F16" s="46"/>
      <c r="G16" s="46"/>
      <c r="H16" s="46"/>
      <c r="I16" s="47"/>
      <c r="J16" s="48"/>
      <c r="K16" s="43"/>
    </row>
    <row r="17" spans="1:12" ht="15" thickTop="1" x14ac:dyDescent="0.3">
      <c r="A17" s="49"/>
      <c r="B17" s="50" t="s">
        <v>186</v>
      </c>
      <c r="C17" s="49"/>
      <c r="D17" s="51">
        <f>SUM(D11:D16)</f>
        <v>42111824.759999998</v>
      </c>
      <c r="E17" s="51">
        <f>SUM(E11:E16)</f>
        <v>3453169.63</v>
      </c>
      <c r="F17" s="51">
        <f>SUM(F11:F16)</f>
        <v>1093559.8799999999</v>
      </c>
      <c r="G17" s="51">
        <f>SUM(G11:G16)</f>
        <v>46658554.269999996</v>
      </c>
      <c r="H17" s="51">
        <f>SUM(H11:H16)</f>
        <v>49056803.969999999</v>
      </c>
      <c r="I17" s="51"/>
      <c r="J17" s="51">
        <f>SUM(J11:J16)</f>
        <v>58868164.759999998</v>
      </c>
      <c r="L17" s="52">
        <f>L11+L12+L13+L14+L15</f>
        <v>49056803.969999999</v>
      </c>
    </row>
    <row r="18" spans="1:12" x14ac:dyDescent="0.3">
      <c r="H18" s="5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CCF4-FA75-4065-A19D-79C976A368D9}">
  <sheetPr>
    <tabColor theme="9" tint="0.79998168889431442"/>
    <pageSetUpPr fitToPage="1"/>
  </sheetPr>
  <dimension ref="A1:AZ261"/>
  <sheetViews>
    <sheetView view="pageBreakPreview" zoomScaleNormal="100" zoomScaleSheetLayoutView="100" workbookViewId="0">
      <selection activeCell="C14" sqref="C14"/>
    </sheetView>
  </sheetViews>
  <sheetFormatPr defaultColWidth="9.109375" defaultRowHeight="11.25" customHeight="1" x14ac:dyDescent="0.2"/>
  <cols>
    <col min="1" max="2" width="7.5546875" style="290" customWidth="1"/>
    <col min="3" max="3" width="20.6640625" style="290" customWidth="1"/>
    <col min="4" max="4" width="10.44140625" style="290" customWidth="1"/>
    <col min="5" max="5" width="13.33203125" style="290" customWidth="1"/>
    <col min="6" max="6" width="8.5546875" style="290" customWidth="1"/>
    <col min="7" max="7" width="9.44140625" style="290" customWidth="1"/>
    <col min="8" max="8" width="12.6640625" style="290" customWidth="1"/>
    <col min="9" max="9" width="11.6640625" style="290" customWidth="1"/>
    <col min="10" max="10" width="12.6640625" style="290" customWidth="1"/>
    <col min="11" max="11" width="10.5546875" style="290" customWidth="1"/>
    <col min="12" max="12" width="11.6640625" style="290" customWidth="1"/>
    <col min="13" max="13" width="13.33203125" style="290" customWidth="1"/>
    <col min="14" max="14" width="8.88671875" style="290" customWidth="1"/>
    <col min="15" max="15" width="16.44140625" style="290" customWidth="1"/>
    <col min="16" max="19" width="9.109375" style="290"/>
    <col min="20" max="20" width="101" style="204" hidden="1" customWidth="1"/>
    <col min="21" max="21" width="38.5546875" style="204" hidden="1" customWidth="1"/>
    <col min="22" max="22" width="89.44140625" style="204" hidden="1" customWidth="1"/>
    <col min="23" max="23" width="38.5546875" style="204" hidden="1" customWidth="1"/>
    <col min="24" max="24" width="89.44140625" style="204" hidden="1" customWidth="1"/>
    <col min="25" max="25" width="38.5546875" style="204" hidden="1" customWidth="1"/>
    <col min="26" max="27" width="101" style="204" hidden="1" customWidth="1"/>
    <col min="28" max="29" width="38.5546875" style="204" hidden="1" customWidth="1"/>
    <col min="30" max="32" width="166.44140625" style="204" hidden="1" customWidth="1"/>
    <col min="33" max="33" width="32.33203125" style="204" hidden="1" customWidth="1"/>
    <col min="34" max="34" width="139.6640625" style="204" hidden="1" customWidth="1"/>
    <col min="35" max="38" width="32.33203125" style="204" hidden="1" customWidth="1"/>
    <col min="39" max="41" width="101.109375" style="204" hidden="1" customWidth="1"/>
    <col min="42" max="42" width="139.6640625" style="204" hidden="1" customWidth="1"/>
    <col min="43" max="46" width="101.109375" style="204" hidden="1" customWidth="1"/>
    <col min="47" max="47" width="66" style="204" hidden="1" customWidth="1"/>
    <col min="48" max="48" width="68.88671875" style="204" hidden="1" customWidth="1"/>
    <col min="49" max="49" width="66" style="204" hidden="1" customWidth="1"/>
    <col min="50" max="50" width="68.88671875" style="204" hidden="1" customWidth="1"/>
    <col min="51" max="16384" width="9.109375" style="290"/>
  </cols>
  <sheetData>
    <row r="1" spans="1:29" s="6" customFormat="1" ht="14.4" x14ac:dyDescent="0.3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4.4" x14ac:dyDescent="0.3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35" t="s">
        <v>0</v>
      </c>
      <c r="N2" s="436"/>
      <c r="O2" s="437"/>
    </row>
    <row r="3" spans="1:29" s="6" customFormat="1" ht="14.4" x14ac:dyDescent="0.3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35" t="s">
        <v>2</v>
      </c>
      <c r="N3" s="436"/>
      <c r="O3" s="437"/>
    </row>
    <row r="4" spans="1:29" s="6" customFormat="1" ht="14.4" x14ac:dyDescent="0.3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44"/>
      <c r="N4" s="445"/>
      <c r="O4" s="446"/>
    </row>
    <row r="5" spans="1:29" s="6" customFormat="1" ht="12.6" customHeight="1" x14ac:dyDescent="0.3">
      <c r="A5" s="8" t="s">
        <v>3</v>
      </c>
      <c r="B5" s="5"/>
      <c r="C5" s="451"/>
      <c r="D5" s="451"/>
      <c r="E5" s="451"/>
      <c r="F5" s="451"/>
      <c r="G5" s="451"/>
      <c r="H5" s="451"/>
      <c r="I5" s="451"/>
      <c r="J5" s="451"/>
      <c r="K5" s="451"/>
      <c r="L5" s="7" t="s">
        <v>4</v>
      </c>
      <c r="M5" s="441"/>
      <c r="N5" s="442"/>
      <c r="O5" s="443"/>
      <c r="T5" s="9" t="s">
        <v>5</v>
      </c>
      <c r="U5" s="9" t="s">
        <v>5</v>
      </c>
    </row>
    <row r="6" spans="1:29" s="6" customFormat="1" ht="14.4" x14ac:dyDescent="0.3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44"/>
      <c r="N6" s="445"/>
      <c r="O6" s="446"/>
    </row>
    <row r="7" spans="1:29" s="6" customFormat="1" ht="14.4" customHeight="1" x14ac:dyDescent="0.3">
      <c r="A7" s="8" t="s">
        <v>7</v>
      </c>
      <c r="B7" s="5"/>
      <c r="C7" s="5"/>
      <c r="D7" s="451" t="s">
        <v>155</v>
      </c>
      <c r="E7" s="451"/>
      <c r="F7" s="451"/>
      <c r="G7" s="451"/>
      <c r="H7" s="451"/>
      <c r="I7" s="451"/>
      <c r="J7" s="451"/>
      <c r="K7" s="451"/>
      <c r="L7" s="7" t="s">
        <v>4</v>
      </c>
      <c r="M7" s="452" t="s">
        <v>161</v>
      </c>
      <c r="N7" s="442"/>
      <c r="O7" s="443"/>
      <c r="V7" s="9" t="s">
        <v>8</v>
      </c>
      <c r="W7" s="9" t="s">
        <v>5</v>
      </c>
    </row>
    <row r="8" spans="1:29" s="6" customFormat="1" ht="14.4" x14ac:dyDescent="0.3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44"/>
      <c r="N8" s="445"/>
      <c r="O8" s="446"/>
    </row>
    <row r="9" spans="1:29" s="6" customFormat="1" ht="14.4" x14ac:dyDescent="0.3">
      <c r="A9" s="8" t="s">
        <v>9</v>
      </c>
      <c r="B9" s="5"/>
      <c r="C9" s="5"/>
      <c r="D9" s="451" t="s">
        <v>156</v>
      </c>
      <c r="E9" s="451"/>
      <c r="F9" s="451"/>
      <c r="G9" s="451"/>
      <c r="H9" s="451"/>
      <c r="I9" s="451"/>
      <c r="J9" s="451"/>
      <c r="K9" s="451"/>
      <c r="L9" s="7" t="s">
        <v>4</v>
      </c>
      <c r="M9" s="452" t="s">
        <v>162</v>
      </c>
      <c r="N9" s="442"/>
      <c r="O9" s="443"/>
      <c r="X9" s="9" t="s">
        <v>5</v>
      </c>
      <c r="Y9" s="9" t="s">
        <v>5</v>
      </c>
    </row>
    <row r="10" spans="1:29" s="6" customFormat="1" ht="10.95" customHeight="1" x14ac:dyDescent="0.3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44"/>
      <c r="N10" s="445"/>
      <c r="O10" s="446"/>
    </row>
    <row r="11" spans="1:29" s="6" customFormat="1" ht="27.75" customHeight="1" x14ac:dyDescent="0.3">
      <c r="A11" s="8" t="s">
        <v>10</v>
      </c>
      <c r="B11" s="5"/>
      <c r="C11" s="44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40"/>
      <c r="E11" s="440"/>
      <c r="F11" s="440"/>
      <c r="G11" s="440"/>
      <c r="H11" s="440"/>
      <c r="I11" s="440"/>
      <c r="J11" s="440"/>
      <c r="K11" s="440"/>
      <c r="L11" s="5"/>
      <c r="M11" s="441"/>
      <c r="N11" s="442"/>
      <c r="O11" s="443"/>
      <c r="Z11" s="9" t="s">
        <v>11</v>
      </c>
    </row>
    <row r="12" spans="1:29" s="6" customFormat="1" ht="14.4" x14ac:dyDescent="0.3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44"/>
      <c r="N12" s="445"/>
      <c r="O12" s="446"/>
    </row>
    <row r="13" spans="1:29" s="6" customFormat="1" ht="14.4" x14ac:dyDescent="0.3">
      <c r="A13" s="8" t="s">
        <v>13</v>
      </c>
      <c r="B13" s="5"/>
      <c r="C13" s="447" t="s">
        <v>647</v>
      </c>
      <c r="D13" s="440"/>
      <c r="E13" s="440"/>
      <c r="F13" s="440"/>
      <c r="G13" s="440"/>
      <c r="H13" s="440"/>
      <c r="I13" s="440"/>
      <c r="J13" s="440"/>
      <c r="K13" s="440"/>
      <c r="L13" s="5"/>
      <c r="M13" s="441"/>
      <c r="N13" s="442"/>
      <c r="O13" s="443"/>
      <c r="AA13" s="9" t="s">
        <v>14</v>
      </c>
    </row>
    <row r="14" spans="1:29" s="6" customFormat="1" ht="14.4" x14ac:dyDescent="0.3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35"/>
      <c r="N14" s="436"/>
      <c r="O14" s="437"/>
    </row>
    <row r="15" spans="1:29" s="6" customFormat="1" ht="15" customHeight="1" x14ac:dyDescent="0.3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32" t="s">
        <v>163</v>
      </c>
      <c r="N15" s="433"/>
      <c r="O15" s="434"/>
      <c r="AB15" s="9" t="s">
        <v>5</v>
      </c>
    </row>
    <row r="16" spans="1:29" s="6" customFormat="1" ht="14.4" x14ac:dyDescent="0.3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32" t="s">
        <v>164</v>
      </c>
      <c r="N16" s="433"/>
      <c r="O16" s="434"/>
      <c r="AC16" s="9" t="s">
        <v>5</v>
      </c>
    </row>
    <row r="17" spans="1:15" s="6" customFormat="1" ht="14.4" x14ac:dyDescent="0.3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35"/>
      <c r="N17" s="436"/>
      <c r="O17" s="437"/>
    </row>
    <row r="18" spans="1:15" s="6" customFormat="1" ht="14.4" x14ac:dyDescent="0.3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6"/>
      <c r="M18" s="216"/>
      <c r="N18" s="216"/>
      <c r="O18" s="5"/>
    </row>
    <row r="19" spans="1:15" s="6" customFormat="1" ht="11.25" customHeight="1" x14ac:dyDescent="0.3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38" t="s">
        <v>21</v>
      </c>
      <c r="M19" s="438" t="s">
        <v>22</v>
      </c>
      <c r="N19" s="439" t="s">
        <v>23</v>
      </c>
      <c r="O19" s="439"/>
    </row>
    <row r="20" spans="1:15" s="6" customFormat="1" ht="14.4" x14ac:dyDescent="0.3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38"/>
      <c r="M20" s="438"/>
      <c r="N20" s="215" t="s">
        <v>24</v>
      </c>
      <c r="O20" s="215" t="s">
        <v>25</v>
      </c>
    </row>
    <row r="21" spans="1:15" s="6" customFormat="1" ht="14.4" x14ac:dyDescent="0.3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89</v>
      </c>
      <c r="M21" s="293">
        <f>O21</f>
        <v>45289</v>
      </c>
      <c r="N21" s="292">
        <v>45268</v>
      </c>
      <c r="O21" s="292">
        <v>45289</v>
      </c>
    </row>
    <row r="22" spans="1:15" s="6" customFormat="1" ht="14.4" x14ac:dyDescent="0.3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6"/>
      <c r="M22" s="216"/>
      <c r="N22" s="216"/>
      <c r="O22" s="5"/>
    </row>
    <row r="23" spans="1:15" s="6" customFormat="1" ht="14.4" x14ac:dyDescent="0.3">
      <c r="A23" s="13"/>
      <c r="B23" s="13"/>
      <c r="C23" s="13"/>
      <c r="D23" s="13"/>
      <c r="E23" s="13"/>
      <c r="F23" s="13"/>
      <c r="G23" s="13"/>
      <c r="H23" s="25" t="s">
        <v>165</v>
      </c>
      <c r="I23" s="13"/>
      <c r="J23" s="13"/>
      <c r="K23" s="14"/>
      <c r="L23" s="216"/>
      <c r="M23" s="216"/>
      <c r="N23" s="216"/>
      <c r="O23" s="5"/>
    </row>
    <row r="24" spans="1:15" s="3" customFormat="1" ht="14.4" x14ac:dyDescent="0.3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</row>
    <row r="25" spans="1:15" s="3" customFormat="1" ht="11.25" customHeight="1" x14ac:dyDescent="0.3">
      <c r="A25" s="206" t="s">
        <v>29</v>
      </c>
      <c r="B25" s="206"/>
      <c r="C25" s="207"/>
      <c r="D25" s="207"/>
      <c r="E25" s="207"/>
      <c r="F25" s="207"/>
      <c r="G25" s="207"/>
      <c r="H25" s="219">
        <v>1372.25</v>
      </c>
      <c r="I25" s="220" t="s">
        <v>293</v>
      </c>
      <c r="J25" s="221" t="s">
        <v>30</v>
      </c>
      <c r="K25" s="222"/>
      <c r="L25" s="223"/>
      <c r="M25" s="223"/>
      <c r="N25" s="223"/>
    </row>
    <row r="26" spans="1:15" s="3" customFormat="1" ht="11.25" customHeight="1" x14ac:dyDescent="0.3">
      <c r="A26" s="206" t="s">
        <v>31</v>
      </c>
      <c r="B26" s="206"/>
      <c r="C26" s="207"/>
      <c r="D26" s="224"/>
      <c r="E26" s="224"/>
      <c r="F26" s="224"/>
      <c r="G26" s="224"/>
      <c r="H26" s="219">
        <v>493.82</v>
      </c>
      <c r="I26" s="225" t="s">
        <v>294</v>
      </c>
      <c r="J26" s="221" t="s">
        <v>30</v>
      </c>
      <c r="K26" s="222"/>
      <c r="L26" s="223"/>
      <c r="M26" s="223"/>
      <c r="N26" s="223"/>
    </row>
    <row r="27" spans="1:15" s="3" customFormat="1" ht="11.25" customHeight="1" x14ac:dyDescent="0.3">
      <c r="A27" s="206" t="s">
        <v>32</v>
      </c>
      <c r="B27" s="206"/>
      <c r="C27" s="207"/>
      <c r="D27" s="226"/>
      <c r="E27" s="226"/>
      <c r="F27" s="226"/>
      <c r="G27" s="226"/>
      <c r="H27" s="226"/>
      <c r="I27" s="227">
        <v>1290.8499999999999</v>
      </c>
      <c r="J27" s="228" t="s">
        <v>33</v>
      </c>
      <c r="K27" s="222"/>
      <c r="L27" s="223"/>
      <c r="M27" s="223"/>
      <c r="N27" s="223"/>
    </row>
    <row r="28" spans="1:15" s="3" customFormat="1" ht="14.4" x14ac:dyDescent="0.3">
      <c r="A28" s="229"/>
      <c r="B28" s="203"/>
    </row>
    <row r="29" spans="1:15" s="3" customFormat="1" ht="36" customHeight="1" x14ac:dyDescent="0.3">
      <c r="A29" s="462" t="s">
        <v>34</v>
      </c>
      <c r="B29" s="462"/>
      <c r="C29" s="463" t="s">
        <v>35</v>
      </c>
      <c r="D29" s="463" t="s">
        <v>36</v>
      </c>
      <c r="E29" s="463"/>
      <c r="F29" s="463"/>
      <c r="G29" s="463" t="s">
        <v>37</v>
      </c>
      <c r="H29" s="463" t="s">
        <v>38</v>
      </c>
      <c r="I29" s="463"/>
      <c r="J29" s="463"/>
      <c r="K29" s="463" t="s">
        <v>39</v>
      </c>
      <c r="L29" s="463"/>
      <c r="M29" s="463"/>
      <c r="N29" s="463" t="s">
        <v>40</v>
      </c>
      <c r="O29" s="463" t="s">
        <v>41</v>
      </c>
    </row>
    <row r="30" spans="1:15" s="3" customFormat="1" ht="20.25" customHeight="1" x14ac:dyDescent="0.3">
      <c r="A30" s="462"/>
      <c r="B30" s="462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</row>
    <row r="31" spans="1:15" s="3" customFormat="1" ht="49.5" customHeight="1" x14ac:dyDescent="0.3">
      <c r="A31" s="230" t="s">
        <v>42</v>
      </c>
      <c r="B31" s="230" t="s">
        <v>43</v>
      </c>
      <c r="C31" s="463"/>
      <c r="D31" s="463"/>
      <c r="E31" s="463"/>
      <c r="F31" s="463"/>
      <c r="G31" s="463"/>
      <c r="H31" s="217" t="s">
        <v>44</v>
      </c>
      <c r="I31" s="217" t="s">
        <v>45</v>
      </c>
      <c r="J31" s="217" t="s">
        <v>46</v>
      </c>
      <c r="K31" s="217" t="s">
        <v>44</v>
      </c>
      <c r="L31" s="217" t="s">
        <v>45</v>
      </c>
      <c r="M31" s="217" t="s">
        <v>47</v>
      </c>
      <c r="N31" s="463"/>
      <c r="O31" s="463"/>
    </row>
    <row r="32" spans="1:15" s="3" customFormat="1" ht="14.4" x14ac:dyDescent="0.3">
      <c r="A32" s="218">
        <v>1</v>
      </c>
      <c r="B32" s="218">
        <v>2</v>
      </c>
      <c r="C32" s="218">
        <v>3</v>
      </c>
      <c r="D32" s="462">
        <v>4</v>
      </c>
      <c r="E32" s="462"/>
      <c r="F32" s="462"/>
      <c r="G32" s="218">
        <v>5</v>
      </c>
      <c r="H32" s="218">
        <v>6</v>
      </c>
      <c r="I32" s="218">
        <v>7</v>
      </c>
      <c r="J32" s="218">
        <v>8</v>
      </c>
      <c r="K32" s="218">
        <v>9</v>
      </c>
      <c r="L32" s="218">
        <v>10</v>
      </c>
      <c r="M32" s="218">
        <v>11</v>
      </c>
      <c r="N32" s="218">
        <v>12</v>
      </c>
      <c r="O32" s="218">
        <v>13</v>
      </c>
    </row>
    <row r="33" spans="1:38" s="3" customFormat="1" ht="14.4" x14ac:dyDescent="0.3">
      <c r="A33" s="456" t="s">
        <v>295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458"/>
      <c r="AF33" s="4" t="s">
        <v>295</v>
      </c>
    </row>
    <row r="34" spans="1:38" s="3" customFormat="1" ht="42" x14ac:dyDescent="0.3">
      <c r="A34" s="231" t="s">
        <v>48</v>
      </c>
      <c r="B34" s="232" t="s">
        <v>48</v>
      </c>
      <c r="C34" s="233" t="s">
        <v>296</v>
      </c>
      <c r="D34" s="454" t="s">
        <v>297</v>
      </c>
      <c r="E34" s="454"/>
      <c r="F34" s="454"/>
      <c r="G34" s="232" t="s">
        <v>196</v>
      </c>
      <c r="H34" s="232">
        <v>2.4700000000000002</v>
      </c>
      <c r="I34" s="232" t="s">
        <v>48</v>
      </c>
      <c r="J34" s="232" t="s">
        <v>298</v>
      </c>
      <c r="K34" s="234"/>
      <c r="L34" s="232"/>
      <c r="M34" s="234"/>
      <c r="N34" s="232"/>
      <c r="O34" s="235"/>
      <c r="AF34" s="4"/>
      <c r="AG34" s="4" t="s">
        <v>297</v>
      </c>
    </row>
    <row r="35" spans="1:38" s="3" customFormat="1" ht="21.6" x14ac:dyDescent="0.3">
      <c r="A35" s="236"/>
      <c r="B35" s="237"/>
      <c r="C35" s="238" t="s">
        <v>299</v>
      </c>
      <c r="D35" s="460" t="s">
        <v>300</v>
      </c>
      <c r="E35" s="460"/>
      <c r="F35" s="460"/>
      <c r="G35" s="460"/>
      <c r="H35" s="460"/>
      <c r="I35" s="460"/>
      <c r="J35" s="460"/>
      <c r="K35" s="460"/>
      <c r="L35" s="460"/>
      <c r="M35" s="460"/>
      <c r="N35" s="460"/>
      <c r="O35" s="461"/>
      <c r="AF35" s="4"/>
      <c r="AG35" s="4"/>
      <c r="AH35" s="204" t="s">
        <v>300</v>
      </c>
    </row>
    <row r="36" spans="1:38" s="3" customFormat="1" ht="14.4" x14ac:dyDescent="0.3">
      <c r="A36" s="236"/>
      <c r="B36" s="239"/>
      <c r="C36" s="238" t="s">
        <v>48</v>
      </c>
      <c r="D36" s="449" t="s">
        <v>54</v>
      </c>
      <c r="E36" s="449"/>
      <c r="F36" s="449"/>
      <c r="G36" s="240"/>
      <c r="H36" s="241"/>
      <c r="I36" s="241"/>
      <c r="J36" s="241"/>
      <c r="K36" s="242">
        <v>371.91</v>
      </c>
      <c r="L36" s="243">
        <v>1.2</v>
      </c>
      <c r="M36" s="244">
        <v>1102.3399999999999</v>
      </c>
      <c r="N36" s="245">
        <v>44.77</v>
      </c>
      <c r="O36" s="246">
        <v>49351.76</v>
      </c>
      <c r="AF36" s="4"/>
      <c r="AG36" s="4"/>
      <c r="AI36" s="204" t="s">
        <v>54</v>
      </c>
    </row>
    <row r="37" spans="1:38" s="3" customFormat="1" ht="14.4" x14ac:dyDescent="0.3">
      <c r="A37" s="236"/>
      <c r="B37" s="239"/>
      <c r="C37" s="238" t="s">
        <v>27</v>
      </c>
      <c r="D37" s="449" t="s">
        <v>55</v>
      </c>
      <c r="E37" s="449"/>
      <c r="F37" s="449"/>
      <c r="G37" s="240"/>
      <c r="H37" s="241"/>
      <c r="I37" s="241"/>
      <c r="J37" s="241"/>
      <c r="K37" s="242">
        <v>6.54</v>
      </c>
      <c r="L37" s="243">
        <v>1.2</v>
      </c>
      <c r="M37" s="242">
        <v>19.38</v>
      </c>
      <c r="N37" s="245">
        <v>13.24</v>
      </c>
      <c r="O37" s="247">
        <v>256.58999999999997</v>
      </c>
      <c r="AF37" s="4"/>
      <c r="AG37" s="4"/>
      <c r="AI37" s="204" t="s">
        <v>55</v>
      </c>
    </row>
    <row r="38" spans="1:38" s="3" customFormat="1" ht="14.4" x14ac:dyDescent="0.3">
      <c r="A38" s="236"/>
      <c r="B38" s="239"/>
      <c r="C38" s="238" t="s">
        <v>58</v>
      </c>
      <c r="D38" s="449" t="s">
        <v>59</v>
      </c>
      <c r="E38" s="449"/>
      <c r="F38" s="449"/>
      <c r="G38" s="240"/>
      <c r="H38" s="241"/>
      <c r="I38" s="241"/>
      <c r="J38" s="241"/>
      <c r="K38" s="242">
        <v>12.56</v>
      </c>
      <c r="L38" s="241"/>
      <c r="M38" s="242">
        <v>31.02</v>
      </c>
      <c r="N38" s="245">
        <v>8.16</v>
      </c>
      <c r="O38" s="247">
        <v>253.12</v>
      </c>
      <c r="AF38" s="4"/>
      <c r="AG38" s="4"/>
      <c r="AI38" s="204" t="s">
        <v>59</v>
      </c>
    </row>
    <row r="39" spans="1:38" s="3" customFormat="1" ht="14.4" x14ac:dyDescent="0.3">
      <c r="A39" s="236"/>
      <c r="B39" s="239"/>
      <c r="C39" s="238"/>
      <c r="D39" s="449" t="s">
        <v>60</v>
      </c>
      <c r="E39" s="449"/>
      <c r="F39" s="449"/>
      <c r="G39" s="240" t="s">
        <v>61</v>
      </c>
      <c r="H39" s="243">
        <v>43.6</v>
      </c>
      <c r="I39" s="243">
        <v>1.2</v>
      </c>
      <c r="J39" s="248">
        <v>129.2304</v>
      </c>
      <c r="K39" s="249"/>
      <c r="L39" s="241"/>
      <c r="M39" s="249"/>
      <c r="N39" s="241"/>
      <c r="O39" s="250"/>
      <c r="AF39" s="4"/>
      <c r="AG39" s="4"/>
      <c r="AJ39" s="204" t="s">
        <v>60</v>
      </c>
    </row>
    <row r="40" spans="1:38" s="3" customFormat="1" ht="14.4" x14ac:dyDescent="0.3">
      <c r="A40" s="251"/>
      <c r="B40" s="240"/>
      <c r="C40" s="238"/>
      <c r="D40" s="459" t="s">
        <v>63</v>
      </c>
      <c r="E40" s="459"/>
      <c r="F40" s="459"/>
      <c r="G40" s="252"/>
      <c r="H40" s="253"/>
      <c r="I40" s="253"/>
      <c r="J40" s="253"/>
      <c r="K40" s="254">
        <v>391.01</v>
      </c>
      <c r="L40" s="253"/>
      <c r="M40" s="255">
        <v>1152.74</v>
      </c>
      <c r="N40" s="253"/>
      <c r="O40" s="256">
        <v>49861.47</v>
      </c>
      <c r="AF40" s="4"/>
      <c r="AG40" s="4"/>
      <c r="AK40" s="204" t="s">
        <v>63</v>
      </c>
    </row>
    <row r="41" spans="1:38" s="3" customFormat="1" ht="14.4" x14ac:dyDescent="0.3">
      <c r="A41" s="236"/>
      <c r="B41" s="239"/>
      <c r="C41" s="238"/>
      <c r="D41" s="449" t="s">
        <v>64</v>
      </c>
      <c r="E41" s="449"/>
      <c r="F41" s="449"/>
      <c r="G41" s="240"/>
      <c r="H41" s="241"/>
      <c r="I41" s="241"/>
      <c r="J41" s="241"/>
      <c r="K41" s="249"/>
      <c r="L41" s="241"/>
      <c r="M41" s="244">
        <v>1102.3399999999999</v>
      </c>
      <c r="N41" s="241"/>
      <c r="O41" s="246">
        <v>49351.76</v>
      </c>
      <c r="AF41" s="4"/>
      <c r="AG41" s="4"/>
      <c r="AJ41" s="204" t="s">
        <v>64</v>
      </c>
    </row>
    <row r="42" spans="1:38" s="3" customFormat="1" ht="31.8" x14ac:dyDescent="0.3">
      <c r="A42" s="236"/>
      <c r="B42" s="239"/>
      <c r="C42" s="238" t="s">
        <v>301</v>
      </c>
      <c r="D42" s="449" t="s">
        <v>302</v>
      </c>
      <c r="E42" s="449"/>
      <c r="F42" s="449"/>
      <c r="G42" s="240" t="s">
        <v>67</v>
      </c>
      <c r="H42" s="257">
        <v>87</v>
      </c>
      <c r="I42" s="241"/>
      <c r="J42" s="257">
        <v>87</v>
      </c>
      <c r="K42" s="249"/>
      <c r="L42" s="241"/>
      <c r="M42" s="242">
        <v>959.04</v>
      </c>
      <c r="N42" s="241"/>
      <c r="O42" s="246">
        <v>42936.03</v>
      </c>
      <c r="AF42" s="4"/>
      <c r="AG42" s="4"/>
      <c r="AJ42" s="204" t="s">
        <v>302</v>
      </c>
    </row>
    <row r="43" spans="1:38" s="3" customFormat="1" ht="31.8" x14ac:dyDescent="0.3">
      <c r="A43" s="236"/>
      <c r="B43" s="239"/>
      <c r="C43" s="238" t="s">
        <v>303</v>
      </c>
      <c r="D43" s="449" t="s">
        <v>304</v>
      </c>
      <c r="E43" s="449"/>
      <c r="F43" s="449"/>
      <c r="G43" s="240" t="s">
        <v>67</v>
      </c>
      <c r="H43" s="257">
        <v>44</v>
      </c>
      <c r="I43" s="241"/>
      <c r="J43" s="257">
        <v>44</v>
      </c>
      <c r="K43" s="249"/>
      <c r="L43" s="241"/>
      <c r="M43" s="242">
        <v>485.03</v>
      </c>
      <c r="N43" s="241"/>
      <c r="O43" s="246">
        <v>21714.77</v>
      </c>
      <c r="AF43" s="4"/>
      <c r="AG43" s="4"/>
      <c r="AJ43" s="204" t="s">
        <v>304</v>
      </c>
    </row>
    <row r="44" spans="1:38" s="3" customFormat="1" ht="14.4" x14ac:dyDescent="0.3">
      <c r="A44" s="236"/>
      <c r="B44" s="258"/>
      <c r="C44" s="259"/>
      <c r="D44" s="453" t="s">
        <v>70</v>
      </c>
      <c r="E44" s="453"/>
      <c r="F44" s="453"/>
      <c r="G44" s="232"/>
      <c r="H44" s="260"/>
      <c r="I44" s="260"/>
      <c r="J44" s="260"/>
      <c r="K44" s="261"/>
      <c r="L44" s="260"/>
      <c r="M44" s="262">
        <v>2596.81</v>
      </c>
      <c r="N44" s="253"/>
      <c r="O44" s="263">
        <v>114512.27</v>
      </c>
      <c r="AF44" s="4"/>
      <c r="AG44" s="4"/>
      <c r="AL44" s="4" t="s">
        <v>70</v>
      </c>
    </row>
    <row r="45" spans="1:38" s="3" customFormat="1" ht="42" x14ac:dyDescent="0.3">
      <c r="A45" s="231" t="s">
        <v>27</v>
      </c>
      <c r="B45" s="232" t="s">
        <v>27</v>
      </c>
      <c r="C45" s="233" t="s">
        <v>305</v>
      </c>
      <c r="D45" s="454" t="s">
        <v>306</v>
      </c>
      <c r="E45" s="454"/>
      <c r="F45" s="454"/>
      <c r="G45" s="232" t="s">
        <v>196</v>
      </c>
      <c r="H45" s="232">
        <v>4.58</v>
      </c>
      <c r="I45" s="232" t="s">
        <v>48</v>
      </c>
      <c r="J45" s="232" t="s">
        <v>307</v>
      </c>
      <c r="K45" s="234"/>
      <c r="L45" s="232"/>
      <c r="M45" s="234"/>
      <c r="N45" s="232"/>
      <c r="O45" s="235"/>
      <c r="AF45" s="4"/>
      <c r="AG45" s="4" t="s">
        <v>306</v>
      </c>
      <c r="AL45" s="4"/>
    </row>
    <row r="46" spans="1:38" s="3" customFormat="1" ht="21.6" x14ac:dyDescent="0.3">
      <c r="A46" s="236"/>
      <c r="B46" s="237"/>
      <c r="C46" s="238" t="s">
        <v>299</v>
      </c>
      <c r="D46" s="460" t="s">
        <v>300</v>
      </c>
      <c r="E46" s="460"/>
      <c r="F46" s="460"/>
      <c r="G46" s="460"/>
      <c r="H46" s="460"/>
      <c r="I46" s="460"/>
      <c r="J46" s="460"/>
      <c r="K46" s="460"/>
      <c r="L46" s="460"/>
      <c r="M46" s="460"/>
      <c r="N46" s="460"/>
      <c r="O46" s="461"/>
      <c r="AF46" s="4"/>
      <c r="AG46" s="4"/>
      <c r="AH46" s="204" t="s">
        <v>300</v>
      </c>
      <c r="AL46" s="4"/>
    </row>
    <row r="47" spans="1:38" s="3" customFormat="1" ht="14.4" x14ac:dyDescent="0.3">
      <c r="A47" s="236"/>
      <c r="B47" s="239"/>
      <c r="C47" s="238" t="s">
        <v>48</v>
      </c>
      <c r="D47" s="449" t="s">
        <v>54</v>
      </c>
      <c r="E47" s="449"/>
      <c r="F47" s="449"/>
      <c r="G47" s="240"/>
      <c r="H47" s="241"/>
      <c r="I47" s="241"/>
      <c r="J47" s="241"/>
      <c r="K47" s="242">
        <v>557.01</v>
      </c>
      <c r="L47" s="243">
        <v>1.2</v>
      </c>
      <c r="M47" s="244">
        <v>3061.33</v>
      </c>
      <c r="N47" s="245">
        <v>44.77</v>
      </c>
      <c r="O47" s="246">
        <v>137055.74</v>
      </c>
      <c r="AF47" s="4"/>
      <c r="AG47" s="4"/>
      <c r="AI47" s="204" t="s">
        <v>54</v>
      </c>
      <c r="AL47" s="4"/>
    </row>
    <row r="48" spans="1:38" s="3" customFormat="1" ht="14.4" x14ac:dyDescent="0.3">
      <c r="A48" s="236"/>
      <c r="B48" s="239"/>
      <c r="C48" s="238" t="s">
        <v>27</v>
      </c>
      <c r="D48" s="449" t="s">
        <v>55</v>
      </c>
      <c r="E48" s="449"/>
      <c r="F48" s="449"/>
      <c r="G48" s="240"/>
      <c r="H48" s="241"/>
      <c r="I48" s="241"/>
      <c r="J48" s="241"/>
      <c r="K48" s="242">
        <v>16.32</v>
      </c>
      <c r="L48" s="243">
        <v>1.2</v>
      </c>
      <c r="M48" s="242">
        <v>89.69</v>
      </c>
      <c r="N48" s="245">
        <v>13.24</v>
      </c>
      <c r="O48" s="246">
        <v>1187.5</v>
      </c>
      <c r="AF48" s="4"/>
      <c r="AG48" s="4"/>
      <c r="AI48" s="204" t="s">
        <v>55</v>
      </c>
      <c r="AL48" s="4"/>
    </row>
    <row r="49" spans="1:38" s="3" customFormat="1" ht="14.4" x14ac:dyDescent="0.3">
      <c r="A49" s="236"/>
      <c r="B49" s="239"/>
      <c r="C49" s="238" t="s">
        <v>58</v>
      </c>
      <c r="D49" s="449" t="s">
        <v>59</v>
      </c>
      <c r="E49" s="449"/>
      <c r="F49" s="449"/>
      <c r="G49" s="240"/>
      <c r="H49" s="241"/>
      <c r="I49" s="241"/>
      <c r="J49" s="241"/>
      <c r="K49" s="242">
        <v>30.34</v>
      </c>
      <c r="L49" s="241"/>
      <c r="M49" s="242">
        <v>138.96</v>
      </c>
      <c r="N49" s="245">
        <v>8.16</v>
      </c>
      <c r="O49" s="246">
        <v>1133.9100000000001</v>
      </c>
      <c r="AF49" s="4"/>
      <c r="AG49" s="4"/>
      <c r="AI49" s="204" t="s">
        <v>59</v>
      </c>
      <c r="AL49" s="4"/>
    </row>
    <row r="50" spans="1:38" s="3" customFormat="1" ht="14.4" x14ac:dyDescent="0.3">
      <c r="A50" s="236"/>
      <c r="B50" s="239"/>
      <c r="C50" s="238"/>
      <c r="D50" s="449" t="s">
        <v>60</v>
      </c>
      <c r="E50" s="449"/>
      <c r="F50" s="449"/>
      <c r="G50" s="240" t="s">
        <v>61</v>
      </c>
      <c r="H50" s="243">
        <v>65.3</v>
      </c>
      <c r="I50" s="243">
        <v>1.2</v>
      </c>
      <c r="J50" s="248">
        <v>358.8888</v>
      </c>
      <c r="K50" s="249"/>
      <c r="L50" s="241"/>
      <c r="M50" s="249"/>
      <c r="N50" s="241"/>
      <c r="O50" s="250"/>
      <c r="AF50" s="4"/>
      <c r="AG50" s="4"/>
      <c r="AJ50" s="204" t="s">
        <v>60</v>
      </c>
      <c r="AL50" s="4"/>
    </row>
    <row r="51" spans="1:38" s="3" customFormat="1" ht="14.4" x14ac:dyDescent="0.3">
      <c r="A51" s="251"/>
      <c r="B51" s="240"/>
      <c r="C51" s="238"/>
      <c r="D51" s="459" t="s">
        <v>63</v>
      </c>
      <c r="E51" s="459"/>
      <c r="F51" s="459"/>
      <c r="G51" s="252"/>
      <c r="H51" s="253"/>
      <c r="I51" s="253"/>
      <c r="J51" s="253"/>
      <c r="K51" s="254">
        <v>603.66999999999996</v>
      </c>
      <c r="L51" s="253"/>
      <c r="M51" s="255">
        <v>3289.98</v>
      </c>
      <c r="N51" s="253"/>
      <c r="O51" s="256">
        <v>139377.15</v>
      </c>
      <c r="AF51" s="4"/>
      <c r="AG51" s="4"/>
      <c r="AK51" s="204" t="s">
        <v>63</v>
      </c>
      <c r="AL51" s="4"/>
    </row>
    <row r="52" spans="1:38" s="3" customFormat="1" ht="14.4" x14ac:dyDescent="0.3">
      <c r="A52" s="236"/>
      <c r="B52" s="239"/>
      <c r="C52" s="238"/>
      <c r="D52" s="449" t="s">
        <v>64</v>
      </c>
      <c r="E52" s="449"/>
      <c r="F52" s="449"/>
      <c r="G52" s="240"/>
      <c r="H52" s="241"/>
      <c r="I52" s="241"/>
      <c r="J52" s="241"/>
      <c r="K52" s="249"/>
      <c r="L52" s="241"/>
      <c r="M52" s="244">
        <v>3061.33</v>
      </c>
      <c r="N52" s="241"/>
      <c r="O52" s="246">
        <v>137055.74</v>
      </c>
      <c r="AF52" s="4"/>
      <c r="AG52" s="4"/>
      <c r="AJ52" s="204" t="s">
        <v>64</v>
      </c>
      <c r="AL52" s="4"/>
    </row>
    <row r="53" spans="1:38" s="3" customFormat="1" ht="31.8" x14ac:dyDescent="0.3">
      <c r="A53" s="236"/>
      <c r="B53" s="239"/>
      <c r="C53" s="238" t="s">
        <v>301</v>
      </c>
      <c r="D53" s="449" t="s">
        <v>302</v>
      </c>
      <c r="E53" s="449"/>
      <c r="F53" s="449"/>
      <c r="G53" s="240" t="s">
        <v>67</v>
      </c>
      <c r="H53" s="257">
        <v>87</v>
      </c>
      <c r="I53" s="241"/>
      <c r="J53" s="257">
        <v>87</v>
      </c>
      <c r="K53" s="249"/>
      <c r="L53" s="241"/>
      <c r="M53" s="244">
        <v>2663.36</v>
      </c>
      <c r="N53" s="241"/>
      <c r="O53" s="246">
        <v>119238.49</v>
      </c>
      <c r="AF53" s="4"/>
      <c r="AG53" s="4"/>
      <c r="AJ53" s="204" t="s">
        <v>302</v>
      </c>
      <c r="AL53" s="4"/>
    </row>
    <row r="54" spans="1:38" s="3" customFormat="1" ht="31.8" x14ac:dyDescent="0.3">
      <c r="A54" s="236"/>
      <c r="B54" s="239"/>
      <c r="C54" s="238" t="s">
        <v>303</v>
      </c>
      <c r="D54" s="449" t="s">
        <v>304</v>
      </c>
      <c r="E54" s="449"/>
      <c r="F54" s="449"/>
      <c r="G54" s="240" t="s">
        <v>67</v>
      </c>
      <c r="H54" s="257">
        <v>44</v>
      </c>
      <c r="I54" s="241"/>
      <c r="J54" s="257">
        <v>44</v>
      </c>
      <c r="K54" s="249"/>
      <c r="L54" s="241"/>
      <c r="M54" s="244">
        <v>1346.99</v>
      </c>
      <c r="N54" s="241"/>
      <c r="O54" s="246">
        <v>60304.53</v>
      </c>
      <c r="AF54" s="4"/>
      <c r="AG54" s="4"/>
      <c r="AJ54" s="204" t="s">
        <v>304</v>
      </c>
      <c r="AL54" s="4"/>
    </row>
    <row r="55" spans="1:38" s="3" customFormat="1" ht="14.4" x14ac:dyDescent="0.3">
      <c r="A55" s="236"/>
      <c r="B55" s="258"/>
      <c r="C55" s="259"/>
      <c r="D55" s="453" t="s">
        <v>70</v>
      </c>
      <c r="E55" s="453"/>
      <c r="F55" s="453"/>
      <c r="G55" s="232"/>
      <c r="H55" s="260"/>
      <c r="I55" s="260"/>
      <c r="J55" s="260"/>
      <c r="K55" s="261"/>
      <c r="L55" s="260"/>
      <c r="M55" s="262">
        <v>7300.33</v>
      </c>
      <c r="N55" s="253"/>
      <c r="O55" s="263">
        <v>318920.17</v>
      </c>
      <c r="AF55" s="4"/>
      <c r="AG55" s="4"/>
      <c r="AL55" s="4" t="s">
        <v>70</v>
      </c>
    </row>
    <row r="56" spans="1:38" s="3" customFormat="1" ht="42" x14ac:dyDescent="0.3">
      <c r="A56" s="231" t="s">
        <v>56</v>
      </c>
      <c r="B56" s="232" t="s">
        <v>56</v>
      </c>
      <c r="C56" s="233" t="s">
        <v>308</v>
      </c>
      <c r="D56" s="454" t="s">
        <v>309</v>
      </c>
      <c r="E56" s="454"/>
      <c r="F56" s="454"/>
      <c r="G56" s="232" t="s">
        <v>196</v>
      </c>
      <c r="H56" s="232">
        <v>4.37</v>
      </c>
      <c r="I56" s="232" t="s">
        <v>48</v>
      </c>
      <c r="J56" s="232" t="s">
        <v>310</v>
      </c>
      <c r="K56" s="234"/>
      <c r="L56" s="232"/>
      <c r="M56" s="234"/>
      <c r="N56" s="232"/>
      <c r="O56" s="235"/>
      <c r="AF56" s="4"/>
      <c r="AG56" s="4" t="s">
        <v>309</v>
      </c>
      <c r="AL56" s="4"/>
    </row>
    <row r="57" spans="1:38" s="3" customFormat="1" ht="14.4" x14ac:dyDescent="0.3">
      <c r="A57" s="236"/>
      <c r="B57" s="237"/>
      <c r="C57" s="238" t="s">
        <v>311</v>
      </c>
      <c r="D57" s="460" t="s">
        <v>312</v>
      </c>
      <c r="E57" s="460"/>
      <c r="F57" s="460"/>
      <c r="G57" s="460"/>
      <c r="H57" s="460"/>
      <c r="I57" s="460"/>
      <c r="J57" s="460"/>
      <c r="K57" s="460"/>
      <c r="L57" s="460"/>
      <c r="M57" s="460"/>
      <c r="N57" s="460"/>
      <c r="O57" s="461"/>
      <c r="AF57" s="4"/>
      <c r="AG57" s="4"/>
      <c r="AH57" s="204" t="s">
        <v>312</v>
      </c>
      <c r="AL57" s="4"/>
    </row>
    <row r="58" spans="1:38" s="3" customFormat="1" ht="21.6" x14ac:dyDescent="0.3">
      <c r="A58" s="236"/>
      <c r="B58" s="237"/>
      <c r="C58" s="238" t="s">
        <v>299</v>
      </c>
      <c r="D58" s="460" t="s">
        <v>300</v>
      </c>
      <c r="E58" s="460"/>
      <c r="F58" s="460"/>
      <c r="G58" s="460"/>
      <c r="H58" s="460"/>
      <c r="I58" s="460"/>
      <c r="J58" s="460"/>
      <c r="K58" s="460"/>
      <c r="L58" s="460"/>
      <c r="M58" s="460"/>
      <c r="N58" s="460"/>
      <c r="O58" s="461"/>
      <c r="AF58" s="4"/>
      <c r="AG58" s="4"/>
      <c r="AH58" s="204" t="s">
        <v>300</v>
      </c>
      <c r="AL58" s="4"/>
    </row>
    <row r="59" spans="1:38" s="3" customFormat="1" ht="14.4" x14ac:dyDescent="0.3">
      <c r="A59" s="236"/>
      <c r="B59" s="239"/>
      <c r="C59" s="238" t="s">
        <v>48</v>
      </c>
      <c r="D59" s="449" t="s">
        <v>54</v>
      </c>
      <c r="E59" s="449"/>
      <c r="F59" s="449"/>
      <c r="G59" s="240"/>
      <c r="H59" s="241"/>
      <c r="I59" s="241"/>
      <c r="J59" s="241"/>
      <c r="K59" s="244">
        <v>1004.83</v>
      </c>
      <c r="L59" s="245">
        <v>1.32</v>
      </c>
      <c r="M59" s="244">
        <v>5796.26</v>
      </c>
      <c r="N59" s="245">
        <v>44.77</v>
      </c>
      <c r="O59" s="246">
        <v>259498.56</v>
      </c>
      <c r="AF59" s="4"/>
      <c r="AG59" s="4"/>
      <c r="AI59" s="204" t="s">
        <v>54</v>
      </c>
      <c r="AL59" s="4"/>
    </row>
    <row r="60" spans="1:38" s="3" customFormat="1" ht="14.4" x14ac:dyDescent="0.3">
      <c r="A60" s="236"/>
      <c r="B60" s="239"/>
      <c r="C60" s="238" t="s">
        <v>27</v>
      </c>
      <c r="D60" s="449" t="s">
        <v>55</v>
      </c>
      <c r="E60" s="449"/>
      <c r="F60" s="449"/>
      <c r="G60" s="240"/>
      <c r="H60" s="241"/>
      <c r="I60" s="241"/>
      <c r="J60" s="241"/>
      <c r="K60" s="242">
        <v>21.96</v>
      </c>
      <c r="L60" s="243">
        <v>1.2</v>
      </c>
      <c r="M60" s="242">
        <v>115.16</v>
      </c>
      <c r="N60" s="245">
        <v>13.24</v>
      </c>
      <c r="O60" s="246">
        <v>1524.72</v>
      </c>
      <c r="AF60" s="4"/>
      <c r="AG60" s="4"/>
      <c r="AI60" s="204" t="s">
        <v>55</v>
      </c>
      <c r="AL60" s="4"/>
    </row>
    <row r="61" spans="1:38" s="3" customFormat="1" ht="14.4" x14ac:dyDescent="0.3">
      <c r="A61" s="236"/>
      <c r="B61" s="239"/>
      <c r="C61" s="238" t="s">
        <v>58</v>
      </c>
      <c r="D61" s="449" t="s">
        <v>59</v>
      </c>
      <c r="E61" s="449"/>
      <c r="F61" s="449"/>
      <c r="G61" s="240"/>
      <c r="H61" s="241"/>
      <c r="I61" s="241"/>
      <c r="J61" s="241"/>
      <c r="K61" s="242">
        <v>39.71</v>
      </c>
      <c r="L61" s="241"/>
      <c r="M61" s="242">
        <v>173.53</v>
      </c>
      <c r="N61" s="245">
        <v>8.16</v>
      </c>
      <c r="O61" s="246">
        <v>1416</v>
      </c>
      <c r="AF61" s="4"/>
      <c r="AG61" s="4"/>
      <c r="AI61" s="204" t="s">
        <v>59</v>
      </c>
      <c r="AL61" s="4"/>
    </row>
    <row r="62" spans="1:38" s="3" customFormat="1" ht="14.4" x14ac:dyDescent="0.3">
      <c r="A62" s="236"/>
      <c r="B62" s="239"/>
      <c r="C62" s="238"/>
      <c r="D62" s="449" t="s">
        <v>60</v>
      </c>
      <c r="E62" s="449"/>
      <c r="F62" s="449"/>
      <c r="G62" s="240" t="s">
        <v>61</v>
      </c>
      <c r="H62" s="243">
        <v>117.8</v>
      </c>
      <c r="I62" s="245">
        <v>1.32</v>
      </c>
      <c r="J62" s="264">
        <v>679.51751999999999</v>
      </c>
      <c r="K62" s="249"/>
      <c r="L62" s="241"/>
      <c r="M62" s="249"/>
      <c r="N62" s="241"/>
      <c r="O62" s="250"/>
      <c r="AF62" s="4"/>
      <c r="AG62" s="4"/>
      <c r="AJ62" s="204" t="s">
        <v>60</v>
      </c>
      <c r="AL62" s="4"/>
    </row>
    <row r="63" spans="1:38" s="3" customFormat="1" ht="14.4" x14ac:dyDescent="0.3">
      <c r="A63" s="251"/>
      <c r="B63" s="240"/>
      <c r="C63" s="238"/>
      <c r="D63" s="459" t="s">
        <v>63</v>
      </c>
      <c r="E63" s="459"/>
      <c r="F63" s="459"/>
      <c r="G63" s="252"/>
      <c r="H63" s="253"/>
      <c r="I63" s="253"/>
      <c r="J63" s="253"/>
      <c r="K63" s="255">
        <v>1066.5</v>
      </c>
      <c r="L63" s="253"/>
      <c r="M63" s="255">
        <v>6084.95</v>
      </c>
      <c r="N63" s="253"/>
      <c r="O63" s="256">
        <v>262439.28000000003</v>
      </c>
      <c r="AF63" s="4"/>
      <c r="AG63" s="4"/>
      <c r="AK63" s="204" t="s">
        <v>63</v>
      </c>
      <c r="AL63" s="4"/>
    </row>
    <row r="64" spans="1:38" s="3" customFormat="1" ht="14.4" x14ac:dyDescent="0.3">
      <c r="A64" s="236"/>
      <c r="B64" s="239"/>
      <c r="C64" s="238"/>
      <c r="D64" s="449" t="s">
        <v>64</v>
      </c>
      <c r="E64" s="449"/>
      <c r="F64" s="449"/>
      <c r="G64" s="240"/>
      <c r="H64" s="241"/>
      <c r="I64" s="241"/>
      <c r="J64" s="241"/>
      <c r="K64" s="249"/>
      <c r="L64" s="241"/>
      <c r="M64" s="244">
        <v>5796.26</v>
      </c>
      <c r="N64" s="241"/>
      <c r="O64" s="246">
        <v>259498.56</v>
      </c>
      <c r="AF64" s="4"/>
      <c r="AG64" s="4"/>
      <c r="AJ64" s="204" t="s">
        <v>64</v>
      </c>
      <c r="AL64" s="4"/>
    </row>
    <row r="65" spans="1:38" s="3" customFormat="1" ht="31.8" x14ac:dyDescent="0.3">
      <c r="A65" s="236"/>
      <c r="B65" s="239"/>
      <c r="C65" s="238" t="s">
        <v>301</v>
      </c>
      <c r="D65" s="449" t="s">
        <v>302</v>
      </c>
      <c r="E65" s="449"/>
      <c r="F65" s="449"/>
      <c r="G65" s="240" t="s">
        <v>67</v>
      </c>
      <c r="H65" s="257">
        <v>87</v>
      </c>
      <c r="I65" s="241"/>
      <c r="J65" s="257">
        <v>87</v>
      </c>
      <c r="K65" s="249"/>
      <c r="L65" s="241"/>
      <c r="M65" s="244">
        <v>5042.75</v>
      </c>
      <c r="N65" s="241"/>
      <c r="O65" s="246">
        <v>225763.75</v>
      </c>
      <c r="AF65" s="4"/>
      <c r="AG65" s="4"/>
      <c r="AJ65" s="204" t="s">
        <v>302</v>
      </c>
      <c r="AL65" s="4"/>
    </row>
    <row r="66" spans="1:38" s="3" customFormat="1" ht="31.8" x14ac:dyDescent="0.3">
      <c r="A66" s="236"/>
      <c r="B66" s="239"/>
      <c r="C66" s="238" t="s">
        <v>303</v>
      </c>
      <c r="D66" s="449" t="s">
        <v>304</v>
      </c>
      <c r="E66" s="449"/>
      <c r="F66" s="449"/>
      <c r="G66" s="240" t="s">
        <v>67</v>
      </c>
      <c r="H66" s="257">
        <v>44</v>
      </c>
      <c r="I66" s="241"/>
      <c r="J66" s="257">
        <v>44</v>
      </c>
      <c r="K66" s="249"/>
      <c r="L66" s="241"/>
      <c r="M66" s="244">
        <v>2550.35</v>
      </c>
      <c r="N66" s="241"/>
      <c r="O66" s="246">
        <v>114179.37</v>
      </c>
      <c r="AF66" s="4"/>
      <c r="AG66" s="4"/>
      <c r="AJ66" s="204" t="s">
        <v>304</v>
      </c>
      <c r="AL66" s="4"/>
    </row>
    <row r="67" spans="1:38" s="3" customFormat="1" ht="14.4" x14ac:dyDescent="0.3">
      <c r="A67" s="236"/>
      <c r="B67" s="258"/>
      <c r="C67" s="259"/>
      <c r="D67" s="453" t="s">
        <v>70</v>
      </c>
      <c r="E67" s="453"/>
      <c r="F67" s="453"/>
      <c r="G67" s="232"/>
      <c r="H67" s="260"/>
      <c r="I67" s="260"/>
      <c r="J67" s="260"/>
      <c r="K67" s="261"/>
      <c r="L67" s="260"/>
      <c r="M67" s="262">
        <v>13678.05</v>
      </c>
      <c r="N67" s="253"/>
      <c r="O67" s="263">
        <v>602382.4</v>
      </c>
      <c r="AF67" s="4"/>
      <c r="AG67" s="4"/>
      <c r="AL67" s="4" t="s">
        <v>70</v>
      </c>
    </row>
    <row r="68" spans="1:38" s="3" customFormat="1" ht="31.8" x14ac:dyDescent="0.3">
      <c r="A68" s="231" t="s">
        <v>58</v>
      </c>
      <c r="B68" s="232" t="s">
        <v>58</v>
      </c>
      <c r="C68" s="233" t="s">
        <v>313</v>
      </c>
      <c r="D68" s="454" t="s">
        <v>314</v>
      </c>
      <c r="E68" s="454"/>
      <c r="F68" s="454"/>
      <c r="G68" s="232" t="s">
        <v>196</v>
      </c>
      <c r="H68" s="232">
        <v>0.34</v>
      </c>
      <c r="I68" s="232" t="s">
        <v>48</v>
      </c>
      <c r="J68" s="232" t="s">
        <v>315</v>
      </c>
      <c r="K68" s="234"/>
      <c r="L68" s="232"/>
      <c r="M68" s="234"/>
      <c r="N68" s="232"/>
      <c r="O68" s="235"/>
      <c r="AF68" s="4"/>
      <c r="AG68" s="4" t="s">
        <v>314</v>
      </c>
      <c r="AL68" s="4"/>
    </row>
    <row r="69" spans="1:38" s="3" customFormat="1" ht="20.399999999999999" x14ac:dyDescent="0.3">
      <c r="A69" s="236"/>
      <c r="B69" s="237"/>
      <c r="C69" s="238" t="s">
        <v>138</v>
      </c>
      <c r="D69" s="460" t="s">
        <v>316</v>
      </c>
      <c r="E69" s="460"/>
      <c r="F69" s="460"/>
      <c r="G69" s="460"/>
      <c r="H69" s="460"/>
      <c r="I69" s="460"/>
      <c r="J69" s="460"/>
      <c r="K69" s="460"/>
      <c r="L69" s="460"/>
      <c r="M69" s="460"/>
      <c r="N69" s="460"/>
      <c r="O69" s="461"/>
      <c r="AF69" s="4"/>
      <c r="AG69" s="4"/>
      <c r="AH69" s="204" t="s">
        <v>316</v>
      </c>
      <c r="AL69" s="4"/>
    </row>
    <row r="70" spans="1:38" s="3" customFormat="1" ht="14.4" x14ac:dyDescent="0.3">
      <c r="A70" s="236"/>
      <c r="B70" s="237"/>
      <c r="C70" s="238" t="s">
        <v>317</v>
      </c>
      <c r="D70" s="460" t="s">
        <v>318</v>
      </c>
      <c r="E70" s="460"/>
      <c r="F70" s="460"/>
      <c r="G70" s="460"/>
      <c r="H70" s="460"/>
      <c r="I70" s="460"/>
      <c r="J70" s="460"/>
      <c r="K70" s="460"/>
      <c r="L70" s="460"/>
      <c r="M70" s="460"/>
      <c r="N70" s="460"/>
      <c r="O70" s="461"/>
      <c r="AF70" s="4"/>
      <c r="AG70" s="4"/>
      <c r="AH70" s="204" t="s">
        <v>318</v>
      </c>
      <c r="AL70" s="4"/>
    </row>
    <row r="71" spans="1:38" s="3" customFormat="1" ht="21.6" x14ac:dyDescent="0.3">
      <c r="A71" s="236"/>
      <c r="B71" s="237"/>
      <c r="C71" s="238" t="s">
        <v>299</v>
      </c>
      <c r="D71" s="460" t="s">
        <v>300</v>
      </c>
      <c r="E71" s="460"/>
      <c r="F71" s="460"/>
      <c r="G71" s="460"/>
      <c r="H71" s="460"/>
      <c r="I71" s="460"/>
      <c r="J71" s="460"/>
      <c r="K71" s="460"/>
      <c r="L71" s="460"/>
      <c r="M71" s="460"/>
      <c r="N71" s="460"/>
      <c r="O71" s="461"/>
      <c r="AF71" s="4"/>
      <c r="AG71" s="4"/>
      <c r="AH71" s="204" t="s">
        <v>300</v>
      </c>
      <c r="AL71" s="4"/>
    </row>
    <row r="72" spans="1:38" s="3" customFormat="1" ht="14.4" x14ac:dyDescent="0.3">
      <c r="A72" s="236"/>
      <c r="B72" s="239"/>
      <c r="C72" s="238" t="s">
        <v>48</v>
      </c>
      <c r="D72" s="449" t="s">
        <v>54</v>
      </c>
      <c r="E72" s="449"/>
      <c r="F72" s="449"/>
      <c r="G72" s="240"/>
      <c r="H72" s="241"/>
      <c r="I72" s="241"/>
      <c r="J72" s="241"/>
      <c r="K72" s="242">
        <v>989.04</v>
      </c>
      <c r="L72" s="248">
        <v>0.51839999999999997</v>
      </c>
      <c r="M72" s="242">
        <v>174.32</v>
      </c>
      <c r="N72" s="245">
        <v>44.77</v>
      </c>
      <c r="O72" s="246">
        <v>7804.31</v>
      </c>
      <c r="AF72" s="4"/>
      <c r="AG72" s="4"/>
      <c r="AI72" s="204" t="s">
        <v>54</v>
      </c>
      <c r="AL72" s="4"/>
    </row>
    <row r="73" spans="1:38" s="3" customFormat="1" ht="14.4" x14ac:dyDescent="0.3">
      <c r="A73" s="236"/>
      <c r="B73" s="239"/>
      <c r="C73" s="238" t="s">
        <v>27</v>
      </c>
      <c r="D73" s="449" t="s">
        <v>55</v>
      </c>
      <c r="E73" s="449"/>
      <c r="F73" s="449"/>
      <c r="G73" s="240"/>
      <c r="H73" s="241"/>
      <c r="I73" s="241"/>
      <c r="J73" s="241"/>
      <c r="K73" s="242">
        <v>222.32</v>
      </c>
      <c r="L73" s="245">
        <v>0.48</v>
      </c>
      <c r="M73" s="242">
        <v>36.28</v>
      </c>
      <c r="N73" s="245">
        <v>13.24</v>
      </c>
      <c r="O73" s="247">
        <v>480.35</v>
      </c>
      <c r="AF73" s="4"/>
      <c r="AG73" s="4"/>
      <c r="AI73" s="204" t="s">
        <v>55</v>
      </c>
      <c r="AL73" s="4"/>
    </row>
    <row r="74" spans="1:38" s="3" customFormat="1" ht="14.4" x14ac:dyDescent="0.3">
      <c r="A74" s="236"/>
      <c r="B74" s="239"/>
      <c r="C74" s="238" t="s">
        <v>56</v>
      </c>
      <c r="D74" s="449" t="s">
        <v>57</v>
      </c>
      <c r="E74" s="449"/>
      <c r="F74" s="449"/>
      <c r="G74" s="240"/>
      <c r="H74" s="241"/>
      <c r="I74" s="241"/>
      <c r="J74" s="241"/>
      <c r="K74" s="242">
        <v>26.88</v>
      </c>
      <c r="L74" s="245">
        <v>0.48</v>
      </c>
      <c r="M74" s="242">
        <v>4.3899999999999997</v>
      </c>
      <c r="N74" s="245">
        <v>44.77</v>
      </c>
      <c r="O74" s="247">
        <v>196.54</v>
      </c>
      <c r="AF74" s="4"/>
      <c r="AG74" s="4"/>
      <c r="AI74" s="204" t="s">
        <v>57</v>
      </c>
      <c r="AL74" s="4"/>
    </row>
    <row r="75" spans="1:38" s="3" customFormat="1" ht="14.4" x14ac:dyDescent="0.3">
      <c r="A75" s="236"/>
      <c r="B75" s="239"/>
      <c r="C75" s="238" t="s">
        <v>58</v>
      </c>
      <c r="D75" s="449" t="s">
        <v>59</v>
      </c>
      <c r="E75" s="449"/>
      <c r="F75" s="449"/>
      <c r="G75" s="240"/>
      <c r="H75" s="241"/>
      <c r="I75" s="241"/>
      <c r="J75" s="241"/>
      <c r="K75" s="242">
        <v>179.68</v>
      </c>
      <c r="L75" s="257">
        <v>0</v>
      </c>
      <c r="M75" s="242">
        <v>0</v>
      </c>
      <c r="N75" s="245">
        <v>8.16</v>
      </c>
      <c r="O75" s="250"/>
      <c r="AF75" s="4"/>
      <c r="AG75" s="4"/>
      <c r="AI75" s="204" t="s">
        <v>59</v>
      </c>
      <c r="AL75" s="4"/>
    </row>
    <row r="76" spans="1:38" s="3" customFormat="1" ht="14.4" x14ac:dyDescent="0.3">
      <c r="A76" s="236"/>
      <c r="B76" s="239"/>
      <c r="C76" s="238"/>
      <c r="D76" s="449" t="s">
        <v>60</v>
      </c>
      <c r="E76" s="449"/>
      <c r="F76" s="449"/>
      <c r="G76" s="240" t="s">
        <v>61</v>
      </c>
      <c r="H76" s="257">
        <v>104</v>
      </c>
      <c r="I76" s="248">
        <v>0.51839999999999997</v>
      </c>
      <c r="J76" s="265">
        <v>18.330624</v>
      </c>
      <c r="K76" s="249"/>
      <c r="L76" s="241"/>
      <c r="M76" s="249"/>
      <c r="N76" s="241"/>
      <c r="O76" s="250"/>
      <c r="AF76" s="4"/>
      <c r="AG76" s="4"/>
      <c r="AJ76" s="204" t="s">
        <v>60</v>
      </c>
      <c r="AL76" s="4"/>
    </row>
    <row r="77" spans="1:38" s="3" customFormat="1" ht="14.4" x14ac:dyDescent="0.3">
      <c r="A77" s="236"/>
      <c r="B77" s="239"/>
      <c r="C77" s="238"/>
      <c r="D77" s="449" t="s">
        <v>62</v>
      </c>
      <c r="E77" s="449"/>
      <c r="F77" s="449"/>
      <c r="G77" s="240" t="s">
        <v>61</v>
      </c>
      <c r="H77" s="245">
        <v>2.21</v>
      </c>
      <c r="I77" s="245">
        <v>0.48</v>
      </c>
      <c r="J77" s="265">
        <v>0.36067199999999999</v>
      </c>
      <c r="K77" s="249"/>
      <c r="L77" s="241"/>
      <c r="M77" s="249"/>
      <c r="N77" s="241"/>
      <c r="O77" s="250"/>
      <c r="AF77" s="4"/>
      <c r="AG77" s="4"/>
      <c r="AJ77" s="204" t="s">
        <v>62</v>
      </c>
      <c r="AL77" s="4"/>
    </row>
    <row r="78" spans="1:38" s="3" customFormat="1" ht="14.4" x14ac:dyDescent="0.3">
      <c r="A78" s="251"/>
      <c r="B78" s="240"/>
      <c r="C78" s="238"/>
      <c r="D78" s="459" t="s">
        <v>63</v>
      </c>
      <c r="E78" s="459"/>
      <c r="F78" s="459"/>
      <c r="G78" s="252"/>
      <c r="H78" s="253"/>
      <c r="I78" s="253"/>
      <c r="J78" s="253"/>
      <c r="K78" s="255">
        <v>1391.04</v>
      </c>
      <c r="L78" s="253"/>
      <c r="M78" s="254">
        <v>210.6</v>
      </c>
      <c r="N78" s="253"/>
      <c r="O78" s="256">
        <v>8284.66</v>
      </c>
      <c r="AF78" s="4"/>
      <c r="AG78" s="4"/>
      <c r="AK78" s="204" t="s">
        <v>63</v>
      </c>
      <c r="AL78" s="4"/>
    </row>
    <row r="79" spans="1:38" s="3" customFormat="1" ht="14.4" x14ac:dyDescent="0.3">
      <c r="A79" s="236"/>
      <c r="B79" s="239"/>
      <c r="C79" s="238"/>
      <c r="D79" s="449" t="s">
        <v>64</v>
      </c>
      <c r="E79" s="449"/>
      <c r="F79" s="449"/>
      <c r="G79" s="240"/>
      <c r="H79" s="241"/>
      <c r="I79" s="241"/>
      <c r="J79" s="241"/>
      <c r="K79" s="249"/>
      <c r="L79" s="241"/>
      <c r="M79" s="242">
        <v>178.71</v>
      </c>
      <c r="N79" s="241"/>
      <c r="O79" s="246">
        <v>8000.85</v>
      </c>
      <c r="AF79" s="4"/>
      <c r="AG79" s="4"/>
      <c r="AJ79" s="204" t="s">
        <v>64</v>
      </c>
      <c r="AL79" s="4"/>
    </row>
    <row r="80" spans="1:38" s="3" customFormat="1" ht="42" x14ac:dyDescent="0.3">
      <c r="A80" s="236"/>
      <c r="B80" s="239"/>
      <c r="C80" s="238" t="s">
        <v>319</v>
      </c>
      <c r="D80" s="449" t="s">
        <v>320</v>
      </c>
      <c r="E80" s="449"/>
      <c r="F80" s="449"/>
      <c r="G80" s="240" t="s">
        <v>67</v>
      </c>
      <c r="H80" s="257">
        <v>121</v>
      </c>
      <c r="I80" s="241"/>
      <c r="J80" s="257">
        <v>121</v>
      </c>
      <c r="K80" s="249"/>
      <c r="L80" s="241"/>
      <c r="M80" s="242">
        <v>216.24</v>
      </c>
      <c r="N80" s="241"/>
      <c r="O80" s="246">
        <v>9681.0300000000007</v>
      </c>
      <c r="AF80" s="4"/>
      <c r="AG80" s="4"/>
      <c r="AJ80" s="204" t="s">
        <v>320</v>
      </c>
      <c r="AL80" s="4"/>
    </row>
    <row r="81" spans="1:38" s="3" customFormat="1" ht="42" x14ac:dyDescent="0.3">
      <c r="A81" s="236"/>
      <c r="B81" s="239"/>
      <c r="C81" s="238" t="s">
        <v>321</v>
      </c>
      <c r="D81" s="449" t="s">
        <v>322</v>
      </c>
      <c r="E81" s="449"/>
      <c r="F81" s="449"/>
      <c r="G81" s="240" t="s">
        <v>67</v>
      </c>
      <c r="H81" s="257">
        <v>72</v>
      </c>
      <c r="I81" s="245">
        <v>0.85</v>
      </c>
      <c r="J81" s="243">
        <v>61.2</v>
      </c>
      <c r="K81" s="249"/>
      <c r="L81" s="241"/>
      <c r="M81" s="242">
        <v>109.37</v>
      </c>
      <c r="N81" s="241"/>
      <c r="O81" s="246">
        <v>4896.5200000000004</v>
      </c>
      <c r="AF81" s="4"/>
      <c r="AG81" s="4"/>
      <c r="AJ81" s="204" t="s">
        <v>322</v>
      </c>
      <c r="AL81" s="4"/>
    </row>
    <row r="82" spans="1:38" s="3" customFormat="1" ht="14.4" x14ac:dyDescent="0.3">
      <c r="A82" s="236"/>
      <c r="B82" s="258"/>
      <c r="C82" s="259"/>
      <c r="D82" s="453" t="s">
        <v>70</v>
      </c>
      <c r="E82" s="453"/>
      <c r="F82" s="453"/>
      <c r="G82" s="232"/>
      <c r="H82" s="260"/>
      <c r="I82" s="260"/>
      <c r="J82" s="260"/>
      <c r="K82" s="261"/>
      <c r="L82" s="260"/>
      <c r="M82" s="266">
        <v>536.21</v>
      </c>
      <c r="N82" s="253"/>
      <c r="O82" s="263">
        <v>22862.21</v>
      </c>
      <c r="AF82" s="4"/>
      <c r="AG82" s="4"/>
      <c r="AL82" s="4" t="s">
        <v>70</v>
      </c>
    </row>
    <row r="83" spans="1:38" s="3" customFormat="1" ht="42" x14ac:dyDescent="0.3">
      <c r="A83" s="231" t="s">
        <v>80</v>
      </c>
      <c r="B83" s="232" t="s">
        <v>80</v>
      </c>
      <c r="C83" s="233" t="s">
        <v>323</v>
      </c>
      <c r="D83" s="454" t="s">
        <v>324</v>
      </c>
      <c r="E83" s="454"/>
      <c r="F83" s="454"/>
      <c r="G83" s="232" t="s">
        <v>196</v>
      </c>
      <c r="H83" s="232">
        <v>0.39</v>
      </c>
      <c r="I83" s="232" t="s">
        <v>48</v>
      </c>
      <c r="J83" s="232" t="s">
        <v>325</v>
      </c>
      <c r="K83" s="234"/>
      <c r="L83" s="232"/>
      <c r="M83" s="234"/>
      <c r="N83" s="232"/>
      <c r="O83" s="235"/>
      <c r="AF83" s="4"/>
      <c r="AG83" s="4" t="s">
        <v>324</v>
      </c>
      <c r="AL83" s="4"/>
    </row>
    <row r="84" spans="1:38" s="3" customFormat="1" ht="20.399999999999999" x14ac:dyDescent="0.3">
      <c r="A84" s="236"/>
      <c r="B84" s="237"/>
      <c r="C84" s="238" t="s">
        <v>138</v>
      </c>
      <c r="D84" s="460" t="s">
        <v>316</v>
      </c>
      <c r="E84" s="460"/>
      <c r="F84" s="460"/>
      <c r="G84" s="460"/>
      <c r="H84" s="460"/>
      <c r="I84" s="460"/>
      <c r="J84" s="460"/>
      <c r="K84" s="460"/>
      <c r="L84" s="460"/>
      <c r="M84" s="460"/>
      <c r="N84" s="460"/>
      <c r="O84" s="461"/>
      <c r="AF84" s="4"/>
      <c r="AG84" s="4"/>
      <c r="AH84" s="204" t="s">
        <v>316</v>
      </c>
      <c r="AL84" s="4"/>
    </row>
    <row r="85" spans="1:38" s="3" customFormat="1" ht="21.6" x14ac:dyDescent="0.3">
      <c r="A85" s="236"/>
      <c r="B85" s="237"/>
      <c r="C85" s="238" t="s">
        <v>299</v>
      </c>
      <c r="D85" s="460" t="s">
        <v>300</v>
      </c>
      <c r="E85" s="460"/>
      <c r="F85" s="460"/>
      <c r="G85" s="460"/>
      <c r="H85" s="460"/>
      <c r="I85" s="460"/>
      <c r="J85" s="460"/>
      <c r="K85" s="460"/>
      <c r="L85" s="460"/>
      <c r="M85" s="460"/>
      <c r="N85" s="460"/>
      <c r="O85" s="461"/>
      <c r="AF85" s="4"/>
      <c r="AG85" s="4"/>
      <c r="AH85" s="204" t="s">
        <v>300</v>
      </c>
      <c r="AL85" s="4"/>
    </row>
    <row r="86" spans="1:38" s="3" customFormat="1" ht="14.4" x14ac:dyDescent="0.3">
      <c r="A86" s="236"/>
      <c r="B86" s="239"/>
      <c r="C86" s="238" t="s">
        <v>48</v>
      </c>
      <c r="D86" s="449" t="s">
        <v>54</v>
      </c>
      <c r="E86" s="449"/>
      <c r="F86" s="449"/>
      <c r="G86" s="240"/>
      <c r="H86" s="241"/>
      <c r="I86" s="241"/>
      <c r="J86" s="241"/>
      <c r="K86" s="244">
        <v>1578.66</v>
      </c>
      <c r="L86" s="245">
        <v>0.48</v>
      </c>
      <c r="M86" s="242">
        <v>295.52999999999997</v>
      </c>
      <c r="N86" s="245">
        <v>44.77</v>
      </c>
      <c r="O86" s="246">
        <v>13230.88</v>
      </c>
      <c r="AF86" s="4"/>
      <c r="AG86" s="4"/>
      <c r="AI86" s="204" t="s">
        <v>54</v>
      </c>
      <c r="AL86" s="4"/>
    </row>
    <row r="87" spans="1:38" s="3" customFormat="1" ht="14.4" x14ac:dyDescent="0.3">
      <c r="A87" s="236"/>
      <c r="B87" s="239"/>
      <c r="C87" s="238" t="s">
        <v>27</v>
      </c>
      <c r="D87" s="449" t="s">
        <v>55</v>
      </c>
      <c r="E87" s="449"/>
      <c r="F87" s="449"/>
      <c r="G87" s="240"/>
      <c r="H87" s="241"/>
      <c r="I87" s="241"/>
      <c r="J87" s="241"/>
      <c r="K87" s="242">
        <v>396.39</v>
      </c>
      <c r="L87" s="245">
        <v>0.48</v>
      </c>
      <c r="M87" s="242">
        <v>74.2</v>
      </c>
      <c r="N87" s="245">
        <v>13.24</v>
      </c>
      <c r="O87" s="247">
        <v>982.41</v>
      </c>
      <c r="AF87" s="4"/>
      <c r="AG87" s="4"/>
      <c r="AI87" s="204" t="s">
        <v>55</v>
      </c>
      <c r="AL87" s="4"/>
    </row>
    <row r="88" spans="1:38" s="3" customFormat="1" ht="14.4" x14ac:dyDescent="0.3">
      <c r="A88" s="236"/>
      <c r="B88" s="239"/>
      <c r="C88" s="238" t="s">
        <v>56</v>
      </c>
      <c r="D88" s="449" t="s">
        <v>57</v>
      </c>
      <c r="E88" s="449"/>
      <c r="F88" s="449"/>
      <c r="G88" s="240"/>
      <c r="H88" s="241"/>
      <c r="I88" s="241"/>
      <c r="J88" s="241"/>
      <c r="K88" s="242">
        <v>28.29</v>
      </c>
      <c r="L88" s="245">
        <v>0.48</v>
      </c>
      <c r="M88" s="242">
        <v>5.3</v>
      </c>
      <c r="N88" s="245">
        <v>44.77</v>
      </c>
      <c r="O88" s="247">
        <v>237.28</v>
      </c>
      <c r="AF88" s="4"/>
      <c r="AG88" s="4"/>
      <c r="AI88" s="204" t="s">
        <v>57</v>
      </c>
      <c r="AL88" s="4"/>
    </row>
    <row r="89" spans="1:38" s="3" customFormat="1" ht="14.4" x14ac:dyDescent="0.3">
      <c r="A89" s="236"/>
      <c r="B89" s="239"/>
      <c r="C89" s="238" t="s">
        <v>58</v>
      </c>
      <c r="D89" s="449" t="s">
        <v>59</v>
      </c>
      <c r="E89" s="449"/>
      <c r="F89" s="449"/>
      <c r="G89" s="240"/>
      <c r="H89" s="241"/>
      <c r="I89" s="241"/>
      <c r="J89" s="241"/>
      <c r="K89" s="244">
        <v>21642.17</v>
      </c>
      <c r="L89" s="257">
        <v>0</v>
      </c>
      <c r="M89" s="242">
        <v>0</v>
      </c>
      <c r="N89" s="245">
        <v>8.16</v>
      </c>
      <c r="O89" s="250"/>
      <c r="AF89" s="4"/>
      <c r="AG89" s="4"/>
      <c r="AI89" s="204" t="s">
        <v>59</v>
      </c>
      <c r="AL89" s="4"/>
    </row>
    <row r="90" spans="1:38" s="3" customFormat="1" ht="14.4" x14ac:dyDescent="0.3">
      <c r="A90" s="236"/>
      <c r="B90" s="239"/>
      <c r="C90" s="238"/>
      <c r="D90" s="449" t="s">
        <v>60</v>
      </c>
      <c r="E90" s="449"/>
      <c r="F90" s="449"/>
      <c r="G90" s="240" t="s">
        <v>61</v>
      </c>
      <c r="H90" s="257">
        <v>166</v>
      </c>
      <c r="I90" s="245">
        <v>0.48</v>
      </c>
      <c r="J90" s="248">
        <v>31.075199999999999</v>
      </c>
      <c r="K90" s="249"/>
      <c r="L90" s="241"/>
      <c r="M90" s="249"/>
      <c r="N90" s="241"/>
      <c r="O90" s="250"/>
      <c r="AF90" s="4"/>
      <c r="AG90" s="4"/>
      <c r="AJ90" s="204" t="s">
        <v>60</v>
      </c>
      <c r="AL90" s="4"/>
    </row>
    <row r="91" spans="1:38" s="3" customFormat="1" ht="14.4" x14ac:dyDescent="0.3">
      <c r="A91" s="236"/>
      <c r="B91" s="239"/>
      <c r="C91" s="238"/>
      <c r="D91" s="449" t="s">
        <v>62</v>
      </c>
      <c r="E91" s="449"/>
      <c r="F91" s="449"/>
      <c r="G91" s="240" t="s">
        <v>61</v>
      </c>
      <c r="H91" s="245">
        <v>2.27</v>
      </c>
      <c r="I91" s="245">
        <v>0.48</v>
      </c>
      <c r="J91" s="265">
        <v>0.42494399999999999</v>
      </c>
      <c r="K91" s="249"/>
      <c r="L91" s="241"/>
      <c r="M91" s="249"/>
      <c r="N91" s="241"/>
      <c r="O91" s="250"/>
      <c r="AF91" s="4"/>
      <c r="AG91" s="4"/>
      <c r="AJ91" s="204" t="s">
        <v>62</v>
      </c>
      <c r="AL91" s="4"/>
    </row>
    <row r="92" spans="1:38" s="3" customFormat="1" ht="14.4" x14ac:dyDescent="0.3">
      <c r="A92" s="251"/>
      <c r="B92" s="240"/>
      <c r="C92" s="238"/>
      <c r="D92" s="459" t="s">
        <v>63</v>
      </c>
      <c r="E92" s="459"/>
      <c r="F92" s="459"/>
      <c r="G92" s="252"/>
      <c r="H92" s="253"/>
      <c r="I92" s="253"/>
      <c r="J92" s="253"/>
      <c r="K92" s="255">
        <v>23617.22</v>
      </c>
      <c r="L92" s="253"/>
      <c r="M92" s="254">
        <v>369.73</v>
      </c>
      <c r="N92" s="253"/>
      <c r="O92" s="256">
        <v>14213.29</v>
      </c>
      <c r="AF92" s="4"/>
      <c r="AG92" s="4"/>
      <c r="AK92" s="204" t="s">
        <v>63</v>
      </c>
      <c r="AL92" s="4"/>
    </row>
    <row r="93" spans="1:38" s="3" customFormat="1" ht="14.4" x14ac:dyDescent="0.3">
      <c r="A93" s="236"/>
      <c r="B93" s="239"/>
      <c r="C93" s="238"/>
      <c r="D93" s="449" t="s">
        <v>64</v>
      </c>
      <c r="E93" s="449"/>
      <c r="F93" s="449"/>
      <c r="G93" s="240"/>
      <c r="H93" s="241"/>
      <c r="I93" s="241"/>
      <c r="J93" s="241"/>
      <c r="K93" s="249"/>
      <c r="L93" s="241"/>
      <c r="M93" s="242">
        <v>300.83</v>
      </c>
      <c r="N93" s="241"/>
      <c r="O93" s="246">
        <v>13468.16</v>
      </c>
      <c r="AF93" s="4"/>
      <c r="AG93" s="4"/>
      <c r="AJ93" s="204" t="s">
        <v>64</v>
      </c>
      <c r="AL93" s="4"/>
    </row>
    <row r="94" spans="1:38" s="3" customFormat="1" ht="42" x14ac:dyDescent="0.3">
      <c r="A94" s="236"/>
      <c r="B94" s="239"/>
      <c r="C94" s="238" t="s">
        <v>319</v>
      </c>
      <c r="D94" s="449" t="s">
        <v>320</v>
      </c>
      <c r="E94" s="449"/>
      <c r="F94" s="449"/>
      <c r="G94" s="240" t="s">
        <v>67</v>
      </c>
      <c r="H94" s="257">
        <v>121</v>
      </c>
      <c r="I94" s="241"/>
      <c r="J94" s="257">
        <v>121</v>
      </c>
      <c r="K94" s="249"/>
      <c r="L94" s="241"/>
      <c r="M94" s="242">
        <v>364</v>
      </c>
      <c r="N94" s="241"/>
      <c r="O94" s="246">
        <v>16296.47</v>
      </c>
      <c r="AF94" s="4"/>
      <c r="AG94" s="4"/>
      <c r="AJ94" s="204" t="s">
        <v>320</v>
      </c>
      <c r="AL94" s="4"/>
    </row>
    <row r="95" spans="1:38" s="3" customFormat="1" ht="42" x14ac:dyDescent="0.3">
      <c r="A95" s="236"/>
      <c r="B95" s="239"/>
      <c r="C95" s="238" t="s">
        <v>321</v>
      </c>
      <c r="D95" s="449" t="s">
        <v>322</v>
      </c>
      <c r="E95" s="449"/>
      <c r="F95" s="449"/>
      <c r="G95" s="240" t="s">
        <v>67</v>
      </c>
      <c r="H95" s="257">
        <v>72</v>
      </c>
      <c r="I95" s="245">
        <v>0.85</v>
      </c>
      <c r="J95" s="243">
        <v>61.2</v>
      </c>
      <c r="K95" s="249"/>
      <c r="L95" s="241"/>
      <c r="M95" s="242">
        <v>184.11</v>
      </c>
      <c r="N95" s="241"/>
      <c r="O95" s="246">
        <v>8242.51</v>
      </c>
      <c r="AF95" s="4"/>
      <c r="AG95" s="4"/>
      <c r="AJ95" s="204" t="s">
        <v>322</v>
      </c>
      <c r="AL95" s="4"/>
    </row>
    <row r="96" spans="1:38" s="3" customFormat="1" ht="14.4" x14ac:dyDescent="0.3">
      <c r="A96" s="236"/>
      <c r="B96" s="258"/>
      <c r="C96" s="259"/>
      <c r="D96" s="453" t="s">
        <v>70</v>
      </c>
      <c r="E96" s="453"/>
      <c r="F96" s="453"/>
      <c r="G96" s="232"/>
      <c r="H96" s="260"/>
      <c r="I96" s="260"/>
      <c r="J96" s="260"/>
      <c r="K96" s="261"/>
      <c r="L96" s="260"/>
      <c r="M96" s="266">
        <v>917.84</v>
      </c>
      <c r="N96" s="253"/>
      <c r="O96" s="263">
        <v>38752.269999999997</v>
      </c>
      <c r="AF96" s="4"/>
      <c r="AG96" s="4"/>
      <c r="AL96" s="4" t="s">
        <v>70</v>
      </c>
    </row>
    <row r="97" spans="1:38" s="3" customFormat="1" ht="31.8" x14ac:dyDescent="0.3">
      <c r="A97" s="231" t="s">
        <v>87</v>
      </c>
      <c r="B97" s="232" t="s">
        <v>87</v>
      </c>
      <c r="C97" s="233" t="s">
        <v>326</v>
      </c>
      <c r="D97" s="454" t="s">
        <v>327</v>
      </c>
      <c r="E97" s="454"/>
      <c r="F97" s="454"/>
      <c r="G97" s="232" t="s">
        <v>196</v>
      </c>
      <c r="H97" s="232">
        <v>0.09</v>
      </c>
      <c r="I97" s="232" t="s">
        <v>48</v>
      </c>
      <c r="J97" s="232" t="s">
        <v>328</v>
      </c>
      <c r="K97" s="234"/>
      <c r="L97" s="232"/>
      <c r="M97" s="234"/>
      <c r="N97" s="232"/>
      <c r="O97" s="235"/>
      <c r="AF97" s="4"/>
      <c r="AG97" s="4" t="s">
        <v>327</v>
      </c>
      <c r="AL97" s="4"/>
    </row>
    <row r="98" spans="1:38" s="3" customFormat="1" ht="20.399999999999999" x14ac:dyDescent="0.3">
      <c r="A98" s="236"/>
      <c r="B98" s="237"/>
      <c r="C98" s="238" t="s">
        <v>138</v>
      </c>
      <c r="D98" s="460" t="s">
        <v>316</v>
      </c>
      <c r="E98" s="460"/>
      <c r="F98" s="460"/>
      <c r="G98" s="460"/>
      <c r="H98" s="460"/>
      <c r="I98" s="460"/>
      <c r="J98" s="460"/>
      <c r="K98" s="460"/>
      <c r="L98" s="460"/>
      <c r="M98" s="460"/>
      <c r="N98" s="460"/>
      <c r="O98" s="461"/>
      <c r="AF98" s="4"/>
      <c r="AG98" s="4"/>
      <c r="AH98" s="204" t="s">
        <v>316</v>
      </c>
      <c r="AL98" s="4"/>
    </row>
    <row r="99" spans="1:38" s="3" customFormat="1" ht="21.6" x14ac:dyDescent="0.3">
      <c r="A99" s="236"/>
      <c r="B99" s="237"/>
      <c r="C99" s="238" t="s">
        <v>299</v>
      </c>
      <c r="D99" s="460" t="s">
        <v>300</v>
      </c>
      <c r="E99" s="460"/>
      <c r="F99" s="460"/>
      <c r="G99" s="460"/>
      <c r="H99" s="460"/>
      <c r="I99" s="460"/>
      <c r="J99" s="460"/>
      <c r="K99" s="460"/>
      <c r="L99" s="460"/>
      <c r="M99" s="460"/>
      <c r="N99" s="460"/>
      <c r="O99" s="461"/>
      <c r="AF99" s="4"/>
      <c r="AG99" s="4"/>
      <c r="AH99" s="204" t="s">
        <v>300</v>
      </c>
      <c r="AL99" s="4"/>
    </row>
    <row r="100" spans="1:38" s="3" customFormat="1" ht="14.4" x14ac:dyDescent="0.3">
      <c r="A100" s="236"/>
      <c r="B100" s="239"/>
      <c r="C100" s="238" t="s">
        <v>48</v>
      </c>
      <c r="D100" s="449" t="s">
        <v>54</v>
      </c>
      <c r="E100" s="449"/>
      <c r="F100" s="449"/>
      <c r="G100" s="240"/>
      <c r="H100" s="241"/>
      <c r="I100" s="241"/>
      <c r="J100" s="241"/>
      <c r="K100" s="244">
        <v>1882.98</v>
      </c>
      <c r="L100" s="245">
        <v>0.48</v>
      </c>
      <c r="M100" s="242">
        <v>81.34</v>
      </c>
      <c r="N100" s="245">
        <v>44.77</v>
      </c>
      <c r="O100" s="246">
        <v>3641.59</v>
      </c>
      <c r="AF100" s="4"/>
      <c r="AG100" s="4"/>
      <c r="AI100" s="204" t="s">
        <v>54</v>
      </c>
      <c r="AL100" s="4"/>
    </row>
    <row r="101" spans="1:38" s="3" customFormat="1" ht="14.4" x14ac:dyDescent="0.3">
      <c r="A101" s="236"/>
      <c r="B101" s="239"/>
      <c r="C101" s="238" t="s">
        <v>27</v>
      </c>
      <c r="D101" s="449" t="s">
        <v>55</v>
      </c>
      <c r="E101" s="449"/>
      <c r="F101" s="449"/>
      <c r="G101" s="240"/>
      <c r="H101" s="241"/>
      <c r="I101" s="241"/>
      <c r="J101" s="241"/>
      <c r="K101" s="242">
        <v>597.80999999999995</v>
      </c>
      <c r="L101" s="245">
        <v>0.48</v>
      </c>
      <c r="M101" s="242">
        <v>25.83</v>
      </c>
      <c r="N101" s="245">
        <v>13.24</v>
      </c>
      <c r="O101" s="247">
        <v>341.99</v>
      </c>
      <c r="AF101" s="4"/>
      <c r="AG101" s="4"/>
      <c r="AI101" s="204" t="s">
        <v>55</v>
      </c>
      <c r="AL101" s="4"/>
    </row>
    <row r="102" spans="1:38" s="3" customFormat="1" ht="14.4" x14ac:dyDescent="0.3">
      <c r="A102" s="236"/>
      <c r="B102" s="239"/>
      <c r="C102" s="238" t="s">
        <v>56</v>
      </c>
      <c r="D102" s="449" t="s">
        <v>57</v>
      </c>
      <c r="E102" s="449"/>
      <c r="F102" s="449"/>
      <c r="G102" s="240"/>
      <c r="H102" s="241"/>
      <c r="I102" s="241"/>
      <c r="J102" s="241"/>
      <c r="K102" s="242">
        <v>51.94</v>
      </c>
      <c r="L102" s="245">
        <v>0.48</v>
      </c>
      <c r="M102" s="242">
        <v>2.2400000000000002</v>
      </c>
      <c r="N102" s="245">
        <v>44.77</v>
      </c>
      <c r="O102" s="247">
        <v>100.28</v>
      </c>
      <c r="AF102" s="4"/>
      <c r="AG102" s="4"/>
      <c r="AI102" s="204" t="s">
        <v>57</v>
      </c>
      <c r="AL102" s="4"/>
    </row>
    <row r="103" spans="1:38" s="3" customFormat="1" ht="14.4" x14ac:dyDescent="0.3">
      <c r="A103" s="236"/>
      <c r="B103" s="239"/>
      <c r="C103" s="238" t="s">
        <v>58</v>
      </c>
      <c r="D103" s="449" t="s">
        <v>59</v>
      </c>
      <c r="E103" s="449"/>
      <c r="F103" s="449"/>
      <c r="G103" s="240"/>
      <c r="H103" s="241"/>
      <c r="I103" s="241"/>
      <c r="J103" s="241"/>
      <c r="K103" s="244">
        <v>27005.88</v>
      </c>
      <c r="L103" s="257">
        <v>0</v>
      </c>
      <c r="M103" s="242">
        <v>0</v>
      </c>
      <c r="N103" s="245">
        <v>8.16</v>
      </c>
      <c r="O103" s="250"/>
      <c r="AF103" s="4"/>
      <c r="AG103" s="4"/>
      <c r="AI103" s="204" t="s">
        <v>59</v>
      </c>
      <c r="AL103" s="4"/>
    </row>
    <row r="104" spans="1:38" s="3" customFormat="1" ht="14.4" x14ac:dyDescent="0.3">
      <c r="A104" s="236"/>
      <c r="B104" s="239"/>
      <c r="C104" s="238"/>
      <c r="D104" s="449" t="s">
        <v>60</v>
      </c>
      <c r="E104" s="449"/>
      <c r="F104" s="449"/>
      <c r="G104" s="240" t="s">
        <v>61</v>
      </c>
      <c r="H104" s="257">
        <v>198</v>
      </c>
      <c r="I104" s="245">
        <v>0.48</v>
      </c>
      <c r="J104" s="248">
        <v>8.5535999999999994</v>
      </c>
      <c r="K104" s="249"/>
      <c r="L104" s="241"/>
      <c r="M104" s="249"/>
      <c r="N104" s="241"/>
      <c r="O104" s="250"/>
      <c r="AF104" s="4"/>
      <c r="AG104" s="4"/>
      <c r="AJ104" s="204" t="s">
        <v>60</v>
      </c>
      <c r="AL104" s="4"/>
    </row>
    <row r="105" spans="1:38" s="3" customFormat="1" ht="14.4" x14ac:dyDescent="0.3">
      <c r="A105" s="236"/>
      <c r="B105" s="239"/>
      <c r="C105" s="238"/>
      <c r="D105" s="449" t="s">
        <v>62</v>
      </c>
      <c r="E105" s="449"/>
      <c r="F105" s="449"/>
      <c r="G105" s="240" t="s">
        <v>61</v>
      </c>
      <c r="H105" s="245">
        <v>4.22</v>
      </c>
      <c r="I105" s="245">
        <v>0.48</v>
      </c>
      <c r="J105" s="265">
        <v>0.18230399999999999</v>
      </c>
      <c r="K105" s="249"/>
      <c r="L105" s="241"/>
      <c r="M105" s="249"/>
      <c r="N105" s="241"/>
      <c r="O105" s="250"/>
      <c r="AF105" s="4"/>
      <c r="AG105" s="4"/>
      <c r="AJ105" s="204" t="s">
        <v>62</v>
      </c>
      <c r="AL105" s="4"/>
    </row>
    <row r="106" spans="1:38" s="3" customFormat="1" ht="14.4" x14ac:dyDescent="0.3">
      <c r="A106" s="251"/>
      <c r="B106" s="240"/>
      <c r="C106" s="238"/>
      <c r="D106" s="459" t="s">
        <v>63</v>
      </c>
      <c r="E106" s="459"/>
      <c r="F106" s="459"/>
      <c r="G106" s="252"/>
      <c r="H106" s="253"/>
      <c r="I106" s="253"/>
      <c r="J106" s="253"/>
      <c r="K106" s="255">
        <v>29486.67</v>
      </c>
      <c r="L106" s="253"/>
      <c r="M106" s="254">
        <v>107.17</v>
      </c>
      <c r="N106" s="253"/>
      <c r="O106" s="256">
        <v>3983.58</v>
      </c>
      <c r="AF106" s="4"/>
      <c r="AG106" s="4"/>
      <c r="AK106" s="204" t="s">
        <v>63</v>
      </c>
      <c r="AL106" s="4"/>
    </row>
    <row r="107" spans="1:38" s="3" customFormat="1" ht="14.4" x14ac:dyDescent="0.3">
      <c r="A107" s="236"/>
      <c r="B107" s="239"/>
      <c r="C107" s="238"/>
      <c r="D107" s="449" t="s">
        <v>64</v>
      </c>
      <c r="E107" s="449"/>
      <c r="F107" s="449"/>
      <c r="G107" s="240"/>
      <c r="H107" s="241"/>
      <c r="I107" s="241"/>
      <c r="J107" s="241"/>
      <c r="K107" s="249"/>
      <c r="L107" s="241"/>
      <c r="M107" s="242">
        <v>83.58</v>
      </c>
      <c r="N107" s="241"/>
      <c r="O107" s="246">
        <v>3741.87</v>
      </c>
      <c r="AF107" s="4"/>
      <c r="AG107" s="4"/>
      <c r="AJ107" s="204" t="s">
        <v>64</v>
      </c>
      <c r="AL107" s="4"/>
    </row>
    <row r="108" spans="1:38" s="3" customFormat="1" ht="42" x14ac:dyDescent="0.3">
      <c r="A108" s="236"/>
      <c r="B108" s="239"/>
      <c r="C108" s="238" t="s">
        <v>319</v>
      </c>
      <c r="D108" s="449" t="s">
        <v>320</v>
      </c>
      <c r="E108" s="449"/>
      <c r="F108" s="449"/>
      <c r="G108" s="240" t="s">
        <v>67</v>
      </c>
      <c r="H108" s="257">
        <v>121</v>
      </c>
      <c r="I108" s="241"/>
      <c r="J108" s="257">
        <v>121</v>
      </c>
      <c r="K108" s="249"/>
      <c r="L108" s="241"/>
      <c r="M108" s="242">
        <v>101.13</v>
      </c>
      <c r="N108" s="241"/>
      <c r="O108" s="246">
        <v>4527.66</v>
      </c>
      <c r="AF108" s="4"/>
      <c r="AG108" s="4"/>
      <c r="AJ108" s="204" t="s">
        <v>320</v>
      </c>
      <c r="AL108" s="4"/>
    </row>
    <row r="109" spans="1:38" s="3" customFormat="1" ht="42" x14ac:dyDescent="0.3">
      <c r="A109" s="236"/>
      <c r="B109" s="239"/>
      <c r="C109" s="238" t="s">
        <v>321</v>
      </c>
      <c r="D109" s="449" t="s">
        <v>322</v>
      </c>
      <c r="E109" s="449"/>
      <c r="F109" s="449"/>
      <c r="G109" s="240" t="s">
        <v>67</v>
      </c>
      <c r="H109" s="257">
        <v>72</v>
      </c>
      <c r="I109" s="245">
        <v>0.85</v>
      </c>
      <c r="J109" s="243">
        <v>61.2</v>
      </c>
      <c r="K109" s="249"/>
      <c r="L109" s="241"/>
      <c r="M109" s="242">
        <v>51.15</v>
      </c>
      <c r="N109" s="241"/>
      <c r="O109" s="246">
        <v>2290.02</v>
      </c>
      <c r="AF109" s="4"/>
      <c r="AG109" s="4"/>
      <c r="AJ109" s="204" t="s">
        <v>322</v>
      </c>
      <c r="AL109" s="4"/>
    </row>
    <row r="110" spans="1:38" s="3" customFormat="1" ht="14.4" x14ac:dyDescent="0.3">
      <c r="A110" s="236"/>
      <c r="B110" s="258"/>
      <c r="C110" s="259"/>
      <c r="D110" s="453" t="s">
        <v>70</v>
      </c>
      <c r="E110" s="453"/>
      <c r="F110" s="453"/>
      <c r="G110" s="232"/>
      <c r="H110" s="260"/>
      <c r="I110" s="260"/>
      <c r="J110" s="260"/>
      <c r="K110" s="261"/>
      <c r="L110" s="260"/>
      <c r="M110" s="266">
        <v>259.45</v>
      </c>
      <c r="N110" s="253"/>
      <c r="O110" s="263">
        <v>10801.26</v>
      </c>
      <c r="AF110" s="4"/>
      <c r="AG110" s="4"/>
      <c r="AL110" s="4" t="s">
        <v>70</v>
      </c>
    </row>
    <row r="111" spans="1:38" s="3" customFormat="1" ht="14.4" x14ac:dyDescent="0.3">
      <c r="A111" s="231" t="s">
        <v>88</v>
      </c>
      <c r="B111" s="232" t="s">
        <v>88</v>
      </c>
      <c r="C111" s="233" t="s">
        <v>329</v>
      </c>
      <c r="D111" s="454" t="s">
        <v>330</v>
      </c>
      <c r="E111" s="454"/>
      <c r="F111" s="454"/>
      <c r="G111" s="232" t="s">
        <v>331</v>
      </c>
      <c r="H111" s="232">
        <v>0.04</v>
      </c>
      <c r="I111" s="232" t="s">
        <v>48</v>
      </c>
      <c r="J111" s="232" t="s">
        <v>135</v>
      </c>
      <c r="K111" s="234"/>
      <c r="L111" s="232"/>
      <c r="M111" s="234"/>
      <c r="N111" s="232"/>
      <c r="O111" s="235"/>
      <c r="AF111" s="4"/>
      <c r="AG111" s="4" t="s">
        <v>330</v>
      </c>
      <c r="AL111" s="4"/>
    </row>
    <row r="112" spans="1:38" s="3" customFormat="1" ht="21.6" x14ac:dyDescent="0.3">
      <c r="A112" s="236"/>
      <c r="B112" s="237"/>
      <c r="C112" s="238" t="s">
        <v>299</v>
      </c>
      <c r="D112" s="460" t="s">
        <v>300</v>
      </c>
      <c r="E112" s="460"/>
      <c r="F112" s="460"/>
      <c r="G112" s="460"/>
      <c r="H112" s="460"/>
      <c r="I112" s="460"/>
      <c r="J112" s="460"/>
      <c r="K112" s="460"/>
      <c r="L112" s="460"/>
      <c r="M112" s="460"/>
      <c r="N112" s="460"/>
      <c r="O112" s="461"/>
      <c r="AF112" s="4"/>
      <c r="AG112" s="4"/>
      <c r="AH112" s="204" t="s">
        <v>300</v>
      </c>
      <c r="AL112" s="4"/>
    </row>
    <row r="113" spans="1:38" s="3" customFormat="1" ht="14.4" x14ac:dyDescent="0.3">
      <c r="A113" s="236"/>
      <c r="B113" s="239"/>
      <c r="C113" s="238" t="s">
        <v>48</v>
      </c>
      <c r="D113" s="449" t="s">
        <v>54</v>
      </c>
      <c r="E113" s="449"/>
      <c r="F113" s="449"/>
      <c r="G113" s="240"/>
      <c r="H113" s="241"/>
      <c r="I113" s="241"/>
      <c r="J113" s="241"/>
      <c r="K113" s="242">
        <v>812.91</v>
      </c>
      <c r="L113" s="243">
        <v>1.2</v>
      </c>
      <c r="M113" s="242">
        <v>39.020000000000003</v>
      </c>
      <c r="N113" s="245">
        <v>44.77</v>
      </c>
      <c r="O113" s="246">
        <v>1746.93</v>
      </c>
      <c r="AF113" s="4"/>
      <c r="AG113" s="4"/>
      <c r="AI113" s="204" t="s">
        <v>54</v>
      </c>
      <c r="AL113" s="4"/>
    </row>
    <row r="114" spans="1:38" s="3" customFormat="1" ht="14.4" x14ac:dyDescent="0.3">
      <c r="A114" s="236"/>
      <c r="B114" s="239"/>
      <c r="C114" s="238" t="s">
        <v>27</v>
      </c>
      <c r="D114" s="449" t="s">
        <v>55</v>
      </c>
      <c r="E114" s="449"/>
      <c r="F114" s="449"/>
      <c r="G114" s="240"/>
      <c r="H114" s="241"/>
      <c r="I114" s="241"/>
      <c r="J114" s="241"/>
      <c r="K114" s="242">
        <v>7.82</v>
      </c>
      <c r="L114" s="243">
        <v>1.2</v>
      </c>
      <c r="M114" s="242">
        <v>0.38</v>
      </c>
      <c r="N114" s="245">
        <v>13.24</v>
      </c>
      <c r="O114" s="247">
        <v>5.03</v>
      </c>
      <c r="AF114" s="4"/>
      <c r="AG114" s="4"/>
      <c r="AI114" s="204" t="s">
        <v>55</v>
      </c>
      <c r="AL114" s="4"/>
    </row>
    <row r="115" spans="1:38" s="3" customFormat="1" ht="14.4" x14ac:dyDescent="0.3">
      <c r="A115" s="236"/>
      <c r="B115" s="239"/>
      <c r="C115" s="238" t="s">
        <v>56</v>
      </c>
      <c r="D115" s="449" t="s">
        <v>57</v>
      </c>
      <c r="E115" s="449"/>
      <c r="F115" s="449"/>
      <c r="G115" s="240"/>
      <c r="H115" s="241"/>
      <c r="I115" s="241"/>
      <c r="J115" s="241"/>
      <c r="K115" s="242">
        <v>3.38</v>
      </c>
      <c r="L115" s="243">
        <v>1.2</v>
      </c>
      <c r="M115" s="242">
        <v>0.16</v>
      </c>
      <c r="N115" s="245">
        <v>44.77</v>
      </c>
      <c r="O115" s="247">
        <v>7.16</v>
      </c>
      <c r="AF115" s="4"/>
      <c r="AG115" s="4"/>
      <c r="AI115" s="204" t="s">
        <v>57</v>
      </c>
      <c r="AL115" s="4"/>
    </row>
    <row r="116" spans="1:38" s="3" customFormat="1" ht="14.4" x14ac:dyDescent="0.3">
      <c r="A116" s="236"/>
      <c r="B116" s="239"/>
      <c r="C116" s="238"/>
      <c r="D116" s="449" t="s">
        <v>60</v>
      </c>
      <c r="E116" s="449"/>
      <c r="F116" s="449"/>
      <c r="G116" s="240" t="s">
        <v>61</v>
      </c>
      <c r="H116" s="243">
        <v>95.3</v>
      </c>
      <c r="I116" s="243">
        <v>1.2</v>
      </c>
      <c r="J116" s="248">
        <v>4.5743999999999998</v>
      </c>
      <c r="K116" s="249"/>
      <c r="L116" s="241"/>
      <c r="M116" s="249"/>
      <c r="N116" s="241"/>
      <c r="O116" s="250"/>
      <c r="AF116" s="4"/>
      <c r="AG116" s="4"/>
      <c r="AJ116" s="204" t="s">
        <v>60</v>
      </c>
      <c r="AL116" s="4"/>
    </row>
    <row r="117" spans="1:38" s="3" customFormat="1" ht="14.4" x14ac:dyDescent="0.3">
      <c r="A117" s="236"/>
      <c r="B117" s="239"/>
      <c r="C117" s="238"/>
      <c r="D117" s="449" t="s">
        <v>62</v>
      </c>
      <c r="E117" s="449"/>
      <c r="F117" s="449"/>
      <c r="G117" s="240" t="s">
        <v>61</v>
      </c>
      <c r="H117" s="245">
        <v>0.25</v>
      </c>
      <c r="I117" s="243">
        <v>1.2</v>
      </c>
      <c r="J117" s="267">
        <v>1.2E-2</v>
      </c>
      <c r="K117" s="249"/>
      <c r="L117" s="241"/>
      <c r="M117" s="249"/>
      <c r="N117" s="241"/>
      <c r="O117" s="250"/>
      <c r="AF117" s="4"/>
      <c r="AG117" s="4"/>
      <c r="AJ117" s="204" t="s">
        <v>62</v>
      </c>
      <c r="AL117" s="4"/>
    </row>
    <row r="118" spans="1:38" s="3" customFormat="1" ht="14.4" x14ac:dyDescent="0.3">
      <c r="A118" s="251"/>
      <c r="B118" s="240"/>
      <c r="C118" s="238"/>
      <c r="D118" s="459" t="s">
        <v>63</v>
      </c>
      <c r="E118" s="459"/>
      <c r="F118" s="459"/>
      <c r="G118" s="252"/>
      <c r="H118" s="253"/>
      <c r="I118" s="253"/>
      <c r="J118" s="253"/>
      <c r="K118" s="254">
        <v>820.73</v>
      </c>
      <c r="L118" s="253"/>
      <c r="M118" s="254">
        <v>39.4</v>
      </c>
      <c r="N118" s="253"/>
      <c r="O118" s="256">
        <v>1751.96</v>
      </c>
      <c r="AF118" s="4"/>
      <c r="AG118" s="4"/>
      <c r="AK118" s="204" t="s">
        <v>63</v>
      </c>
      <c r="AL118" s="4"/>
    </row>
    <row r="119" spans="1:38" s="3" customFormat="1" ht="14.4" x14ac:dyDescent="0.3">
      <c r="A119" s="236"/>
      <c r="B119" s="239"/>
      <c r="C119" s="238"/>
      <c r="D119" s="449" t="s">
        <v>64</v>
      </c>
      <c r="E119" s="449"/>
      <c r="F119" s="449"/>
      <c r="G119" s="240"/>
      <c r="H119" s="241"/>
      <c r="I119" s="241"/>
      <c r="J119" s="241"/>
      <c r="K119" s="249"/>
      <c r="L119" s="241"/>
      <c r="M119" s="242">
        <v>39.18</v>
      </c>
      <c r="N119" s="241"/>
      <c r="O119" s="246">
        <v>1754.09</v>
      </c>
      <c r="AF119" s="4"/>
      <c r="AG119" s="4"/>
      <c r="AJ119" s="204" t="s">
        <v>64</v>
      </c>
      <c r="AL119" s="4"/>
    </row>
    <row r="120" spans="1:38" s="3" customFormat="1" ht="31.8" x14ac:dyDescent="0.3">
      <c r="A120" s="236"/>
      <c r="B120" s="239"/>
      <c r="C120" s="238" t="s">
        <v>301</v>
      </c>
      <c r="D120" s="449" t="s">
        <v>302</v>
      </c>
      <c r="E120" s="449"/>
      <c r="F120" s="449"/>
      <c r="G120" s="240" t="s">
        <v>67</v>
      </c>
      <c r="H120" s="257">
        <v>87</v>
      </c>
      <c r="I120" s="241"/>
      <c r="J120" s="257">
        <v>87</v>
      </c>
      <c r="K120" s="249"/>
      <c r="L120" s="241"/>
      <c r="M120" s="242">
        <v>34.090000000000003</v>
      </c>
      <c r="N120" s="241"/>
      <c r="O120" s="246">
        <v>1526.06</v>
      </c>
      <c r="AF120" s="4"/>
      <c r="AG120" s="4"/>
      <c r="AJ120" s="204" t="s">
        <v>302</v>
      </c>
      <c r="AL120" s="4"/>
    </row>
    <row r="121" spans="1:38" s="3" customFormat="1" ht="31.8" x14ac:dyDescent="0.3">
      <c r="A121" s="236"/>
      <c r="B121" s="239"/>
      <c r="C121" s="238" t="s">
        <v>303</v>
      </c>
      <c r="D121" s="449" t="s">
        <v>304</v>
      </c>
      <c r="E121" s="449"/>
      <c r="F121" s="449"/>
      <c r="G121" s="240" t="s">
        <v>67</v>
      </c>
      <c r="H121" s="257">
        <v>44</v>
      </c>
      <c r="I121" s="241"/>
      <c r="J121" s="257">
        <v>44</v>
      </c>
      <c r="K121" s="249"/>
      <c r="L121" s="241"/>
      <c r="M121" s="242">
        <v>17.239999999999998</v>
      </c>
      <c r="N121" s="241"/>
      <c r="O121" s="247">
        <v>771.8</v>
      </c>
      <c r="AF121" s="4"/>
      <c r="AG121" s="4"/>
      <c r="AJ121" s="204" t="s">
        <v>304</v>
      </c>
      <c r="AL121" s="4"/>
    </row>
    <row r="122" spans="1:38" s="3" customFormat="1" ht="14.4" x14ac:dyDescent="0.3">
      <c r="A122" s="236"/>
      <c r="B122" s="258"/>
      <c r="C122" s="259"/>
      <c r="D122" s="453" t="s">
        <v>70</v>
      </c>
      <c r="E122" s="453"/>
      <c r="F122" s="453"/>
      <c r="G122" s="232"/>
      <c r="H122" s="260"/>
      <c r="I122" s="260"/>
      <c r="J122" s="260"/>
      <c r="K122" s="261"/>
      <c r="L122" s="260"/>
      <c r="M122" s="266">
        <v>90.73</v>
      </c>
      <c r="N122" s="253"/>
      <c r="O122" s="263">
        <v>4049.82</v>
      </c>
      <c r="AF122" s="4"/>
      <c r="AG122" s="4"/>
      <c r="AL122" s="4" t="s">
        <v>70</v>
      </c>
    </row>
    <row r="123" spans="1:38" s="3" customFormat="1" ht="42" x14ac:dyDescent="0.3">
      <c r="A123" s="231" t="s">
        <v>89</v>
      </c>
      <c r="B123" s="232" t="s">
        <v>89</v>
      </c>
      <c r="C123" s="233" t="s">
        <v>332</v>
      </c>
      <c r="D123" s="454" t="s">
        <v>333</v>
      </c>
      <c r="E123" s="454"/>
      <c r="F123" s="454"/>
      <c r="G123" s="232" t="s">
        <v>331</v>
      </c>
      <c r="H123" s="232">
        <v>0.04</v>
      </c>
      <c r="I123" s="232" t="s">
        <v>48</v>
      </c>
      <c r="J123" s="232" t="s">
        <v>135</v>
      </c>
      <c r="K123" s="234"/>
      <c r="L123" s="232"/>
      <c r="M123" s="234"/>
      <c r="N123" s="232"/>
      <c r="O123" s="235"/>
      <c r="AF123" s="4"/>
      <c r="AG123" s="4" t="s">
        <v>333</v>
      </c>
      <c r="AL123" s="4"/>
    </row>
    <row r="124" spans="1:38" s="3" customFormat="1" ht="20.399999999999999" x14ac:dyDescent="0.3">
      <c r="A124" s="236"/>
      <c r="B124" s="237"/>
      <c r="C124" s="238" t="s">
        <v>138</v>
      </c>
      <c r="D124" s="460" t="s">
        <v>316</v>
      </c>
      <c r="E124" s="460"/>
      <c r="F124" s="460"/>
      <c r="G124" s="460"/>
      <c r="H124" s="460"/>
      <c r="I124" s="460"/>
      <c r="J124" s="460"/>
      <c r="K124" s="460"/>
      <c r="L124" s="460"/>
      <c r="M124" s="460"/>
      <c r="N124" s="460"/>
      <c r="O124" s="461"/>
      <c r="AF124" s="4"/>
      <c r="AG124" s="4"/>
      <c r="AH124" s="204" t="s">
        <v>316</v>
      </c>
      <c r="AL124" s="4"/>
    </row>
    <row r="125" spans="1:38" s="3" customFormat="1" ht="21.6" x14ac:dyDescent="0.3">
      <c r="A125" s="236"/>
      <c r="B125" s="237"/>
      <c r="C125" s="238" t="s">
        <v>299</v>
      </c>
      <c r="D125" s="460" t="s">
        <v>300</v>
      </c>
      <c r="E125" s="460"/>
      <c r="F125" s="460"/>
      <c r="G125" s="460"/>
      <c r="H125" s="460"/>
      <c r="I125" s="460"/>
      <c r="J125" s="460"/>
      <c r="K125" s="460"/>
      <c r="L125" s="460"/>
      <c r="M125" s="460"/>
      <c r="N125" s="460"/>
      <c r="O125" s="461"/>
      <c r="AF125" s="4"/>
      <c r="AG125" s="4"/>
      <c r="AH125" s="204" t="s">
        <v>300</v>
      </c>
      <c r="AL125" s="4"/>
    </row>
    <row r="126" spans="1:38" s="3" customFormat="1" ht="14.4" x14ac:dyDescent="0.3">
      <c r="A126" s="236"/>
      <c r="B126" s="239"/>
      <c r="C126" s="238" t="s">
        <v>48</v>
      </c>
      <c r="D126" s="449" t="s">
        <v>54</v>
      </c>
      <c r="E126" s="449"/>
      <c r="F126" s="449"/>
      <c r="G126" s="240"/>
      <c r="H126" s="241"/>
      <c r="I126" s="241"/>
      <c r="J126" s="241"/>
      <c r="K126" s="244">
        <v>1504.23</v>
      </c>
      <c r="L126" s="245">
        <v>0.48</v>
      </c>
      <c r="M126" s="242">
        <v>28.88</v>
      </c>
      <c r="N126" s="245">
        <v>44.77</v>
      </c>
      <c r="O126" s="246">
        <v>1292.96</v>
      </c>
      <c r="AF126" s="4"/>
      <c r="AG126" s="4"/>
      <c r="AI126" s="204" t="s">
        <v>54</v>
      </c>
      <c r="AL126" s="4"/>
    </row>
    <row r="127" spans="1:38" s="3" customFormat="1" ht="14.4" x14ac:dyDescent="0.3">
      <c r="A127" s="236"/>
      <c r="B127" s="239"/>
      <c r="C127" s="238" t="s">
        <v>27</v>
      </c>
      <c r="D127" s="449" t="s">
        <v>55</v>
      </c>
      <c r="E127" s="449"/>
      <c r="F127" s="449"/>
      <c r="G127" s="240"/>
      <c r="H127" s="241"/>
      <c r="I127" s="241"/>
      <c r="J127" s="241"/>
      <c r="K127" s="242">
        <v>90.56</v>
      </c>
      <c r="L127" s="245">
        <v>0.48</v>
      </c>
      <c r="M127" s="242">
        <v>1.74</v>
      </c>
      <c r="N127" s="245">
        <v>13.24</v>
      </c>
      <c r="O127" s="247">
        <v>23.04</v>
      </c>
      <c r="AF127" s="4"/>
      <c r="AG127" s="4"/>
      <c r="AI127" s="204" t="s">
        <v>55</v>
      </c>
      <c r="AL127" s="4"/>
    </row>
    <row r="128" spans="1:38" s="3" customFormat="1" ht="14.4" x14ac:dyDescent="0.3">
      <c r="A128" s="236"/>
      <c r="B128" s="239"/>
      <c r="C128" s="238" t="s">
        <v>56</v>
      </c>
      <c r="D128" s="449" t="s">
        <v>57</v>
      </c>
      <c r="E128" s="449"/>
      <c r="F128" s="449"/>
      <c r="G128" s="240"/>
      <c r="H128" s="241"/>
      <c r="I128" s="241"/>
      <c r="J128" s="241"/>
      <c r="K128" s="242">
        <v>12.55</v>
      </c>
      <c r="L128" s="245">
        <v>0.48</v>
      </c>
      <c r="M128" s="242">
        <v>0.24</v>
      </c>
      <c r="N128" s="245">
        <v>44.77</v>
      </c>
      <c r="O128" s="247">
        <v>10.74</v>
      </c>
      <c r="AF128" s="4"/>
      <c r="AG128" s="4"/>
      <c r="AI128" s="204" t="s">
        <v>57</v>
      </c>
      <c r="AL128" s="4"/>
    </row>
    <row r="129" spans="1:38" s="3" customFormat="1" ht="14.4" x14ac:dyDescent="0.3">
      <c r="A129" s="236"/>
      <c r="B129" s="239"/>
      <c r="C129" s="238" t="s">
        <v>58</v>
      </c>
      <c r="D129" s="449" t="s">
        <v>59</v>
      </c>
      <c r="E129" s="449"/>
      <c r="F129" s="449"/>
      <c r="G129" s="240"/>
      <c r="H129" s="241"/>
      <c r="I129" s="241"/>
      <c r="J129" s="241"/>
      <c r="K129" s="242">
        <v>130</v>
      </c>
      <c r="L129" s="257">
        <v>0</v>
      </c>
      <c r="M129" s="242">
        <v>0</v>
      </c>
      <c r="N129" s="245">
        <v>8.16</v>
      </c>
      <c r="O129" s="250"/>
      <c r="AF129" s="4"/>
      <c r="AG129" s="4"/>
      <c r="AI129" s="204" t="s">
        <v>59</v>
      </c>
      <c r="AL129" s="4"/>
    </row>
    <row r="130" spans="1:38" s="3" customFormat="1" ht="14.4" x14ac:dyDescent="0.3">
      <c r="A130" s="236"/>
      <c r="B130" s="239"/>
      <c r="C130" s="238"/>
      <c r="D130" s="449" t="s">
        <v>60</v>
      </c>
      <c r="E130" s="449"/>
      <c r="F130" s="449"/>
      <c r="G130" s="240" t="s">
        <v>61</v>
      </c>
      <c r="H130" s="245">
        <v>187.56</v>
      </c>
      <c r="I130" s="245">
        <v>0.48</v>
      </c>
      <c r="J130" s="265">
        <v>3.6011519999999999</v>
      </c>
      <c r="K130" s="249"/>
      <c r="L130" s="241"/>
      <c r="M130" s="249"/>
      <c r="N130" s="241"/>
      <c r="O130" s="250"/>
      <c r="AF130" s="4"/>
      <c r="AG130" s="4"/>
      <c r="AJ130" s="204" t="s">
        <v>60</v>
      </c>
      <c r="AL130" s="4"/>
    </row>
    <row r="131" spans="1:38" s="3" customFormat="1" ht="14.4" x14ac:dyDescent="0.3">
      <c r="A131" s="236"/>
      <c r="B131" s="239"/>
      <c r="C131" s="238"/>
      <c r="D131" s="449" t="s">
        <v>62</v>
      </c>
      <c r="E131" s="449"/>
      <c r="F131" s="449"/>
      <c r="G131" s="240" t="s">
        <v>61</v>
      </c>
      <c r="H131" s="257">
        <v>1</v>
      </c>
      <c r="I131" s="245">
        <v>0.48</v>
      </c>
      <c r="J131" s="248">
        <v>1.9199999999999998E-2</v>
      </c>
      <c r="K131" s="249"/>
      <c r="L131" s="241"/>
      <c r="M131" s="249"/>
      <c r="N131" s="241"/>
      <c r="O131" s="250"/>
      <c r="AF131" s="4"/>
      <c r="AG131" s="4"/>
      <c r="AJ131" s="204" t="s">
        <v>62</v>
      </c>
      <c r="AL131" s="4"/>
    </row>
    <row r="132" spans="1:38" s="3" customFormat="1" ht="14.4" x14ac:dyDescent="0.3">
      <c r="A132" s="251"/>
      <c r="B132" s="240"/>
      <c r="C132" s="238"/>
      <c r="D132" s="459" t="s">
        <v>63</v>
      </c>
      <c r="E132" s="459"/>
      <c r="F132" s="459"/>
      <c r="G132" s="252"/>
      <c r="H132" s="253"/>
      <c r="I132" s="253"/>
      <c r="J132" s="253"/>
      <c r="K132" s="255">
        <v>1724.79</v>
      </c>
      <c r="L132" s="253"/>
      <c r="M132" s="254">
        <v>30.62</v>
      </c>
      <c r="N132" s="253"/>
      <c r="O132" s="256">
        <v>1316</v>
      </c>
      <c r="AF132" s="4"/>
      <c r="AG132" s="4"/>
      <c r="AK132" s="204" t="s">
        <v>63</v>
      </c>
      <c r="AL132" s="4"/>
    </row>
    <row r="133" spans="1:38" s="3" customFormat="1" ht="14.4" x14ac:dyDescent="0.3">
      <c r="A133" s="236"/>
      <c r="B133" s="239"/>
      <c r="C133" s="238"/>
      <c r="D133" s="449" t="s">
        <v>64</v>
      </c>
      <c r="E133" s="449"/>
      <c r="F133" s="449"/>
      <c r="G133" s="240"/>
      <c r="H133" s="241"/>
      <c r="I133" s="241"/>
      <c r="J133" s="241"/>
      <c r="K133" s="249"/>
      <c r="L133" s="241"/>
      <c r="M133" s="242">
        <v>29.12</v>
      </c>
      <c r="N133" s="241"/>
      <c r="O133" s="246">
        <v>1303.7</v>
      </c>
      <c r="AF133" s="4"/>
      <c r="AG133" s="4"/>
      <c r="AJ133" s="204" t="s">
        <v>64</v>
      </c>
      <c r="AL133" s="4"/>
    </row>
    <row r="134" spans="1:38" s="3" customFormat="1" ht="42" x14ac:dyDescent="0.3">
      <c r="A134" s="236"/>
      <c r="B134" s="239"/>
      <c r="C134" s="238" t="s">
        <v>319</v>
      </c>
      <c r="D134" s="449" t="s">
        <v>320</v>
      </c>
      <c r="E134" s="449"/>
      <c r="F134" s="449"/>
      <c r="G134" s="240" t="s">
        <v>67</v>
      </c>
      <c r="H134" s="257">
        <v>121</v>
      </c>
      <c r="I134" s="241"/>
      <c r="J134" s="257">
        <v>121</v>
      </c>
      <c r="K134" s="249"/>
      <c r="L134" s="241"/>
      <c r="M134" s="242">
        <v>35.24</v>
      </c>
      <c r="N134" s="241"/>
      <c r="O134" s="246">
        <v>1577.48</v>
      </c>
      <c r="AF134" s="4"/>
      <c r="AG134" s="4"/>
      <c r="AJ134" s="204" t="s">
        <v>320</v>
      </c>
      <c r="AL134" s="4"/>
    </row>
    <row r="135" spans="1:38" s="3" customFormat="1" ht="42" x14ac:dyDescent="0.3">
      <c r="A135" s="236"/>
      <c r="B135" s="239"/>
      <c r="C135" s="238" t="s">
        <v>321</v>
      </c>
      <c r="D135" s="449" t="s">
        <v>322</v>
      </c>
      <c r="E135" s="449"/>
      <c r="F135" s="449"/>
      <c r="G135" s="240" t="s">
        <v>67</v>
      </c>
      <c r="H135" s="257">
        <v>72</v>
      </c>
      <c r="I135" s="245">
        <v>0.85</v>
      </c>
      <c r="J135" s="243">
        <v>61.2</v>
      </c>
      <c r="K135" s="249"/>
      <c r="L135" s="241"/>
      <c r="M135" s="242">
        <v>17.82</v>
      </c>
      <c r="N135" s="241"/>
      <c r="O135" s="247">
        <v>797.86</v>
      </c>
      <c r="AF135" s="4"/>
      <c r="AG135" s="4"/>
      <c r="AJ135" s="204" t="s">
        <v>322</v>
      </c>
      <c r="AL135" s="4"/>
    </row>
    <row r="136" spans="1:38" s="3" customFormat="1" ht="14.4" x14ac:dyDescent="0.3">
      <c r="A136" s="236"/>
      <c r="B136" s="258"/>
      <c r="C136" s="259"/>
      <c r="D136" s="453" t="s">
        <v>70</v>
      </c>
      <c r="E136" s="453"/>
      <c r="F136" s="453"/>
      <c r="G136" s="232"/>
      <c r="H136" s="260"/>
      <c r="I136" s="260"/>
      <c r="J136" s="260"/>
      <c r="K136" s="261"/>
      <c r="L136" s="260"/>
      <c r="M136" s="266">
        <v>83.68</v>
      </c>
      <c r="N136" s="253"/>
      <c r="O136" s="263">
        <v>3691.34</v>
      </c>
      <c r="AF136" s="4"/>
      <c r="AG136" s="4"/>
      <c r="AL136" s="4" t="s">
        <v>70</v>
      </c>
    </row>
    <row r="137" spans="1:38" s="3" customFormat="1" ht="21.6" x14ac:dyDescent="0.3">
      <c r="A137" s="231" t="s">
        <v>90</v>
      </c>
      <c r="B137" s="232" t="s">
        <v>90</v>
      </c>
      <c r="C137" s="233" t="s">
        <v>334</v>
      </c>
      <c r="D137" s="454" t="s">
        <v>335</v>
      </c>
      <c r="E137" s="454"/>
      <c r="F137" s="454"/>
      <c r="G137" s="232" t="s">
        <v>107</v>
      </c>
      <c r="H137" s="232">
        <v>1</v>
      </c>
      <c r="I137" s="232" t="s">
        <v>48</v>
      </c>
      <c r="J137" s="232" t="s">
        <v>48</v>
      </c>
      <c r="K137" s="234"/>
      <c r="L137" s="232"/>
      <c r="M137" s="234"/>
      <c r="N137" s="232"/>
      <c r="O137" s="235"/>
      <c r="AF137" s="4"/>
      <c r="AG137" s="4" t="s">
        <v>335</v>
      </c>
      <c r="AL137" s="4"/>
    </row>
    <row r="138" spans="1:38" s="3" customFormat="1" ht="20.399999999999999" x14ac:dyDescent="0.3">
      <c r="A138" s="236"/>
      <c r="B138" s="237"/>
      <c r="C138" s="238" t="s">
        <v>138</v>
      </c>
      <c r="D138" s="460" t="s">
        <v>316</v>
      </c>
      <c r="E138" s="460"/>
      <c r="F138" s="460"/>
      <c r="G138" s="460"/>
      <c r="H138" s="460"/>
      <c r="I138" s="460"/>
      <c r="J138" s="460"/>
      <c r="K138" s="460"/>
      <c r="L138" s="460"/>
      <c r="M138" s="460"/>
      <c r="N138" s="460"/>
      <c r="O138" s="461"/>
      <c r="AF138" s="4"/>
      <c r="AG138" s="4"/>
      <c r="AH138" s="204" t="s">
        <v>316</v>
      </c>
      <c r="AL138" s="4"/>
    </row>
    <row r="139" spans="1:38" s="3" customFormat="1" ht="21.6" x14ac:dyDescent="0.3">
      <c r="A139" s="236"/>
      <c r="B139" s="237"/>
      <c r="C139" s="238" t="s">
        <v>299</v>
      </c>
      <c r="D139" s="460" t="s">
        <v>300</v>
      </c>
      <c r="E139" s="460"/>
      <c r="F139" s="460"/>
      <c r="G139" s="460"/>
      <c r="H139" s="460"/>
      <c r="I139" s="460"/>
      <c r="J139" s="460"/>
      <c r="K139" s="460"/>
      <c r="L139" s="460"/>
      <c r="M139" s="460"/>
      <c r="N139" s="460"/>
      <c r="O139" s="461"/>
      <c r="AF139" s="4"/>
      <c r="AG139" s="4"/>
      <c r="AH139" s="204" t="s">
        <v>300</v>
      </c>
      <c r="AL139" s="4"/>
    </row>
    <row r="140" spans="1:38" s="3" customFormat="1" ht="14.4" x14ac:dyDescent="0.3">
      <c r="A140" s="236"/>
      <c r="B140" s="239"/>
      <c r="C140" s="238" t="s">
        <v>48</v>
      </c>
      <c r="D140" s="449" t="s">
        <v>54</v>
      </c>
      <c r="E140" s="449"/>
      <c r="F140" s="449"/>
      <c r="G140" s="240"/>
      <c r="H140" s="241"/>
      <c r="I140" s="241"/>
      <c r="J140" s="241"/>
      <c r="K140" s="242">
        <v>8.66</v>
      </c>
      <c r="L140" s="245">
        <v>0.48</v>
      </c>
      <c r="M140" s="242">
        <v>4.16</v>
      </c>
      <c r="N140" s="245">
        <v>44.77</v>
      </c>
      <c r="O140" s="247">
        <v>186.24</v>
      </c>
      <c r="AF140" s="4"/>
      <c r="AG140" s="4"/>
      <c r="AI140" s="204" t="s">
        <v>54</v>
      </c>
      <c r="AL140" s="4"/>
    </row>
    <row r="141" spans="1:38" s="3" customFormat="1" ht="14.4" x14ac:dyDescent="0.3">
      <c r="A141" s="236"/>
      <c r="B141" s="239"/>
      <c r="C141" s="238" t="s">
        <v>27</v>
      </c>
      <c r="D141" s="449" t="s">
        <v>55</v>
      </c>
      <c r="E141" s="449"/>
      <c r="F141" s="449"/>
      <c r="G141" s="240"/>
      <c r="H141" s="241"/>
      <c r="I141" s="241"/>
      <c r="J141" s="241"/>
      <c r="K141" s="242">
        <v>2.17</v>
      </c>
      <c r="L141" s="245">
        <v>0.48</v>
      </c>
      <c r="M141" s="242">
        <v>1.04</v>
      </c>
      <c r="N141" s="245">
        <v>13.24</v>
      </c>
      <c r="O141" s="247">
        <v>13.77</v>
      </c>
      <c r="AF141" s="4"/>
      <c r="AG141" s="4"/>
      <c r="AI141" s="204" t="s">
        <v>55</v>
      </c>
      <c r="AL141" s="4"/>
    </row>
    <row r="142" spans="1:38" s="3" customFormat="1" ht="14.4" x14ac:dyDescent="0.3">
      <c r="A142" s="236"/>
      <c r="B142" s="239"/>
      <c r="C142" s="238" t="s">
        <v>56</v>
      </c>
      <c r="D142" s="449" t="s">
        <v>57</v>
      </c>
      <c r="E142" s="449"/>
      <c r="F142" s="449"/>
      <c r="G142" s="240"/>
      <c r="H142" s="241"/>
      <c r="I142" s="241"/>
      <c r="J142" s="241"/>
      <c r="K142" s="242">
        <v>0.37</v>
      </c>
      <c r="L142" s="245">
        <v>0.48</v>
      </c>
      <c r="M142" s="242">
        <v>0.18</v>
      </c>
      <c r="N142" s="245">
        <v>44.77</v>
      </c>
      <c r="O142" s="247">
        <v>8.06</v>
      </c>
      <c r="AF142" s="4"/>
      <c r="AG142" s="4"/>
      <c r="AI142" s="204" t="s">
        <v>57</v>
      </c>
      <c r="AL142" s="4"/>
    </row>
    <row r="143" spans="1:38" s="3" customFormat="1" ht="14.4" x14ac:dyDescent="0.3">
      <c r="A143" s="236"/>
      <c r="B143" s="239"/>
      <c r="C143" s="238" t="s">
        <v>58</v>
      </c>
      <c r="D143" s="449" t="s">
        <v>59</v>
      </c>
      <c r="E143" s="449"/>
      <c r="F143" s="449"/>
      <c r="G143" s="240"/>
      <c r="H143" s="241"/>
      <c r="I143" s="241"/>
      <c r="J143" s="241"/>
      <c r="K143" s="242">
        <v>729.38</v>
      </c>
      <c r="L143" s="257">
        <v>0</v>
      </c>
      <c r="M143" s="242">
        <v>0</v>
      </c>
      <c r="N143" s="245">
        <v>8.16</v>
      </c>
      <c r="O143" s="250"/>
      <c r="AF143" s="4"/>
      <c r="AG143" s="4"/>
      <c r="AI143" s="204" t="s">
        <v>59</v>
      </c>
      <c r="AL143" s="4"/>
    </row>
    <row r="144" spans="1:38" s="3" customFormat="1" ht="14.4" x14ac:dyDescent="0.3">
      <c r="A144" s="236"/>
      <c r="B144" s="239"/>
      <c r="C144" s="238"/>
      <c r="D144" s="449" t="s">
        <v>60</v>
      </c>
      <c r="E144" s="449"/>
      <c r="F144" s="449"/>
      <c r="G144" s="240" t="s">
        <v>61</v>
      </c>
      <c r="H144" s="243">
        <v>0.9</v>
      </c>
      <c r="I144" s="245">
        <v>0.48</v>
      </c>
      <c r="J144" s="267">
        <v>0.432</v>
      </c>
      <c r="K144" s="249"/>
      <c r="L144" s="241"/>
      <c r="M144" s="249"/>
      <c r="N144" s="241"/>
      <c r="O144" s="250"/>
      <c r="AF144" s="4"/>
      <c r="AG144" s="4"/>
      <c r="AJ144" s="204" t="s">
        <v>60</v>
      </c>
      <c r="AL144" s="4"/>
    </row>
    <row r="145" spans="1:38" s="3" customFormat="1" ht="14.4" x14ac:dyDescent="0.3">
      <c r="A145" s="236"/>
      <c r="B145" s="239"/>
      <c r="C145" s="238"/>
      <c r="D145" s="449" t="s">
        <v>62</v>
      </c>
      <c r="E145" s="449"/>
      <c r="F145" s="449"/>
      <c r="G145" s="240" t="s">
        <v>61</v>
      </c>
      <c r="H145" s="245">
        <v>0.03</v>
      </c>
      <c r="I145" s="245">
        <v>0.48</v>
      </c>
      <c r="J145" s="248">
        <v>1.44E-2</v>
      </c>
      <c r="K145" s="249"/>
      <c r="L145" s="241"/>
      <c r="M145" s="249"/>
      <c r="N145" s="241"/>
      <c r="O145" s="250"/>
      <c r="AF145" s="4"/>
      <c r="AG145" s="4"/>
      <c r="AJ145" s="204" t="s">
        <v>62</v>
      </c>
      <c r="AL145" s="4"/>
    </row>
    <row r="146" spans="1:38" s="3" customFormat="1" ht="14.4" x14ac:dyDescent="0.3">
      <c r="A146" s="251"/>
      <c r="B146" s="240"/>
      <c r="C146" s="238"/>
      <c r="D146" s="459" t="s">
        <v>63</v>
      </c>
      <c r="E146" s="459"/>
      <c r="F146" s="459"/>
      <c r="G146" s="252"/>
      <c r="H146" s="253"/>
      <c r="I146" s="253"/>
      <c r="J146" s="253"/>
      <c r="K146" s="254">
        <v>740.21</v>
      </c>
      <c r="L146" s="253"/>
      <c r="M146" s="254">
        <v>5.2</v>
      </c>
      <c r="N146" s="253"/>
      <c r="O146" s="268">
        <v>200.01</v>
      </c>
      <c r="AF146" s="4"/>
      <c r="AG146" s="4"/>
      <c r="AK146" s="204" t="s">
        <v>63</v>
      </c>
      <c r="AL146" s="4"/>
    </row>
    <row r="147" spans="1:38" s="3" customFormat="1" ht="14.4" x14ac:dyDescent="0.3">
      <c r="A147" s="236"/>
      <c r="B147" s="239"/>
      <c r="C147" s="238"/>
      <c r="D147" s="449" t="s">
        <v>64</v>
      </c>
      <c r="E147" s="449"/>
      <c r="F147" s="449"/>
      <c r="G147" s="240"/>
      <c r="H147" s="241"/>
      <c r="I147" s="241"/>
      <c r="J147" s="241"/>
      <c r="K147" s="249"/>
      <c r="L147" s="241"/>
      <c r="M147" s="242">
        <v>4.34</v>
      </c>
      <c r="N147" s="241"/>
      <c r="O147" s="247">
        <v>194.3</v>
      </c>
      <c r="AF147" s="4"/>
      <c r="AG147" s="4"/>
      <c r="AJ147" s="204" t="s">
        <v>64</v>
      </c>
      <c r="AL147" s="4"/>
    </row>
    <row r="148" spans="1:38" s="3" customFormat="1" ht="42" x14ac:dyDescent="0.3">
      <c r="A148" s="236"/>
      <c r="B148" s="239"/>
      <c r="C148" s="238" t="s">
        <v>319</v>
      </c>
      <c r="D148" s="449" t="s">
        <v>320</v>
      </c>
      <c r="E148" s="449"/>
      <c r="F148" s="449"/>
      <c r="G148" s="240" t="s">
        <v>67</v>
      </c>
      <c r="H148" s="257">
        <v>121</v>
      </c>
      <c r="I148" s="241"/>
      <c r="J148" s="257">
        <v>121</v>
      </c>
      <c r="K148" s="249"/>
      <c r="L148" s="241"/>
      <c r="M148" s="242">
        <v>5.25</v>
      </c>
      <c r="N148" s="241"/>
      <c r="O148" s="247">
        <v>235.1</v>
      </c>
      <c r="AF148" s="4"/>
      <c r="AG148" s="4"/>
      <c r="AJ148" s="204" t="s">
        <v>320</v>
      </c>
      <c r="AL148" s="4"/>
    </row>
    <row r="149" spans="1:38" s="3" customFormat="1" ht="42" x14ac:dyDescent="0.3">
      <c r="A149" s="236"/>
      <c r="B149" s="239"/>
      <c r="C149" s="238" t="s">
        <v>321</v>
      </c>
      <c r="D149" s="449" t="s">
        <v>322</v>
      </c>
      <c r="E149" s="449"/>
      <c r="F149" s="449"/>
      <c r="G149" s="240" t="s">
        <v>67</v>
      </c>
      <c r="H149" s="257">
        <v>72</v>
      </c>
      <c r="I149" s="245">
        <v>0.85</v>
      </c>
      <c r="J149" s="243">
        <v>61.2</v>
      </c>
      <c r="K149" s="249"/>
      <c r="L149" s="241"/>
      <c r="M149" s="242">
        <v>2.66</v>
      </c>
      <c r="N149" s="241"/>
      <c r="O149" s="247">
        <v>118.91</v>
      </c>
      <c r="AF149" s="4"/>
      <c r="AG149" s="4"/>
      <c r="AJ149" s="204" t="s">
        <v>322</v>
      </c>
      <c r="AL149" s="4"/>
    </row>
    <row r="150" spans="1:38" s="3" customFormat="1" ht="14.4" x14ac:dyDescent="0.3">
      <c r="A150" s="236"/>
      <c r="B150" s="258"/>
      <c r="C150" s="259"/>
      <c r="D150" s="453" t="s">
        <v>70</v>
      </c>
      <c r="E150" s="453"/>
      <c r="F150" s="453"/>
      <c r="G150" s="232"/>
      <c r="H150" s="260"/>
      <c r="I150" s="260"/>
      <c r="J150" s="260"/>
      <c r="K150" s="261"/>
      <c r="L150" s="260"/>
      <c r="M150" s="266">
        <v>13.11</v>
      </c>
      <c r="N150" s="253"/>
      <c r="O150" s="269">
        <v>554.02</v>
      </c>
      <c r="AF150" s="4"/>
      <c r="AG150" s="4"/>
      <c r="AL150" s="4" t="s">
        <v>70</v>
      </c>
    </row>
    <row r="151" spans="1:38" s="3" customFormat="1" ht="21.6" x14ac:dyDescent="0.3">
      <c r="A151" s="231" t="s">
        <v>91</v>
      </c>
      <c r="B151" s="232" t="s">
        <v>91</v>
      </c>
      <c r="C151" s="233" t="s">
        <v>336</v>
      </c>
      <c r="D151" s="454" t="s">
        <v>337</v>
      </c>
      <c r="E151" s="454"/>
      <c r="F151" s="454"/>
      <c r="G151" s="232" t="s">
        <v>196</v>
      </c>
      <c r="H151" s="232">
        <v>0.78</v>
      </c>
      <c r="I151" s="232" t="s">
        <v>48</v>
      </c>
      <c r="J151" s="232" t="s">
        <v>338</v>
      </c>
      <c r="K151" s="234"/>
      <c r="L151" s="232"/>
      <c r="M151" s="234"/>
      <c r="N151" s="232"/>
      <c r="O151" s="235"/>
      <c r="AF151" s="4"/>
      <c r="AG151" s="4" t="s">
        <v>337</v>
      </c>
      <c r="AL151" s="4"/>
    </row>
    <row r="152" spans="1:38" s="3" customFormat="1" ht="20.399999999999999" x14ac:dyDescent="0.3">
      <c r="A152" s="236"/>
      <c r="B152" s="237"/>
      <c r="C152" s="238" t="s">
        <v>138</v>
      </c>
      <c r="D152" s="460" t="s">
        <v>316</v>
      </c>
      <c r="E152" s="460"/>
      <c r="F152" s="460"/>
      <c r="G152" s="460"/>
      <c r="H152" s="460"/>
      <c r="I152" s="460"/>
      <c r="J152" s="460"/>
      <c r="K152" s="460"/>
      <c r="L152" s="460"/>
      <c r="M152" s="460"/>
      <c r="N152" s="460"/>
      <c r="O152" s="461"/>
      <c r="AF152" s="4"/>
      <c r="AG152" s="4"/>
      <c r="AH152" s="204" t="s">
        <v>316</v>
      </c>
      <c r="AL152" s="4"/>
    </row>
    <row r="153" spans="1:38" s="3" customFormat="1" ht="21.6" x14ac:dyDescent="0.3">
      <c r="A153" s="236"/>
      <c r="B153" s="237"/>
      <c r="C153" s="238" t="s">
        <v>299</v>
      </c>
      <c r="D153" s="460" t="s">
        <v>300</v>
      </c>
      <c r="E153" s="460"/>
      <c r="F153" s="460"/>
      <c r="G153" s="460"/>
      <c r="H153" s="460"/>
      <c r="I153" s="460"/>
      <c r="J153" s="460"/>
      <c r="K153" s="460"/>
      <c r="L153" s="460"/>
      <c r="M153" s="460"/>
      <c r="N153" s="460"/>
      <c r="O153" s="461"/>
      <c r="AF153" s="4"/>
      <c r="AG153" s="4"/>
      <c r="AH153" s="204" t="s">
        <v>300</v>
      </c>
      <c r="AL153" s="4"/>
    </row>
    <row r="154" spans="1:38" s="3" customFormat="1" ht="14.4" x14ac:dyDescent="0.3">
      <c r="A154" s="236"/>
      <c r="B154" s="239"/>
      <c r="C154" s="238" t="s">
        <v>48</v>
      </c>
      <c r="D154" s="449" t="s">
        <v>54</v>
      </c>
      <c r="E154" s="449"/>
      <c r="F154" s="449"/>
      <c r="G154" s="240"/>
      <c r="H154" s="241"/>
      <c r="I154" s="241"/>
      <c r="J154" s="241"/>
      <c r="K154" s="242">
        <v>80.459999999999994</v>
      </c>
      <c r="L154" s="245">
        <v>0.48</v>
      </c>
      <c r="M154" s="242">
        <v>30.12</v>
      </c>
      <c r="N154" s="245">
        <v>44.77</v>
      </c>
      <c r="O154" s="246">
        <v>1348.47</v>
      </c>
      <c r="AF154" s="4"/>
      <c r="AG154" s="4"/>
      <c r="AI154" s="204" t="s">
        <v>54</v>
      </c>
      <c r="AL154" s="4"/>
    </row>
    <row r="155" spans="1:38" s="3" customFormat="1" ht="14.4" x14ac:dyDescent="0.3">
      <c r="A155" s="236"/>
      <c r="B155" s="239"/>
      <c r="C155" s="238" t="s">
        <v>27</v>
      </c>
      <c r="D155" s="449" t="s">
        <v>55</v>
      </c>
      <c r="E155" s="449"/>
      <c r="F155" s="449"/>
      <c r="G155" s="240"/>
      <c r="H155" s="241"/>
      <c r="I155" s="241"/>
      <c r="J155" s="241"/>
      <c r="K155" s="242">
        <v>95.01</v>
      </c>
      <c r="L155" s="245">
        <v>0.48</v>
      </c>
      <c r="M155" s="242">
        <v>35.57</v>
      </c>
      <c r="N155" s="245">
        <v>13.24</v>
      </c>
      <c r="O155" s="247">
        <v>470.95</v>
      </c>
      <c r="AF155" s="4"/>
      <c r="AG155" s="4"/>
      <c r="AI155" s="204" t="s">
        <v>55</v>
      </c>
      <c r="AL155" s="4"/>
    </row>
    <row r="156" spans="1:38" s="3" customFormat="1" ht="14.4" x14ac:dyDescent="0.3">
      <c r="A156" s="236"/>
      <c r="B156" s="239"/>
      <c r="C156" s="238" t="s">
        <v>56</v>
      </c>
      <c r="D156" s="449" t="s">
        <v>57</v>
      </c>
      <c r="E156" s="449"/>
      <c r="F156" s="449"/>
      <c r="G156" s="240"/>
      <c r="H156" s="241"/>
      <c r="I156" s="241"/>
      <c r="J156" s="241"/>
      <c r="K156" s="242">
        <v>23.33</v>
      </c>
      <c r="L156" s="245">
        <v>0.48</v>
      </c>
      <c r="M156" s="242">
        <v>8.73</v>
      </c>
      <c r="N156" s="245">
        <v>44.77</v>
      </c>
      <c r="O156" s="247">
        <v>390.84</v>
      </c>
      <c r="AF156" s="4"/>
      <c r="AG156" s="4"/>
      <c r="AI156" s="204" t="s">
        <v>57</v>
      </c>
      <c r="AL156" s="4"/>
    </row>
    <row r="157" spans="1:38" s="3" customFormat="1" ht="14.4" x14ac:dyDescent="0.3">
      <c r="A157" s="236"/>
      <c r="B157" s="239"/>
      <c r="C157" s="238" t="s">
        <v>58</v>
      </c>
      <c r="D157" s="449" t="s">
        <v>59</v>
      </c>
      <c r="E157" s="449"/>
      <c r="F157" s="449"/>
      <c r="G157" s="240"/>
      <c r="H157" s="241"/>
      <c r="I157" s="241"/>
      <c r="J157" s="241"/>
      <c r="K157" s="242">
        <v>407.53</v>
      </c>
      <c r="L157" s="257">
        <v>0</v>
      </c>
      <c r="M157" s="242">
        <v>0</v>
      </c>
      <c r="N157" s="245">
        <v>8.16</v>
      </c>
      <c r="O157" s="250"/>
      <c r="AF157" s="4"/>
      <c r="AG157" s="4"/>
      <c r="AI157" s="204" t="s">
        <v>59</v>
      </c>
      <c r="AL157" s="4"/>
    </row>
    <row r="158" spans="1:38" s="3" customFormat="1" ht="14.4" x14ac:dyDescent="0.3">
      <c r="A158" s="236"/>
      <c r="B158" s="239"/>
      <c r="C158" s="238"/>
      <c r="D158" s="449" t="s">
        <v>60</v>
      </c>
      <c r="E158" s="449"/>
      <c r="F158" s="449"/>
      <c r="G158" s="240" t="s">
        <v>61</v>
      </c>
      <c r="H158" s="245">
        <v>8.56</v>
      </c>
      <c r="I158" s="245">
        <v>0.48</v>
      </c>
      <c r="J158" s="265">
        <v>3.2048640000000002</v>
      </c>
      <c r="K158" s="249"/>
      <c r="L158" s="241"/>
      <c r="M158" s="249"/>
      <c r="N158" s="241"/>
      <c r="O158" s="250"/>
      <c r="AF158" s="4"/>
      <c r="AG158" s="4"/>
      <c r="AJ158" s="204" t="s">
        <v>60</v>
      </c>
      <c r="AL158" s="4"/>
    </row>
    <row r="159" spans="1:38" s="3" customFormat="1" ht="14.4" x14ac:dyDescent="0.3">
      <c r="A159" s="236"/>
      <c r="B159" s="239"/>
      <c r="C159" s="238"/>
      <c r="D159" s="449" t="s">
        <v>62</v>
      </c>
      <c r="E159" s="449"/>
      <c r="F159" s="449"/>
      <c r="G159" s="240" t="s">
        <v>61</v>
      </c>
      <c r="H159" s="245">
        <v>2.27</v>
      </c>
      <c r="I159" s="245">
        <v>0.48</v>
      </c>
      <c r="J159" s="265">
        <v>0.84988799999999998</v>
      </c>
      <c r="K159" s="249"/>
      <c r="L159" s="241"/>
      <c r="M159" s="249"/>
      <c r="N159" s="241"/>
      <c r="O159" s="250"/>
      <c r="AF159" s="4"/>
      <c r="AG159" s="4"/>
      <c r="AJ159" s="204" t="s">
        <v>62</v>
      </c>
      <c r="AL159" s="4"/>
    </row>
    <row r="160" spans="1:38" s="3" customFormat="1" ht="14.4" x14ac:dyDescent="0.3">
      <c r="A160" s="251"/>
      <c r="B160" s="240"/>
      <c r="C160" s="238"/>
      <c r="D160" s="459" t="s">
        <v>63</v>
      </c>
      <c r="E160" s="459"/>
      <c r="F160" s="459"/>
      <c r="G160" s="252"/>
      <c r="H160" s="253"/>
      <c r="I160" s="253"/>
      <c r="J160" s="253"/>
      <c r="K160" s="254">
        <v>583</v>
      </c>
      <c r="L160" s="253"/>
      <c r="M160" s="254">
        <v>65.69</v>
      </c>
      <c r="N160" s="253"/>
      <c r="O160" s="256">
        <v>1819.42</v>
      </c>
      <c r="AF160" s="4"/>
      <c r="AG160" s="4"/>
      <c r="AK160" s="204" t="s">
        <v>63</v>
      </c>
      <c r="AL160" s="4"/>
    </row>
    <row r="161" spans="1:38" s="3" customFormat="1" ht="14.4" x14ac:dyDescent="0.3">
      <c r="A161" s="236"/>
      <c r="B161" s="239"/>
      <c r="C161" s="238"/>
      <c r="D161" s="449" t="s">
        <v>64</v>
      </c>
      <c r="E161" s="449"/>
      <c r="F161" s="449"/>
      <c r="G161" s="240"/>
      <c r="H161" s="241"/>
      <c r="I161" s="241"/>
      <c r="J161" s="241"/>
      <c r="K161" s="249"/>
      <c r="L161" s="241"/>
      <c r="M161" s="242">
        <v>38.85</v>
      </c>
      <c r="N161" s="241"/>
      <c r="O161" s="246">
        <v>1739.31</v>
      </c>
      <c r="AF161" s="4"/>
      <c r="AG161" s="4"/>
      <c r="AJ161" s="204" t="s">
        <v>64</v>
      </c>
      <c r="AL161" s="4"/>
    </row>
    <row r="162" spans="1:38" s="3" customFormat="1" ht="21.6" x14ac:dyDescent="0.3">
      <c r="A162" s="236"/>
      <c r="B162" s="239"/>
      <c r="C162" s="238" t="s">
        <v>339</v>
      </c>
      <c r="D162" s="449" t="s">
        <v>340</v>
      </c>
      <c r="E162" s="449"/>
      <c r="F162" s="449"/>
      <c r="G162" s="240" t="s">
        <v>67</v>
      </c>
      <c r="H162" s="257">
        <v>97</v>
      </c>
      <c r="I162" s="241"/>
      <c r="J162" s="257">
        <v>97</v>
      </c>
      <c r="K162" s="249"/>
      <c r="L162" s="241"/>
      <c r="M162" s="242">
        <v>37.68</v>
      </c>
      <c r="N162" s="241"/>
      <c r="O162" s="246">
        <v>1687.13</v>
      </c>
      <c r="AF162" s="4"/>
      <c r="AG162" s="4"/>
      <c r="AJ162" s="204" t="s">
        <v>340</v>
      </c>
      <c r="AL162" s="4"/>
    </row>
    <row r="163" spans="1:38" s="3" customFormat="1" ht="21.6" x14ac:dyDescent="0.3">
      <c r="A163" s="236"/>
      <c r="B163" s="239"/>
      <c r="C163" s="238" t="s">
        <v>341</v>
      </c>
      <c r="D163" s="449" t="s">
        <v>342</v>
      </c>
      <c r="E163" s="449"/>
      <c r="F163" s="449"/>
      <c r="G163" s="240" t="s">
        <v>67</v>
      </c>
      <c r="H163" s="257">
        <v>51</v>
      </c>
      <c r="I163" s="241"/>
      <c r="J163" s="257">
        <v>51</v>
      </c>
      <c r="K163" s="249"/>
      <c r="L163" s="241"/>
      <c r="M163" s="242">
        <v>19.809999999999999</v>
      </c>
      <c r="N163" s="241"/>
      <c r="O163" s="247">
        <v>887.05</v>
      </c>
      <c r="AF163" s="4"/>
      <c r="AG163" s="4"/>
      <c r="AJ163" s="204" t="s">
        <v>342</v>
      </c>
      <c r="AL163" s="4"/>
    </row>
    <row r="164" spans="1:38" s="3" customFormat="1" ht="14.4" x14ac:dyDescent="0.3">
      <c r="A164" s="236"/>
      <c r="B164" s="258"/>
      <c r="C164" s="259"/>
      <c r="D164" s="453" t="s">
        <v>70</v>
      </c>
      <c r="E164" s="453"/>
      <c r="F164" s="453"/>
      <c r="G164" s="232"/>
      <c r="H164" s="260"/>
      <c r="I164" s="260"/>
      <c r="J164" s="260"/>
      <c r="K164" s="261"/>
      <c r="L164" s="260"/>
      <c r="M164" s="266">
        <v>123.18</v>
      </c>
      <c r="N164" s="253"/>
      <c r="O164" s="263">
        <v>4393.6000000000004</v>
      </c>
      <c r="AF164" s="4"/>
      <c r="AG164" s="4"/>
      <c r="AL164" s="4" t="s">
        <v>70</v>
      </c>
    </row>
    <row r="165" spans="1:38" s="3" customFormat="1" ht="31.8" x14ac:dyDescent="0.3">
      <c r="A165" s="231" t="s">
        <v>93</v>
      </c>
      <c r="B165" s="232" t="s">
        <v>93</v>
      </c>
      <c r="C165" s="233" t="s">
        <v>343</v>
      </c>
      <c r="D165" s="454" t="s">
        <v>344</v>
      </c>
      <c r="E165" s="454"/>
      <c r="F165" s="454"/>
      <c r="G165" s="232" t="s">
        <v>196</v>
      </c>
      <c r="H165" s="232">
        <v>4.62</v>
      </c>
      <c r="I165" s="232" t="s">
        <v>48</v>
      </c>
      <c r="J165" s="232" t="s">
        <v>137</v>
      </c>
      <c r="K165" s="234"/>
      <c r="L165" s="232"/>
      <c r="M165" s="234"/>
      <c r="N165" s="232"/>
      <c r="O165" s="235"/>
      <c r="AF165" s="4"/>
      <c r="AG165" s="4" t="s">
        <v>344</v>
      </c>
      <c r="AL165" s="4"/>
    </row>
    <row r="166" spans="1:38" s="3" customFormat="1" ht="21.6" x14ac:dyDescent="0.3">
      <c r="A166" s="236"/>
      <c r="B166" s="237"/>
      <c r="C166" s="238" t="s">
        <v>299</v>
      </c>
      <c r="D166" s="460" t="s">
        <v>300</v>
      </c>
      <c r="E166" s="460"/>
      <c r="F166" s="460"/>
      <c r="G166" s="460"/>
      <c r="H166" s="460"/>
      <c r="I166" s="460"/>
      <c r="J166" s="460"/>
      <c r="K166" s="460"/>
      <c r="L166" s="460"/>
      <c r="M166" s="460"/>
      <c r="N166" s="460"/>
      <c r="O166" s="461"/>
      <c r="AF166" s="4"/>
      <c r="AG166" s="4"/>
      <c r="AH166" s="204" t="s">
        <v>300</v>
      </c>
      <c r="AL166" s="4"/>
    </row>
    <row r="167" spans="1:38" s="3" customFormat="1" ht="14.4" x14ac:dyDescent="0.3">
      <c r="A167" s="236"/>
      <c r="B167" s="239"/>
      <c r="C167" s="238" t="s">
        <v>48</v>
      </c>
      <c r="D167" s="449" t="s">
        <v>54</v>
      </c>
      <c r="E167" s="449"/>
      <c r="F167" s="449"/>
      <c r="G167" s="240"/>
      <c r="H167" s="241"/>
      <c r="I167" s="241"/>
      <c r="J167" s="241"/>
      <c r="K167" s="242">
        <v>75.19</v>
      </c>
      <c r="L167" s="243">
        <v>1.2</v>
      </c>
      <c r="M167" s="242">
        <v>416.85</v>
      </c>
      <c r="N167" s="245">
        <v>44.77</v>
      </c>
      <c r="O167" s="246">
        <v>18662.37</v>
      </c>
      <c r="AF167" s="4"/>
      <c r="AG167" s="4"/>
      <c r="AI167" s="204" t="s">
        <v>54</v>
      </c>
      <c r="AL167" s="4"/>
    </row>
    <row r="168" spans="1:38" s="3" customFormat="1" ht="14.4" x14ac:dyDescent="0.3">
      <c r="A168" s="236"/>
      <c r="B168" s="239"/>
      <c r="C168" s="238" t="s">
        <v>27</v>
      </c>
      <c r="D168" s="449" t="s">
        <v>55</v>
      </c>
      <c r="E168" s="449"/>
      <c r="F168" s="449"/>
      <c r="G168" s="240"/>
      <c r="H168" s="241"/>
      <c r="I168" s="241"/>
      <c r="J168" s="241"/>
      <c r="K168" s="242">
        <v>0.31</v>
      </c>
      <c r="L168" s="243">
        <v>1.2</v>
      </c>
      <c r="M168" s="242">
        <v>1.72</v>
      </c>
      <c r="N168" s="245">
        <v>13.24</v>
      </c>
      <c r="O168" s="247">
        <v>22.77</v>
      </c>
      <c r="AF168" s="4"/>
      <c r="AG168" s="4"/>
      <c r="AI168" s="204" t="s">
        <v>55</v>
      </c>
      <c r="AL168" s="4"/>
    </row>
    <row r="169" spans="1:38" s="3" customFormat="1" ht="14.4" x14ac:dyDescent="0.3">
      <c r="A169" s="236"/>
      <c r="B169" s="239"/>
      <c r="C169" s="238" t="s">
        <v>56</v>
      </c>
      <c r="D169" s="449" t="s">
        <v>57</v>
      </c>
      <c r="E169" s="449"/>
      <c r="F169" s="449"/>
      <c r="G169" s="240"/>
      <c r="H169" s="241"/>
      <c r="I169" s="241"/>
      <c r="J169" s="241"/>
      <c r="K169" s="242">
        <v>0.14000000000000001</v>
      </c>
      <c r="L169" s="243">
        <v>1.2</v>
      </c>
      <c r="M169" s="242">
        <v>0.78</v>
      </c>
      <c r="N169" s="245">
        <v>44.77</v>
      </c>
      <c r="O169" s="247">
        <v>34.92</v>
      </c>
      <c r="AF169" s="4"/>
      <c r="AG169" s="4"/>
      <c r="AI169" s="204" t="s">
        <v>57</v>
      </c>
      <c r="AL169" s="4"/>
    </row>
    <row r="170" spans="1:38" s="3" customFormat="1" ht="14.4" x14ac:dyDescent="0.3">
      <c r="A170" s="236"/>
      <c r="B170" s="239"/>
      <c r="C170" s="238"/>
      <c r="D170" s="449" t="s">
        <v>60</v>
      </c>
      <c r="E170" s="449"/>
      <c r="F170" s="449"/>
      <c r="G170" s="240" t="s">
        <v>61</v>
      </c>
      <c r="H170" s="245">
        <v>9.64</v>
      </c>
      <c r="I170" s="243">
        <v>1.2</v>
      </c>
      <c r="J170" s="264">
        <v>53.444159999999997</v>
      </c>
      <c r="K170" s="249"/>
      <c r="L170" s="241"/>
      <c r="M170" s="249"/>
      <c r="N170" s="241"/>
      <c r="O170" s="250"/>
      <c r="AF170" s="4"/>
      <c r="AG170" s="4"/>
      <c r="AJ170" s="204" t="s">
        <v>60</v>
      </c>
      <c r="AL170" s="4"/>
    </row>
    <row r="171" spans="1:38" s="3" customFormat="1" ht="14.4" x14ac:dyDescent="0.3">
      <c r="A171" s="236"/>
      <c r="B171" s="239"/>
      <c r="C171" s="238"/>
      <c r="D171" s="449" t="s">
        <v>62</v>
      </c>
      <c r="E171" s="449"/>
      <c r="F171" s="449"/>
      <c r="G171" s="240" t="s">
        <v>61</v>
      </c>
      <c r="H171" s="245">
        <v>0.01</v>
      </c>
      <c r="I171" s="243">
        <v>1.2</v>
      </c>
      <c r="J171" s="264">
        <v>5.5440000000000003E-2</v>
      </c>
      <c r="K171" s="249"/>
      <c r="L171" s="241"/>
      <c r="M171" s="249"/>
      <c r="N171" s="241"/>
      <c r="O171" s="250"/>
      <c r="AF171" s="4"/>
      <c r="AG171" s="4"/>
      <c r="AJ171" s="204" t="s">
        <v>62</v>
      </c>
      <c r="AL171" s="4"/>
    </row>
    <row r="172" spans="1:38" s="3" customFormat="1" ht="14.4" x14ac:dyDescent="0.3">
      <c r="A172" s="251"/>
      <c r="B172" s="240"/>
      <c r="C172" s="238"/>
      <c r="D172" s="459" t="s">
        <v>63</v>
      </c>
      <c r="E172" s="459"/>
      <c r="F172" s="459"/>
      <c r="G172" s="252"/>
      <c r="H172" s="253"/>
      <c r="I172" s="253"/>
      <c r="J172" s="253"/>
      <c r="K172" s="254">
        <v>75.5</v>
      </c>
      <c r="L172" s="253"/>
      <c r="M172" s="254">
        <v>418.57</v>
      </c>
      <c r="N172" s="253"/>
      <c r="O172" s="256">
        <v>18685.14</v>
      </c>
      <c r="AF172" s="4"/>
      <c r="AG172" s="4"/>
      <c r="AK172" s="204" t="s">
        <v>63</v>
      </c>
      <c r="AL172" s="4"/>
    </row>
    <row r="173" spans="1:38" s="3" customFormat="1" ht="14.4" x14ac:dyDescent="0.3">
      <c r="A173" s="236"/>
      <c r="B173" s="239"/>
      <c r="C173" s="238"/>
      <c r="D173" s="449" t="s">
        <v>64</v>
      </c>
      <c r="E173" s="449"/>
      <c r="F173" s="449"/>
      <c r="G173" s="240"/>
      <c r="H173" s="241"/>
      <c r="I173" s="241"/>
      <c r="J173" s="241"/>
      <c r="K173" s="249"/>
      <c r="L173" s="241"/>
      <c r="M173" s="242">
        <v>417.63</v>
      </c>
      <c r="N173" s="241"/>
      <c r="O173" s="246">
        <v>18697.29</v>
      </c>
      <c r="AF173" s="4"/>
      <c r="AG173" s="4"/>
      <c r="AJ173" s="204" t="s">
        <v>64</v>
      </c>
      <c r="AL173" s="4"/>
    </row>
    <row r="174" spans="1:38" s="3" customFormat="1" ht="21.6" x14ac:dyDescent="0.3">
      <c r="A174" s="236"/>
      <c r="B174" s="239"/>
      <c r="C174" s="238" t="s">
        <v>345</v>
      </c>
      <c r="D174" s="449" t="s">
        <v>346</v>
      </c>
      <c r="E174" s="449"/>
      <c r="F174" s="449"/>
      <c r="G174" s="240" t="s">
        <v>67</v>
      </c>
      <c r="H174" s="257">
        <v>91</v>
      </c>
      <c r="I174" s="241"/>
      <c r="J174" s="257">
        <v>91</v>
      </c>
      <c r="K174" s="249"/>
      <c r="L174" s="241"/>
      <c r="M174" s="242">
        <v>380.04</v>
      </c>
      <c r="N174" s="241"/>
      <c r="O174" s="246">
        <v>17014.53</v>
      </c>
      <c r="AF174" s="4"/>
      <c r="AG174" s="4"/>
      <c r="AJ174" s="204" t="s">
        <v>346</v>
      </c>
      <c r="AL174" s="4"/>
    </row>
    <row r="175" spans="1:38" s="3" customFormat="1" ht="21.6" x14ac:dyDescent="0.3">
      <c r="A175" s="236"/>
      <c r="B175" s="239"/>
      <c r="C175" s="238" t="s">
        <v>347</v>
      </c>
      <c r="D175" s="449" t="s">
        <v>348</v>
      </c>
      <c r="E175" s="449"/>
      <c r="F175" s="449"/>
      <c r="G175" s="240" t="s">
        <v>67</v>
      </c>
      <c r="H175" s="257">
        <v>48</v>
      </c>
      <c r="I175" s="241"/>
      <c r="J175" s="257">
        <v>48</v>
      </c>
      <c r="K175" s="249"/>
      <c r="L175" s="241"/>
      <c r="M175" s="242">
        <v>200.46</v>
      </c>
      <c r="N175" s="241"/>
      <c r="O175" s="246">
        <v>8974.7000000000007</v>
      </c>
      <c r="AF175" s="4"/>
      <c r="AG175" s="4"/>
      <c r="AJ175" s="204" t="s">
        <v>348</v>
      </c>
      <c r="AL175" s="4"/>
    </row>
    <row r="176" spans="1:38" s="3" customFormat="1" ht="14.4" x14ac:dyDescent="0.3">
      <c r="A176" s="236"/>
      <c r="B176" s="258"/>
      <c r="C176" s="259"/>
      <c r="D176" s="453" t="s">
        <v>70</v>
      </c>
      <c r="E176" s="453"/>
      <c r="F176" s="453"/>
      <c r="G176" s="232"/>
      <c r="H176" s="260"/>
      <c r="I176" s="260"/>
      <c r="J176" s="260"/>
      <c r="K176" s="261"/>
      <c r="L176" s="260"/>
      <c r="M176" s="266">
        <v>999.07</v>
      </c>
      <c r="N176" s="253"/>
      <c r="O176" s="263">
        <v>44674.37</v>
      </c>
      <c r="AF176" s="4"/>
      <c r="AG176" s="4"/>
      <c r="AL176" s="4" t="s">
        <v>70</v>
      </c>
    </row>
    <row r="177" spans="1:40" s="3" customFormat="1" ht="14.4" x14ac:dyDescent="0.3">
      <c r="A177" s="270"/>
      <c r="B177" s="205"/>
      <c r="C177" s="234"/>
      <c r="D177" s="453" t="s">
        <v>349</v>
      </c>
      <c r="E177" s="453"/>
      <c r="F177" s="453"/>
      <c r="G177" s="453"/>
      <c r="H177" s="453"/>
      <c r="I177" s="453"/>
      <c r="J177" s="453"/>
      <c r="K177" s="453"/>
      <c r="L177" s="453"/>
      <c r="M177" s="271"/>
      <c r="N177" s="272"/>
      <c r="O177" s="273"/>
      <c r="P177" s="274"/>
      <c r="AF177" s="4"/>
      <c r="AG177" s="4"/>
      <c r="AL177" s="4"/>
      <c r="AM177" s="4" t="s">
        <v>349</v>
      </c>
    </row>
    <row r="178" spans="1:40" s="3" customFormat="1" ht="14.4" x14ac:dyDescent="0.3">
      <c r="A178" s="236"/>
      <c r="B178" s="203"/>
      <c r="C178" s="238"/>
      <c r="D178" s="449" t="s">
        <v>96</v>
      </c>
      <c r="E178" s="449"/>
      <c r="F178" s="449"/>
      <c r="G178" s="449"/>
      <c r="H178" s="449"/>
      <c r="I178" s="449"/>
      <c r="J178" s="449"/>
      <c r="K178" s="449"/>
      <c r="L178" s="449"/>
      <c r="M178" s="275">
        <v>11774.65</v>
      </c>
      <c r="N178" s="276"/>
      <c r="O178" s="277"/>
      <c r="P178" s="278"/>
      <c r="AF178" s="4"/>
      <c r="AG178" s="4"/>
      <c r="AL178" s="4"/>
      <c r="AM178" s="4"/>
      <c r="AN178" s="204" t="s">
        <v>96</v>
      </c>
    </row>
    <row r="179" spans="1:40" s="3" customFormat="1" ht="14.4" x14ac:dyDescent="0.3">
      <c r="A179" s="236"/>
      <c r="B179" s="203"/>
      <c r="C179" s="238"/>
      <c r="D179" s="449" t="s">
        <v>97</v>
      </c>
      <c r="E179" s="449"/>
      <c r="F179" s="449"/>
      <c r="G179" s="449"/>
      <c r="H179" s="449"/>
      <c r="I179" s="449"/>
      <c r="J179" s="449"/>
      <c r="K179" s="449"/>
      <c r="L179" s="449"/>
      <c r="M179" s="278"/>
      <c r="N179" s="276"/>
      <c r="O179" s="277"/>
      <c r="P179" s="278"/>
      <c r="AF179" s="4"/>
      <c r="AG179" s="4"/>
      <c r="AL179" s="4"/>
      <c r="AM179" s="4"/>
      <c r="AN179" s="204" t="s">
        <v>97</v>
      </c>
    </row>
    <row r="180" spans="1:40" s="3" customFormat="1" ht="14.4" x14ac:dyDescent="0.3">
      <c r="A180" s="236"/>
      <c r="B180" s="203"/>
      <c r="C180" s="238"/>
      <c r="D180" s="449" t="s">
        <v>98</v>
      </c>
      <c r="E180" s="449"/>
      <c r="F180" s="449"/>
      <c r="G180" s="449"/>
      <c r="H180" s="449"/>
      <c r="I180" s="449"/>
      <c r="J180" s="449"/>
      <c r="K180" s="449"/>
      <c r="L180" s="449"/>
      <c r="M180" s="275">
        <v>11030.15</v>
      </c>
      <c r="N180" s="276"/>
      <c r="O180" s="277"/>
      <c r="P180" s="278"/>
      <c r="AF180" s="4"/>
      <c r="AG180" s="4"/>
      <c r="AL180" s="4"/>
      <c r="AM180" s="4"/>
      <c r="AN180" s="204" t="s">
        <v>98</v>
      </c>
    </row>
    <row r="181" spans="1:40" s="3" customFormat="1" ht="14.4" x14ac:dyDescent="0.3">
      <c r="A181" s="236"/>
      <c r="B181" s="203"/>
      <c r="C181" s="238"/>
      <c r="D181" s="449" t="s">
        <v>99</v>
      </c>
      <c r="E181" s="449"/>
      <c r="F181" s="449"/>
      <c r="G181" s="449"/>
      <c r="H181" s="449"/>
      <c r="I181" s="449"/>
      <c r="J181" s="449"/>
      <c r="K181" s="449"/>
      <c r="L181" s="449"/>
      <c r="M181" s="279">
        <v>400.99</v>
      </c>
      <c r="N181" s="276"/>
      <c r="O181" s="277"/>
      <c r="P181" s="278"/>
      <c r="AF181" s="4"/>
      <c r="AG181" s="4"/>
      <c r="AL181" s="4"/>
      <c r="AM181" s="4"/>
      <c r="AN181" s="204" t="s">
        <v>99</v>
      </c>
    </row>
    <row r="182" spans="1:40" s="3" customFormat="1" ht="14.4" x14ac:dyDescent="0.3">
      <c r="A182" s="236"/>
      <c r="B182" s="203"/>
      <c r="C182" s="238"/>
      <c r="D182" s="449" t="s">
        <v>100</v>
      </c>
      <c r="E182" s="449"/>
      <c r="F182" s="449"/>
      <c r="G182" s="449"/>
      <c r="H182" s="449"/>
      <c r="I182" s="449"/>
      <c r="J182" s="449"/>
      <c r="K182" s="449"/>
      <c r="L182" s="449"/>
      <c r="M182" s="279">
        <v>22.02</v>
      </c>
      <c r="N182" s="276"/>
      <c r="O182" s="277"/>
      <c r="P182" s="278"/>
      <c r="AF182" s="4"/>
      <c r="AG182" s="4"/>
      <c r="AL182" s="4"/>
      <c r="AM182" s="4"/>
      <c r="AN182" s="204" t="s">
        <v>100</v>
      </c>
    </row>
    <row r="183" spans="1:40" s="3" customFormat="1" ht="14.4" x14ac:dyDescent="0.3">
      <c r="A183" s="236"/>
      <c r="B183" s="203"/>
      <c r="C183" s="238"/>
      <c r="D183" s="449" t="s">
        <v>101</v>
      </c>
      <c r="E183" s="449"/>
      <c r="F183" s="449"/>
      <c r="G183" s="449"/>
      <c r="H183" s="449"/>
      <c r="I183" s="449"/>
      <c r="J183" s="449"/>
      <c r="K183" s="449"/>
      <c r="L183" s="449"/>
      <c r="M183" s="279">
        <v>343.51</v>
      </c>
      <c r="N183" s="276"/>
      <c r="O183" s="277"/>
      <c r="P183" s="278"/>
      <c r="AF183" s="4"/>
      <c r="AG183" s="4"/>
      <c r="AL183" s="4"/>
      <c r="AM183" s="4"/>
      <c r="AN183" s="204" t="s">
        <v>101</v>
      </c>
    </row>
    <row r="184" spans="1:40" s="3" customFormat="1" ht="14.4" x14ac:dyDescent="0.3">
      <c r="A184" s="236"/>
      <c r="B184" s="203"/>
      <c r="C184" s="238"/>
      <c r="D184" s="449" t="s">
        <v>102</v>
      </c>
      <c r="E184" s="449"/>
      <c r="F184" s="449"/>
      <c r="G184" s="449"/>
      <c r="H184" s="449"/>
      <c r="I184" s="449"/>
      <c r="J184" s="449"/>
      <c r="K184" s="449"/>
      <c r="L184" s="449"/>
      <c r="M184" s="275">
        <v>26475.279999999999</v>
      </c>
      <c r="N184" s="276"/>
      <c r="O184" s="277"/>
      <c r="P184" s="278"/>
      <c r="AF184" s="4"/>
      <c r="AG184" s="4"/>
      <c r="AL184" s="4"/>
      <c r="AM184" s="4"/>
      <c r="AN184" s="204" t="s">
        <v>102</v>
      </c>
    </row>
    <row r="185" spans="1:40" s="3" customFormat="1" ht="14.4" x14ac:dyDescent="0.3">
      <c r="A185" s="236"/>
      <c r="B185" s="203"/>
      <c r="C185" s="238"/>
      <c r="D185" s="449" t="s">
        <v>97</v>
      </c>
      <c r="E185" s="449"/>
      <c r="F185" s="449"/>
      <c r="G185" s="449"/>
      <c r="H185" s="449"/>
      <c r="I185" s="449"/>
      <c r="J185" s="449"/>
      <c r="K185" s="449"/>
      <c r="L185" s="449"/>
      <c r="M185" s="278"/>
      <c r="N185" s="276"/>
      <c r="O185" s="277"/>
      <c r="P185" s="278"/>
      <c r="AF185" s="4"/>
      <c r="AG185" s="4"/>
      <c r="AL185" s="4"/>
      <c r="AM185" s="4"/>
      <c r="AN185" s="204" t="s">
        <v>97</v>
      </c>
    </row>
    <row r="186" spans="1:40" s="3" customFormat="1" ht="14.4" x14ac:dyDescent="0.3">
      <c r="A186" s="236"/>
      <c r="B186" s="203"/>
      <c r="C186" s="238"/>
      <c r="D186" s="449" t="s">
        <v>108</v>
      </c>
      <c r="E186" s="449"/>
      <c r="F186" s="449"/>
      <c r="G186" s="449"/>
      <c r="H186" s="449"/>
      <c r="I186" s="449"/>
      <c r="J186" s="449"/>
      <c r="K186" s="449"/>
      <c r="L186" s="449"/>
      <c r="M186" s="275">
        <v>11000.03</v>
      </c>
      <c r="N186" s="276"/>
      <c r="O186" s="277"/>
      <c r="P186" s="278"/>
      <c r="AF186" s="4"/>
      <c r="AG186" s="4"/>
      <c r="AL186" s="4"/>
      <c r="AM186" s="4"/>
      <c r="AN186" s="204" t="s">
        <v>108</v>
      </c>
    </row>
    <row r="187" spans="1:40" s="3" customFormat="1" ht="14.4" x14ac:dyDescent="0.3">
      <c r="A187" s="236"/>
      <c r="B187" s="203"/>
      <c r="C187" s="238"/>
      <c r="D187" s="449" t="s">
        <v>109</v>
      </c>
      <c r="E187" s="449"/>
      <c r="F187" s="449"/>
      <c r="G187" s="449"/>
      <c r="H187" s="449"/>
      <c r="I187" s="449"/>
      <c r="J187" s="449"/>
      <c r="K187" s="449"/>
      <c r="L187" s="449"/>
      <c r="M187" s="279">
        <v>365.42</v>
      </c>
      <c r="N187" s="276"/>
      <c r="O187" s="277"/>
      <c r="P187" s="278"/>
      <c r="AF187" s="4"/>
      <c r="AG187" s="4"/>
      <c r="AL187" s="4"/>
      <c r="AM187" s="4"/>
      <c r="AN187" s="204" t="s">
        <v>109</v>
      </c>
    </row>
    <row r="188" spans="1:40" s="3" customFormat="1" ht="14.4" x14ac:dyDescent="0.3">
      <c r="A188" s="236"/>
      <c r="B188" s="203"/>
      <c r="C188" s="238"/>
      <c r="D188" s="449" t="s">
        <v>110</v>
      </c>
      <c r="E188" s="449"/>
      <c r="F188" s="449"/>
      <c r="G188" s="449"/>
      <c r="H188" s="449"/>
      <c r="I188" s="449"/>
      <c r="J188" s="449"/>
      <c r="K188" s="449"/>
      <c r="L188" s="449"/>
      <c r="M188" s="279">
        <v>13.29</v>
      </c>
      <c r="N188" s="276"/>
      <c r="O188" s="277"/>
      <c r="P188" s="278"/>
      <c r="AF188" s="4"/>
      <c r="AG188" s="4"/>
      <c r="AL188" s="4"/>
      <c r="AM188" s="4"/>
      <c r="AN188" s="204" t="s">
        <v>110</v>
      </c>
    </row>
    <row r="189" spans="1:40" s="3" customFormat="1" ht="14.4" x14ac:dyDescent="0.3">
      <c r="A189" s="236"/>
      <c r="B189" s="203"/>
      <c r="C189" s="238"/>
      <c r="D189" s="449" t="s">
        <v>136</v>
      </c>
      <c r="E189" s="449"/>
      <c r="F189" s="449"/>
      <c r="G189" s="449"/>
      <c r="H189" s="449"/>
      <c r="I189" s="449"/>
      <c r="J189" s="449"/>
      <c r="K189" s="449"/>
      <c r="L189" s="449"/>
      <c r="M189" s="279">
        <v>343.51</v>
      </c>
      <c r="N189" s="276"/>
      <c r="O189" s="277"/>
      <c r="P189" s="278"/>
      <c r="AF189" s="4"/>
      <c r="AG189" s="4"/>
      <c r="AL189" s="4"/>
      <c r="AM189" s="4"/>
      <c r="AN189" s="204" t="s">
        <v>136</v>
      </c>
    </row>
    <row r="190" spans="1:40" s="3" customFormat="1" ht="14.4" x14ac:dyDescent="0.3">
      <c r="A190" s="236"/>
      <c r="B190" s="203"/>
      <c r="C190" s="238"/>
      <c r="D190" s="449" t="s">
        <v>111</v>
      </c>
      <c r="E190" s="449"/>
      <c r="F190" s="449"/>
      <c r="G190" s="449"/>
      <c r="H190" s="449"/>
      <c r="I190" s="449"/>
      <c r="J190" s="449"/>
      <c r="K190" s="449"/>
      <c r="L190" s="449"/>
      <c r="M190" s="275">
        <v>9801.14</v>
      </c>
      <c r="N190" s="276"/>
      <c r="O190" s="277"/>
      <c r="P190" s="278"/>
      <c r="AF190" s="4"/>
      <c r="AG190" s="4"/>
      <c r="AL190" s="4"/>
      <c r="AM190" s="4"/>
      <c r="AN190" s="204" t="s">
        <v>111</v>
      </c>
    </row>
    <row r="191" spans="1:40" s="3" customFormat="1" ht="14.4" x14ac:dyDescent="0.3">
      <c r="A191" s="236"/>
      <c r="B191" s="203"/>
      <c r="C191" s="238"/>
      <c r="D191" s="449" t="s">
        <v>112</v>
      </c>
      <c r="E191" s="449"/>
      <c r="F191" s="449"/>
      <c r="G191" s="449"/>
      <c r="H191" s="449"/>
      <c r="I191" s="449"/>
      <c r="J191" s="449"/>
      <c r="K191" s="449"/>
      <c r="L191" s="449"/>
      <c r="M191" s="275">
        <v>4965.18</v>
      </c>
      <c r="N191" s="276"/>
      <c r="O191" s="277"/>
      <c r="P191" s="278"/>
      <c r="AF191" s="4"/>
      <c r="AG191" s="4"/>
      <c r="AL191" s="4"/>
      <c r="AM191" s="4"/>
      <c r="AN191" s="204" t="s">
        <v>112</v>
      </c>
    </row>
    <row r="192" spans="1:40" s="3" customFormat="1" ht="14.4" x14ac:dyDescent="0.3">
      <c r="A192" s="236"/>
      <c r="B192" s="203"/>
      <c r="C192" s="238"/>
      <c r="D192" s="449" t="s">
        <v>350</v>
      </c>
      <c r="E192" s="449"/>
      <c r="F192" s="449"/>
      <c r="G192" s="449"/>
      <c r="H192" s="449"/>
      <c r="I192" s="449"/>
      <c r="J192" s="449"/>
      <c r="K192" s="449"/>
      <c r="L192" s="449"/>
      <c r="M192" s="279">
        <v>123.18</v>
      </c>
      <c r="N192" s="276"/>
      <c r="O192" s="277"/>
      <c r="P192" s="278"/>
      <c r="AF192" s="4"/>
      <c r="AG192" s="4"/>
      <c r="AL192" s="4"/>
      <c r="AM192" s="4"/>
      <c r="AN192" s="204" t="s">
        <v>350</v>
      </c>
    </row>
    <row r="193" spans="1:42" s="3" customFormat="1" ht="14.4" x14ac:dyDescent="0.3">
      <c r="A193" s="236"/>
      <c r="B193" s="203"/>
      <c r="C193" s="238"/>
      <c r="D193" s="449" t="s">
        <v>97</v>
      </c>
      <c r="E193" s="449"/>
      <c r="F193" s="449"/>
      <c r="G193" s="449"/>
      <c r="H193" s="449"/>
      <c r="I193" s="449"/>
      <c r="J193" s="449"/>
      <c r="K193" s="449"/>
      <c r="L193" s="449"/>
      <c r="M193" s="278"/>
      <c r="N193" s="276"/>
      <c r="O193" s="277"/>
      <c r="P193" s="278"/>
      <c r="AF193" s="4"/>
      <c r="AG193" s="4"/>
      <c r="AL193" s="4"/>
      <c r="AM193" s="4"/>
      <c r="AN193" s="204" t="s">
        <v>97</v>
      </c>
    </row>
    <row r="194" spans="1:42" s="3" customFormat="1" ht="14.4" x14ac:dyDescent="0.3">
      <c r="A194" s="236"/>
      <c r="B194" s="203"/>
      <c r="C194" s="238"/>
      <c r="D194" s="449" t="s">
        <v>108</v>
      </c>
      <c r="E194" s="449"/>
      <c r="F194" s="449"/>
      <c r="G194" s="449"/>
      <c r="H194" s="449"/>
      <c r="I194" s="449"/>
      <c r="J194" s="449"/>
      <c r="K194" s="449"/>
      <c r="L194" s="449"/>
      <c r="M194" s="279">
        <v>30.12</v>
      </c>
      <c r="N194" s="276"/>
      <c r="O194" s="277"/>
      <c r="P194" s="278"/>
      <c r="AF194" s="4"/>
      <c r="AG194" s="4"/>
      <c r="AL194" s="4"/>
      <c r="AM194" s="4"/>
      <c r="AN194" s="204" t="s">
        <v>108</v>
      </c>
    </row>
    <row r="195" spans="1:42" s="3" customFormat="1" ht="14.4" x14ac:dyDescent="0.3">
      <c r="A195" s="236"/>
      <c r="B195" s="203"/>
      <c r="C195" s="238"/>
      <c r="D195" s="449" t="s">
        <v>109</v>
      </c>
      <c r="E195" s="449"/>
      <c r="F195" s="449"/>
      <c r="G195" s="449"/>
      <c r="H195" s="449"/>
      <c r="I195" s="449"/>
      <c r="J195" s="449"/>
      <c r="K195" s="449"/>
      <c r="L195" s="449"/>
      <c r="M195" s="279">
        <v>35.57</v>
      </c>
      <c r="N195" s="276"/>
      <c r="O195" s="277"/>
      <c r="P195" s="278"/>
      <c r="AF195" s="4"/>
      <c r="AG195" s="4"/>
      <c r="AL195" s="4"/>
      <c r="AM195" s="4"/>
      <c r="AN195" s="204" t="s">
        <v>109</v>
      </c>
    </row>
    <row r="196" spans="1:42" s="3" customFormat="1" ht="14.4" x14ac:dyDescent="0.3">
      <c r="A196" s="236"/>
      <c r="B196" s="203"/>
      <c r="C196" s="238"/>
      <c r="D196" s="449" t="s">
        <v>110</v>
      </c>
      <c r="E196" s="449"/>
      <c r="F196" s="449"/>
      <c r="G196" s="449"/>
      <c r="H196" s="449"/>
      <c r="I196" s="449"/>
      <c r="J196" s="449"/>
      <c r="K196" s="449"/>
      <c r="L196" s="449"/>
      <c r="M196" s="279">
        <v>8.73</v>
      </c>
      <c r="N196" s="276"/>
      <c r="O196" s="277"/>
      <c r="P196" s="278"/>
      <c r="AF196" s="4"/>
      <c r="AG196" s="4"/>
      <c r="AL196" s="4"/>
      <c r="AM196" s="4"/>
      <c r="AN196" s="204" t="s">
        <v>110</v>
      </c>
    </row>
    <row r="197" spans="1:42" s="3" customFormat="1" ht="14.4" x14ac:dyDescent="0.3">
      <c r="A197" s="236"/>
      <c r="B197" s="203"/>
      <c r="C197" s="238"/>
      <c r="D197" s="449" t="s">
        <v>111</v>
      </c>
      <c r="E197" s="449"/>
      <c r="F197" s="449"/>
      <c r="G197" s="449"/>
      <c r="H197" s="449"/>
      <c r="I197" s="449"/>
      <c r="J197" s="449"/>
      <c r="K197" s="449"/>
      <c r="L197" s="449"/>
      <c r="M197" s="279">
        <v>37.68</v>
      </c>
      <c r="N197" s="276"/>
      <c r="O197" s="277"/>
      <c r="P197" s="278"/>
      <c r="AF197" s="4"/>
      <c r="AG197" s="4"/>
      <c r="AL197" s="4"/>
      <c r="AM197" s="4"/>
      <c r="AN197" s="204" t="s">
        <v>111</v>
      </c>
    </row>
    <row r="198" spans="1:42" s="3" customFormat="1" ht="14.4" x14ac:dyDescent="0.3">
      <c r="A198" s="236"/>
      <c r="B198" s="203"/>
      <c r="C198" s="238"/>
      <c r="D198" s="449" t="s">
        <v>112</v>
      </c>
      <c r="E198" s="449"/>
      <c r="F198" s="449"/>
      <c r="G198" s="449"/>
      <c r="H198" s="449"/>
      <c r="I198" s="449"/>
      <c r="J198" s="449"/>
      <c r="K198" s="449"/>
      <c r="L198" s="449"/>
      <c r="M198" s="279">
        <v>19.809999999999999</v>
      </c>
      <c r="N198" s="276"/>
      <c r="O198" s="277"/>
      <c r="P198" s="278"/>
      <c r="AF198" s="4"/>
      <c r="AG198" s="4"/>
      <c r="AL198" s="4"/>
      <c r="AM198" s="4"/>
      <c r="AN198" s="204" t="s">
        <v>112</v>
      </c>
    </row>
    <row r="199" spans="1:42" s="3" customFormat="1" ht="14.4" x14ac:dyDescent="0.3">
      <c r="A199" s="236"/>
      <c r="B199" s="203"/>
      <c r="C199" s="238"/>
      <c r="D199" s="449" t="s">
        <v>103</v>
      </c>
      <c r="E199" s="449"/>
      <c r="F199" s="449"/>
      <c r="G199" s="449"/>
      <c r="H199" s="449"/>
      <c r="I199" s="449"/>
      <c r="J199" s="449"/>
      <c r="K199" s="449"/>
      <c r="L199" s="449"/>
      <c r="M199" s="275">
        <v>11052.17</v>
      </c>
      <c r="N199" s="276"/>
      <c r="O199" s="277"/>
      <c r="P199" s="278"/>
      <c r="AF199" s="4"/>
      <c r="AG199" s="4"/>
      <c r="AL199" s="4"/>
      <c r="AM199" s="4"/>
      <c r="AN199" s="204" t="s">
        <v>103</v>
      </c>
    </row>
    <row r="200" spans="1:42" s="3" customFormat="1" ht="14.4" x14ac:dyDescent="0.3">
      <c r="A200" s="236"/>
      <c r="B200" s="203"/>
      <c r="C200" s="238"/>
      <c r="D200" s="449" t="s">
        <v>104</v>
      </c>
      <c r="E200" s="449"/>
      <c r="F200" s="449"/>
      <c r="G200" s="449"/>
      <c r="H200" s="449"/>
      <c r="I200" s="449"/>
      <c r="J200" s="449"/>
      <c r="K200" s="449"/>
      <c r="L200" s="449"/>
      <c r="M200" s="275">
        <v>9838.82</v>
      </c>
      <c r="N200" s="276"/>
      <c r="O200" s="277"/>
      <c r="P200" s="278"/>
      <c r="AF200" s="4"/>
      <c r="AG200" s="4"/>
      <c r="AL200" s="4"/>
      <c r="AM200" s="4"/>
      <c r="AN200" s="204" t="s">
        <v>104</v>
      </c>
    </row>
    <row r="201" spans="1:42" s="3" customFormat="1" ht="14.4" x14ac:dyDescent="0.3">
      <c r="A201" s="236"/>
      <c r="B201" s="203"/>
      <c r="C201" s="238"/>
      <c r="D201" s="449" t="s">
        <v>105</v>
      </c>
      <c r="E201" s="449"/>
      <c r="F201" s="449"/>
      <c r="G201" s="449"/>
      <c r="H201" s="449"/>
      <c r="I201" s="449"/>
      <c r="J201" s="449"/>
      <c r="K201" s="449"/>
      <c r="L201" s="449"/>
      <c r="M201" s="275">
        <v>4984.99</v>
      </c>
      <c r="N201" s="276"/>
      <c r="O201" s="277"/>
      <c r="P201" s="278"/>
      <c r="AF201" s="4"/>
      <c r="AG201" s="4"/>
      <c r="AL201" s="4"/>
      <c r="AM201" s="4"/>
      <c r="AN201" s="204" t="s">
        <v>105</v>
      </c>
    </row>
    <row r="202" spans="1:42" s="3" customFormat="1" ht="14.4" x14ac:dyDescent="0.3">
      <c r="A202" s="236"/>
      <c r="B202" s="203"/>
      <c r="C202" s="280"/>
      <c r="D202" s="450" t="s">
        <v>351</v>
      </c>
      <c r="E202" s="450"/>
      <c r="F202" s="450"/>
      <c r="G202" s="450"/>
      <c r="H202" s="450"/>
      <c r="I202" s="450"/>
      <c r="J202" s="450"/>
      <c r="K202" s="450"/>
      <c r="L202" s="450"/>
      <c r="M202" s="281">
        <v>26598.46</v>
      </c>
      <c r="N202" s="282"/>
      <c r="O202" s="283"/>
      <c r="P202" s="284"/>
      <c r="AF202" s="4"/>
      <c r="AG202" s="4"/>
      <c r="AL202" s="4"/>
      <c r="AM202" s="4"/>
      <c r="AO202" s="4" t="s">
        <v>351</v>
      </c>
    </row>
    <row r="203" spans="1:42" s="3" customFormat="1" ht="14.4" x14ac:dyDescent="0.3">
      <c r="A203" s="456" t="s">
        <v>352</v>
      </c>
      <c r="B203" s="457"/>
      <c r="C203" s="457"/>
      <c r="D203" s="457"/>
      <c r="E203" s="457"/>
      <c r="F203" s="457"/>
      <c r="G203" s="457"/>
      <c r="H203" s="457"/>
      <c r="I203" s="457"/>
      <c r="J203" s="457"/>
      <c r="K203" s="457"/>
      <c r="L203" s="457"/>
      <c r="M203" s="457"/>
      <c r="N203" s="457"/>
      <c r="O203" s="458"/>
      <c r="AF203" s="4" t="s">
        <v>352</v>
      </c>
      <c r="AG203" s="4"/>
      <c r="AL203" s="4"/>
      <c r="AM203" s="4"/>
      <c r="AO203" s="4"/>
    </row>
    <row r="204" spans="1:42" s="3" customFormat="1" ht="31.8" x14ac:dyDescent="0.3">
      <c r="A204" s="231" t="s">
        <v>92</v>
      </c>
      <c r="B204" s="232" t="s">
        <v>92</v>
      </c>
      <c r="C204" s="233" t="s">
        <v>141</v>
      </c>
      <c r="D204" s="454" t="s">
        <v>142</v>
      </c>
      <c r="E204" s="454"/>
      <c r="F204" s="454"/>
      <c r="G204" s="232" t="s">
        <v>78</v>
      </c>
      <c r="H204" s="232">
        <v>13.265000000000001</v>
      </c>
      <c r="I204" s="232" t="s">
        <v>48</v>
      </c>
      <c r="J204" s="232" t="s">
        <v>353</v>
      </c>
      <c r="K204" s="234" t="s">
        <v>143</v>
      </c>
      <c r="L204" s="232"/>
      <c r="M204" s="234" t="s">
        <v>354</v>
      </c>
      <c r="N204" s="232" t="s">
        <v>139</v>
      </c>
      <c r="O204" s="235" t="s">
        <v>355</v>
      </c>
      <c r="AF204" s="4"/>
      <c r="AG204" s="4" t="s">
        <v>142</v>
      </c>
      <c r="AL204" s="4"/>
      <c r="AM204" s="4"/>
      <c r="AO204" s="4"/>
    </row>
    <row r="205" spans="1:42" s="3" customFormat="1" ht="14.4" x14ac:dyDescent="0.3">
      <c r="A205" s="236"/>
      <c r="B205" s="258"/>
      <c r="C205" s="259"/>
      <c r="D205" s="453" t="s">
        <v>70</v>
      </c>
      <c r="E205" s="453"/>
      <c r="F205" s="453"/>
      <c r="G205" s="232"/>
      <c r="H205" s="260"/>
      <c r="I205" s="260"/>
      <c r="J205" s="260"/>
      <c r="K205" s="261"/>
      <c r="L205" s="260"/>
      <c r="M205" s="266">
        <v>570.13</v>
      </c>
      <c r="N205" s="253"/>
      <c r="O205" s="263">
        <v>7548.52</v>
      </c>
      <c r="AF205" s="4"/>
      <c r="AG205" s="4"/>
      <c r="AL205" s="4" t="s">
        <v>70</v>
      </c>
      <c r="AM205" s="4"/>
      <c r="AO205" s="4"/>
    </row>
    <row r="206" spans="1:42" s="3" customFormat="1" ht="31.8" x14ac:dyDescent="0.3">
      <c r="A206" s="231" t="s">
        <v>94</v>
      </c>
      <c r="B206" s="232" t="s">
        <v>94</v>
      </c>
      <c r="C206" s="233" t="s">
        <v>356</v>
      </c>
      <c r="D206" s="454" t="s">
        <v>357</v>
      </c>
      <c r="E206" s="454"/>
      <c r="F206" s="454"/>
      <c r="G206" s="232" t="s">
        <v>78</v>
      </c>
      <c r="H206" s="232">
        <v>13.265000000000001</v>
      </c>
      <c r="I206" s="232" t="s">
        <v>48</v>
      </c>
      <c r="J206" s="232" t="s">
        <v>353</v>
      </c>
      <c r="K206" s="234" t="s">
        <v>358</v>
      </c>
      <c r="L206" s="232"/>
      <c r="M206" s="234" t="s">
        <v>359</v>
      </c>
      <c r="N206" s="232" t="s">
        <v>79</v>
      </c>
      <c r="O206" s="235" t="s">
        <v>360</v>
      </c>
      <c r="AF206" s="4"/>
      <c r="AG206" s="4" t="s">
        <v>357</v>
      </c>
      <c r="AL206" s="4"/>
      <c r="AM206" s="4"/>
      <c r="AO206" s="4"/>
    </row>
    <row r="207" spans="1:42" s="3" customFormat="1" ht="14.4" x14ac:dyDescent="0.3">
      <c r="A207" s="285"/>
      <c r="B207" s="203"/>
      <c r="C207" s="259"/>
      <c r="D207" s="449" t="s">
        <v>361</v>
      </c>
      <c r="E207" s="449"/>
      <c r="F207" s="449"/>
      <c r="G207" s="449"/>
      <c r="H207" s="449"/>
      <c r="I207" s="449"/>
      <c r="J207" s="449"/>
      <c r="K207" s="449"/>
      <c r="L207" s="449"/>
      <c r="M207" s="449"/>
      <c r="N207" s="449"/>
      <c r="O207" s="455"/>
      <c r="AF207" s="4"/>
      <c r="AG207" s="4"/>
      <c r="AL207" s="4"/>
      <c r="AM207" s="4"/>
      <c r="AO207" s="4"/>
      <c r="AP207" s="204" t="s">
        <v>361</v>
      </c>
    </row>
    <row r="208" spans="1:42" s="3" customFormat="1" ht="14.4" x14ac:dyDescent="0.3">
      <c r="A208" s="236"/>
      <c r="B208" s="258"/>
      <c r="C208" s="259"/>
      <c r="D208" s="453" t="s">
        <v>70</v>
      </c>
      <c r="E208" s="453"/>
      <c r="F208" s="453"/>
      <c r="G208" s="232"/>
      <c r="H208" s="260"/>
      <c r="I208" s="260"/>
      <c r="J208" s="260"/>
      <c r="K208" s="261"/>
      <c r="L208" s="260"/>
      <c r="M208" s="266">
        <v>116.6</v>
      </c>
      <c r="N208" s="253"/>
      <c r="O208" s="263">
        <v>1588.09</v>
      </c>
      <c r="AF208" s="4"/>
      <c r="AG208" s="4"/>
      <c r="AL208" s="4" t="s">
        <v>70</v>
      </c>
      <c r="AM208" s="4"/>
      <c r="AO208" s="4"/>
    </row>
    <row r="209" spans="1:44" s="3" customFormat="1" ht="31.8" x14ac:dyDescent="0.3">
      <c r="A209" s="231" t="s">
        <v>106</v>
      </c>
      <c r="B209" s="232" t="s">
        <v>106</v>
      </c>
      <c r="C209" s="233" t="s">
        <v>362</v>
      </c>
      <c r="D209" s="454" t="s">
        <v>363</v>
      </c>
      <c r="E209" s="454"/>
      <c r="F209" s="454"/>
      <c r="G209" s="232" t="s">
        <v>78</v>
      </c>
      <c r="H209" s="232">
        <v>13.265000000000001</v>
      </c>
      <c r="I209" s="232" t="s">
        <v>48</v>
      </c>
      <c r="J209" s="232" t="s">
        <v>353</v>
      </c>
      <c r="K209" s="234" t="s">
        <v>364</v>
      </c>
      <c r="L209" s="232"/>
      <c r="M209" s="234" t="s">
        <v>365</v>
      </c>
      <c r="N209" s="232" t="s">
        <v>139</v>
      </c>
      <c r="O209" s="235" t="s">
        <v>366</v>
      </c>
      <c r="AF209" s="4"/>
      <c r="AG209" s="4" t="s">
        <v>363</v>
      </c>
      <c r="AL209" s="4"/>
      <c r="AM209" s="4"/>
      <c r="AO209" s="4"/>
    </row>
    <row r="210" spans="1:44" s="3" customFormat="1" ht="14.4" x14ac:dyDescent="0.3">
      <c r="A210" s="285"/>
      <c r="B210" s="203"/>
      <c r="C210" s="259"/>
      <c r="D210" s="449" t="s">
        <v>140</v>
      </c>
      <c r="E210" s="449"/>
      <c r="F210" s="449"/>
      <c r="G210" s="449"/>
      <c r="H210" s="449"/>
      <c r="I210" s="449"/>
      <c r="J210" s="449"/>
      <c r="K210" s="449"/>
      <c r="L210" s="449"/>
      <c r="M210" s="449"/>
      <c r="N210" s="449"/>
      <c r="O210" s="455"/>
      <c r="AF210" s="4"/>
      <c r="AG210" s="4"/>
      <c r="AL210" s="4"/>
      <c r="AM210" s="4"/>
      <c r="AO210" s="4"/>
      <c r="AP210" s="204" t="s">
        <v>140</v>
      </c>
    </row>
    <row r="211" spans="1:44" s="3" customFormat="1" ht="14.4" x14ac:dyDescent="0.3">
      <c r="A211" s="236"/>
      <c r="B211" s="258"/>
      <c r="C211" s="259"/>
      <c r="D211" s="453" t="s">
        <v>70</v>
      </c>
      <c r="E211" s="453"/>
      <c r="F211" s="453"/>
      <c r="G211" s="232"/>
      <c r="H211" s="260"/>
      <c r="I211" s="260"/>
      <c r="J211" s="260"/>
      <c r="K211" s="261"/>
      <c r="L211" s="260"/>
      <c r="M211" s="266">
        <v>245.27</v>
      </c>
      <c r="N211" s="253"/>
      <c r="O211" s="263">
        <v>3247.37</v>
      </c>
      <c r="AF211" s="4"/>
      <c r="AG211" s="4"/>
      <c r="AL211" s="4" t="s">
        <v>70</v>
      </c>
      <c r="AM211" s="4"/>
      <c r="AO211" s="4"/>
    </row>
    <row r="212" spans="1:44" s="3" customFormat="1" ht="14.4" x14ac:dyDescent="0.3">
      <c r="A212" s="270"/>
      <c r="B212" s="205"/>
      <c r="C212" s="234"/>
      <c r="D212" s="453" t="s">
        <v>367</v>
      </c>
      <c r="E212" s="453"/>
      <c r="F212" s="453"/>
      <c r="G212" s="453"/>
      <c r="H212" s="453"/>
      <c r="I212" s="453"/>
      <c r="J212" s="453"/>
      <c r="K212" s="453"/>
      <c r="L212" s="453"/>
      <c r="M212" s="271"/>
      <c r="N212" s="272"/>
      <c r="O212" s="273"/>
      <c r="P212" s="274"/>
      <c r="AF212" s="4"/>
      <c r="AG212" s="4"/>
      <c r="AL212" s="4"/>
      <c r="AM212" s="4" t="s">
        <v>367</v>
      </c>
      <c r="AO212" s="4"/>
    </row>
    <row r="213" spans="1:44" s="3" customFormat="1" ht="14.4" x14ac:dyDescent="0.3">
      <c r="A213" s="236"/>
      <c r="B213" s="203"/>
      <c r="C213" s="238"/>
      <c r="D213" s="449" t="s">
        <v>96</v>
      </c>
      <c r="E213" s="449"/>
      <c r="F213" s="449"/>
      <c r="G213" s="449"/>
      <c r="H213" s="449"/>
      <c r="I213" s="449"/>
      <c r="J213" s="449"/>
      <c r="K213" s="449"/>
      <c r="L213" s="449"/>
      <c r="M213" s="279">
        <v>932</v>
      </c>
      <c r="N213" s="276"/>
      <c r="O213" s="277"/>
      <c r="P213" s="278"/>
      <c r="AF213" s="4"/>
      <c r="AG213" s="4"/>
      <c r="AL213" s="4"/>
      <c r="AM213" s="4"/>
      <c r="AN213" s="204" t="s">
        <v>96</v>
      </c>
      <c r="AO213" s="4"/>
    </row>
    <row r="214" spans="1:44" s="3" customFormat="1" ht="14.4" x14ac:dyDescent="0.3">
      <c r="A214" s="236"/>
      <c r="B214" s="203"/>
      <c r="C214" s="238"/>
      <c r="D214" s="449" t="s">
        <v>97</v>
      </c>
      <c r="E214" s="449"/>
      <c r="F214" s="449"/>
      <c r="G214" s="449"/>
      <c r="H214" s="449"/>
      <c r="I214" s="449"/>
      <c r="J214" s="449"/>
      <c r="K214" s="449"/>
      <c r="L214" s="449"/>
      <c r="M214" s="278"/>
      <c r="N214" s="276"/>
      <c r="O214" s="277"/>
      <c r="P214" s="278"/>
      <c r="AF214" s="4"/>
      <c r="AG214" s="4"/>
      <c r="AL214" s="4"/>
      <c r="AM214" s="4"/>
      <c r="AN214" s="204" t="s">
        <v>97</v>
      </c>
      <c r="AO214" s="4"/>
    </row>
    <row r="215" spans="1:44" s="3" customFormat="1" ht="14.4" x14ac:dyDescent="0.3">
      <c r="A215" s="236"/>
      <c r="B215" s="203"/>
      <c r="C215" s="238"/>
      <c r="D215" s="449" t="s">
        <v>99</v>
      </c>
      <c r="E215" s="449"/>
      <c r="F215" s="449"/>
      <c r="G215" s="449"/>
      <c r="H215" s="449"/>
      <c r="I215" s="449"/>
      <c r="J215" s="449"/>
      <c r="K215" s="449"/>
      <c r="L215" s="449"/>
      <c r="M215" s="279">
        <v>570.13</v>
      </c>
      <c r="N215" s="276"/>
      <c r="O215" s="277"/>
      <c r="P215" s="278"/>
      <c r="AF215" s="4"/>
      <c r="AG215" s="4"/>
      <c r="AL215" s="4"/>
      <c r="AM215" s="4"/>
      <c r="AN215" s="204" t="s">
        <v>99</v>
      </c>
      <c r="AO215" s="4"/>
    </row>
    <row r="216" spans="1:44" s="3" customFormat="1" ht="14.4" x14ac:dyDescent="0.3">
      <c r="A216" s="236"/>
      <c r="B216" s="203"/>
      <c r="C216" s="238"/>
      <c r="D216" s="449" t="s">
        <v>101</v>
      </c>
      <c r="E216" s="449"/>
      <c r="F216" s="449"/>
      <c r="G216" s="449"/>
      <c r="H216" s="449"/>
      <c r="I216" s="449"/>
      <c r="J216" s="449"/>
      <c r="K216" s="449"/>
      <c r="L216" s="449"/>
      <c r="M216" s="279">
        <v>361.87</v>
      </c>
      <c r="N216" s="276"/>
      <c r="O216" s="277"/>
      <c r="P216" s="278"/>
      <c r="AF216" s="4"/>
      <c r="AG216" s="4"/>
      <c r="AL216" s="4"/>
      <c r="AM216" s="4"/>
      <c r="AN216" s="204" t="s">
        <v>101</v>
      </c>
      <c r="AO216" s="4"/>
    </row>
    <row r="217" spans="1:44" s="3" customFormat="1" ht="14.4" x14ac:dyDescent="0.3">
      <c r="A217" s="236"/>
      <c r="B217" s="203"/>
      <c r="C217" s="238"/>
      <c r="D217" s="449" t="s">
        <v>102</v>
      </c>
      <c r="E217" s="449"/>
      <c r="F217" s="449"/>
      <c r="G217" s="449"/>
      <c r="H217" s="449"/>
      <c r="I217" s="449"/>
      <c r="J217" s="449"/>
      <c r="K217" s="449"/>
      <c r="L217" s="449"/>
      <c r="M217" s="279">
        <v>932</v>
      </c>
      <c r="N217" s="276"/>
      <c r="O217" s="277"/>
      <c r="P217" s="278"/>
      <c r="AF217" s="4"/>
      <c r="AG217" s="4"/>
      <c r="AL217" s="4"/>
      <c r="AM217" s="4"/>
      <c r="AN217" s="204" t="s">
        <v>102</v>
      </c>
      <c r="AO217" s="4"/>
    </row>
    <row r="218" spans="1:44" s="3" customFormat="1" ht="14.4" x14ac:dyDescent="0.3">
      <c r="A218" s="236"/>
      <c r="B218" s="203"/>
      <c r="C218" s="238"/>
      <c r="D218" s="449" t="s">
        <v>97</v>
      </c>
      <c r="E218" s="449"/>
      <c r="F218" s="449"/>
      <c r="G218" s="449"/>
      <c r="H218" s="449"/>
      <c r="I218" s="449"/>
      <c r="J218" s="449"/>
      <c r="K218" s="449"/>
      <c r="L218" s="449"/>
      <c r="M218" s="278"/>
      <c r="N218" s="276"/>
      <c r="O218" s="277"/>
      <c r="P218" s="278"/>
      <c r="AF218" s="4"/>
      <c r="AG218" s="4"/>
      <c r="AL218" s="4"/>
      <c r="AM218" s="4"/>
      <c r="AN218" s="204" t="s">
        <v>97</v>
      </c>
      <c r="AO218" s="4"/>
    </row>
    <row r="219" spans="1:44" s="3" customFormat="1" ht="14.4" x14ac:dyDescent="0.3">
      <c r="A219" s="236"/>
      <c r="B219" s="203"/>
      <c r="C219" s="238"/>
      <c r="D219" s="449" t="s">
        <v>109</v>
      </c>
      <c r="E219" s="449"/>
      <c r="F219" s="449"/>
      <c r="G219" s="449"/>
      <c r="H219" s="449"/>
      <c r="I219" s="449"/>
      <c r="J219" s="449"/>
      <c r="K219" s="449"/>
      <c r="L219" s="449"/>
      <c r="M219" s="279">
        <v>570.13</v>
      </c>
      <c r="N219" s="276"/>
      <c r="O219" s="277"/>
      <c r="P219" s="278"/>
      <c r="AF219" s="4"/>
      <c r="AG219" s="4"/>
      <c r="AL219" s="4"/>
      <c r="AM219" s="4"/>
      <c r="AN219" s="204" t="s">
        <v>109</v>
      </c>
      <c r="AO219" s="4"/>
    </row>
    <row r="220" spans="1:44" s="3" customFormat="1" ht="14.4" x14ac:dyDescent="0.3">
      <c r="A220" s="236"/>
      <c r="B220" s="203"/>
      <c r="C220" s="238"/>
      <c r="D220" s="449" t="s">
        <v>136</v>
      </c>
      <c r="E220" s="449"/>
      <c r="F220" s="449"/>
      <c r="G220" s="449"/>
      <c r="H220" s="449"/>
      <c r="I220" s="449"/>
      <c r="J220" s="449"/>
      <c r="K220" s="449"/>
      <c r="L220" s="449"/>
      <c r="M220" s="279">
        <v>361.87</v>
      </c>
      <c r="N220" s="276"/>
      <c r="O220" s="277"/>
      <c r="P220" s="278"/>
      <c r="AF220" s="4"/>
      <c r="AG220" s="4"/>
      <c r="AL220" s="4"/>
      <c r="AM220" s="4"/>
      <c r="AN220" s="204" t="s">
        <v>136</v>
      </c>
      <c r="AO220" s="4"/>
    </row>
    <row r="221" spans="1:44" s="3" customFormat="1" ht="14.4" x14ac:dyDescent="0.3">
      <c r="A221" s="236"/>
      <c r="B221" s="203"/>
      <c r="C221" s="280"/>
      <c r="D221" s="450" t="s">
        <v>368</v>
      </c>
      <c r="E221" s="450"/>
      <c r="F221" s="450"/>
      <c r="G221" s="450"/>
      <c r="H221" s="450"/>
      <c r="I221" s="450"/>
      <c r="J221" s="450"/>
      <c r="K221" s="450"/>
      <c r="L221" s="450"/>
      <c r="M221" s="286">
        <v>932</v>
      </c>
      <c r="N221" s="282"/>
      <c r="O221" s="283"/>
      <c r="P221" s="284"/>
      <c r="AF221" s="4"/>
      <c r="AG221" s="4"/>
      <c r="AL221" s="4"/>
      <c r="AM221" s="4"/>
      <c r="AO221" s="4" t="s">
        <v>368</v>
      </c>
    </row>
    <row r="222" spans="1:44" s="3" customFormat="1" ht="14.4" x14ac:dyDescent="0.3">
      <c r="A222" s="270"/>
      <c r="B222" s="205"/>
      <c r="C222" s="234"/>
      <c r="D222" s="453" t="s">
        <v>149</v>
      </c>
      <c r="E222" s="453"/>
      <c r="F222" s="453"/>
      <c r="G222" s="453"/>
      <c r="H222" s="453"/>
      <c r="I222" s="453"/>
      <c r="J222" s="453"/>
      <c r="K222" s="453"/>
      <c r="L222" s="453"/>
      <c r="M222" s="271"/>
      <c r="N222" s="272"/>
      <c r="O222" s="273"/>
      <c r="AQ222" s="4" t="s">
        <v>149</v>
      </c>
    </row>
    <row r="223" spans="1:44" s="3" customFormat="1" ht="14.4" x14ac:dyDescent="0.3">
      <c r="A223" s="236"/>
      <c r="B223" s="203"/>
      <c r="C223" s="238"/>
      <c r="D223" s="449" t="s">
        <v>96</v>
      </c>
      <c r="E223" s="449"/>
      <c r="F223" s="449"/>
      <c r="G223" s="449"/>
      <c r="H223" s="449"/>
      <c r="I223" s="449"/>
      <c r="J223" s="449"/>
      <c r="K223" s="449"/>
      <c r="L223" s="449"/>
      <c r="M223" s="275">
        <v>12706.65</v>
      </c>
      <c r="N223" s="276"/>
      <c r="O223" s="287">
        <v>514315.94</v>
      </c>
      <c r="AQ223" s="4"/>
      <c r="AR223" s="204" t="s">
        <v>96</v>
      </c>
    </row>
    <row r="224" spans="1:44" s="3" customFormat="1" ht="14.4" x14ac:dyDescent="0.3">
      <c r="A224" s="236"/>
      <c r="B224" s="203"/>
      <c r="C224" s="238"/>
      <c r="D224" s="449" t="s">
        <v>97</v>
      </c>
      <c r="E224" s="449"/>
      <c r="F224" s="449"/>
      <c r="G224" s="449"/>
      <c r="H224" s="449"/>
      <c r="I224" s="449"/>
      <c r="J224" s="449"/>
      <c r="K224" s="449"/>
      <c r="L224" s="449"/>
      <c r="M224" s="278"/>
      <c r="N224" s="276"/>
      <c r="O224" s="277"/>
      <c r="AQ224" s="4"/>
      <c r="AR224" s="204" t="s">
        <v>97</v>
      </c>
    </row>
    <row r="225" spans="1:44" s="3" customFormat="1" ht="14.4" x14ac:dyDescent="0.3">
      <c r="A225" s="236"/>
      <c r="B225" s="203"/>
      <c r="C225" s="238"/>
      <c r="D225" s="449" t="s">
        <v>98</v>
      </c>
      <c r="E225" s="449"/>
      <c r="F225" s="449"/>
      <c r="G225" s="449"/>
      <c r="H225" s="449"/>
      <c r="I225" s="449"/>
      <c r="J225" s="449"/>
      <c r="K225" s="449"/>
      <c r="L225" s="449"/>
      <c r="M225" s="275">
        <v>11030.15</v>
      </c>
      <c r="N225" s="276"/>
      <c r="O225" s="287">
        <v>493819.81</v>
      </c>
      <c r="AQ225" s="4"/>
      <c r="AR225" s="204" t="s">
        <v>98</v>
      </c>
    </row>
    <row r="226" spans="1:44" s="3" customFormat="1" ht="14.4" x14ac:dyDescent="0.3">
      <c r="A226" s="236"/>
      <c r="B226" s="203"/>
      <c r="C226" s="238"/>
      <c r="D226" s="449" t="s">
        <v>99</v>
      </c>
      <c r="E226" s="449"/>
      <c r="F226" s="449"/>
      <c r="G226" s="449"/>
      <c r="H226" s="449"/>
      <c r="I226" s="449"/>
      <c r="J226" s="449"/>
      <c r="K226" s="449"/>
      <c r="L226" s="449"/>
      <c r="M226" s="279">
        <v>971.12</v>
      </c>
      <c r="N226" s="276"/>
      <c r="O226" s="287">
        <v>12857.64</v>
      </c>
      <c r="AQ226" s="4"/>
      <c r="AR226" s="204" t="s">
        <v>99</v>
      </c>
    </row>
    <row r="227" spans="1:44" s="3" customFormat="1" ht="14.4" x14ac:dyDescent="0.3">
      <c r="A227" s="236"/>
      <c r="B227" s="203"/>
      <c r="C227" s="238"/>
      <c r="D227" s="449" t="s">
        <v>100</v>
      </c>
      <c r="E227" s="449"/>
      <c r="F227" s="449"/>
      <c r="G227" s="449"/>
      <c r="H227" s="449"/>
      <c r="I227" s="449"/>
      <c r="J227" s="449"/>
      <c r="K227" s="449"/>
      <c r="L227" s="449"/>
      <c r="M227" s="279">
        <v>22.02</v>
      </c>
      <c r="N227" s="276"/>
      <c r="O227" s="288">
        <v>985.82</v>
      </c>
      <c r="AQ227" s="4"/>
      <c r="AR227" s="204" t="s">
        <v>100</v>
      </c>
    </row>
    <row r="228" spans="1:44" s="3" customFormat="1" ht="14.4" x14ac:dyDescent="0.3">
      <c r="A228" s="236"/>
      <c r="B228" s="203"/>
      <c r="C228" s="238"/>
      <c r="D228" s="449" t="s">
        <v>101</v>
      </c>
      <c r="E228" s="449"/>
      <c r="F228" s="449"/>
      <c r="G228" s="449"/>
      <c r="H228" s="449"/>
      <c r="I228" s="449"/>
      <c r="J228" s="449"/>
      <c r="K228" s="449"/>
      <c r="L228" s="449"/>
      <c r="M228" s="279">
        <v>705.38</v>
      </c>
      <c r="N228" s="276"/>
      <c r="O228" s="287">
        <v>7638.49</v>
      </c>
      <c r="AQ228" s="4"/>
      <c r="AR228" s="204" t="s">
        <v>101</v>
      </c>
    </row>
    <row r="229" spans="1:44" s="3" customFormat="1" ht="14.4" x14ac:dyDescent="0.3">
      <c r="A229" s="236"/>
      <c r="B229" s="203"/>
      <c r="C229" s="238"/>
      <c r="D229" s="449" t="s">
        <v>102</v>
      </c>
      <c r="E229" s="449"/>
      <c r="F229" s="449"/>
      <c r="G229" s="449"/>
      <c r="H229" s="449"/>
      <c r="I229" s="449"/>
      <c r="J229" s="449"/>
      <c r="K229" s="449"/>
      <c r="L229" s="449"/>
      <c r="M229" s="275">
        <v>27407.279999999999</v>
      </c>
      <c r="N229" s="276"/>
      <c r="O229" s="287">
        <v>1173584.1100000001</v>
      </c>
      <c r="AQ229" s="4"/>
      <c r="AR229" s="204" t="s">
        <v>102</v>
      </c>
    </row>
    <row r="230" spans="1:44" s="3" customFormat="1" ht="14.4" x14ac:dyDescent="0.3">
      <c r="A230" s="236"/>
      <c r="B230" s="203"/>
      <c r="C230" s="238"/>
      <c r="D230" s="449" t="s">
        <v>97</v>
      </c>
      <c r="E230" s="449"/>
      <c r="F230" s="449"/>
      <c r="G230" s="449"/>
      <c r="H230" s="449"/>
      <c r="I230" s="449"/>
      <c r="J230" s="449"/>
      <c r="K230" s="449"/>
      <c r="L230" s="449"/>
      <c r="M230" s="278"/>
      <c r="N230" s="276"/>
      <c r="O230" s="277"/>
      <c r="AQ230" s="4"/>
      <c r="AR230" s="204" t="s">
        <v>97</v>
      </c>
    </row>
    <row r="231" spans="1:44" s="3" customFormat="1" ht="14.4" x14ac:dyDescent="0.3">
      <c r="A231" s="236"/>
      <c r="B231" s="203"/>
      <c r="C231" s="238"/>
      <c r="D231" s="449" t="s">
        <v>108</v>
      </c>
      <c r="E231" s="449"/>
      <c r="F231" s="449"/>
      <c r="G231" s="449"/>
      <c r="H231" s="449"/>
      <c r="I231" s="449"/>
      <c r="J231" s="449"/>
      <c r="K231" s="449"/>
      <c r="L231" s="449"/>
      <c r="M231" s="275">
        <v>11000.03</v>
      </c>
      <c r="N231" s="276"/>
      <c r="O231" s="287">
        <v>492471.34</v>
      </c>
      <c r="AQ231" s="4"/>
      <c r="AR231" s="204" t="s">
        <v>108</v>
      </c>
    </row>
    <row r="232" spans="1:44" s="3" customFormat="1" ht="14.4" x14ac:dyDescent="0.3">
      <c r="A232" s="236"/>
      <c r="B232" s="203"/>
      <c r="C232" s="238"/>
      <c r="D232" s="449" t="s">
        <v>109</v>
      </c>
      <c r="E232" s="449"/>
      <c r="F232" s="449"/>
      <c r="G232" s="449"/>
      <c r="H232" s="449"/>
      <c r="I232" s="449"/>
      <c r="J232" s="449"/>
      <c r="K232" s="449"/>
      <c r="L232" s="449"/>
      <c r="M232" s="279">
        <v>935.55</v>
      </c>
      <c r="N232" s="276"/>
      <c r="O232" s="287">
        <v>12386.69</v>
      </c>
      <c r="AQ232" s="4"/>
      <c r="AR232" s="204" t="s">
        <v>109</v>
      </c>
    </row>
    <row r="233" spans="1:44" s="3" customFormat="1" ht="14.4" x14ac:dyDescent="0.3">
      <c r="A233" s="236"/>
      <c r="B233" s="203"/>
      <c r="C233" s="238"/>
      <c r="D233" s="449" t="s">
        <v>110</v>
      </c>
      <c r="E233" s="449"/>
      <c r="F233" s="449"/>
      <c r="G233" s="449"/>
      <c r="H233" s="449"/>
      <c r="I233" s="449"/>
      <c r="J233" s="449"/>
      <c r="K233" s="449"/>
      <c r="L233" s="449"/>
      <c r="M233" s="279">
        <v>13.29</v>
      </c>
      <c r="N233" s="276"/>
      <c r="O233" s="288">
        <v>594.98</v>
      </c>
      <c r="AQ233" s="4"/>
      <c r="AR233" s="204" t="s">
        <v>110</v>
      </c>
    </row>
    <row r="234" spans="1:44" s="3" customFormat="1" ht="14.4" x14ac:dyDescent="0.3">
      <c r="A234" s="236"/>
      <c r="B234" s="203"/>
      <c r="C234" s="238"/>
      <c r="D234" s="449" t="s">
        <v>136</v>
      </c>
      <c r="E234" s="449"/>
      <c r="F234" s="449"/>
      <c r="G234" s="449"/>
      <c r="H234" s="449"/>
      <c r="I234" s="449"/>
      <c r="J234" s="449"/>
      <c r="K234" s="449"/>
      <c r="L234" s="449"/>
      <c r="M234" s="279">
        <v>705.38</v>
      </c>
      <c r="N234" s="276"/>
      <c r="O234" s="287">
        <v>7638.49</v>
      </c>
      <c r="AQ234" s="4"/>
      <c r="AR234" s="204" t="s">
        <v>136</v>
      </c>
    </row>
    <row r="235" spans="1:44" s="3" customFormat="1" ht="14.4" x14ac:dyDescent="0.3">
      <c r="A235" s="236"/>
      <c r="B235" s="203"/>
      <c r="C235" s="238"/>
      <c r="D235" s="449" t="s">
        <v>111</v>
      </c>
      <c r="E235" s="449"/>
      <c r="F235" s="449"/>
      <c r="G235" s="449"/>
      <c r="H235" s="449"/>
      <c r="I235" s="449"/>
      <c r="J235" s="449"/>
      <c r="K235" s="449"/>
      <c r="L235" s="449"/>
      <c r="M235" s="275">
        <v>9801.14</v>
      </c>
      <c r="N235" s="276"/>
      <c r="O235" s="287">
        <v>438796.6</v>
      </c>
      <c r="AQ235" s="4"/>
      <c r="AR235" s="204" t="s">
        <v>111</v>
      </c>
    </row>
    <row r="236" spans="1:44" s="3" customFormat="1" ht="14.4" x14ac:dyDescent="0.3">
      <c r="A236" s="236"/>
      <c r="B236" s="203"/>
      <c r="C236" s="238"/>
      <c r="D236" s="449" t="s">
        <v>112</v>
      </c>
      <c r="E236" s="449"/>
      <c r="F236" s="449"/>
      <c r="G236" s="449"/>
      <c r="H236" s="449"/>
      <c r="I236" s="449"/>
      <c r="J236" s="449"/>
      <c r="K236" s="449"/>
      <c r="L236" s="449"/>
      <c r="M236" s="275">
        <v>4965.18</v>
      </c>
      <c r="N236" s="276"/>
      <c r="O236" s="287">
        <v>222290.99</v>
      </c>
      <c r="AQ236" s="4"/>
      <c r="AR236" s="204" t="s">
        <v>112</v>
      </c>
    </row>
    <row r="237" spans="1:44" s="3" customFormat="1" ht="14.4" x14ac:dyDescent="0.3">
      <c r="A237" s="236"/>
      <c r="B237" s="203"/>
      <c r="C237" s="238"/>
      <c r="D237" s="449" t="s">
        <v>350</v>
      </c>
      <c r="E237" s="449"/>
      <c r="F237" s="449"/>
      <c r="G237" s="449"/>
      <c r="H237" s="449"/>
      <c r="I237" s="449"/>
      <c r="J237" s="449"/>
      <c r="K237" s="449"/>
      <c r="L237" s="449"/>
      <c r="M237" s="279">
        <v>123.18</v>
      </c>
      <c r="N237" s="276"/>
      <c r="O237" s="287">
        <v>4393.6000000000004</v>
      </c>
      <c r="AQ237" s="4"/>
      <c r="AR237" s="204" t="s">
        <v>350</v>
      </c>
    </row>
    <row r="238" spans="1:44" s="3" customFormat="1" ht="14.4" x14ac:dyDescent="0.3">
      <c r="A238" s="236"/>
      <c r="B238" s="203"/>
      <c r="C238" s="238"/>
      <c r="D238" s="449" t="s">
        <v>97</v>
      </c>
      <c r="E238" s="449"/>
      <c r="F238" s="449"/>
      <c r="G238" s="449"/>
      <c r="H238" s="449"/>
      <c r="I238" s="449"/>
      <c r="J238" s="449"/>
      <c r="K238" s="449"/>
      <c r="L238" s="449"/>
      <c r="M238" s="278"/>
      <c r="N238" s="276"/>
      <c r="O238" s="277"/>
      <c r="AQ238" s="4"/>
      <c r="AR238" s="204" t="s">
        <v>97</v>
      </c>
    </row>
    <row r="239" spans="1:44" s="3" customFormat="1" ht="14.4" x14ac:dyDescent="0.3">
      <c r="A239" s="236"/>
      <c r="B239" s="203"/>
      <c r="C239" s="238"/>
      <c r="D239" s="449" t="s">
        <v>108</v>
      </c>
      <c r="E239" s="449"/>
      <c r="F239" s="449"/>
      <c r="G239" s="449"/>
      <c r="H239" s="449"/>
      <c r="I239" s="449"/>
      <c r="J239" s="449"/>
      <c r="K239" s="449"/>
      <c r="L239" s="449"/>
      <c r="M239" s="279">
        <v>30.12</v>
      </c>
      <c r="N239" s="276"/>
      <c r="O239" s="287">
        <v>1348.47</v>
      </c>
      <c r="AQ239" s="4"/>
      <c r="AR239" s="204" t="s">
        <v>108</v>
      </c>
    </row>
    <row r="240" spans="1:44" s="3" customFormat="1" ht="14.4" x14ac:dyDescent="0.3">
      <c r="A240" s="236"/>
      <c r="B240" s="203"/>
      <c r="C240" s="238"/>
      <c r="D240" s="449" t="s">
        <v>109</v>
      </c>
      <c r="E240" s="449"/>
      <c r="F240" s="449"/>
      <c r="G240" s="449"/>
      <c r="H240" s="449"/>
      <c r="I240" s="449"/>
      <c r="J240" s="449"/>
      <c r="K240" s="449"/>
      <c r="L240" s="449"/>
      <c r="M240" s="279">
        <v>35.57</v>
      </c>
      <c r="N240" s="276"/>
      <c r="O240" s="288">
        <v>470.95</v>
      </c>
      <c r="AQ240" s="4"/>
      <c r="AR240" s="204" t="s">
        <v>109</v>
      </c>
    </row>
    <row r="241" spans="1:52" s="3" customFormat="1" ht="14.4" x14ac:dyDescent="0.3">
      <c r="A241" s="236"/>
      <c r="B241" s="203"/>
      <c r="C241" s="238"/>
      <c r="D241" s="449" t="s">
        <v>110</v>
      </c>
      <c r="E241" s="449"/>
      <c r="F241" s="449"/>
      <c r="G241" s="449"/>
      <c r="H241" s="449"/>
      <c r="I241" s="449"/>
      <c r="J241" s="449"/>
      <c r="K241" s="449"/>
      <c r="L241" s="449"/>
      <c r="M241" s="279">
        <v>8.73</v>
      </c>
      <c r="N241" s="276"/>
      <c r="O241" s="288">
        <v>390.84</v>
      </c>
      <c r="AQ241" s="4"/>
      <c r="AR241" s="204" t="s">
        <v>110</v>
      </c>
    </row>
    <row r="242" spans="1:52" s="3" customFormat="1" ht="14.4" x14ac:dyDescent="0.3">
      <c r="A242" s="236"/>
      <c r="B242" s="203"/>
      <c r="C242" s="238"/>
      <c r="D242" s="449" t="s">
        <v>111</v>
      </c>
      <c r="E242" s="449"/>
      <c r="F242" s="449"/>
      <c r="G242" s="449"/>
      <c r="H242" s="449"/>
      <c r="I242" s="449"/>
      <c r="J242" s="449"/>
      <c r="K242" s="449"/>
      <c r="L242" s="449"/>
      <c r="M242" s="279">
        <v>37.68</v>
      </c>
      <c r="N242" s="276"/>
      <c r="O242" s="287">
        <v>1687.13</v>
      </c>
      <c r="AQ242" s="4"/>
      <c r="AR242" s="204" t="s">
        <v>111</v>
      </c>
    </row>
    <row r="243" spans="1:52" s="3" customFormat="1" ht="14.4" x14ac:dyDescent="0.3">
      <c r="A243" s="236"/>
      <c r="B243" s="203"/>
      <c r="C243" s="238"/>
      <c r="D243" s="449" t="s">
        <v>112</v>
      </c>
      <c r="E243" s="449"/>
      <c r="F243" s="449"/>
      <c r="G243" s="449"/>
      <c r="H243" s="449"/>
      <c r="I243" s="449"/>
      <c r="J243" s="449"/>
      <c r="K243" s="449"/>
      <c r="L243" s="449"/>
      <c r="M243" s="279">
        <v>19.809999999999999</v>
      </c>
      <c r="N243" s="276"/>
      <c r="O243" s="288">
        <v>887.05</v>
      </c>
      <c r="AQ243" s="4"/>
      <c r="AR243" s="204" t="s">
        <v>112</v>
      </c>
    </row>
    <row r="244" spans="1:52" s="3" customFormat="1" ht="14.4" x14ac:dyDescent="0.3">
      <c r="A244" s="236"/>
      <c r="B244" s="203"/>
      <c r="C244" s="280"/>
      <c r="D244" s="450" t="s">
        <v>151</v>
      </c>
      <c r="E244" s="450"/>
      <c r="F244" s="450"/>
      <c r="G244" s="450"/>
      <c r="H244" s="450"/>
      <c r="I244" s="450"/>
      <c r="J244" s="450"/>
      <c r="K244" s="450"/>
      <c r="L244" s="450"/>
      <c r="M244" s="281">
        <v>27530.46</v>
      </c>
      <c r="N244" s="282"/>
      <c r="O244" s="289">
        <v>1177977.71</v>
      </c>
      <c r="AQ244" s="4"/>
      <c r="AS244" s="4" t="s">
        <v>151</v>
      </c>
    </row>
    <row r="245" spans="1:52" s="3" customFormat="1" ht="14.4" x14ac:dyDescent="0.3">
      <c r="A245" s="236"/>
      <c r="B245" s="203"/>
      <c r="C245" s="238"/>
      <c r="D245" s="449" t="s">
        <v>103</v>
      </c>
      <c r="E245" s="449"/>
      <c r="F245" s="449"/>
      <c r="G245" s="449"/>
      <c r="H245" s="449"/>
      <c r="I245" s="449"/>
      <c r="J245" s="449"/>
      <c r="K245" s="449"/>
      <c r="L245" s="449"/>
      <c r="M245" s="275">
        <v>11052.17</v>
      </c>
      <c r="N245" s="276"/>
      <c r="O245" s="287">
        <v>494805.63</v>
      </c>
      <c r="AQ245" s="4"/>
      <c r="AR245" s="204" t="s">
        <v>103</v>
      </c>
      <c r="AS245" s="4"/>
    </row>
    <row r="246" spans="1:52" s="3" customFormat="1" ht="14.4" x14ac:dyDescent="0.3">
      <c r="A246" s="236"/>
      <c r="B246" s="203"/>
      <c r="C246" s="238"/>
      <c r="D246" s="449" t="s">
        <v>104</v>
      </c>
      <c r="E246" s="449"/>
      <c r="F246" s="449"/>
      <c r="G246" s="449"/>
      <c r="H246" s="449"/>
      <c r="I246" s="449"/>
      <c r="J246" s="449"/>
      <c r="K246" s="449"/>
      <c r="L246" s="449"/>
      <c r="M246" s="275">
        <v>9838.82</v>
      </c>
      <c r="N246" s="276"/>
      <c r="O246" s="287">
        <v>440483.73</v>
      </c>
      <c r="AQ246" s="4"/>
      <c r="AR246" s="204" t="s">
        <v>104</v>
      </c>
      <c r="AS246" s="4"/>
    </row>
    <row r="247" spans="1:52" s="3" customFormat="1" ht="14.4" x14ac:dyDescent="0.3">
      <c r="A247" s="236"/>
      <c r="B247" s="203"/>
      <c r="C247" s="238"/>
      <c r="D247" s="449" t="s">
        <v>105</v>
      </c>
      <c r="E247" s="449"/>
      <c r="F247" s="449"/>
      <c r="G247" s="449"/>
      <c r="H247" s="449"/>
      <c r="I247" s="449"/>
      <c r="J247" s="449"/>
      <c r="K247" s="449"/>
      <c r="L247" s="449"/>
      <c r="M247" s="275">
        <v>4984.99</v>
      </c>
      <c r="N247" s="276"/>
      <c r="O247" s="287">
        <v>223178.04</v>
      </c>
      <c r="AQ247" s="4"/>
      <c r="AR247" s="204" t="s">
        <v>105</v>
      </c>
      <c r="AS247" s="4"/>
    </row>
    <row r="248" spans="1:52" s="3" customFormat="1" ht="14.4" x14ac:dyDescent="0.3">
      <c r="A248" s="236"/>
      <c r="B248" s="203"/>
      <c r="C248" s="238"/>
      <c r="D248" s="449" t="s">
        <v>150</v>
      </c>
      <c r="E248" s="449"/>
      <c r="F248" s="449"/>
      <c r="G248" s="449"/>
      <c r="H248" s="449"/>
      <c r="I248" s="449"/>
      <c r="J248" s="449"/>
      <c r="K248" s="449"/>
      <c r="L248" s="449"/>
      <c r="M248" s="275">
        <v>2257.5</v>
      </c>
      <c r="N248" s="276"/>
      <c r="O248" s="287">
        <v>96594.17</v>
      </c>
      <c r="AQ248" s="4"/>
      <c r="AR248" s="204" t="s">
        <v>150</v>
      </c>
      <c r="AS248" s="4"/>
    </row>
    <row r="249" spans="1:52" s="3" customFormat="1" ht="14.4" x14ac:dyDescent="0.3">
      <c r="A249" s="236"/>
      <c r="B249" s="203"/>
      <c r="C249" s="280"/>
      <c r="D249" s="450" t="s">
        <v>151</v>
      </c>
      <c r="E249" s="450"/>
      <c r="F249" s="450"/>
      <c r="G249" s="450"/>
      <c r="H249" s="450"/>
      <c r="I249" s="450"/>
      <c r="J249" s="450"/>
      <c r="K249" s="450"/>
      <c r="L249" s="450"/>
      <c r="M249" s="281">
        <v>29787.96</v>
      </c>
      <c r="N249" s="282"/>
      <c r="O249" s="289">
        <v>1274571.8799999999</v>
      </c>
      <c r="AQ249" s="4"/>
      <c r="AS249" s="4" t="s">
        <v>151</v>
      </c>
    </row>
    <row r="250" spans="1:52" s="3" customFormat="1" ht="14.4" x14ac:dyDescent="0.3">
      <c r="A250" s="236"/>
      <c r="B250" s="203"/>
      <c r="C250" s="238"/>
      <c r="D250" s="449" t="s">
        <v>152</v>
      </c>
      <c r="E250" s="449"/>
      <c r="F250" s="449"/>
      <c r="G250" s="449"/>
      <c r="H250" s="449"/>
      <c r="I250" s="449"/>
      <c r="J250" s="449"/>
      <c r="K250" s="449"/>
      <c r="L250" s="449"/>
      <c r="M250" s="279">
        <v>714.91</v>
      </c>
      <c r="N250" s="276"/>
      <c r="O250" s="287">
        <v>30589.73</v>
      </c>
      <c r="AQ250" s="4"/>
      <c r="AR250" s="204" t="s">
        <v>152</v>
      </c>
      <c r="AS250" s="4"/>
    </row>
    <row r="251" spans="1:52" s="3" customFormat="1" ht="14.4" x14ac:dyDescent="0.3">
      <c r="A251" s="236"/>
      <c r="B251" s="203"/>
      <c r="C251" s="280"/>
      <c r="D251" s="450" t="s">
        <v>151</v>
      </c>
      <c r="E251" s="450"/>
      <c r="F251" s="450"/>
      <c r="G251" s="450"/>
      <c r="H251" s="450"/>
      <c r="I251" s="450"/>
      <c r="J251" s="450"/>
      <c r="K251" s="450"/>
      <c r="L251" s="450"/>
      <c r="M251" s="281">
        <v>30502.87</v>
      </c>
      <c r="N251" s="282"/>
      <c r="O251" s="289">
        <v>1305161.6100000001</v>
      </c>
      <c r="AQ251" s="4"/>
      <c r="AS251" s="4" t="s">
        <v>151</v>
      </c>
    </row>
    <row r="252" spans="1:52" s="3" customFormat="1" ht="14.4" x14ac:dyDescent="0.3">
      <c r="A252" s="236"/>
      <c r="B252" s="203"/>
      <c r="C252" s="238"/>
      <c r="D252" s="449" t="s">
        <v>153</v>
      </c>
      <c r="E252" s="449"/>
      <c r="F252" s="449"/>
      <c r="G252" s="449"/>
      <c r="H252" s="449"/>
      <c r="I252" s="449"/>
      <c r="J252" s="449"/>
      <c r="K252" s="449"/>
      <c r="L252" s="449"/>
      <c r="M252" s="275">
        <v>1567.85</v>
      </c>
      <c r="N252" s="276"/>
      <c r="O252" s="287">
        <v>67085.31</v>
      </c>
      <c r="AQ252" s="4"/>
      <c r="AR252" s="204" t="s">
        <v>153</v>
      </c>
      <c r="AS252" s="4"/>
    </row>
    <row r="253" spans="1:52" s="3" customFormat="1" ht="14.4" x14ac:dyDescent="0.3">
      <c r="A253" s="236"/>
      <c r="B253" s="203"/>
      <c r="C253" s="280"/>
      <c r="D253" s="450" t="s">
        <v>154</v>
      </c>
      <c r="E253" s="450"/>
      <c r="F253" s="450"/>
      <c r="G253" s="450"/>
      <c r="H253" s="450"/>
      <c r="I253" s="450"/>
      <c r="J253" s="450"/>
      <c r="K253" s="450"/>
      <c r="L253" s="450"/>
      <c r="M253" s="281">
        <v>32070.720000000001</v>
      </c>
      <c r="N253" s="282"/>
      <c r="O253" s="289">
        <v>1372246.92</v>
      </c>
      <c r="AQ253" s="4"/>
      <c r="AS253" s="4"/>
      <c r="AT253" s="4" t="s">
        <v>154</v>
      </c>
    </row>
    <row r="254" spans="1:52" customFormat="1" ht="29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52" s="19" customFormat="1" ht="14.4" x14ac:dyDescent="0.3">
      <c r="A255" s="6"/>
      <c r="B255" s="18" t="s">
        <v>157</v>
      </c>
      <c r="C255" s="448" t="s">
        <v>166</v>
      </c>
      <c r="D255" s="448"/>
      <c r="E255" s="448"/>
      <c r="F255" s="448"/>
      <c r="G255" s="448"/>
      <c r="H255" s="448"/>
      <c r="I255" s="430" t="s">
        <v>167</v>
      </c>
      <c r="J255" s="430"/>
      <c r="K255" s="430"/>
      <c r="L255" s="430"/>
      <c r="M255" s="430"/>
      <c r="N255" s="430"/>
      <c r="O255" s="6"/>
      <c r="P255" s="6"/>
      <c r="Q255" s="6"/>
      <c r="R255" s="6"/>
      <c r="S255" s="6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 t="s">
        <v>5</v>
      </c>
      <c r="AX255" s="15" t="s">
        <v>158</v>
      </c>
      <c r="AY255" s="15"/>
      <c r="AZ255" s="15"/>
    </row>
    <row r="256" spans="1:52" s="20" customFormat="1" ht="27.75" customHeight="1" x14ac:dyDescent="0.3">
      <c r="B256" s="18"/>
      <c r="C256" s="431" t="s">
        <v>159</v>
      </c>
      <c r="D256" s="431"/>
      <c r="E256" s="431"/>
      <c r="F256" s="431"/>
      <c r="G256" s="431"/>
      <c r="H256" s="431"/>
      <c r="I256" s="431"/>
      <c r="J256" s="431"/>
      <c r="K256" s="431"/>
      <c r="L256" s="431"/>
      <c r="M256" s="431"/>
      <c r="N256" s="43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</row>
    <row r="257" spans="1:52" s="19" customFormat="1" ht="14.4" x14ac:dyDescent="0.3">
      <c r="A257" s="6"/>
      <c r="B257" s="18" t="s">
        <v>160</v>
      </c>
      <c r="C257" s="448" t="s">
        <v>168</v>
      </c>
      <c r="D257" s="448"/>
      <c r="E257" s="448"/>
      <c r="F257" s="448"/>
      <c r="G257" s="448"/>
      <c r="H257" s="448"/>
      <c r="I257" s="430" t="s">
        <v>169</v>
      </c>
      <c r="J257" s="430"/>
      <c r="K257" s="430"/>
      <c r="L257" s="430"/>
      <c r="M257" s="430"/>
      <c r="N257" s="430"/>
      <c r="O257" s="6"/>
      <c r="P257" s="6"/>
      <c r="Q257" s="6"/>
      <c r="R257" s="6"/>
      <c r="S257" s="6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 t="s">
        <v>5</v>
      </c>
      <c r="AZ257" s="15" t="s">
        <v>158</v>
      </c>
    </row>
    <row r="258" spans="1:52" s="20" customFormat="1" ht="18.75" customHeight="1" x14ac:dyDescent="0.3">
      <c r="B258" s="22"/>
      <c r="C258" s="431" t="s">
        <v>159</v>
      </c>
      <c r="D258" s="431"/>
      <c r="E258" s="431"/>
      <c r="F258" s="431"/>
      <c r="G258" s="431"/>
      <c r="H258" s="431"/>
      <c r="I258" s="431"/>
      <c r="J258" s="431"/>
      <c r="K258" s="431"/>
      <c r="L258" s="431"/>
      <c r="M258" s="431"/>
      <c r="N258" s="431"/>
      <c r="O258" s="22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1:52" s="17" customFormat="1" ht="14.4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</row>
    <row r="260" spans="1:52" customFormat="1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52" s="3" customFormat="1" ht="14.4" x14ac:dyDescent="0.3">
      <c r="A261" s="203"/>
      <c r="B261" s="203"/>
    </row>
  </sheetData>
  <autoFilter ref="A29:O253" xr:uid="{604CCCF4-FA75-4065-A19D-79C976A368D9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60"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F36"/>
    <mergeCell ref="D37:F37"/>
    <mergeCell ref="D50:F50"/>
    <mergeCell ref="D51:F51"/>
    <mergeCell ref="D52:F52"/>
    <mergeCell ref="D53:F53"/>
    <mergeCell ref="D54:F54"/>
    <mergeCell ref="D55:F55"/>
    <mergeCell ref="D44:F44"/>
    <mergeCell ref="D45:F45"/>
    <mergeCell ref="D46:O46"/>
    <mergeCell ref="D47:F47"/>
    <mergeCell ref="D48:F48"/>
    <mergeCell ref="D49:F49"/>
    <mergeCell ref="D62:F62"/>
    <mergeCell ref="D63:F63"/>
    <mergeCell ref="D64:F64"/>
    <mergeCell ref="D65:F65"/>
    <mergeCell ref="D66:F66"/>
    <mergeCell ref="D67:F67"/>
    <mergeCell ref="D56:F56"/>
    <mergeCell ref="D57:O57"/>
    <mergeCell ref="D58:O58"/>
    <mergeCell ref="D59:F59"/>
    <mergeCell ref="D60:F60"/>
    <mergeCell ref="D61:F61"/>
    <mergeCell ref="D74:F74"/>
    <mergeCell ref="D75:F75"/>
    <mergeCell ref="D76:F76"/>
    <mergeCell ref="D77:F77"/>
    <mergeCell ref="D78:F78"/>
    <mergeCell ref="D79:F79"/>
    <mergeCell ref="D68:F68"/>
    <mergeCell ref="D69:O69"/>
    <mergeCell ref="D70:O70"/>
    <mergeCell ref="D71:O71"/>
    <mergeCell ref="D72:F72"/>
    <mergeCell ref="D73:F73"/>
    <mergeCell ref="D86:F86"/>
    <mergeCell ref="D87:F87"/>
    <mergeCell ref="D88:F88"/>
    <mergeCell ref="D89:F89"/>
    <mergeCell ref="D90:F90"/>
    <mergeCell ref="D91:F91"/>
    <mergeCell ref="D80:F80"/>
    <mergeCell ref="D81:F81"/>
    <mergeCell ref="D82:F82"/>
    <mergeCell ref="D83:F83"/>
    <mergeCell ref="D84:O84"/>
    <mergeCell ref="D85:O85"/>
    <mergeCell ref="D98:O98"/>
    <mergeCell ref="D99:O99"/>
    <mergeCell ref="D100:F100"/>
    <mergeCell ref="D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110:F110"/>
    <mergeCell ref="D111:F111"/>
    <mergeCell ref="D112:O112"/>
    <mergeCell ref="D113:F113"/>
    <mergeCell ref="D114:F114"/>
    <mergeCell ref="D115:F115"/>
    <mergeCell ref="D104:F104"/>
    <mergeCell ref="D105:F105"/>
    <mergeCell ref="D106:F106"/>
    <mergeCell ref="D107:F107"/>
    <mergeCell ref="D108:F108"/>
    <mergeCell ref="D109:F109"/>
    <mergeCell ref="D122:F122"/>
    <mergeCell ref="D123:F123"/>
    <mergeCell ref="D124:O124"/>
    <mergeCell ref="D125:O125"/>
    <mergeCell ref="D126:F126"/>
    <mergeCell ref="D127:F127"/>
    <mergeCell ref="D116:F116"/>
    <mergeCell ref="D117:F117"/>
    <mergeCell ref="D118:F118"/>
    <mergeCell ref="D119:F119"/>
    <mergeCell ref="D120:F120"/>
    <mergeCell ref="D121:F121"/>
    <mergeCell ref="D134:F134"/>
    <mergeCell ref="D135:F135"/>
    <mergeCell ref="D136:F136"/>
    <mergeCell ref="D137:F137"/>
    <mergeCell ref="D138:O138"/>
    <mergeCell ref="D139:O139"/>
    <mergeCell ref="D128:F128"/>
    <mergeCell ref="D129:F129"/>
    <mergeCell ref="D130:F130"/>
    <mergeCell ref="D131:F131"/>
    <mergeCell ref="D132:F132"/>
    <mergeCell ref="D133:F133"/>
    <mergeCell ref="D146:F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58:F158"/>
    <mergeCell ref="D159:F159"/>
    <mergeCell ref="D160:F160"/>
    <mergeCell ref="D161:F161"/>
    <mergeCell ref="D162:F162"/>
    <mergeCell ref="D163:F163"/>
    <mergeCell ref="D152:O152"/>
    <mergeCell ref="D153:O153"/>
    <mergeCell ref="D154:F154"/>
    <mergeCell ref="D155:F155"/>
    <mergeCell ref="D156:F156"/>
    <mergeCell ref="D157:F157"/>
    <mergeCell ref="D170:F170"/>
    <mergeCell ref="D171:F171"/>
    <mergeCell ref="D172:F172"/>
    <mergeCell ref="D173:F173"/>
    <mergeCell ref="D174:F174"/>
    <mergeCell ref="D175:F175"/>
    <mergeCell ref="D164:F164"/>
    <mergeCell ref="D165:F165"/>
    <mergeCell ref="D166:O166"/>
    <mergeCell ref="D167:F167"/>
    <mergeCell ref="D168:F168"/>
    <mergeCell ref="D169:F169"/>
    <mergeCell ref="D182:L182"/>
    <mergeCell ref="D183:L183"/>
    <mergeCell ref="D184:L184"/>
    <mergeCell ref="D185:L185"/>
    <mergeCell ref="D186:L186"/>
    <mergeCell ref="D187:L187"/>
    <mergeCell ref="D176:F176"/>
    <mergeCell ref="D177:L177"/>
    <mergeCell ref="D178:L178"/>
    <mergeCell ref="D179:L179"/>
    <mergeCell ref="D180:L180"/>
    <mergeCell ref="D181:L181"/>
    <mergeCell ref="D194:L194"/>
    <mergeCell ref="D195:L195"/>
    <mergeCell ref="D196:L196"/>
    <mergeCell ref="D197:L197"/>
    <mergeCell ref="D198:L198"/>
    <mergeCell ref="D199:L199"/>
    <mergeCell ref="D188:L188"/>
    <mergeCell ref="D189:L189"/>
    <mergeCell ref="D190:L190"/>
    <mergeCell ref="D191:L191"/>
    <mergeCell ref="D192:L192"/>
    <mergeCell ref="D193:L193"/>
    <mergeCell ref="D206:F206"/>
    <mergeCell ref="D207:O207"/>
    <mergeCell ref="D208:F208"/>
    <mergeCell ref="D209:F209"/>
    <mergeCell ref="D210:O210"/>
    <mergeCell ref="D211:F211"/>
    <mergeCell ref="D200:L200"/>
    <mergeCell ref="D201:L201"/>
    <mergeCell ref="D202:L202"/>
    <mergeCell ref="A203:O203"/>
    <mergeCell ref="D204:F204"/>
    <mergeCell ref="D205:F205"/>
    <mergeCell ref="D218:L218"/>
    <mergeCell ref="D219:L219"/>
    <mergeCell ref="D220:L220"/>
    <mergeCell ref="D221:L221"/>
    <mergeCell ref="D222:L222"/>
    <mergeCell ref="D223:L223"/>
    <mergeCell ref="D212:L212"/>
    <mergeCell ref="D213:L213"/>
    <mergeCell ref="D214:L214"/>
    <mergeCell ref="D215:L215"/>
    <mergeCell ref="D216:L216"/>
    <mergeCell ref="D217:L217"/>
    <mergeCell ref="D230:L230"/>
    <mergeCell ref="D231:L231"/>
    <mergeCell ref="D232:L232"/>
    <mergeCell ref="D233:L233"/>
    <mergeCell ref="D234:L234"/>
    <mergeCell ref="D235:L235"/>
    <mergeCell ref="D224:L224"/>
    <mergeCell ref="D225:L225"/>
    <mergeCell ref="D226:L226"/>
    <mergeCell ref="D227:L227"/>
    <mergeCell ref="D228:L228"/>
    <mergeCell ref="D229:L229"/>
    <mergeCell ref="D242:L242"/>
    <mergeCell ref="D243:L243"/>
    <mergeCell ref="D244:L244"/>
    <mergeCell ref="D245:L245"/>
    <mergeCell ref="D246:L246"/>
    <mergeCell ref="D247:L247"/>
    <mergeCell ref="D236:L236"/>
    <mergeCell ref="D237:L237"/>
    <mergeCell ref="D238:L238"/>
    <mergeCell ref="D239:L239"/>
    <mergeCell ref="D240:L240"/>
    <mergeCell ref="D241:L241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I257:N257"/>
    <mergeCell ref="C258:N258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C255:H255"/>
    <mergeCell ref="I255:N255"/>
    <mergeCell ref="C256:N256"/>
    <mergeCell ref="C257:H257"/>
    <mergeCell ref="D248:L248"/>
    <mergeCell ref="D249:L249"/>
    <mergeCell ref="D250:L250"/>
    <mergeCell ref="D251:L251"/>
    <mergeCell ref="D252:L252"/>
    <mergeCell ref="D253:L25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5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ECCC-AAC8-4769-BD31-C3D3F34FBB68}">
  <sheetPr>
    <tabColor theme="9" tint="0.79998168889431442"/>
    <pageSetUpPr fitToPage="1"/>
  </sheetPr>
  <dimension ref="A1:AZ284"/>
  <sheetViews>
    <sheetView view="pageBreakPreview" topLeftCell="A265" zoomScaleNormal="100" zoomScaleSheetLayoutView="100" workbookViewId="0">
      <selection activeCell="C58" sqref="C58"/>
    </sheetView>
  </sheetViews>
  <sheetFormatPr defaultColWidth="9.109375" defaultRowHeight="11.25" customHeight="1" x14ac:dyDescent="0.2"/>
  <cols>
    <col min="1" max="2" width="7.5546875" style="290" customWidth="1"/>
    <col min="3" max="3" width="15.88671875" style="290" customWidth="1"/>
    <col min="4" max="4" width="10.44140625" style="290" customWidth="1"/>
    <col min="5" max="5" width="13.33203125" style="290" customWidth="1"/>
    <col min="6" max="6" width="8.5546875" style="290" customWidth="1"/>
    <col min="7" max="7" width="9.44140625" style="290" customWidth="1"/>
    <col min="8" max="8" width="12.6640625" style="290" customWidth="1"/>
    <col min="9" max="9" width="11.6640625" style="290" customWidth="1"/>
    <col min="10" max="10" width="12.6640625" style="290" customWidth="1"/>
    <col min="11" max="11" width="10.5546875" style="290" customWidth="1"/>
    <col min="12" max="12" width="11.6640625" style="290" customWidth="1"/>
    <col min="13" max="13" width="13.33203125" style="290" customWidth="1"/>
    <col min="14" max="14" width="10.6640625" style="290" customWidth="1"/>
    <col min="15" max="15" width="16.44140625" style="290" customWidth="1"/>
    <col min="16" max="19" width="9.109375" style="290"/>
    <col min="20" max="20" width="101" style="204" hidden="1" customWidth="1"/>
    <col min="21" max="21" width="38.5546875" style="204" hidden="1" customWidth="1"/>
    <col min="22" max="22" width="89.44140625" style="204" hidden="1" customWidth="1"/>
    <col min="23" max="23" width="38.5546875" style="204" hidden="1" customWidth="1"/>
    <col min="24" max="24" width="89.44140625" style="204" hidden="1" customWidth="1"/>
    <col min="25" max="25" width="38.5546875" style="204" hidden="1" customWidth="1"/>
    <col min="26" max="27" width="101" style="204" hidden="1" customWidth="1"/>
    <col min="28" max="29" width="38.5546875" style="204" hidden="1" customWidth="1"/>
    <col min="30" max="32" width="166.44140625" style="204" hidden="1" customWidth="1"/>
    <col min="33" max="33" width="32.33203125" style="204" hidden="1" customWidth="1"/>
    <col min="34" max="34" width="139.6640625" style="204" hidden="1" customWidth="1"/>
    <col min="35" max="38" width="32.33203125" style="204" hidden="1" customWidth="1"/>
    <col min="39" max="40" width="139.6640625" style="204" hidden="1" customWidth="1"/>
    <col min="41" max="47" width="101.109375" style="204" hidden="1" customWidth="1"/>
    <col min="48" max="48" width="66" style="204" hidden="1" customWidth="1"/>
    <col min="49" max="49" width="68.88671875" style="204" hidden="1" customWidth="1"/>
    <col min="50" max="50" width="66" style="204" hidden="1" customWidth="1"/>
    <col min="51" max="51" width="68.88671875" style="204" hidden="1" customWidth="1"/>
    <col min="52" max="16384" width="9.109375" style="290"/>
  </cols>
  <sheetData>
    <row r="1" spans="1:29" s="6" customFormat="1" ht="14.4" x14ac:dyDescent="0.3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4.4" x14ac:dyDescent="0.3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35" t="s">
        <v>0</v>
      </c>
      <c r="N2" s="436"/>
      <c r="O2" s="437"/>
    </row>
    <row r="3" spans="1:29" s="6" customFormat="1" ht="14.4" x14ac:dyDescent="0.3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35" t="s">
        <v>2</v>
      </c>
      <c r="N3" s="436"/>
      <c r="O3" s="437"/>
    </row>
    <row r="4" spans="1:29" s="6" customFormat="1" ht="14.4" x14ac:dyDescent="0.3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44"/>
      <c r="N4" s="445"/>
      <c r="O4" s="446"/>
    </row>
    <row r="5" spans="1:29" s="6" customFormat="1" ht="12.6" customHeight="1" x14ac:dyDescent="0.3">
      <c r="A5" s="8" t="s">
        <v>3</v>
      </c>
      <c r="B5" s="5"/>
      <c r="C5" s="451"/>
      <c r="D5" s="451"/>
      <c r="E5" s="451"/>
      <c r="F5" s="451"/>
      <c r="G5" s="451"/>
      <c r="H5" s="451"/>
      <c r="I5" s="451"/>
      <c r="J5" s="451"/>
      <c r="K5" s="451"/>
      <c r="L5" s="7" t="s">
        <v>4</v>
      </c>
      <c r="M5" s="441"/>
      <c r="N5" s="442"/>
      <c r="O5" s="443"/>
      <c r="T5" s="9" t="s">
        <v>5</v>
      </c>
      <c r="U5" s="9" t="s">
        <v>5</v>
      </c>
    </row>
    <row r="6" spans="1:29" s="6" customFormat="1" ht="14.4" x14ac:dyDescent="0.3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44"/>
      <c r="N6" s="445"/>
      <c r="O6" s="446"/>
    </row>
    <row r="7" spans="1:29" s="6" customFormat="1" ht="14.4" customHeight="1" x14ac:dyDescent="0.3">
      <c r="A7" s="8" t="s">
        <v>7</v>
      </c>
      <c r="B7" s="5"/>
      <c r="C7" s="5"/>
      <c r="D7" s="451" t="s">
        <v>155</v>
      </c>
      <c r="E7" s="451"/>
      <c r="F7" s="451"/>
      <c r="G7" s="451"/>
      <c r="H7" s="451"/>
      <c r="I7" s="451"/>
      <c r="J7" s="451"/>
      <c r="K7" s="451"/>
      <c r="L7" s="7" t="s">
        <v>4</v>
      </c>
      <c r="M7" s="452" t="s">
        <v>161</v>
      </c>
      <c r="N7" s="442"/>
      <c r="O7" s="443"/>
      <c r="V7" s="9" t="s">
        <v>8</v>
      </c>
      <c r="W7" s="9" t="s">
        <v>5</v>
      </c>
    </row>
    <row r="8" spans="1:29" s="6" customFormat="1" ht="14.4" x14ac:dyDescent="0.3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44"/>
      <c r="N8" s="445"/>
      <c r="O8" s="446"/>
    </row>
    <row r="9" spans="1:29" s="6" customFormat="1" ht="14.4" x14ac:dyDescent="0.3">
      <c r="A9" s="8" t="s">
        <v>9</v>
      </c>
      <c r="B9" s="5"/>
      <c r="C9" s="5"/>
      <c r="D9" s="451" t="s">
        <v>156</v>
      </c>
      <c r="E9" s="451"/>
      <c r="F9" s="451"/>
      <c r="G9" s="451"/>
      <c r="H9" s="451"/>
      <c r="I9" s="451"/>
      <c r="J9" s="451"/>
      <c r="K9" s="451"/>
      <c r="L9" s="7" t="s">
        <v>4</v>
      </c>
      <c r="M9" s="452" t="s">
        <v>162</v>
      </c>
      <c r="N9" s="442"/>
      <c r="O9" s="443"/>
      <c r="X9" s="9" t="s">
        <v>5</v>
      </c>
      <c r="Y9" s="9" t="s">
        <v>5</v>
      </c>
    </row>
    <row r="10" spans="1:29" s="6" customFormat="1" ht="10.95" customHeight="1" x14ac:dyDescent="0.3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44"/>
      <c r="N10" s="445"/>
      <c r="O10" s="446"/>
    </row>
    <row r="11" spans="1:29" s="6" customFormat="1" ht="27.75" customHeight="1" x14ac:dyDescent="0.3">
      <c r="A11" s="8" t="s">
        <v>10</v>
      </c>
      <c r="B11" s="5"/>
      <c r="C11" s="44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40"/>
      <c r="E11" s="440"/>
      <c r="F11" s="440"/>
      <c r="G11" s="440"/>
      <c r="H11" s="440"/>
      <c r="I11" s="440"/>
      <c r="J11" s="440"/>
      <c r="K11" s="440"/>
      <c r="L11" s="5"/>
      <c r="M11" s="441"/>
      <c r="N11" s="442"/>
      <c r="O11" s="443"/>
      <c r="Z11" s="9" t="s">
        <v>11</v>
      </c>
    </row>
    <row r="12" spans="1:29" s="6" customFormat="1" ht="14.4" x14ac:dyDescent="0.3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44"/>
      <c r="N12" s="445"/>
      <c r="O12" s="446"/>
    </row>
    <row r="13" spans="1:29" s="6" customFormat="1" ht="14.4" x14ac:dyDescent="0.3">
      <c r="A13" s="8" t="s">
        <v>13</v>
      </c>
      <c r="B13" s="5"/>
      <c r="C13" s="447" t="s">
        <v>369</v>
      </c>
      <c r="D13" s="440"/>
      <c r="E13" s="440"/>
      <c r="F13" s="440"/>
      <c r="G13" s="440"/>
      <c r="H13" s="440"/>
      <c r="I13" s="440"/>
      <c r="J13" s="440"/>
      <c r="K13" s="440"/>
      <c r="L13" s="5"/>
      <c r="M13" s="441"/>
      <c r="N13" s="442"/>
      <c r="O13" s="443"/>
      <c r="AA13" s="9" t="s">
        <v>14</v>
      </c>
    </row>
    <row r="14" spans="1:29" s="6" customFormat="1" ht="14.4" x14ac:dyDescent="0.3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35"/>
      <c r="N14" s="436"/>
      <c r="O14" s="437"/>
    </row>
    <row r="15" spans="1:29" s="6" customFormat="1" ht="15" customHeight="1" x14ac:dyDescent="0.3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32" t="s">
        <v>163</v>
      </c>
      <c r="N15" s="433"/>
      <c r="O15" s="434"/>
      <c r="AB15" s="9" t="s">
        <v>5</v>
      </c>
    </row>
    <row r="16" spans="1:29" s="6" customFormat="1" ht="14.4" x14ac:dyDescent="0.3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32" t="s">
        <v>164</v>
      </c>
      <c r="N16" s="433"/>
      <c r="O16" s="434"/>
      <c r="AC16" s="9" t="s">
        <v>5</v>
      </c>
    </row>
    <row r="17" spans="1:30" s="6" customFormat="1" ht="14.4" x14ac:dyDescent="0.3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35"/>
      <c r="N17" s="436"/>
      <c r="O17" s="437"/>
    </row>
    <row r="18" spans="1:30" s="6" customFormat="1" ht="14.4" x14ac:dyDescent="0.3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6"/>
      <c r="M18" s="216"/>
      <c r="N18" s="216"/>
      <c r="O18" s="5"/>
    </row>
    <row r="19" spans="1:30" s="6" customFormat="1" ht="11.25" customHeight="1" x14ac:dyDescent="0.3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38" t="s">
        <v>21</v>
      </c>
      <c r="M19" s="438" t="s">
        <v>22</v>
      </c>
      <c r="N19" s="439" t="s">
        <v>23</v>
      </c>
      <c r="O19" s="439"/>
    </row>
    <row r="20" spans="1:30" s="6" customFormat="1" ht="14.4" x14ac:dyDescent="0.3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38"/>
      <c r="M20" s="438"/>
      <c r="N20" s="215" t="s">
        <v>24</v>
      </c>
      <c r="O20" s="215" t="s">
        <v>25</v>
      </c>
    </row>
    <row r="21" spans="1:30" s="6" customFormat="1" ht="14.4" x14ac:dyDescent="0.3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90</v>
      </c>
      <c r="M21" s="293">
        <f>O21</f>
        <v>45289</v>
      </c>
      <c r="N21" s="292">
        <v>45268</v>
      </c>
      <c r="O21" s="292">
        <v>45289</v>
      </c>
    </row>
    <row r="22" spans="1:30" s="6" customFormat="1" ht="14.4" x14ac:dyDescent="0.3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6"/>
      <c r="M22" s="216"/>
      <c r="N22" s="216"/>
      <c r="O22" s="5"/>
    </row>
    <row r="23" spans="1:30" s="6" customFormat="1" ht="14.4" x14ac:dyDescent="0.3">
      <c r="A23" s="13"/>
      <c r="B23" s="13"/>
      <c r="C23" s="13"/>
      <c r="D23" s="13"/>
      <c r="E23" s="13"/>
      <c r="F23" s="13"/>
      <c r="G23" s="13"/>
      <c r="H23" s="25" t="s">
        <v>165</v>
      </c>
      <c r="I23" s="13"/>
      <c r="J23" s="13"/>
      <c r="K23" s="14"/>
      <c r="L23" s="216"/>
      <c r="M23" s="216"/>
      <c r="N23" s="216"/>
      <c r="O23" s="5"/>
    </row>
    <row r="24" spans="1:30" s="3" customFormat="1" ht="14.4" x14ac:dyDescent="0.3">
      <c r="A24" s="464"/>
      <c r="B24" s="464"/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AD24" s="208" t="s">
        <v>369</v>
      </c>
    </row>
    <row r="25" spans="1:30" s="3" customFormat="1" ht="11.25" customHeight="1" x14ac:dyDescent="0.3">
      <c r="A25" s="206" t="s">
        <v>29</v>
      </c>
      <c r="B25" s="206"/>
      <c r="C25" s="207"/>
      <c r="D25" s="207"/>
      <c r="E25" s="207"/>
      <c r="F25" s="207"/>
      <c r="G25" s="207"/>
      <c r="H25" s="219">
        <v>1356.12</v>
      </c>
      <c r="I25" s="220" t="s">
        <v>370</v>
      </c>
      <c r="J25" s="221" t="s">
        <v>30</v>
      </c>
      <c r="K25" s="222"/>
      <c r="L25" s="223"/>
      <c r="M25" s="223"/>
      <c r="N25" s="223"/>
    </row>
    <row r="26" spans="1:30" s="3" customFormat="1" ht="11.25" customHeight="1" x14ac:dyDescent="0.3">
      <c r="A26" s="206" t="s">
        <v>31</v>
      </c>
      <c r="B26" s="206"/>
      <c r="C26" s="207"/>
      <c r="D26" s="224"/>
      <c r="E26" s="224"/>
      <c r="F26" s="224"/>
      <c r="G26" s="224"/>
      <c r="H26" s="219">
        <v>165.23</v>
      </c>
      <c r="I26" s="225" t="s">
        <v>371</v>
      </c>
      <c r="J26" s="221" t="s">
        <v>30</v>
      </c>
      <c r="K26" s="222"/>
      <c r="L26" s="223"/>
      <c r="M26" s="223"/>
      <c r="N26" s="223"/>
    </row>
    <row r="27" spans="1:30" s="3" customFormat="1" ht="11.25" customHeight="1" x14ac:dyDescent="0.3">
      <c r="A27" s="206" t="s">
        <v>32</v>
      </c>
      <c r="B27" s="206"/>
      <c r="C27" s="207"/>
      <c r="D27" s="226"/>
      <c r="E27" s="226"/>
      <c r="F27" s="226"/>
      <c r="G27" s="226"/>
      <c r="H27" s="226"/>
      <c r="I27" s="227">
        <v>420.23</v>
      </c>
      <c r="J27" s="228" t="s">
        <v>33</v>
      </c>
      <c r="K27" s="222"/>
      <c r="L27" s="223"/>
      <c r="M27" s="223"/>
      <c r="N27" s="223"/>
    </row>
    <row r="28" spans="1:30" s="3" customFormat="1" ht="14.4" x14ac:dyDescent="0.3">
      <c r="A28" s="229"/>
      <c r="B28" s="203"/>
    </row>
    <row r="29" spans="1:30" s="3" customFormat="1" ht="36" customHeight="1" x14ac:dyDescent="0.3">
      <c r="A29" s="462" t="s">
        <v>34</v>
      </c>
      <c r="B29" s="462"/>
      <c r="C29" s="463" t="s">
        <v>35</v>
      </c>
      <c r="D29" s="463" t="s">
        <v>36</v>
      </c>
      <c r="E29" s="463"/>
      <c r="F29" s="463"/>
      <c r="G29" s="463" t="s">
        <v>37</v>
      </c>
      <c r="H29" s="463" t="s">
        <v>38</v>
      </c>
      <c r="I29" s="463"/>
      <c r="J29" s="463"/>
      <c r="K29" s="463" t="s">
        <v>39</v>
      </c>
      <c r="L29" s="463"/>
      <c r="M29" s="463"/>
      <c r="N29" s="463" t="s">
        <v>40</v>
      </c>
      <c r="O29" s="463" t="s">
        <v>41</v>
      </c>
    </row>
    <row r="30" spans="1:30" s="3" customFormat="1" ht="20.25" customHeight="1" x14ac:dyDescent="0.3">
      <c r="A30" s="462"/>
      <c r="B30" s="462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</row>
    <row r="31" spans="1:30" s="3" customFormat="1" ht="49.5" customHeight="1" x14ac:dyDescent="0.3">
      <c r="A31" s="230" t="s">
        <v>42</v>
      </c>
      <c r="B31" s="230" t="s">
        <v>43</v>
      </c>
      <c r="C31" s="463"/>
      <c r="D31" s="463"/>
      <c r="E31" s="463"/>
      <c r="F31" s="463"/>
      <c r="G31" s="463"/>
      <c r="H31" s="217" t="s">
        <v>44</v>
      </c>
      <c r="I31" s="217" t="s">
        <v>45</v>
      </c>
      <c r="J31" s="217" t="s">
        <v>46</v>
      </c>
      <c r="K31" s="217" t="s">
        <v>44</v>
      </c>
      <c r="L31" s="217" t="s">
        <v>45</v>
      </c>
      <c r="M31" s="217" t="s">
        <v>47</v>
      </c>
      <c r="N31" s="463"/>
      <c r="O31" s="463"/>
    </row>
    <row r="32" spans="1:30" s="3" customFormat="1" ht="14.4" x14ac:dyDescent="0.3">
      <c r="A32" s="218">
        <v>1</v>
      </c>
      <c r="B32" s="218">
        <v>2</v>
      </c>
      <c r="C32" s="218">
        <v>3</v>
      </c>
      <c r="D32" s="462">
        <v>4</v>
      </c>
      <c r="E32" s="462"/>
      <c r="F32" s="462"/>
      <c r="G32" s="218">
        <v>5</v>
      </c>
      <c r="H32" s="218">
        <v>6</v>
      </c>
      <c r="I32" s="218">
        <v>7</v>
      </c>
      <c r="J32" s="218">
        <v>8</v>
      </c>
      <c r="K32" s="218">
        <v>9</v>
      </c>
      <c r="L32" s="218">
        <v>10</v>
      </c>
      <c r="M32" s="218">
        <v>11</v>
      </c>
      <c r="N32" s="218">
        <v>12</v>
      </c>
      <c r="O32" s="218">
        <v>13</v>
      </c>
    </row>
    <row r="33" spans="1:38" s="3" customFormat="1" ht="14.4" x14ac:dyDescent="0.3">
      <c r="A33" s="456" t="s">
        <v>372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458"/>
      <c r="AF33" s="4" t="s">
        <v>372</v>
      </c>
    </row>
    <row r="34" spans="1:38" s="3" customFormat="1" ht="42" x14ac:dyDescent="0.3">
      <c r="A34" s="231" t="s">
        <v>48</v>
      </c>
      <c r="B34" s="232" t="s">
        <v>27</v>
      </c>
      <c r="C34" s="233" t="s">
        <v>145</v>
      </c>
      <c r="D34" s="454" t="s">
        <v>146</v>
      </c>
      <c r="E34" s="454"/>
      <c r="F34" s="454"/>
      <c r="G34" s="232" t="s">
        <v>49</v>
      </c>
      <c r="H34" s="232">
        <v>2.852E-2</v>
      </c>
      <c r="I34" s="232" t="s">
        <v>48</v>
      </c>
      <c r="J34" s="232" t="s">
        <v>373</v>
      </c>
      <c r="K34" s="234"/>
      <c r="L34" s="232"/>
      <c r="M34" s="234"/>
      <c r="N34" s="232"/>
      <c r="O34" s="235"/>
      <c r="AF34" s="4"/>
      <c r="AG34" s="4" t="s">
        <v>146</v>
      </c>
    </row>
    <row r="35" spans="1:38" s="3" customFormat="1" ht="21.6" x14ac:dyDescent="0.3">
      <c r="A35" s="236"/>
      <c r="B35" s="237"/>
      <c r="C35" s="238" t="s">
        <v>50</v>
      </c>
      <c r="D35" s="460" t="s">
        <v>51</v>
      </c>
      <c r="E35" s="460"/>
      <c r="F35" s="460"/>
      <c r="G35" s="460"/>
      <c r="H35" s="460"/>
      <c r="I35" s="460"/>
      <c r="J35" s="460"/>
      <c r="K35" s="460"/>
      <c r="L35" s="460"/>
      <c r="M35" s="460"/>
      <c r="N35" s="460"/>
      <c r="O35" s="461"/>
      <c r="AF35" s="4"/>
      <c r="AG35" s="4"/>
      <c r="AH35" s="204" t="s">
        <v>51</v>
      </c>
    </row>
    <row r="36" spans="1:38" s="3" customFormat="1" ht="52.2" x14ac:dyDescent="0.3">
      <c r="A36" s="236"/>
      <c r="B36" s="237"/>
      <c r="C36" s="238" t="s">
        <v>52</v>
      </c>
      <c r="D36" s="460" t="s">
        <v>53</v>
      </c>
      <c r="E36" s="460"/>
      <c r="F36" s="460"/>
      <c r="G36" s="460"/>
      <c r="H36" s="460"/>
      <c r="I36" s="460"/>
      <c r="J36" s="460"/>
      <c r="K36" s="460"/>
      <c r="L36" s="460"/>
      <c r="M36" s="460"/>
      <c r="N36" s="460"/>
      <c r="O36" s="461"/>
      <c r="AF36" s="4"/>
      <c r="AG36" s="4"/>
      <c r="AH36" s="204" t="s">
        <v>53</v>
      </c>
    </row>
    <row r="37" spans="1:38" s="3" customFormat="1" ht="14.4" x14ac:dyDescent="0.3">
      <c r="A37" s="236"/>
      <c r="B37" s="239"/>
      <c r="C37" s="238" t="s">
        <v>48</v>
      </c>
      <c r="D37" s="449" t="s">
        <v>54</v>
      </c>
      <c r="E37" s="449"/>
      <c r="F37" s="449"/>
      <c r="G37" s="240"/>
      <c r="H37" s="241"/>
      <c r="I37" s="241"/>
      <c r="J37" s="241"/>
      <c r="K37" s="242">
        <v>76.75</v>
      </c>
      <c r="L37" s="248">
        <v>1.3225</v>
      </c>
      <c r="M37" s="242">
        <v>2.89</v>
      </c>
      <c r="N37" s="245">
        <v>44.77</v>
      </c>
      <c r="O37" s="247">
        <v>129.38999999999999</v>
      </c>
      <c r="AF37" s="4"/>
      <c r="AG37" s="4"/>
      <c r="AI37" s="204" t="s">
        <v>54</v>
      </c>
    </row>
    <row r="38" spans="1:38" s="3" customFormat="1" ht="14.4" x14ac:dyDescent="0.3">
      <c r="A38" s="236"/>
      <c r="B38" s="239"/>
      <c r="C38" s="238" t="s">
        <v>27</v>
      </c>
      <c r="D38" s="449" t="s">
        <v>55</v>
      </c>
      <c r="E38" s="449"/>
      <c r="F38" s="449"/>
      <c r="G38" s="240"/>
      <c r="H38" s="241"/>
      <c r="I38" s="241"/>
      <c r="J38" s="241"/>
      <c r="K38" s="244">
        <v>3030.55</v>
      </c>
      <c r="L38" s="248">
        <v>1.4375</v>
      </c>
      <c r="M38" s="242">
        <v>124.24</v>
      </c>
      <c r="N38" s="245">
        <v>13.24</v>
      </c>
      <c r="O38" s="246">
        <v>1644.94</v>
      </c>
      <c r="AF38" s="4"/>
      <c r="AG38" s="4"/>
      <c r="AI38" s="204" t="s">
        <v>55</v>
      </c>
    </row>
    <row r="39" spans="1:38" s="3" customFormat="1" ht="14.4" x14ac:dyDescent="0.3">
      <c r="A39" s="236"/>
      <c r="B39" s="239"/>
      <c r="C39" s="238" t="s">
        <v>56</v>
      </c>
      <c r="D39" s="449" t="s">
        <v>57</v>
      </c>
      <c r="E39" s="449"/>
      <c r="F39" s="449"/>
      <c r="G39" s="240"/>
      <c r="H39" s="241"/>
      <c r="I39" s="241"/>
      <c r="J39" s="241"/>
      <c r="K39" s="242">
        <v>385.16</v>
      </c>
      <c r="L39" s="248">
        <v>1.4375</v>
      </c>
      <c r="M39" s="242">
        <v>15.79</v>
      </c>
      <c r="N39" s="245">
        <v>44.77</v>
      </c>
      <c r="O39" s="247">
        <v>706.92</v>
      </c>
      <c r="AF39" s="4"/>
      <c r="AG39" s="4"/>
      <c r="AI39" s="204" t="s">
        <v>57</v>
      </c>
    </row>
    <row r="40" spans="1:38" s="3" customFormat="1" ht="14.4" x14ac:dyDescent="0.3">
      <c r="A40" s="236"/>
      <c r="B40" s="239"/>
      <c r="C40" s="238" t="s">
        <v>58</v>
      </c>
      <c r="D40" s="449" t="s">
        <v>59</v>
      </c>
      <c r="E40" s="449"/>
      <c r="F40" s="449"/>
      <c r="G40" s="240"/>
      <c r="H40" s="241"/>
      <c r="I40" s="241"/>
      <c r="J40" s="241"/>
      <c r="K40" s="242">
        <v>4.34</v>
      </c>
      <c r="L40" s="241"/>
      <c r="M40" s="242">
        <v>0.12</v>
      </c>
      <c r="N40" s="245">
        <v>8.16</v>
      </c>
      <c r="O40" s="247">
        <v>0.98</v>
      </c>
      <c r="AF40" s="4"/>
      <c r="AG40" s="4"/>
      <c r="AI40" s="204" t="s">
        <v>59</v>
      </c>
    </row>
    <row r="41" spans="1:38" s="3" customFormat="1" ht="14.4" x14ac:dyDescent="0.3">
      <c r="A41" s="236"/>
      <c r="B41" s="239"/>
      <c r="C41" s="238"/>
      <c r="D41" s="449" t="s">
        <v>60</v>
      </c>
      <c r="E41" s="449"/>
      <c r="F41" s="449"/>
      <c r="G41" s="240" t="s">
        <v>61</v>
      </c>
      <c r="H41" s="245">
        <v>9.84</v>
      </c>
      <c r="I41" s="248">
        <v>1.3225</v>
      </c>
      <c r="J41" s="291">
        <v>0.37114219999999998</v>
      </c>
      <c r="K41" s="249"/>
      <c r="L41" s="241"/>
      <c r="M41" s="249"/>
      <c r="N41" s="241"/>
      <c r="O41" s="250"/>
      <c r="AF41" s="4"/>
      <c r="AG41" s="4"/>
      <c r="AJ41" s="204" t="s">
        <v>60</v>
      </c>
    </row>
    <row r="42" spans="1:38" s="3" customFormat="1" ht="14.4" x14ac:dyDescent="0.3">
      <c r="A42" s="236"/>
      <c r="B42" s="239"/>
      <c r="C42" s="238"/>
      <c r="D42" s="449" t="s">
        <v>62</v>
      </c>
      <c r="E42" s="449"/>
      <c r="F42" s="449"/>
      <c r="G42" s="240" t="s">
        <v>61</v>
      </c>
      <c r="H42" s="245">
        <v>28.53</v>
      </c>
      <c r="I42" s="248">
        <v>1.4375</v>
      </c>
      <c r="J42" s="291">
        <v>1.1696587000000001</v>
      </c>
      <c r="K42" s="249"/>
      <c r="L42" s="241"/>
      <c r="M42" s="249"/>
      <c r="N42" s="241"/>
      <c r="O42" s="250"/>
      <c r="AF42" s="4"/>
      <c r="AG42" s="4"/>
      <c r="AJ42" s="204" t="s">
        <v>62</v>
      </c>
    </row>
    <row r="43" spans="1:38" s="3" customFormat="1" ht="14.4" x14ac:dyDescent="0.3">
      <c r="A43" s="251"/>
      <c r="B43" s="240"/>
      <c r="C43" s="238"/>
      <c r="D43" s="459" t="s">
        <v>63</v>
      </c>
      <c r="E43" s="459"/>
      <c r="F43" s="459"/>
      <c r="G43" s="252"/>
      <c r="H43" s="253"/>
      <c r="I43" s="253"/>
      <c r="J43" s="253"/>
      <c r="K43" s="255">
        <v>3111.64</v>
      </c>
      <c r="L43" s="253"/>
      <c r="M43" s="254">
        <v>127.25</v>
      </c>
      <c r="N43" s="253"/>
      <c r="O43" s="256">
        <v>1775.31</v>
      </c>
      <c r="AF43" s="4"/>
      <c r="AG43" s="4"/>
      <c r="AK43" s="204" t="s">
        <v>63</v>
      </c>
    </row>
    <row r="44" spans="1:38" s="3" customFormat="1" ht="14.4" x14ac:dyDescent="0.3">
      <c r="A44" s="236"/>
      <c r="B44" s="239"/>
      <c r="C44" s="238"/>
      <c r="D44" s="449" t="s">
        <v>64</v>
      </c>
      <c r="E44" s="449"/>
      <c r="F44" s="449"/>
      <c r="G44" s="240"/>
      <c r="H44" s="241"/>
      <c r="I44" s="241"/>
      <c r="J44" s="241"/>
      <c r="K44" s="249"/>
      <c r="L44" s="241"/>
      <c r="M44" s="242">
        <v>18.68</v>
      </c>
      <c r="N44" s="241"/>
      <c r="O44" s="247">
        <v>836.31</v>
      </c>
      <c r="AF44" s="4"/>
      <c r="AG44" s="4"/>
      <c r="AJ44" s="204" t="s">
        <v>64</v>
      </c>
    </row>
    <row r="45" spans="1:38" s="3" customFormat="1" ht="30.6" x14ac:dyDescent="0.3">
      <c r="A45" s="236"/>
      <c r="B45" s="239"/>
      <c r="C45" s="238" t="s">
        <v>65</v>
      </c>
      <c r="D45" s="449" t="s">
        <v>66</v>
      </c>
      <c r="E45" s="449"/>
      <c r="F45" s="449"/>
      <c r="G45" s="240" t="s">
        <v>67</v>
      </c>
      <c r="H45" s="257">
        <v>92</v>
      </c>
      <c r="I45" s="241"/>
      <c r="J45" s="257">
        <v>92</v>
      </c>
      <c r="K45" s="249"/>
      <c r="L45" s="241"/>
      <c r="M45" s="242">
        <v>17.190000000000001</v>
      </c>
      <c r="N45" s="241"/>
      <c r="O45" s="247">
        <v>769.41</v>
      </c>
      <c r="AF45" s="4"/>
      <c r="AG45" s="4"/>
      <c r="AJ45" s="204" t="s">
        <v>66</v>
      </c>
    </row>
    <row r="46" spans="1:38" s="3" customFormat="1" ht="51" x14ac:dyDescent="0.3">
      <c r="A46" s="236"/>
      <c r="B46" s="239"/>
      <c r="C46" s="238" t="s">
        <v>68</v>
      </c>
      <c r="D46" s="449" t="s">
        <v>69</v>
      </c>
      <c r="E46" s="449"/>
      <c r="F46" s="449"/>
      <c r="G46" s="240" t="s">
        <v>67</v>
      </c>
      <c r="H46" s="257">
        <v>46</v>
      </c>
      <c r="I46" s="245">
        <v>0.85</v>
      </c>
      <c r="J46" s="243">
        <v>39.1</v>
      </c>
      <c r="K46" s="249"/>
      <c r="L46" s="241"/>
      <c r="M46" s="242">
        <v>7.3</v>
      </c>
      <c r="N46" s="241"/>
      <c r="O46" s="247">
        <v>327</v>
      </c>
      <c r="AF46" s="4"/>
      <c r="AG46" s="4"/>
      <c r="AJ46" s="204" t="s">
        <v>69</v>
      </c>
    </row>
    <row r="47" spans="1:38" s="3" customFormat="1" ht="14.4" x14ac:dyDescent="0.3">
      <c r="A47" s="236"/>
      <c r="B47" s="258"/>
      <c r="C47" s="259"/>
      <c r="D47" s="453" t="s">
        <v>70</v>
      </c>
      <c r="E47" s="453"/>
      <c r="F47" s="453"/>
      <c r="G47" s="232"/>
      <c r="H47" s="260"/>
      <c r="I47" s="260"/>
      <c r="J47" s="260"/>
      <c r="K47" s="261"/>
      <c r="L47" s="260"/>
      <c r="M47" s="266">
        <v>151.74</v>
      </c>
      <c r="N47" s="253"/>
      <c r="O47" s="263">
        <v>2871.72</v>
      </c>
      <c r="AF47" s="4"/>
      <c r="AG47" s="4"/>
      <c r="AL47" s="4" t="s">
        <v>70</v>
      </c>
    </row>
    <row r="48" spans="1:38" s="3" customFormat="1" ht="31.8" x14ac:dyDescent="0.3">
      <c r="A48" s="231" t="s">
        <v>27</v>
      </c>
      <c r="B48" s="232" t="s">
        <v>56</v>
      </c>
      <c r="C48" s="233" t="s">
        <v>188</v>
      </c>
      <c r="D48" s="454" t="s">
        <v>374</v>
      </c>
      <c r="E48" s="454"/>
      <c r="F48" s="454"/>
      <c r="G48" s="232" t="s">
        <v>71</v>
      </c>
      <c r="H48" s="232">
        <v>5.7999999999999996E-3</v>
      </c>
      <c r="I48" s="232" t="s">
        <v>48</v>
      </c>
      <c r="J48" s="232" t="s">
        <v>375</v>
      </c>
      <c r="K48" s="234"/>
      <c r="L48" s="232"/>
      <c r="M48" s="234"/>
      <c r="N48" s="232"/>
      <c r="O48" s="235"/>
      <c r="AF48" s="4"/>
      <c r="AG48" s="4" t="s">
        <v>374</v>
      </c>
      <c r="AL48" s="4"/>
    </row>
    <row r="49" spans="1:40" s="3" customFormat="1" ht="21.6" x14ac:dyDescent="0.3">
      <c r="A49" s="236"/>
      <c r="B49" s="237"/>
      <c r="C49" s="238" t="s">
        <v>50</v>
      </c>
      <c r="D49" s="460" t="s">
        <v>51</v>
      </c>
      <c r="E49" s="460"/>
      <c r="F49" s="460"/>
      <c r="G49" s="460"/>
      <c r="H49" s="460"/>
      <c r="I49" s="460"/>
      <c r="J49" s="460"/>
      <c r="K49" s="460"/>
      <c r="L49" s="460"/>
      <c r="M49" s="460"/>
      <c r="N49" s="460"/>
      <c r="O49" s="461"/>
      <c r="AF49" s="4"/>
      <c r="AG49" s="4"/>
      <c r="AH49" s="204" t="s">
        <v>51</v>
      </c>
      <c r="AL49" s="4"/>
    </row>
    <row r="50" spans="1:40" s="3" customFormat="1" ht="52.2" x14ac:dyDescent="0.3">
      <c r="A50" s="236"/>
      <c r="B50" s="237"/>
      <c r="C50" s="238" t="s">
        <v>52</v>
      </c>
      <c r="D50" s="460" t="s">
        <v>53</v>
      </c>
      <c r="E50" s="460"/>
      <c r="F50" s="460"/>
      <c r="G50" s="460"/>
      <c r="H50" s="460"/>
      <c r="I50" s="460"/>
      <c r="J50" s="460"/>
      <c r="K50" s="460"/>
      <c r="L50" s="460"/>
      <c r="M50" s="460"/>
      <c r="N50" s="460"/>
      <c r="O50" s="461"/>
      <c r="AF50" s="4"/>
      <c r="AG50" s="4"/>
      <c r="AH50" s="204" t="s">
        <v>53</v>
      </c>
      <c r="AL50" s="4"/>
    </row>
    <row r="51" spans="1:40" s="3" customFormat="1" ht="14.4" x14ac:dyDescent="0.3">
      <c r="A51" s="236"/>
      <c r="B51" s="239"/>
      <c r="C51" s="238" t="s">
        <v>48</v>
      </c>
      <c r="D51" s="449" t="s">
        <v>54</v>
      </c>
      <c r="E51" s="449"/>
      <c r="F51" s="449"/>
      <c r="G51" s="240"/>
      <c r="H51" s="241"/>
      <c r="I51" s="241"/>
      <c r="J51" s="241"/>
      <c r="K51" s="244">
        <v>1201.2</v>
      </c>
      <c r="L51" s="248">
        <v>1.3225</v>
      </c>
      <c r="M51" s="242">
        <v>9.2100000000000009</v>
      </c>
      <c r="N51" s="245">
        <v>44.77</v>
      </c>
      <c r="O51" s="247">
        <v>412.33</v>
      </c>
      <c r="AF51" s="4"/>
      <c r="AG51" s="4"/>
      <c r="AI51" s="204" t="s">
        <v>54</v>
      </c>
      <c r="AL51" s="4"/>
    </row>
    <row r="52" spans="1:40" s="3" customFormat="1" ht="14.4" x14ac:dyDescent="0.3">
      <c r="A52" s="236"/>
      <c r="B52" s="239"/>
      <c r="C52" s="238"/>
      <c r="D52" s="449" t="s">
        <v>60</v>
      </c>
      <c r="E52" s="449"/>
      <c r="F52" s="449"/>
      <c r="G52" s="240" t="s">
        <v>61</v>
      </c>
      <c r="H52" s="257">
        <v>154</v>
      </c>
      <c r="I52" s="248">
        <v>1.3225</v>
      </c>
      <c r="J52" s="265">
        <v>1.181257</v>
      </c>
      <c r="K52" s="249"/>
      <c r="L52" s="241"/>
      <c r="M52" s="249"/>
      <c r="N52" s="241"/>
      <c r="O52" s="250"/>
      <c r="AF52" s="4"/>
      <c r="AG52" s="4"/>
      <c r="AJ52" s="204" t="s">
        <v>60</v>
      </c>
      <c r="AL52" s="4"/>
    </row>
    <row r="53" spans="1:40" s="3" customFormat="1" ht="14.4" x14ac:dyDescent="0.3">
      <c r="A53" s="251"/>
      <c r="B53" s="240"/>
      <c r="C53" s="238"/>
      <c r="D53" s="459" t="s">
        <v>63</v>
      </c>
      <c r="E53" s="459"/>
      <c r="F53" s="459"/>
      <c r="G53" s="252"/>
      <c r="H53" s="253"/>
      <c r="I53" s="253"/>
      <c r="J53" s="253"/>
      <c r="K53" s="255">
        <v>1201.2</v>
      </c>
      <c r="L53" s="253"/>
      <c r="M53" s="254">
        <v>9.2100000000000009</v>
      </c>
      <c r="N53" s="253"/>
      <c r="O53" s="268">
        <v>412.33</v>
      </c>
      <c r="AF53" s="4"/>
      <c r="AG53" s="4"/>
      <c r="AK53" s="204" t="s">
        <v>63</v>
      </c>
      <c r="AL53" s="4"/>
    </row>
    <row r="54" spans="1:40" s="3" customFormat="1" ht="14.4" x14ac:dyDescent="0.3">
      <c r="A54" s="236"/>
      <c r="B54" s="239"/>
      <c r="C54" s="238"/>
      <c r="D54" s="449" t="s">
        <v>64</v>
      </c>
      <c r="E54" s="449"/>
      <c r="F54" s="449"/>
      <c r="G54" s="240"/>
      <c r="H54" s="241"/>
      <c r="I54" s="241"/>
      <c r="J54" s="241"/>
      <c r="K54" s="249"/>
      <c r="L54" s="241"/>
      <c r="M54" s="242">
        <v>9.2100000000000009</v>
      </c>
      <c r="N54" s="241"/>
      <c r="O54" s="247">
        <v>412.33</v>
      </c>
      <c r="AF54" s="4"/>
      <c r="AG54" s="4"/>
      <c r="AJ54" s="204" t="s">
        <v>64</v>
      </c>
      <c r="AL54" s="4"/>
    </row>
    <row r="55" spans="1:40" s="3" customFormat="1" ht="30.6" x14ac:dyDescent="0.3">
      <c r="A55" s="236"/>
      <c r="B55" s="239"/>
      <c r="C55" s="238" t="s">
        <v>74</v>
      </c>
      <c r="D55" s="449" t="s">
        <v>75</v>
      </c>
      <c r="E55" s="449"/>
      <c r="F55" s="449"/>
      <c r="G55" s="240" t="s">
        <v>67</v>
      </c>
      <c r="H55" s="257">
        <v>89</v>
      </c>
      <c r="I55" s="241"/>
      <c r="J55" s="257">
        <v>89</v>
      </c>
      <c r="K55" s="249"/>
      <c r="L55" s="241"/>
      <c r="M55" s="242">
        <v>8.1999999999999993</v>
      </c>
      <c r="N55" s="241"/>
      <c r="O55" s="247">
        <v>366.97</v>
      </c>
      <c r="AF55" s="4"/>
      <c r="AG55" s="4"/>
      <c r="AJ55" s="204" t="s">
        <v>75</v>
      </c>
      <c r="AL55" s="4"/>
    </row>
    <row r="56" spans="1:40" s="3" customFormat="1" ht="51" x14ac:dyDescent="0.3">
      <c r="A56" s="236"/>
      <c r="B56" s="239"/>
      <c r="C56" s="238" t="s">
        <v>76</v>
      </c>
      <c r="D56" s="449" t="s">
        <v>77</v>
      </c>
      <c r="E56" s="449"/>
      <c r="F56" s="449"/>
      <c r="G56" s="240" t="s">
        <v>67</v>
      </c>
      <c r="H56" s="257">
        <v>40</v>
      </c>
      <c r="I56" s="245">
        <v>0.85</v>
      </c>
      <c r="J56" s="257">
        <v>34</v>
      </c>
      <c r="K56" s="249"/>
      <c r="L56" s="241"/>
      <c r="M56" s="242">
        <v>3.13</v>
      </c>
      <c r="N56" s="241"/>
      <c r="O56" s="247">
        <v>140.19</v>
      </c>
      <c r="AF56" s="4"/>
      <c r="AG56" s="4"/>
      <c r="AJ56" s="204" t="s">
        <v>77</v>
      </c>
      <c r="AL56" s="4"/>
    </row>
    <row r="57" spans="1:40" s="3" customFormat="1" ht="14.4" x14ac:dyDescent="0.3">
      <c r="A57" s="236"/>
      <c r="B57" s="258"/>
      <c r="C57" s="259"/>
      <c r="D57" s="453" t="s">
        <v>70</v>
      </c>
      <c r="E57" s="453"/>
      <c r="F57" s="453"/>
      <c r="G57" s="232"/>
      <c r="H57" s="260"/>
      <c r="I57" s="260"/>
      <c r="J57" s="260"/>
      <c r="K57" s="261"/>
      <c r="L57" s="260"/>
      <c r="M57" s="266">
        <v>20.54</v>
      </c>
      <c r="N57" s="253"/>
      <c r="O57" s="269">
        <v>919.49</v>
      </c>
      <c r="AF57" s="4"/>
      <c r="AG57" s="4"/>
      <c r="AL57" s="4" t="s">
        <v>70</v>
      </c>
    </row>
    <row r="58" spans="1:40" s="3" customFormat="1" ht="30.6" x14ac:dyDescent="0.3">
      <c r="A58" s="480" t="s">
        <v>56</v>
      </c>
      <c r="B58" s="481" t="s">
        <v>58</v>
      </c>
      <c r="C58" s="482" t="s">
        <v>982</v>
      </c>
      <c r="D58" s="483" t="s">
        <v>81</v>
      </c>
      <c r="E58" s="483"/>
      <c r="F58" s="483"/>
      <c r="G58" s="481" t="s">
        <v>82</v>
      </c>
      <c r="H58" s="481">
        <v>29.1</v>
      </c>
      <c r="I58" s="481" t="s">
        <v>48</v>
      </c>
      <c r="J58" s="481" t="s">
        <v>376</v>
      </c>
      <c r="K58" s="484" t="s">
        <v>83</v>
      </c>
      <c r="L58" s="481"/>
      <c r="M58" s="484" t="s">
        <v>377</v>
      </c>
      <c r="N58" s="481" t="s">
        <v>84</v>
      </c>
      <c r="O58" s="485" t="s">
        <v>378</v>
      </c>
      <c r="AF58" s="4"/>
      <c r="AG58" s="4" t="s">
        <v>81</v>
      </c>
      <c r="AL58" s="4"/>
    </row>
    <row r="59" spans="1:40" s="3" customFormat="1" ht="14.4" x14ac:dyDescent="0.3">
      <c r="A59" s="285"/>
      <c r="B59" s="203"/>
      <c r="C59" s="259"/>
      <c r="D59" s="449" t="s">
        <v>85</v>
      </c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55"/>
      <c r="AF59" s="4"/>
      <c r="AG59" s="4"/>
      <c r="AL59" s="4"/>
      <c r="AM59" s="204" t="s">
        <v>85</v>
      </c>
    </row>
    <row r="60" spans="1:40" s="3" customFormat="1" ht="14.4" x14ac:dyDescent="0.3">
      <c r="A60" s="285"/>
      <c r="B60" s="258"/>
      <c r="C60" s="259"/>
      <c r="D60" s="449" t="s">
        <v>86</v>
      </c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55"/>
      <c r="AF60" s="4"/>
      <c r="AG60" s="4"/>
      <c r="AL60" s="4"/>
      <c r="AN60" s="204" t="s">
        <v>86</v>
      </c>
    </row>
    <row r="61" spans="1:40" s="3" customFormat="1" ht="14.4" x14ac:dyDescent="0.3">
      <c r="A61" s="236"/>
      <c r="B61" s="258"/>
      <c r="C61" s="259"/>
      <c r="D61" s="453" t="s">
        <v>70</v>
      </c>
      <c r="E61" s="453"/>
      <c r="F61" s="453"/>
      <c r="G61" s="232"/>
      <c r="H61" s="260"/>
      <c r="I61" s="260"/>
      <c r="J61" s="260"/>
      <c r="K61" s="261"/>
      <c r="L61" s="260"/>
      <c r="M61" s="262">
        <v>4725.26</v>
      </c>
      <c r="N61" s="253"/>
      <c r="O61" s="263">
        <v>38558.120000000003</v>
      </c>
      <c r="AF61" s="4"/>
      <c r="AG61" s="4"/>
      <c r="AL61" s="4" t="s">
        <v>70</v>
      </c>
    </row>
    <row r="62" spans="1:40" s="3" customFormat="1" ht="42" x14ac:dyDescent="0.3">
      <c r="A62" s="231" t="s">
        <v>58</v>
      </c>
      <c r="B62" s="232" t="s">
        <v>80</v>
      </c>
      <c r="C62" s="233" t="s">
        <v>379</v>
      </c>
      <c r="D62" s="454" t="s">
        <v>380</v>
      </c>
      <c r="E62" s="454"/>
      <c r="F62" s="454"/>
      <c r="G62" s="232" t="s">
        <v>49</v>
      </c>
      <c r="H62" s="232">
        <v>8.0100000000000005E-2</v>
      </c>
      <c r="I62" s="232" t="s">
        <v>48</v>
      </c>
      <c r="J62" s="232" t="s">
        <v>381</v>
      </c>
      <c r="K62" s="234"/>
      <c r="L62" s="232"/>
      <c r="M62" s="234"/>
      <c r="N62" s="232"/>
      <c r="O62" s="235"/>
      <c r="AF62" s="4"/>
      <c r="AG62" s="4" t="s">
        <v>380</v>
      </c>
      <c r="AL62" s="4"/>
    </row>
    <row r="63" spans="1:40" s="3" customFormat="1" ht="21.6" x14ac:dyDescent="0.3">
      <c r="A63" s="236"/>
      <c r="B63" s="237"/>
      <c r="C63" s="238" t="s">
        <v>50</v>
      </c>
      <c r="D63" s="460" t="s">
        <v>51</v>
      </c>
      <c r="E63" s="460"/>
      <c r="F63" s="460"/>
      <c r="G63" s="460"/>
      <c r="H63" s="460"/>
      <c r="I63" s="460"/>
      <c r="J63" s="460"/>
      <c r="K63" s="460"/>
      <c r="L63" s="460"/>
      <c r="M63" s="460"/>
      <c r="N63" s="460"/>
      <c r="O63" s="461"/>
      <c r="AF63" s="4"/>
      <c r="AG63" s="4"/>
      <c r="AH63" s="204" t="s">
        <v>51</v>
      </c>
      <c r="AL63" s="4"/>
    </row>
    <row r="64" spans="1:40" s="3" customFormat="1" ht="52.2" x14ac:dyDescent="0.3">
      <c r="A64" s="236"/>
      <c r="B64" s="237"/>
      <c r="C64" s="238" t="s">
        <v>52</v>
      </c>
      <c r="D64" s="460" t="s">
        <v>53</v>
      </c>
      <c r="E64" s="460"/>
      <c r="F64" s="460"/>
      <c r="G64" s="460"/>
      <c r="H64" s="460"/>
      <c r="I64" s="460"/>
      <c r="J64" s="460"/>
      <c r="K64" s="460"/>
      <c r="L64" s="460"/>
      <c r="M64" s="460"/>
      <c r="N64" s="460"/>
      <c r="O64" s="461"/>
      <c r="AF64" s="4"/>
      <c r="AG64" s="4"/>
      <c r="AH64" s="204" t="s">
        <v>53</v>
      </c>
      <c r="AL64" s="4"/>
    </row>
    <row r="65" spans="1:38" s="3" customFormat="1" ht="14.4" x14ac:dyDescent="0.3">
      <c r="A65" s="236"/>
      <c r="B65" s="239"/>
      <c r="C65" s="238" t="s">
        <v>27</v>
      </c>
      <c r="D65" s="449" t="s">
        <v>55</v>
      </c>
      <c r="E65" s="449"/>
      <c r="F65" s="449"/>
      <c r="G65" s="240"/>
      <c r="H65" s="241"/>
      <c r="I65" s="241"/>
      <c r="J65" s="241"/>
      <c r="K65" s="242">
        <v>505.05</v>
      </c>
      <c r="L65" s="248">
        <v>1.4375</v>
      </c>
      <c r="M65" s="242">
        <v>58.15</v>
      </c>
      <c r="N65" s="245">
        <v>13.24</v>
      </c>
      <c r="O65" s="247">
        <v>769.91</v>
      </c>
      <c r="AF65" s="4"/>
      <c r="AG65" s="4"/>
      <c r="AI65" s="204" t="s">
        <v>55</v>
      </c>
      <c r="AL65" s="4"/>
    </row>
    <row r="66" spans="1:38" s="3" customFormat="1" ht="14.4" x14ac:dyDescent="0.3">
      <c r="A66" s="236"/>
      <c r="B66" s="239"/>
      <c r="C66" s="238" t="s">
        <v>56</v>
      </c>
      <c r="D66" s="449" t="s">
        <v>57</v>
      </c>
      <c r="E66" s="449"/>
      <c r="F66" s="449"/>
      <c r="G66" s="240"/>
      <c r="H66" s="241"/>
      <c r="I66" s="241"/>
      <c r="J66" s="241"/>
      <c r="K66" s="242">
        <v>72.5</v>
      </c>
      <c r="L66" s="248">
        <v>1.4375</v>
      </c>
      <c r="M66" s="242">
        <v>8.35</v>
      </c>
      <c r="N66" s="245">
        <v>44.77</v>
      </c>
      <c r="O66" s="247">
        <v>373.83</v>
      </c>
      <c r="AF66" s="4"/>
      <c r="AG66" s="4"/>
      <c r="AI66" s="204" t="s">
        <v>57</v>
      </c>
      <c r="AL66" s="4"/>
    </row>
    <row r="67" spans="1:38" s="3" customFormat="1" ht="14.4" x14ac:dyDescent="0.3">
      <c r="A67" s="236"/>
      <c r="B67" s="239"/>
      <c r="C67" s="238"/>
      <c r="D67" s="449" t="s">
        <v>62</v>
      </c>
      <c r="E67" s="449"/>
      <c r="F67" s="449"/>
      <c r="G67" s="240" t="s">
        <v>61</v>
      </c>
      <c r="H67" s="245">
        <v>5.37</v>
      </c>
      <c r="I67" s="248">
        <v>1.4375</v>
      </c>
      <c r="J67" s="291">
        <v>0.61832189999999998</v>
      </c>
      <c r="K67" s="249"/>
      <c r="L67" s="241"/>
      <c r="M67" s="249"/>
      <c r="N67" s="241"/>
      <c r="O67" s="250"/>
      <c r="AF67" s="4"/>
      <c r="AG67" s="4"/>
      <c r="AJ67" s="204" t="s">
        <v>62</v>
      </c>
      <c r="AL67" s="4"/>
    </row>
    <row r="68" spans="1:38" s="3" customFormat="1" ht="14.4" x14ac:dyDescent="0.3">
      <c r="A68" s="251"/>
      <c r="B68" s="240"/>
      <c r="C68" s="238"/>
      <c r="D68" s="459" t="s">
        <v>63</v>
      </c>
      <c r="E68" s="459"/>
      <c r="F68" s="459"/>
      <c r="G68" s="252"/>
      <c r="H68" s="253"/>
      <c r="I68" s="253"/>
      <c r="J68" s="253"/>
      <c r="K68" s="254">
        <v>505.05</v>
      </c>
      <c r="L68" s="253"/>
      <c r="M68" s="254">
        <v>58.15</v>
      </c>
      <c r="N68" s="253"/>
      <c r="O68" s="268">
        <v>769.91</v>
      </c>
      <c r="AF68" s="4"/>
      <c r="AG68" s="4"/>
      <c r="AK68" s="204" t="s">
        <v>63</v>
      </c>
      <c r="AL68" s="4"/>
    </row>
    <row r="69" spans="1:38" s="3" customFormat="1" ht="14.4" x14ac:dyDescent="0.3">
      <c r="A69" s="236"/>
      <c r="B69" s="239"/>
      <c r="C69" s="238"/>
      <c r="D69" s="449" t="s">
        <v>64</v>
      </c>
      <c r="E69" s="449"/>
      <c r="F69" s="449"/>
      <c r="G69" s="240"/>
      <c r="H69" s="241"/>
      <c r="I69" s="241"/>
      <c r="J69" s="241"/>
      <c r="K69" s="249"/>
      <c r="L69" s="241"/>
      <c r="M69" s="242">
        <v>8.35</v>
      </c>
      <c r="N69" s="241"/>
      <c r="O69" s="247">
        <v>373.83</v>
      </c>
      <c r="AF69" s="4"/>
      <c r="AG69" s="4"/>
      <c r="AJ69" s="204" t="s">
        <v>64</v>
      </c>
      <c r="AL69" s="4"/>
    </row>
    <row r="70" spans="1:38" s="3" customFormat="1" ht="30.6" x14ac:dyDescent="0.3">
      <c r="A70" s="236"/>
      <c r="B70" s="239"/>
      <c r="C70" s="238" t="s">
        <v>65</v>
      </c>
      <c r="D70" s="449" t="s">
        <v>66</v>
      </c>
      <c r="E70" s="449"/>
      <c r="F70" s="449"/>
      <c r="G70" s="240" t="s">
        <v>67</v>
      </c>
      <c r="H70" s="257">
        <v>92</v>
      </c>
      <c r="I70" s="241"/>
      <c r="J70" s="257">
        <v>92</v>
      </c>
      <c r="K70" s="249"/>
      <c r="L70" s="241"/>
      <c r="M70" s="242">
        <v>7.68</v>
      </c>
      <c r="N70" s="241"/>
      <c r="O70" s="247">
        <v>343.92</v>
      </c>
      <c r="AF70" s="4"/>
      <c r="AG70" s="4"/>
      <c r="AJ70" s="204" t="s">
        <v>66</v>
      </c>
      <c r="AL70" s="4"/>
    </row>
    <row r="71" spans="1:38" s="3" customFormat="1" ht="51" x14ac:dyDescent="0.3">
      <c r="A71" s="236"/>
      <c r="B71" s="239"/>
      <c r="C71" s="238" t="s">
        <v>68</v>
      </c>
      <c r="D71" s="449" t="s">
        <v>69</v>
      </c>
      <c r="E71" s="449"/>
      <c r="F71" s="449"/>
      <c r="G71" s="240" t="s">
        <v>67</v>
      </c>
      <c r="H71" s="257">
        <v>46</v>
      </c>
      <c r="I71" s="245">
        <v>0.85</v>
      </c>
      <c r="J71" s="243">
        <v>39.1</v>
      </c>
      <c r="K71" s="249"/>
      <c r="L71" s="241"/>
      <c r="M71" s="242">
        <v>3.26</v>
      </c>
      <c r="N71" s="241"/>
      <c r="O71" s="247">
        <v>146.16999999999999</v>
      </c>
      <c r="AF71" s="4"/>
      <c r="AG71" s="4"/>
      <c r="AJ71" s="204" t="s">
        <v>69</v>
      </c>
      <c r="AL71" s="4"/>
    </row>
    <row r="72" spans="1:38" s="3" customFormat="1" ht="14.4" x14ac:dyDescent="0.3">
      <c r="A72" s="236"/>
      <c r="B72" s="258"/>
      <c r="C72" s="259"/>
      <c r="D72" s="453" t="s">
        <v>70</v>
      </c>
      <c r="E72" s="453"/>
      <c r="F72" s="453"/>
      <c r="G72" s="232"/>
      <c r="H72" s="260"/>
      <c r="I72" s="260"/>
      <c r="J72" s="260"/>
      <c r="K72" s="261"/>
      <c r="L72" s="260"/>
      <c r="M72" s="266">
        <v>69.09</v>
      </c>
      <c r="N72" s="253"/>
      <c r="O72" s="263">
        <v>1260</v>
      </c>
      <c r="AF72" s="4"/>
      <c r="AG72" s="4"/>
      <c r="AL72" s="4" t="s">
        <v>70</v>
      </c>
    </row>
    <row r="73" spans="1:38" s="3" customFormat="1" ht="21.6" x14ac:dyDescent="0.3">
      <c r="A73" s="231" t="s">
        <v>80</v>
      </c>
      <c r="B73" s="232" t="s">
        <v>88</v>
      </c>
      <c r="C73" s="233" t="s">
        <v>190</v>
      </c>
      <c r="D73" s="454" t="s">
        <v>191</v>
      </c>
      <c r="E73" s="454"/>
      <c r="F73" s="454"/>
      <c r="G73" s="232" t="s">
        <v>71</v>
      </c>
      <c r="H73" s="232">
        <v>0.80100000000000005</v>
      </c>
      <c r="I73" s="232" t="s">
        <v>48</v>
      </c>
      <c r="J73" s="232" t="s">
        <v>382</v>
      </c>
      <c r="K73" s="234"/>
      <c r="L73" s="232"/>
      <c r="M73" s="234"/>
      <c r="N73" s="232"/>
      <c r="O73" s="235"/>
      <c r="AF73" s="4"/>
      <c r="AG73" s="4" t="s">
        <v>191</v>
      </c>
      <c r="AL73" s="4"/>
    </row>
    <row r="74" spans="1:38" s="3" customFormat="1" ht="21.6" x14ac:dyDescent="0.3">
      <c r="A74" s="236"/>
      <c r="B74" s="237"/>
      <c r="C74" s="238" t="s">
        <v>50</v>
      </c>
      <c r="D74" s="460" t="s">
        <v>51</v>
      </c>
      <c r="E74" s="460"/>
      <c r="F74" s="460"/>
      <c r="G74" s="460"/>
      <c r="H74" s="460"/>
      <c r="I74" s="460"/>
      <c r="J74" s="460"/>
      <c r="K74" s="460"/>
      <c r="L74" s="460"/>
      <c r="M74" s="460"/>
      <c r="N74" s="460"/>
      <c r="O74" s="461"/>
      <c r="AF74" s="4"/>
      <c r="AG74" s="4"/>
      <c r="AH74" s="204" t="s">
        <v>51</v>
      </c>
      <c r="AL74" s="4"/>
    </row>
    <row r="75" spans="1:38" s="3" customFormat="1" ht="52.2" x14ac:dyDescent="0.3">
      <c r="A75" s="236"/>
      <c r="B75" s="237"/>
      <c r="C75" s="238" t="s">
        <v>52</v>
      </c>
      <c r="D75" s="460" t="s">
        <v>53</v>
      </c>
      <c r="E75" s="460"/>
      <c r="F75" s="460"/>
      <c r="G75" s="460"/>
      <c r="H75" s="460"/>
      <c r="I75" s="460"/>
      <c r="J75" s="460"/>
      <c r="K75" s="460"/>
      <c r="L75" s="460"/>
      <c r="M75" s="460"/>
      <c r="N75" s="460"/>
      <c r="O75" s="461"/>
      <c r="AF75" s="4"/>
      <c r="AG75" s="4"/>
      <c r="AH75" s="204" t="s">
        <v>53</v>
      </c>
      <c r="AL75" s="4"/>
    </row>
    <row r="76" spans="1:38" s="3" customFormat="1" ht="14.4" x14ac:dyDescent="0.3">
      <c r="A76" s="236"/>
      <c r="B76" s="239"/>
      <c r="C76" s="238" t="s">
        <v>48</v>
      </c>
      <c r="D76" s="449" t="s">
        <v>54</v>
      </c>
      <c r="E76" s="449"/>
      <c r="F76" s="449"/>
      <c r="G76" s="240"/>
      <c r="H76" s="241"/>
      <c r="I76" s="241"/>
      <c r="J76" s="241"/>
      <c r="K76" s="242">
        <v>106.88</v>
      </c>
      <c r="L76" s="248">
        <v>1.3225</v>
      </c>
      <c r="M76" s="242">
        <v>113.22</v>
      </c>
      <c r="N76" s="245">
        <v>44.77</v>
      </c>
      <c r="O76" s="246">
        <v>5068.8599999999997</v>
      </c>
      <c r="AF76" s="4"/>
      <c r="AG76" s="4"/>
      <c r="AI76" s="204" t="s">
        <v>54</v>
      </c>
      <c r="AL76" s="4"/>
    </row>
    <row r="77" spans="1:38" s="3" customFormat="1" ht="14.4" x14ac:dyDescent="0.3">
      <c r="A77" s="236"/>
      <c r="B77" s="239"/>
      <c r="C77" s="238" t="s">
        <v>27</v>
      </c>
      <c r="D77" s="449" t="s">
        <v>55</v>
      </c>
      <c r="E77" s="449"/>
      <c r="F77" s="449"/>
      <c r="G77" s="240"/>
      <c r="H77" s="241"/>
      <c r="I77" s="241"/>
      <c r="J77" s="241"/>
      <c r="K77" s="242">
        <v>241.58</v>
      </c>
      <c r="L77" s="248">
        <v>1.4375</v>
      </c>
      <c r="M77" s="242">
        <v>278.16000000000003</v>
      </c>
      <c r="N77" s="245">
        <v>13.24</v>
      </c>
      <c r="O77" s="246">
        <v>3682.84</v>
      </c>
      <c r="AF77" s="4"/>
      <c r="AG77" s="4"/>
      <c r="AI77" s="204" t="s">
        <v>55</v>
      </c>
      <c r="AL77" s="4"/>
    </row>
    <row r="78" spans="1:38" s="3" customFormat="1" ht="14.4" x14ac:dyDescent="0.3">
      <c r="A78" s="236"/>
      <c r="B78" s="239"/>
      <c r="C78" s="238" t="s">
        <v>56</v>
      </c>
      <c r="D78" s="449" t="s">
        <v>57</v>
      </c>
      <c r="E78" s="449"/>
      <c r="F78" s="449"/>
      <c r="G78" s="240"/>
      <c r="H78" s="241"/>
      <c r="I78" s="241"/>
      <c r="J78" s="241"/>
      <c r="K78" s="242">
        <v>26.36</v>
      </c>
      <c r="L78" s="248">
        <v>1.4375</v>
      </c>
      <c r="M78" s="242">
        <v>30.35</v>
      </c>
      <c r="N78" s="245">
        <v>44.77</v>
      </c>
      <c r="O78" s="246">
        <v>1358.77</v>
      </c>
      <c r="AF78" s="4"/>
      <c r="AG78" s="4"/>
      <c r="AI78" s="204" t="s">
        <v>57</v>
      </c>
      <c r="AL78" s="4"/>
    </row>
    <row r="79" spans="1:38" s="3" customFormat="1" ht="14.4" x14ac:dyDescent="0.3">
      <c r="A79" s="236"/>
      <c r="B79" s="239"/>
      <c r="C79" s="238"/>
      <c r="D79" s="449" t="s">
        <v>60</v>
      </c>
      <c r="E79" s="449"/>
      <c r="F79" s="449"/>
      <c r="G79" s="240" t="s">
        <v>61</v>
      </c>
      <c r="H79" s="245">
        <v>12.53</v>
      </c>
      <c r="I79" s="248">
        <v>1.3225</v>
      </c>
      <c r="J79" s="291">
        <v>13.2733109</v>
      </c>
      <c r="K79" s="249"/>
      <c r="L79" s="241"/>
      <c r="M79" s="249"/>
      <c r="N79" s="241"/>
      <c r="O79" s="250"/>
      <c r="AF79" s="4"/>
      <c r="AG79" s="4"/>
      <c r="AJ79" s="204" t="s">
        <v>60</v>
      </c>
      <c r="AL79" s="4"/>
    </row>
    <row r="80" spans="1:38" s="3" customFormat="1" ht="14.4" x14ac:dyDescent="0.3">
      <c r="A80" s="236"/>
      <c r="B80" s="239"/>
      <c r="C80" s="238"/>
      <c r="D80" s="449" t="s">
        <v>62</v>
      </c>
      <c r="E80" s="449"/>
      <c r="F80" s="449"/>
      <c r="G80" s="240" t="s">
        <v>61</v>
      </c>
      <c r="H80" s="245">
        <v>2.62</v>
      </c>
      <c r="I80" s="248">
        <v>1.4375</v>
      </c>
      <c r="J80" s="291">
        <v>3.0167663</v>
      </c>
      <c r="K80" s="249"/>
      <c r="L80" s="241"/>
      <c r="M80" s="249"/>
      <c r="N80" s="241"/>
      <c r="O80" s="250"/>
      <c r="AF80" s="4"/>
      <c r="AG80" s="4"/>
      <c r="AJ80" s="204" t="s">
        <v>62</v>
      </c>
      <c r="AL80" s="4"/>
    </row>
    <row r="81" spans="1:42" s="3" customFormat="1" ht="14.4" x14ac:dyDescent="0.3">
      <c r="A81" s="251"/>
      <c r="B81" s="240"/>
      <c r="C81" s="238"/>
      <c r="D81" s="459" t="s">
        <v>63</v>
      </c>
      <c r="E81" s="459"/>
      <c r="F81" s="459"/>
      <c r="G81" s="252"/>
      <c r="H81" s="253"/>
      <c r="I81" s="253"/>
      <c r="J81" s="253"/>
      <c r="K81" s="254">
        <v>348.46</v>
      </c>
      <c r="L81" s="253"/>
      <c r="M81" s="254">
        <v>391.38</v>
      </c>
      <c r="N81" s="253"/>
      <c r="O81" s="256">
        <v>8751.7000000000007</v>
      </c>
      <c r="AF81" s="4"/>
      <c r="AG81" s="4"/>
      <c r="AK81" s="204" t="s">
        <v>63</v>
      </c>
      <c r="AL81" s="4"/>
    </row>
    <row r="82" spans="1:42" s="3" customFormat="1" ht="14.4" x14ac:dyDescent="0.3">
      <c r="A82" s="236"/>
      <c r="B82" s="239"/>
      <c r="C82" s="238"/>
      <c r="D82" s="449" t="s">
        <v>64</v>
      </c>
      <c r="E82" s="449"/>
      <c r="F82" s="449"/>
      <c r="G82" s="240"/>
      <c r="H82" s="241"/>
      <c r="I82" s="241"/>
      <c r="J82" s="241"/>
      <c r="K82" s="249"/>
      <c r="L82" s="241"/>
      <c r="M82" s="242">
        <v>143.57</v>
      </c>
      <c r="N82" s="241"/>
      <c r="O82" s="246">
        <v>6427.63</v>
      </c>
      <c r="AF82" s="4"/>
      <c r="AG82" s="4"/>
      <c r="AJ82" s="204" t="s">
        <v>64</v>
      </c>
      <c r="AL82" s="4"/>
    </row>
    <row r="83" spans="1:42" s="3" customFormat="1" ht="30.6" x14ac:dyDescent="0.3">
      <c r="A83" s="236"/>
      <c r="B83" s="239"/>
      <c r="C83" s="238" t="s">
        <v>65</v>
      </c>
      <c r="D83" s="449" t="s">
        <v>66</v>
      </c>
      <c r="E83" s="449"/>
      <c r="F83" s="449"/>
      <c r="G83" s="240" t="s">
        <v>67</v>
      </c>
      <c r="H83" s="257">
        <v>92</v>
      </c>
      <c r="I83" s="241"/>
      <c r="J83" s="257">
        <v>92</v>
      </c>
      <c r="K83" s="249"/>
      <c r="L83" s="241"/>
      <c r="M83" s="242">
        <v>132.08000000000001</v>
      </c>
      <c r="N83" s="241"/>
      <c r="O83" s="246">
        <v>5913.42</v>
      </c>
      <c r="AF83" s="4"/>
      <c r="AG83" s="4"/>
      <c r="AJ83" s="204" t="s">
        <v>66</v>
      </c>
      <c r="AL83" s="4"/>
    </row>
    <row r="84" spans="1:42" s="3" customFormat="1" ht="51" x14ac:dyDescent="0.3">
      <c r="A84" s="236"/>
      <c r="B84" s="239"/>
      <c r="C84" s="238" t="s">
        <v>68</v>
      </c>
      <c r="D84" s="449" t="s">
        <v>69</v>
      </c>
      <c r="E84" s="449"/>
      <c r="F84" s="449"/>
      <c r="G84" s="240" t="s">
        <v>67</v>
      </c>
      <c r="H84" s="257">
        <v>46</v>
      </c>
      <c r="I84" s="245">
        <v>0.85</v>
      </c>
      <c r="J84" s="243">
        <v>39.1</v>
      </c>
      <c r="K84" s="249"/>
      <c r="L84" s="241"/>
      <c r="M84" s="242">
        <v>56.14</v>
      </c>
      <c r="N84" s="241"/>
      <c r="O84" s="246">
        <v>2513.1999999999998</v>
      </c>
      <c r="AF84" s="4"/>
      <c r="AG84" s="4"/>
      <c r="AJ84" s="204" t="s">
        <v>69</v>
      </c>
      <c r="AL84" s="4"/>
    </row>
    <row r="85" spans="1:42" s="3" customFormat="1" ht="14.4" x14ac:dyDescent="0.3">
      <c r="A85" s="236"/>
      <c r="B85" s="258"/>
      <c r="C85" s="259"/>
      <c r="D85" s="453" t="s">
        <v>70</v>
      </c>
      <c r="E85" s="453"/>
      <c r="F85" s="453"/>
      <c r="G85" s="232"/>
      <c r="H85" s="260"/>
      <c r="I85" s="260"/>
      <c r="J85" s="260"/>
      <c r="K85" s="261"/>
      <c r="L85" s="260"/>
      <c r="M85" s="266">
        <v>579.6</v>
      </c>
      <c r="N85" s="253"/>
      <c r="O85" s="263">
        <v>17178.32</v>
      </c>
      <c r="AF85" s="4"/>
      <c r="AG85" s="4"/>
      <c r="AL85" s="4" t="s">
        <v>70</v>
      </c>
    </row>
    <row r="86" spans="1:42" s="3" customFormat="1" ht="14.4" x14ac:dyDescent="0.3">
      <c r="A86" s="270"/>
      <c r="B86" s="205"/>
      <c r="C86" s="234"/>
      <c r="D86" s="453" t="s">
        <v>383</v>
      </c>
      <c r="E86" s="453"/>
      <c r="F86" s="453"/>
      <c r="G86" s="453"/>
      <c r="H86" s="453"/>
      <c r="I86" s="453"/>
      <c r="J86" s="453"/>
      <c r="K86" s="453"/>
      <c r="L86" s="453"/>
      <c r="M86" s="271"/>
      <c r="N86" s="272"/>
      <c r="O86" s="273"/>
      <c r="P86" s="274"/>
      <c r="AF86" s="4"/>
      <c r="AG86" s="4"/>
      <c r="AL86" s="4"/>
      <c r="AO86" s="4" t="s">
        <v>383</v>
      </c>
    </row>
    <row r="87" spans="1:42" s="3" customFormat="1" ht="14.4" x14ac:dyDescent="0.3">
      <c r="A87" s="236"/>
      <c r="B87" s="203"/>
      <c r="C87" s="238"/>
      <c r="D87" s="449" t="s">
        <v>96</v>
      </c>
      <c r="E87" s="449"/>
      <c r="F87" s="449"/>
      <c r="G87" s="449"/>
      <c r="H87" s="449"/>
      <c r="I87" s="449"/>
      <c r="J87" s="449"/>
      <c r="K87" s="449"/>
      <c r="L87" s="449"/>
      <c r="M87" s="275">
        <v>5311.25</v>
      </c>
      <c r="N87" s="276"/>
      <c r="O87" s="277"/>
      <c r="P87" s="278"/>
      <c r="AF87" s="4"/>
      <c r="AG87" s="4"/>
      <c r="AL87" s="4"/>
      <c r="AO87" s="4"/>
      <c r="AP87" s="204" t="s">
        <v>96</v>
      </c>
    </row>
    <row r="88" spans="1:42" s="3" customFormat="1" ht="14.4" x14ac:dyDescent="0.3">
      <c r="A88" s="236"/>
      <c r="B88" s="203"/>
      <c r="C88" s="238"/>
      <c r="D88" s="449" t="s">
        <v>97</v>
      </c>
      <c r="E88" s="449"/>
      <c r="F88" s="449"/>
      <c r="G88" s="449"/>
      <c r="H88" s="449"/>
      <c r="I88" s="449"/>
      <c r="J88" s="449"/>
      <c r="K88" s="449"/>
      <c r="L88" s="449"/>
      <c r="M88" s="278"/>
      <c r="N88" s="276"/>
      <c r="O88" s="277"/>
      <c r="P88" s="278"/>
      <c r="AF88" s="4"/>
      <c r="AG88" s="4"/>
      <c r="AL88" s="4"/>
      <c r="AO88" s="4"/>
      <c r="AP88" s="204" t="s">
        <v>97</v>
      </c>
    </row>
    <row r="89" spans="1:42" s="3" customFormat="1" ht="14.4" x14ac:dyDescent="0.3">
      <c r="A89" s="236"/>
      <c r="B89" s="203"/>
      <c r="C89" s="238"/>
      <c r="D89" s="449" t="s">
        <v>98</v>
      </c>
      <c r="E89" s="449"/>
      <c r="F89" s="449"/>
      <c r="G89" s="449"/>
      <c r="H89" s="449"/>
      <c r="I89" s="449"/>
      <c r="J89" s="449"/>
      <c r="K89" s="449"/>
      <c r="L89" s="449"/>
      <c r="M89" s="279">
        <v>125.32</v>
      </c>
      <c r="N89" s="276"/>
      <c r="O89" s="277"/>
      <c r="P89" s="278"/>
      <c r="AF89" s="4"/>
      <c r="AG89" s="4"/>
      <c r="AL89" s="4"/>
      <c r="AO89" s="4"/>
      <c r="AP89" s="204" t="s">
        <v>98</v>
      </c>
    </row>
    <row r="90" spans="1:42" s="3" customFormat="1" ht="14.4" x14ac:dyDescent="0.3">
      <c r="A90" s="236"/>
      <c r="B90" s="203"/>
      <c r="C90" s="238"/>
      <c r="D90" s="449" t="s">
        <v>99</v>
      </c>
      <c r="E90" s="449"/>
      <c r="F90" s="449"/>
      <c r="G90" s="449"/>
      <c r="H90" s="449"/>
      <c r="I90" s="449"/>
      <c r="J90" s="449"/>
      <c r="K90" s="449"/>
      <c r="L90" s="449"/>
      <c r="M90" s="279">
        <v>460.55</v>
      </c>
      <c r="N90" s="276"/>
      <c r="O90" s="277"/>
      <c r="P90" s="278"/>
      <c r="AF90" s="4"/>
      <c r="AG90" s="4"/>
      <c r="AL90" s="4"/>
      <c r="AO90" s="4"/>
      <c r="AP90" s="204" t="s">
        <v>99</v>
      </c>
    </row>
    <row r="91" spans="1:42" s="3" customFormat="1" ht="14.4" x14ac:dyDescent="0.3">
      <c r="A91" s="236"/>
      <c r="B91" s="203"/>
      <c r="C91" s="238"/>
      <c r="D91" s="449" t="s">
        <v>100</v>
      </c>
      <c r="E91" s="449"/>
      <c r="F91" s="449"/>
      <c r="G91" s="449"/>
      <c r="H91" s="449"/>
      <c r="I91" s="449"/>
      <c r="J91" s="449"/>
      <c r="K91" s="449"/>
      <c r="L91" s="449"/>
      <c r="M91" s="279">
        <v>54.49</v>
      </c>
      <c r="N91" s="276"/>
      <c r="O91" s="277"/>
      <c r="P91" s="278"/>
      <c r="AF91" s="4"/>
      <c r="AG91" s="4"/>
      <c r="AL91" s="4"/>
      <c r="AO91" s="4"/>
      <c r="AP91" s="204" t="s">
        <v>100</v>
      </c>
    </row>
    <row r="92" spans="1:42" s="3" customFormat="1" ht="14.4" x14ac:dyDescent="0.3">
      <c r="A92" s="236"/>
      <c r="B92" s="203"/>
      <c r="C92" s="238"/>
      <c r="D92" s="449" t="s">
        <v>101</v>
      </c>
      <c r="E92" s="449"/>
      <c r="F92" s="449"/>
      <c r="G92" s="449"/>
      <c r="H92" s="449"/>
      <c r="I92" s="449"/>
      <c r="J92" s="449"/>
      <c r="K92" s="449"/>
      <c r="L92" s="449"/>
      <c r="M92" s="275">
        <v>4725.38</v>
      </c>
      <c r="N92" s="276"/>
      <c r="O92" s="277"/>
      <c r="P92" s="278"/>
      <c r="AF92" s="4"/>
      <c r="AG92" s="4"/>
      <c r="AL92" s="4"/>
      <c r="AO92" s="4"/>
      <c r="AP92" s="204" t="s">
        <v>101</v>
      </c>
    </row>
    <row r="93" spans="1:42" s="3" customFormat="1" ht="14.4" x14ac:dyDescent="0.3">
      <c r="A93" s="236"/>
      <c r="B93" s="203"/>
      <c r="C93" s="238"/>
      <c r="D93" s="449" t="s">
        <v>102</v>
      </c>
      <c r="E93" s="449"/>
      <c r="F93" s="449"/>
      <c r="G93" s="449"/>
      <c r="H93" s="449"/>
      <c r="I93" s="449"/>
      <c r="J93" s="449"/>
      <c r="K93" s="449"/>
      <c r="L93" s="449"/>
      <c r="M93" s="275">
        <v>5546.23</v>
      </c>
      <c r="N93" s="276"/>
      <c r="O93" s="277"/>
      <c r="P93" s="278"/>
      <c r="AF93" s="4"/>
      <c r="AG93" s="4"/>
      <c r="AL93" s="4"/>
      <c r="AO93" s="4"/>
      <c r="AP93" s="204" t="s">
        <v>102</v>
      </c>
    </row>
    <row r="94" spans="1:42" s="3" customFormat="1" ht="14.4" x14ac:dyDescent="0.3">
      <c r="A94" s="236"/>
      <c r="B94" s="203"/>
      <c r="C94" s="238"/>
      <c r="D94" s="449" t="s">
        <v>97</v>
      </c>
      <c r="E94" s="449"/>
      <c r="F94" s="449"/>
      <c r="G94" s="449"/>
      <c r="H94" s="449"/>
      <c r="I94" s="449"/>
      <c r="J94" s="449"/>
      <c r="K94" s="449"/>
      <c r="L94" s="449"/>
      <c r="M94" s="278"/>
      <c r="N94" s="276"/>
      <c r="O94" s="277"/>
      <c r="P94" s="278"/>
      <c r="AF94" s="4"/>
      <c r="AG94" s="4"/>
      <c r="AL94" s="4"/>
      <c r="AO94" s="4"/>
      <c r="AP94" s="204" t="s">
        <v>97</v>
      </c>
    </row>
    <row r="95" spans="1:42" s="3" customFormat="1" ht="14.4" x14ac:dyDescent="0.3">
      <c r="A95" s="236"/>
      <c r="B95" s="203"/>
      <c r="C95" s="238"/>
      <c r="D95" s="449" t="s">
        <v>108</v>
      </c>
      <c r="E95" s="449"/>
      <c r="F95" s="449"/>
      <c r="G95" s="449"/>
      <c r="H95" s="449"/>
      <c r="I95" s="449"/>
      <c r="J95" s="449"/>
      <c r="K95" s="449"/>
      <c r="L95" s="449"/>
      <c r="M95" s="279">
        <v>125.32</v>
      </c>
      <c r="N95" s="276"/>
      <c r="O95" s="277"/>
      <c r="P95" s="278"/>
      <c r="AF95" s="4"/>
      <c r="AG95" s="4"/>
      <c r="AL95" s="4"/>
      <c r="AO95" s="4"/>
      <c r="AP95" s="204" t="s">
        <v>108</v>
      </c>
    </row>
    <row r="96" spans="1:42" s="3" customFormat="1" ht="14.4" x14ac:dyDescent="0.3">
      <c r="A96" s="236"/>
      <c r="B96" s="203"/>
      <c r="C96" s="238"/>
      <c r="D96" s="449" t="s">
        <v>109</v>
      </c>
      <c r="E96" s="449"/>
      <c r="F96" s="449"/>
      <c r="G96" s="449"/>
      <c r="H96" s="449"/>
      <c r="I96" s="449"/>
      <c r="J96" s="449"/>
      <c r="K96" s="449"/>
      <c r="L96" s="449"/>
      <c r="M96" s="279">
        <v>460.55</v>
      </c>
      <c r="N96" s="276"/>
      <c r="O96" s="277"/>
      <c r="P96" s="278"/>
      <c r="AF96" s="4"/>
      <c r="AG96" s="4"/>
      <c r="AL96" s="4"/>
      <c r="AO96" s="4"/>
      <c r="AP96" s="204" t="s">
        <v>109</v>
      </c>
    </row>
    <row r="97" spans="1:43" s="3" customFormat="1" ht="14.4" x14ac:dyDescent="0.3">
      <c r="A97" s="236"/>
      <c r="B97" s="203"/>
      <c r="C97" s="238"/>
      <c r="D97" s="449" t="s">
        <v>110</v>
      </c>
      <c r="E97" s="449"/>
      <c r="F97" s="449"/>
      <c r="G97" s="449"/>
      <c r="H97" s="449"/>
      <c r="I97" s="449"/>
      <c r="J97" s="449"/>
      <c r="K97" s="449"/>
      <c r="L97" s="449"/>
      <c r="M97" s="279">
        <v>54.49</v>
      </c>
      <c r="N97" s="276"/>
      <c r="O97" s="277"/>
      <c r="P97" s="278"/>
      <c r="AF97" s="4"/>
      <c r="AG97" s="4"/>
      <c r="AL97" s="4"/>
      <c r="AO97" s="4"/>
      <c r="AP97" s="204" t="s">
        <v>110</v>
      </c>
    </row>
    <row r="98" spans="1:43" s="3" customFormat="1" ht="14.4" x14ac:dyDescent="0.3">
      <c r="A98" s="236"/>
      <c r="B98" s="203"/>
      <c r="C98" s="238"/>
      <c r="D98" s="449" t="s">
        <v>136</v>
      </c>
      <c r="E98" s="449"/>
      <c r="F98" s="449"/>
      <c r="G98" s="449"/>
      <c r="H98" s="449"/>
      <c r="I98" s="449"/>
      <c r="J98" s="449"/>
      <c r="K98" s="449"/>
      <c r="L98" s="449"/>
      <c r="M98" s="275">
        <v>4725.38</v>
      </c>
      <c r="N98" s="276"/>
      <c r="O98" s="277"/>
      <c r="P98" s="278"/>
      <c r="AF98" s="4"/>
      <c r="AG98" s="4"/>
      <c r="AL98" s="4"/>
      <c r="AO98" s="4"/>
      <c r="AP98" s="204" t="s">
        <v>136</v>
      </c>
    </row>
    <row r="99" spans="1:43" s="3" customFormat="1" ht="14.4" x14ac:dyDescent="0.3">
      <c r="A99" s="236"/>
      <c r="B99" s="203"/>
      <c r="C99" s="238"/>
      <c r="D99" s="449" t="s">
        <v>111</v>
      </c>
      <c r="E99" s="449"/>
      <c r="F99" s="449"/>
      <c r="G99" s="449"/>
      <c r="H99" s="449"/>
      <c r="I99" s="449"/>
      <c r="J99" s="449"/>
      <c r="K99" s="449"/>
      <c r="L99" s="449"/>
      <c r="M99" s="279">
        <v>165.15</v>
      </c>
      <c r="N99" s="276"/>
      <c r="O99" s="277"/>
      <c r="P99" s="278"/>
      <c r="AF99" s="4"/>
      <c r="AG99" s="4"/>
      <c r="AL99" s="4"/>
      <c r="AO99" s="4"/>
      <c r="AP99" s="204" t="s">
        <v>111</v>
      </c>
    </row>
    <row r="100" spans="1:43" s="3" customFormat="1" ht="14.4" x14ac:dyDescent="0.3">
      <c r="A100" s="236"/>
      <c r="B100" s="203"/>
      <c r="C100" s="238"/>
      <c r="D100" s="449" t="s">
        <v>112</v>
      </c>
      <c r="E100" s="449"/>
      <c r="F100" s="449"/>
      <c r="G100" s="449"/>
      <c r="H100" s="449"/>
      <c r="I100" s="449"/>
      <c r="J100" s="449"/>
      <c r="K100" s="449"/>
      <c r="L100" s="449"/>
      <c r="M100" s="279">
        <v>69.83</v>
      </c>
      <c r="N100" s="276"/>
      <c r="O100" s="277"/>
      <c r="P100" s="278"/>
      <c r="AF100" s="4"/>
      <c r="AG100" s="4"/>
      <c r="AL100" s="4"/>
      <c r="AO100" s="4"/>
      <c r="AP100" s="204" t="s">
        <v>112</v>
      </c>
    </row>
    <row r="101" spans="1:43" s="3" customFormat="1" ht="14.4" x14ac:dyDescent="0.3">
      <c r="A101" s="236"/>
      <c r="B101" s="203"/>
      <c r="C101" s="238"/>
      <c r="D101" s="449" t="s">
        <v>103</v>
      </c>
      <c r="E101" s="449"/>
      <c r="F101" s="449"/>
      <c r="G101" s="449"/>
      <c r="H101" s="449"/>
      <c r="I101" s="449"/>
      <c r="J101" s="449"/>
      <c r="K101" s="449"/>
      <c r="L101" s="449"/>
      <c r="M101" s="279">
        <v>179.81</v>
      </c>
      <c r="N101" s="276"/>
      <c r="O101" s="277"/>
      <c r="P101" s="278"/>
      <c r="AF101" s="4"/>
      <c r="AG101" s="4"/>
      <c r="AL101" s="4"/>
      <c r="AO101" s="4"/>
      <c r="AP101" s="204" t="s">
        <v>103</v>
      </c>
    </row>
    <row r="102" spans="1:43" s="3" customFormat="1" ht="14.4" x14ac:dyDescent="0.3">
      <c r="A102" s="236"/>
      <c r="B102" s="203"/>
      <c r="C102" s="238"/>
      <c r="D102" s="449" t="s">
        <v>104</v>
      </c>
      <c r="E102" s="449"/>
      <c r="F102" s="449"/>
      <c r="G102" s="449"/>
      <c r="H102" s="449"/>
      <c r="I102" s="449"/>
      <c r="J102" s="449"/>
      <c r="K102" s="449"/>
      <c r="L102" s="449"/>
      <c r="M102" s="279">
        <v>165.15</v>
      </c>
      <c r="N102" s="276"/>
      <c r="O102" s="277"/>
      <c r="P102" s="278"/>
      <c r="AF102" s="4"/>
      <c r="AG102" s="4"/>
      <c r="AL102" s="4"/>
      <c r="AO102" s="4"/>
      <c r="AP102" s="204" t="s">
        <v>104</v>
      </c>
    </row>
    <row r="103" spans="1:43" s="3" customFormat="1" ht="14.4" x14ac:dyDescent="0.3">
      <c r="A103" s="236"/>
      <c r="B103" s="203"/>
      <c r="C103" s="238"/>
      <c r="D103" s="449" t="s">
        <v>105</v>
      </c>
      <c r="E103" s="449"/>
      <c r="F103" s="449"/>
      <c r="G103" s="449"/>
      <c r="H103" s="449"/>
      <c r="I103" s="449"/>
      <c r="J103" s="449"/>
      <c r="K103" s="449"/>
      <c r="L103" s="449"/>
      <c r="M103" s="279">
        <v>69.83</v>
      </c>
      <c r="N103" s="276"/>
      <c r="O103" s="277"/>
      <c r="P103" s="278"/>
      <c r="AF103" s="4"/>
      <c r="AG103" s="4"/>
      <c r="AL103" s="4"/>
      <c r="AO103" s="4"/>
      <c r="AP103" s="204" t="s">
        <v>105</v>
      </c>
    </row>
    <row r="104" spans="1:43" s="3" customFormat="1" ht="14.4" x14ac:dyDescent="0.3">
      <c r="A104" s="236"/>
      <c r="B104" s="203"/>
      <c r="C104" s="280"/>
      <c r="D104" s="450" t="s">
        <v>384</v>
      </c>
      <c r="E104" s="450"/>
      <c r="F104" s="450"/>
      <c r="G104" s="450"/>
      <c r="H104" s="450"/>
      <c r="I104" s="450"/>
      <c r="J104" s="450"/>
      <c r="K104" s="450"/>
      <c r="L104" s="450"/>
      <c r="M104" s="281">
        <v>5546.23</v>
      </c>
      <c r="N104" s="282"/>
      <c r="O104" s="283"/>
      <c r="P104" s="284"/>
      <c r="AF104" s="4"/>
      <c r="AG104" s="4"/>
      <c r="AL104" s="4"/>
      <c r="AO104" s="4"/>
      <c r="AQ104" s="4" t="s">
        <v>384</v>
      </c>
    </row>
    <row r="105" spans="1:43" s="3" customFormat="1" ht="14.4" x14ac:dyDescent="0.3">
      <c r="A105" s="456" t="s">
        <v>385</v>
      </c>
      <c r="B105" s="457"/>
      <c r="C105" s="457"/>
      <c r="D105" s="457"/>
      <c r="E105" s="457"/>
      <c r="F105" s="457"/>
      <c r="G105" s="457"/>
      <c r="H105" s="457"/>
      <c r="I105" s="457"/>
      <c r="J105" s="457"/>
      <c r="K105" s="457"/>
      <c r="L105" s="457"/>
      <c r="M105" s="457"/>
      <c r="N105" s="457"/>
      <c r="O105" s="458"/>
      <c r="AF105" s="4" t="s">
        <v>385</v>
      </c>
      <c r="AG105" s="4"/>
      <c r="AL105" s="4"/>
      <c r="AO105" s="4"/>
      <c r="AQ105" s="4"/>
    </row>
    <row r="106" spans="1:43" s="3" customFormat="1" ht="21.6" x14ac:dyDescent="0.3">
      <c r="A106" s="231" t="s">
        <v>87</v>
      </c>
      <c r="B106" s="232" t="s">
        <v>89</v>
      </c>
      <c r="C106" s="233" t="s">
        <v>386</v>
      </c>
      <c r="D106" s="454" t="s">
        <v>387</v>
      </c>
      <c r="E106" s="454"/>
      <c r="F106" s="454"/>
      <c r="G106" s="232" t="s">
        <v>82</v>
      </c>
      <c r="H106" s="232">
        <v>3.5</v>
      </c>
      <c r="I106" s="232" t="s">
        <v>48</v>
      </c>
      <c r="J106" s="232" t="s">
        <v>388</v>
      </c>
      <c r="K106" s="234"/>
      <c r="L106" s="232"/>
      <c r="M106" s="234"/>
      <c r="N106" s="232"/>
      <c r="O106" s="235"/>
      <c r="AF106" s="4"/>
      <c r="AG106" s="4" t="s">
        <v>387</v>
      </c>
      <c r="AL106" s="4"/>
      <c r="AO106" s="4"/>
      <c r="AQ106" s="4"/>
    </row>
    <row r="107" spans="1:43" s="3" customFormat="1" ht="21.6" x14ac:dyDescent="0.3">
      <c r="A107" s="236"/>
      <c r="B107" s="237"/>
      <c r="C107" s="238" t="s">
        <v>50</v>
      </c>
      <c r="D107" s="460" t="s">
        <v>51</v>
      </c>
      <c r="E107" s="460"/>
      <c r="F107" s="460"/>
      <c r="G107" s="460"/>
      <c r="H107" s="460"/>
      <c r="I107" s="460"/>
      <c r="J107" s="460"/>
      <c r="K107" s="460"/>
      <c r="L107" s="460"/>
      <c r="M107" s="460"/>
      <c r="N107" s="460"/>
      <c r="O107" s="461"/>
      <c r="AF107" s="4"/>
      <c r="AG107" s="4"/>
      <c r="AH107" s="204" t="s">
        <v>51</v>
      </c>
      <c r="AL107" s="4"/>
      <c r="AO107" s="4"/>
      <c r="AQ107" s="4"/>
    </row>
    <row r="108" spans="1:43" s="3" customFormat="1" ht="52.2" x14ac:dyDescent="0.3">
      <c r="A108" s="236"/>
      <c r="B108" s="237"/>
      <c r="C108" s="238" t="s">
        <v>52</v>
      </c>
      <c r="D108" s="460" t="s">
        <v>53</v>
      </c>
      <c r="E108" s="460"/>
      <c r="F108" s="460"/>
      <c r="G108" s="460"/>
      <c r="H108" s="460"/>
      <c r="I108" s="460"/>
      <c r="J108" s="460"/>
      <c r="K108" s="460"/>
      <c r="L108" s="460"/>
      <c r="M108" s="460"/>
      <c r="N108" s="460"/>
      <c r="O108" s="461"/>
      <c r="AF108" s="4"/>
      <c r="AG108" s="4"/>
      <c r="AH108" s="204" t="s">
        <v>53</v>
      </c>
      <c r="AL108" s="4"/>
      <c r="AO108" s="4"/>
      <c r="AQ108" s="4"/>
    </row>
    <row r="109" spans="1:43" s="3" customFormat="1" ht="14.4" x14ac:dyDescent="0.3">
      <c r="A109" s="236"/>
      <c r="B109" s="239"/>
      <c r="C109" s="238" t="s">
        <v>48</v>
      </c>
      <c r="D109" s="449" t="s">
        <v>54</v>
      </c>
      <c r="E109" s="449"/>
      <c r="F109" s="449"/>
      <c r="G109" s="240"/>
      <c r="H109" s="241"/>
      <c r="I109" s="241"/>
      <c r="J109" s="241"/>
      <c r="K109" s="242">
        <v>6.75</v>
      </c>
      <c r="L109" s="248">
        <v>1.3225</v>
      </c>
      <c r="M109" s="242">
        <v>31.24</v>
      </c>
      <c r="N109" s="245">
        <v>44.77</v>
      </c>
      <c r="O109" s="246">
        <v>1398.61</v>
      </c>
      <c r="AF109" s="4"/>
      <c r="AG109" s="4"/>
      <c r="AI109" s="204" t="s">
        <v>54</v>
      </c>
      <c r="AL109" s="4"/>
      <c r="AO109" s="4"/>
      <c r="AQ109" s="4"/>
    </row>
    <row r="110" spans="1:43" s="3" customFormat="1" ht="14.4" x14ac:dyDescent="0.3">
      <c r="A110" s="236"/>
      <c r="B110" s="239"/>
      <c r="C110" s="238" t="s">
        <v>27</v>
      </c>
      <c r="D110" s="449" t="s">
        <v>55</v>
      </c>
      <c r="E110" s="449"/>
      <c r="F110" s="449"/>
      <c r="G110" s="240"/>
      <c r="H110" s="241"/>
      <c r="I110" s="241"/>
      <c r="J110" s="241"/>
      <c r="K110" s="242">
        <v>8.2899999999999991</v>
      </c>
      <c r="L110" s="248">
        <v>1.4375</v>
      </c>
      <c r="M110" s="242">
        <v>41.71</v>
      </c>
      <c r="N110" s="245">
        <v>13.24</v>
      </c>
      <c r="O110" s="247">
        <v>552.24</v>
      </c>
      <c r="AF110" s="4"/>
      <c r="AG110" s="4"/>
      <c r="AI110" s="204" t="s">
        <v>55</v>
      </c>
      <c r="AL110" s="4"/>
      <c r="AO110" s="4"/>
      <c r="AQ110" s="4"/>
    </row>
    <row r="111" spans="1:43" s="3" customFormat="1" ht="14.4" x14ac:dyDescent="0.3">
      <c r="A111" s="236"/>
      <c r="B111" s="239"/>
      <c r="C111" s="238" t="s">
        <v>56</v>
      </c>
      <c r="D111" s="449" t="s">
        <v>57</v>
      </c>
      <c r="E111" s="449"/>
      <c r="F111" s="449"/>
      <c r="G111" s="240"/>
      <c r="H111" s="241"/>
      <c r="I111" s="241"/>
      <c r="J111" s="241"/>
      <c r="K111" s="242">
        <v>0.81</v>
      </c>
      <c r="L111" s="248">
        <v>1.4375</v>
      </c>
      <c r="M111" s="242">
        <v>4.08</v>
      </c>
      <c r="N111" s="245">
        <v>44.77</v>
      </c>
      <c r="O111" s="247">
        <v>182.66</v>
      </c>
      <c r="AF111" s="4"/>
      <c r="AG111" s="4"/>
      <c r="AI111" s="204" t="s">
        <v>57</v>
      </c>
      <c r="AL111" s="4"/>
      <c r="AO111" s="4"/>
      <c r="AQ111" s="4"/>
    </row>
    <row r="112" spans="1:43" s="3" customFormat="1" ht="14.4" x14ac:dyDescent="0.3">
      <c r="A112" s="236"/>
      <c r="B112" s="239"/>
      <c r="C112" s="238" t="s">
        <v>58</v>
      </c>
      <c r="D112" s="449" t="s">
        <v>59</v>
      </c>
      <c r="E112" s="449"/>
      <c r="F112" s="449"/>
      <c r="G112" s="240"/>
      <c r="H112" s="241"/>
      <c r="I112" s="241"/>
      <c r="J112" s="241"/>
      <c r="K112" s="242">
        <v>0.37</v>
      </c>
      <c r="L112" s="241"/>
      <c r="M112" s="242">
        <v>1.3</v>
      </c>
      <c r="N112" s="245">
        <v>8.16</v>
      </c>
      <c r="O112" s="247">
        <v>10.61</v>
      </c>
      <c r="AF112" s="4"/>
      <c r="AG112" s="4"/>
      <c r="AI112" s="204" t="s">
        <v>59</v>
      </c>
      <c r="AL112" s="4"/>
      <c r="AO112" s="4"/>
      <c r="AQ112" s="4"/>
    </row>
    <row r="113" spans="1:43" s="3" customFormat="1" ht="14.4" x14ac:dyDescent="0.3">
      <c r="A113" s="236"/>
      <c r="B113" s="239"/>
      <c r="C113" s="238"/>
      <c r="D113" s="449" t="s">
        <v>60</v>
      </c>
      <c r="E113" s="449"/>
      <c r="F113" s="449"/>
      <c r="G113" s="240" t="s">
        <v>61</v>
      </c>
      <c r="H113" s="245">
        <v>0.85</v>
      </c>
      <c r="I113" s="248">
        <v>1.3225</v>
      </c>
      <c r="J113" s="291">
        <v>3.9344375</v>
      </c>
      <c r="K113" s="249"/>
      <c r="L113" s="241"/>
      <c r="M113" s="249"/>
      <c r="N113" s="241"/>
      <c r="O113" s="250"/>
      <c r="AF113" s="4"/>
      <c r="AG113" s="4"/>
      <c r="AJ113" s="204" t="s">
        <v>60</v>
      </c>
      <c r="AL113" s="4"/>
      <c r="AO113" s="4"/>
      <c r="AQ113" s="4"/>
    </row>
    <row r="114" spans="1:43" s="3" customFormat="1" ht="14.4" x14ac:dyDescent="0.3">
      <c r="A114" s="236"/>
      <c r="B114" s="239"/>
      <c r="C114" s="238"/>
      <c r="D114" s="449" t="s">
        <v>62</v>
      </c>
      <c r="E114" s="449"/>
      <c r="F114" s="449"/>
      <c r="G114" s="240" t="s">
        <v>61</v>
      </c>
      <c r="H114" s="245">
        <v>7.0000000000000007E-2</v>
      </c>
      <c r="I114" s="248">
        <v>1.4375</v>
      </c>
      <c r="J114" s="291">
        <v>0.35218749999999999</v>
      </c>
      <c r="K114" s="249"/>
      <c r="L114" s="241"/>
      <c r="M114" s="249"/>
      <c r="N114" s="241"/>
      <c r="O114" s="250"/>
      <c r="AF114" s="4"/>
      <c r="AG114" s="4"/>
      <c r="AJ114" s="204" t="s">
        <v>62</v>
      </c>
      <c r="AL114" s="4"/>
      <c r="AO114" s="4"/>
      <c r="AQ114" s="4"/>
    </row>
    <row r="115" spans="1:43" s="3" customFormat="1" ht="14.4" x14ac:dyDescent="0.3">
      <c r="A115" s="251"/>
      <c r="B115" s="240"/>
      <c r="C115" s="238"/>
      <c r="D115" s="459" t="s">
        <v>63</v>
      </c>
      <c r="E115" s="459"/>
      <c r="F115" s="459"/>
      <c r="G115" s="252"/>
      <c r="H115" s="253"/>
      <c r="I115" s="253"/>
      <c r="J115" s="253"/>
      <c r="K115" s="254">
        <v>15.41</v>
      </c>
      <c r="L115" s="253"/>
      <c r="M115" s="254">
        <v>74.25</v>
      </c>
      <c r="N115" s="253"/>
      <c r="O115" s="256">
        <v>1961.46</v>
      </c>
      <c r="AF115" s="4"/>
      <c r="AG115" s="4"/>
      <c r="AK115" s="204" t="s">
        <v>63</v>
      </c>
      <c r="AL115" s="4"/>
      <c r="AO115" s="4"/>
      <c r="AQ115" s="4"/>
    </row>
    <row r="116" spans="1:43" s="3" customFormat="1" ht="14.4" x14ac:dyDescent="0.3">
      <c r="A116" s="236"/>
      <c r="B116" s="239"/>
      <c r="C116" s="238"/>
      <c r="D116" s="449" t="s">
        <v>64</v>
      </c>
      <c r="E116" s="449"/>
      <c r="F116" s="449"/>
      <c r="G116" s="240"/>
      <c r="H116" s="241"/>
      <c r="I116" s="241"/>
      <c r="J116" s="241"/>
      <c r="K116" s="249"/>
      <c r="L116" s="241"/>
      <c r="M116" s="242">
        <v>35.32</v>
      </c>
      <c r="N116" s="241"/>
      <c r="O116" s="246">
        <v>1581.27</v>
      </c>
      <c r="AF116" s="4"/>
      <c r="AG116" s="4"/>
      <c r="AJ116" s="204" t="s">
        <v>64</v>
      </c>
      <c r="AL116" s="4"/>
      <c r="AO116" s="4"/>
      <c r="AQ116" s="4"/>
    </row>
    <row r="117" spans="1:43" s="3" customFormat="1" ht="20.399999999999999" x14ac:dyDescent="0.3">
      <c r="A117" s="236"/>
      <c r="B117" s="239"/>
      <c r="C117" s="238" t="s">
        <v>389</v>
      </c>
      <c r="D117" s="449" t="s">
        <v>390</v>
      </c>
      <c r="E117" s="449"/>
      <c r="F117" s="449"/>
      <c r="G117" s="240" t="s">
        <v>67</v>
      </c>
      <c r="H117" s="257">
        <v>110</v>
      </c>
      <c r="I117" s="241"/>
      <c r="J117" s="257">
        <v>110</v>
      </c>
      <c r="K117" s="249"/>
      <c r="L117" s="241"/>
      <c r="M117" s="242">
        <v>38.85</v>
      </c>
      <c r="N117" s="241"/>
      <c r="O117" s="246">
        <v>1739.4</v>
      </c>
      <c r="AF117" s="4"/>
      <c r="AG117" s="4"/>
      <c r="AJ117" s="204" t="s">
        <v>390</v>
      </c>
      <c r="AL117" s="4"/>
      <c r="AO117" s="4"/>
      <c r="AQ117" s="4"/>
    </row>
    <row r="118" spans="1:43" s="3" customFormat="1" ht="40.799999999999997" x14ac:dyDescent="0.3">
      <c r="A118" s="236"/>
      <c r="B118" s="239"/>
      <c r="C118" s="238" t="s">
        <v>391</v>
      </c>
      <c r="D118" s="449" t="s">
        <v>392</v>
      </c>
      <c r="E118" s="449"/>
      <c r="F118" s="449"/>
      <c r="G118" s="240" t="s">
        <v>67</v>
      </c>
      <c r="H118" s="257">
        <v>69</v>
      </c>
      <c r="I118" s="245">
        <v>0.85</v>
      </c>
      <c r="J118" s="245">
        <v>58.65</v>
      </c>
      <c r="K118" s="249"/>
      <c r="L118" s="241"/>
      <c r="M118" s="242">
        <v>20.72</v>
      </c>
      <c r="N118" s="241"/>
      <c r="O118" s="247">
        <v>927.41</v>
      </c>
      <c r="AF118" s="4"/>
      <c r="AG118" s="4"/>
      <c r="AJ118" s="204" t="s">
        <v>392</v>
      </c>
      <c r="AL118" s="4"/>
      <c r="AO118" s="4"/>
      <c r="AQ118" s="4"/>
    </row>
    <row r="119" spans="1:43" s="3" customFormat="1" ht="14.4" x14ac:dyDescent="0.3">
      <c r="A119" s="236"/>
      <c r="B119" s="258"/>
      <c r="C119" s="259"/>
      <c r="D119" s="453" t="s">
        <v>70</v>
      </c>
      <c r="E119" s="453"/>
      <c r="F119" s="453"/>
      <c r="G119" s="232"/>
      <c r="H119" s="260"/>
      <c r="I119" s="260"/>
      <c r="J119" s="260"/>
      <c r="K119" s="261"/>
      <c r="L119" s="260"/>
      <c r="M119" s="266">
        <v>133.82</v>
      </c>
      <c r="N119" s="253"/>
      <c r="O119" s="263">
        <v>4628.2700000000004</v>
      </c>
      <c r="AF119" s="4"/>
      <c r="AG119" s="4"/>
      <c r="AL119" s="4" t="s">
        <v>70</v>
      </c>
      <c r="AO119" s="4"/>
      <c r="AQ119" s="4"/>
    </row>
    <row r="120" spans="1:43" s="486" customFormat="1" ht="30.6" x14ac:dyDescent="0.3">
      <c r="A120" s="480" t="s">
        <v>88</v>
      </c>
      <c r="B120" s="481" t="s">
        <v>90</v>
      </c>
      <c r="C120" s="482" t="s">
        <v>983</v>
      </c>
      <c r="D120" s="483" t="s">
        <v>393</v>
      </c>
      <c r="E120" s="483"/>
      <c r="F120" s="483"/>
      <c r="G120" s="481" t="s">
        <v>82</v>
      </c>
      <c r="H120" s="481">
        <v>4.0250000000000004</v>
      </c>
      <c r="I120" s="481" t="s">
        <v>48</v>
      </c>
      <c r="J120" s="481" t="s">
        <v>394</v>
      </c>
      <c r="K120" s="484" t="s">
        <v>395</v>
      </c>
      <c r="L120" s="481" t="s">
        <v>95</v>
      </c>
      <c r="M120" s="484" t="s">
        <v>396</v>
      </c>
      <c r="N120" s="481" t="s">
        <v>84</v>
      </c>
      <c r="O120" s="485" t="s">
        <v>397</v>
      </c>
      <c r="AF120" s="487"/>
      <c r="AG120" s="487" t="s">
        <v>393</v>
      </c>
      <c r="AL120" s="487"/>
      <c r="AO120" s="487"/>
      <c r="AQ120" s="487"/>
    </row>
    <row r="121" spans="1:43" s="3" customFormat="1" ht="14.4" x14ac:dyDescent="0.3">
      <c r="A121" s="285"/>
      <c r="B121" s="203"/>
      <c r="C121" s="259"/>
      <c r="D121" s="449" t="s">
        <v>85</v>
      </c>
      <c r="E121" s="449"/>
      <c r="F121" s="449"/>
      <c r="G121" s="449"/>
      <c r="H121" s="449"/>
      <c r="I121" s="449"/>
      <c r="J121" s="449"/>
      <c r="K121" s="449"/>
      <c r="L121" s="449"/>
      <c r="M121" s="449"/>
      <c r="N121" s="449"/>
      <c r="O121" s="455"/>
      <c r="AF121" s="4"/>
      <c r="AG121" s="4"/>
      <c r="AL121" s="4"/>
      <c r="AM121" s="204" t="s">
        <v>85</v>
      </c>
      <c r="AO121" s="4"/>
      <c r="AQ121" s="4"/>
    </row>
    <row r="122" spans="1:43" s="3" customFormat="1" ht="14.4" x14ac:dyDescent="0.3">
      <c r="A122" s="285"/>
      <c r="B122" s="258"/>
      <c r="C122" s="259"/>
      <c r="D122" s="449" t="s">
        <v>398</v>
      </c>
      <c r="E122" s="449"/>
      <c r="F122" s="449"/>
      <c r="G122" s="449"/>
      <c r="H122" s="449"/>
      <c r="I122" s="449"/>
      <c r="J122" s="449"/>
      <c r="K122" s="449"/>
      <c r="L122" s="449"/>
      <c r="M122" s="449"/>
      <c r="N122" s="449"/>
      <c r="O122" s="455"/>
      <c r="AF122" s="4"/>
      <c r="AG122" s="4"/>
      <c r="AL122" s="4"/>
      <c r="AN122" s="204" t="s">
        <v>398</v>
      </c>
      <c r="AO122" s="4"/>
      <c r="AQ122" s="4"/>
    </row>
    <row r="123" spans="1:43" s="3" customFormat="1" ht="14.4" x14ac:dyDescent="0.3">
      <c r="A123" s="236"/>
      <c r="B123" s="237"/>
      <c r="C123" s="238"/>
      <c r="D123" s="460" t="s">
        <v>195</v>
      </c>
      <c r="E123" s="460"/>
      <c r="F123" s="460"/>
      <c r="G123" s="460"/>
      <c r="H123" s="460"/>
      <c r="I123" s="460"/>
      <c r="J123" s="460"/>
      <c r="K123" s="460"/>
      <c r="L123" s="460"/>
      <c r="M123" s="460"/>
      <c r="N123" s="460"/>
      <c r="O123" s="461"/>
      <c r="AF123" s="4"/>
      <c r="AG123" s="4"/>
      <c r="AH123" s="204" t="s">
        <v>195</v>
      </c>
      <c r="AL123" s="4"/>
      <c r="AO123" s="4"/>
      <c r="AQ123" s="4"/>
    </row>
    <row r="124" spans="1:43" s="3" customFormat="1" ht="14.4" x14ac:dyDescent="0.3">
      <c r="A124" s="236"/>
      <c r="B124" s="258"/>
      <c r="C124" s="259"/>
      <c r="D124" s="453" t="s">
        <v>70</v>
      </c>
      <c r="E124" s="453"/>
      <c r="F124" s="453"/>
      <c r="G124" s="232"/>
      <c r="H124" s="260"/>
      <c r="I124" s="260"/>
      <c r="J124" s="260"/>
      <c r="K124" s="261"/>
      <c r="L124" s="260"/>
      <c r="M124" s="262">
        <v>1265.21</v>
      </c>
      <c r="N124" s="253"/>
      <c r="O124" s="263">
        <v>10324.11</v>
      </c>
      <c r="AF124" s="4"/>
      <c r="AG124" s="4"/>
      <c r="AL124" s="4" t="s">
        <v>70</v>
      </c>
      <c r="AO124" s="4"/>
      <c r="AQ124" s="4"/>
    </row>
    <row r="125" spans="1:43" s="3" customFormat="1" ht="21.6" x14ac:dyDescent="0.3">
      <c r="A125" s="231" t="s">
        <v>89</v>
      </c>
      <c r="B125" s="232" t="s">
        <v>91</v>
      </c>
      <c r="C125" s="233" t="s">
        <v>399</v>
      </c>
      <c r="D125" s="454" t="s">
        <v>400</v>
      </c>
      <c r="E125" s="454"/>
      <c r="F125" s="454"/>
      <c r="G125" s="232" t="s">
        <v>196</v>
      </c>
      <c r="H125" s="232">
        <v>0.375</v>
      </c>
      <c r="I125" s="232" t="s">
        <v>48</v>
      </c>
      <c r="J125" s="232" t="s">
        <v>401</v>
      </c>
      <c r="K125" s="234"/>
      <c r="L125" s="232"/>
      <c r="M125" s="234"/>
      <c r="N125" s="232"/>
      <c r="O125" s="235"/>
      <c r="AF125" s="4"/>
      <c r="AG125" s="4" t="s">
        <v>400</v>
      </c>
      <c r="AL125" s="4"/>
      <c r="AO125" s="4"/>
      <c r="AQ125" s="4"/>
    </row>
    <row r="126" spans="1:43" s="3" customFormat="1" ht="21.6" x14ac:dyDescent="0.3">
      <c r="A126" s="236"/>
      <c r="B126" s="237"/>
      <c r="C126" s="238" t="s">
        <v>50</v>
      </c>
      <c r="D126" s="460" t="s">
        <v>51</v>
      </c>
      <c r="E126" s="460"/>
      <c r="F126" s="460"/>
      <c r="G126" s="460"/>
      <c r="H126" s="460"/>
      <c r="I126" s="460"/>
      <c r="J126" s="460"/>
      <c r="K126" s="460"/>
      <c r="L126" s="460"/>
      <c r="M126" s="460"/>
      <c r="N126" s="460"/>
      <c r="O126" s="461"/>
      <c r="AF126" s="4"/>
      <c r="AG126" s="4"/>
      <c r="AH126" s="204" t="s">
        <v>51</v>
      </c>
      <c r="AL126" s="4"/>
      <c r="AO126" s="4"/>
      <c r="AQ126" s="4"/>
    </row>
    <row r="127" spans="1:43" s="3" customFormat="1" ht="52.2" x14ac:dyDescent="0.3">
      <c r="A127" s="236"/>
      <c r="B127" s="237"/>
      <c r="C127" s="238" t="s">
        <v>52</v>
      </c>
      <c r="D127" s="460" t="s">
        <v>53</v>
      </c>
      <c r="E127" s="460"/>
      <c r="F127" s="460"/>
      <c r="G127" s="460"/>
      <c r="H127" s="460"/>
      <c r="I127" s="460"/>
      <c r="J127" s="460"/>
      <c r="K127" s="460"/>
      <c r="L127" s="460"/>
      <c r="M127" s="460"/>
      <c r="N127" s="460"/>
      <c r="O127" s="461"/>
      <c r="AF127" s="4"/>
      <c r="AG127" s="4"/>
      <c r="AH127" s="204" t="s">
        <v>53</v>
      </c>
      <c r="AL127" s="4"/>
      <c r="AO127" s="4"/>
      <c r="AQ127" s="4"/>
    </row>
    <row r="128" spans="1:43" s="3" customFormat="1" ht="14.4" x14ac:dyDescent="0.3">
      <c r="A128" s="236"/>
      <c r="B128" s="239"/>
      <c r="C128" s="238" t="s">
        <v>48</v>
      </c>
      <c r="D128" s="449" t="s">
        <v>54</v>
      </c>
      <c r="E128" s="449"/>
      <c r="F128" s="449"/>
      <c r="G128" s="240"/>
      <c r="H128" s="241"/>
      <c r="I128" s="241"/>
      <c r="J128" s="241"/>
      <c r="K128" s="242">
        <v>806.26</v>
      </c>
      <c r="L128" s="248">
        <v>1.3225</v>
      </c>
      <c r="M128" s="242">
        <v>399.85</v>
      </c>
      <c r="N128" s="245">
        <v>44.77</v>
      </c>
      <c r="O128" s="246">
        <v>17901.28</v>
      </c>
      <c r="AF128" s="4"/>
      <c r="AG128" s="4"/>
      <c r="AI128" s="204" t="s">
        <v>54</v>
      </c>
      <c r="AL128" s="4"/>
      <c r="AO128" s="4"/>
      <c r="AQ128" s="4"/>
    </row>
    <row r="129" spans="1:43" s="3" customFormat="1" ht="14.4" x14ac:dyDescent="0.3">
      <c r="A129" s="236"/>
      <c r="B129" s="239"/>
      <c r="C129" s="238" t="s">
        <v>27</v>
      </c>
      <c r="D129" s="449" t="s">
        <v>55</v>
      </c>
      <c r="E129" s="449"/>
      <c r="F129" s="449"/>
      <c r="G129" s="240"/>
      <c r="H129" s="241"/>
      <c r="I129" s="241"/>
      <c r="J129" s="241"/>
      <c r="K129" s="244">
        <v>4008.11</v>
      </c>
      <c r="L129" s="248">
        <v>1.4375</v>
      </c>
      <c r="M129" s="244">
        <v>2160.62</v>
      </c>
      <c r="N129" s="245">
        <v>13.24</v>
      </c>
      <c r="O129" s="246">
        <v>28606.61</v>
      </c>
      <c r="AF129" s="4"/>
      <c r="AG129" s="4"/>
      <c r="AI129" s="204" t="s">
        <v>55</v>
      </c>
      <c r="AL129" s="4"/>
      <c r="AO129" s="4"/>
      <c r="AQ129" s="4"/>
    </row>
    <row r="130" spans="1:43" s="3" customFormat="1" ht="14.4" x14ac:dyDescent="0.3">
      <c r="A130" s="236"/>
      <c r="B130" s="239"/>
      <c r="C130" s="238" t="s">
        <v>56</v>
      </c>
      <c r="D130" s="449" t="s">
        <v>57</v>
      </c>
      <c r="E130" s="449"/>
      <c r="F130" s="449"/>
      <c r="G130" s="240"/>
      <c r="H130" s="241"/>
      <c r="I130" s="241"/>
      <c r="J130" s="241"/>
      <c r="K130" s="242">
        <v>474.7</v>
      </c>
      <c r="L130" s="248">
        <v>1.4375</v>
      </c>
      <c r="M130" s="242">
        <v>255.89</v>
      </c>
      <c r="N130" s="245">
        <v>44.77</v>
      </c>
      <c r="O130" s="246">
        <v>11456.2</v>
      </c>
      <c r="AF130" s="4"/>
      <c r="AG130" s="4"/>
      <c r="AI130" s="204" t="s">
        <v>57</v>
      </c>
      <c r="AL130" s="4"/>
      <c r="AO130" s="4"/>
      <c r="AQ130" s="4"/>
    </row>
    <row r="131" spans="1:43" s="3" customFormat="1" ht="14.4" x14ac:dyDescent="0.3">
      <c r="A131" s="236"/>
      <c r="B131" s="239"/>
      <c r="C131" s="238" t="s">
        <v>58</v>
      </c>
      <c r="D131" s="449" t="s">
        <v>59</v>
      </c>
      <c r="E131" s="449"/>
      <c r="F131" s="449"/>
      <c r="G131" s="240"/>
      <c r="H131" s="241"/>
      <c r="I131" s="241"/>
      <c r="J131" s="241"/>
      <c r="K131" s="242">
        <v>62.5</v>
      </c>
      <c r="L131" s="241"/>
      <c r="M131" s="242">
        <v>23.44</v>
      </c>
      <c r="N131" s="245">
        <v>8.16</v>
      </c>
      <c r="O131" s="247">
        <v>191.27</v>
      </c>
      <c r="AF131" s="4"/>
      <c r="AG131" s="4"/>
      <c r="AI131" s="204" t="s">
        <v>59</v>
      </c>
      <c r="AL131" s="4"/>
      <c r="AO131" s="4"/>
      <c r="AQ131" s="4"/>
    </row>
    <row r="132" spans="1:43" s="3" customFormat="1" ht="14.4" x14ac:dyDescent="0.3">
      <c r="A132" s="236"/>
      <c r="B132" s="239"/>
      <c r="C132" s="238"/>
      <c r="D132" s="449" t="s">
        <v>60</v>
      </c>
      <c r="E132" s="449"/>
      <c r="F132" s="449"/>
      <c r="G132" s="240" t="s">
        <v>61</v>
      </c>
      <c r="H132" s="257">
        <v>91</v>
      </c>
      <c r="I132" s="248">
        <v>1.3225</v>
      </c>
      <c r="J132" s="291">
        <v>45.130312500000002</v>
      </c>
      <c r="K132" s="249"/>
      <c r="L132" s="241"/>
      <c r="M132" s="249"/>
      <c r="N132" s="241"/>
      <c r="O132" s="250"/>
      <c r="AF132" s="4"/>
      <c r="AG132" s="4"/>
      <c r="AJ132" s="204" t="s">
        <v>60</v>
      </c>
      <c r="AL132" s="4"/>
      <c r="AO132" s="4"/>
      <c r="AQ132" s="4"/>
    </row>
    <row r="133" spans="1:43" s="3" customFormat="1" ht="14.4" x14ac:dyDescent="0.3">
      <c r="A133" s="236"/>
      <c r="B133" s="239"/>
      <c r="C133" s="238"/>
      <c r="D133" s="449" t="s">
        <v>62</v>
      </c>
      <c r="E133" s="449"/>
      <c r="F133" s="449"/>
      <c r="G133" s="240" t="s">
        <v>61</v>
      </c>
      <c r="H133" s="245">
        <v>35.619999999999997</v>
      </c>
      <c r="I133" s="248">
        <v>1.4375</v>
      </c>
      <c r="J133" s="291">
        <v>19.201406299999999</v>
      </c>
      <c r="K133" s="249"/>
      <c r="L133" s="241"/>
      <c r="M133" s="249"/>
      <c r="N133" s="241"/>
      <c r="O133" s="250"/>
      <c r="AF133" s="4"/>
      <c r="AG133" s="4"/>
      <c r="AJ133" s="204" t="s">
        <v>62</v>
      </c>
      <c r="AL133" s="4"/>
      <c r="AO133" s="4"/>
      <c r="AQ133" s="4"/>
    </row>
    <row r="134" spans="1:43" s="3" customFormat="1" ht="14.4" x14ac:dyDescent="0.3">
      <c r="A134" s="251"/>
      <c r="B134" s="240"/>
      <c r="C134" s="238"/>
      <c r="D134" s="459" t="s">
        <v>63</v>
      </c>
      <c r="E134" s="459"/>
      <c r="F134" s="459"/>
      <c r="G134" s="252"/>
      <c r="H134" s="253"/>
      <c r="I134" s="253"/>
      <c r="J134" s="253"/>
      <c r="K134" s="255">
        <v>4876.87</v>
      </c>
      <c r="L134" s="253"/>
      <c r="M134" s="255">
        <v>2583.91</v>
      </c>
      <c r="N134" s="253"/>
      <c r="O134" s="256">
        <v>46699.16</v>
      </c>
      <c r="AF134" s="4"/>
      <c r="AG134" s="4"/>
      <c r="AK134" s="204" t="s">
        <v>63</v>
      </c>
      <c r="AL134" s="4"/>
      <c r="AO134" s="4"/>
      <c r="AQ134" s="4"/>
    </row>
    <row r="135" spans="1:43" s="3" customFormat="1" ht="14.4" x14ac:dyDescent="0.3">
      <c r="A135" s="236"/>
      <c r="B135" s="239"/>
      <c r="C135" s="238"/>
      <c r="D135" s="449" t="s">
        <v>64</v>
      </c>
      <c r="E135" s="449"/>
      <c r="F135" s="449"/>
      <c r="G135" s="240"/>
      <c r="H135" s="241"/>
      <c r="I135" s="241"/>
      <c r="J135" s="241"/>
      <c r="K135" s="249"/>
      <c r="L135" s="241"/>
      <c r="M135" s="242">
        <v>655.74</v>
      </c>
      <c r="N135" s="241"/>
      <c r="O135" s="246">
        <v>29357.48</v>
      </c>
      <c r="AF135" s="4"/>
      <c r="AG135" s="4"/>
      <c r="AJ135" s="204" t="s">
        <v>64</v>
      </c>
      <c r="AL135" s="4"/>
      <c r="AO135" s="4"/>
      <c r="AQ135" s="4"/>
    </row>
    <row r="136" spans="1:43" s="3" customFormat="1" ht="21.6" x14ac:dyDescent="0.3">
      <c r="A136" s="236"/>
      <c r="B136" s="239"/>
      <c r="C136" s="238" t="s">
        <v>402</v>
      </c>
      <c r="D136" s="449" t="s">
        <v>403</v>
      </c>
      <c r="E136" s="449"/>
      <c r="F136" s="449"/>
      <c r="G136" s="240" t="s">
        <v>67</v>
      </c>
      <c r="H136" s="257">
        <v>110</v>
      </c>
      <c r="I136" s="241"/>
      <c r="J136" s="257">
        <v>110</v>
      </c>
      <c r="K136" s="249"/>
      <c r="L136" s="241"/>
      <c r="M136" s="242">
        <v>721.31</v>
      </c>
      <c r="N136" s="241"/>
      <c r="O136" s="246">
        <v>32293.23</v>
      </c>
      <c r="AF136" s="4"/>
      <c r="AG136" s="4"/>
      <c r="AJ136" s="204" t="s">
        <v>403</v>
      </c>
      <c r="AL136" s="4"/>
      <c r="AO136" s="4"/>
      <c r="AQ136" s="4"/>
    </row>
    <row r="137" spans="1:43" s="3" customFormat="1" ht="40.799999999999997" x14ac:dyDescent="0.3">
      <c r="A137" s="236"/>
      <c r="B137" s="239"/>
      <c r="C137" s="238" t="s">
        <v>404</v>
      </c>
      <c r="D137" s="449" t="s">
        <v>405</v>
      </c>
      <c r="E137" s="449"/>
      <c r="F137" s="449"/>
      <c r="G137" s="240" t="s">
        <v>67</v>
      </c>
      <c r="H137" s="257">
        <v>73</v>
      </c>
      <c r="I137" s="245">
        <v>0.85</v>
      </c>
      <c r="J137" s="245">
        <v>62.05</v>
      </c>
      <c r="K137" s="249"/>
      <c r="L137" s="241"/>
      <c r="M137" s="242">
        <v>406.89</v>
      </c>
      <c r="N137" s="241"/>
      <c r="O137" s="246">
        <v>18216.32</v>
      </c>
      <c r="AF137" s="4"/>
      <c r="AG137" s="4"/>
      <c r="AJ137" s="204" t="s">
        <v>405</v>
      </c>
      <c r="AL137" s="4"/>
      <c r="AO137" s="4"/>
      <c r="AQ137" s="4"/>
    </row>
    <row r="138" spans="1:43" s="3" customFormat="1" ht="14.4" x14ac:dyDescent="0.3">
      <c r="A138" s="236"/>
      <c r="B138" s="258"/>
      <c r="C138" s="259"/>
      <c r="D138" s="453" t="s">
        <v>70</v>
      </c>
      <c r="E138" s="453"/>
      <c r="F138" s="453"/>
      <c r="G138" s="232"/>
      <c r="H138" s="260"/>
      <c r="I138" s="260"/>
      <c r="J138" s="260"/>
      <c r="K138" s="261"/>
      <c r="L138" s="260"/>
      <c r="M138" s="262">
        <v>3712.11</v>
      </c>
      <c r="N138" s="253"/>
      <c r="O138" s="263">
        <v>97208.71</v>
      </c>
      <c r="AF138" s="4"/>
      <c r="AG138" s="4"/>
      <c r="AL138" s="4" t="s">
        <v>70</v>
      </c>
      <c r="AO138" s="4"/>
      <c r="AQ138" s="4"/>
    </row>
    <row r="139" spans="1:43" s="3" customFormat="1" ht="21.6" x14ac:dyDescent="0.3">
      <c r="A139" s="231" t="s">
        <v>90</v>
      </c>
      <c r="B139" s="232" t="s">
        <v>92</v>
      </c>
      <c r="C139" s="233" t="s">
        <v>406</v>
      </c>
      <c r="D139" s="454" t="s">
        <v>407</v>
      </c>
      <c r="E139" s="454"/>
      <c r="F139" s="454"/>
      <c r="G139" s="232" t="s">
        <v>107</v>
      </c>
      <c r="H139" s="232">
        <v>15</v>
      </c>
      <c r="I139" s="232" t="s">
        <v>48</v>
      </c>
      <c r="J139" s="232" t="s">
        <v>116</v>
      </c>
      <c r="K139" s="234" t="s">
        <v>408</v>
      </c>
      <c r="L139" s="232"/>
      <c r="M139" s="234" t="s">
        <v>409</v>
      </c>
      <c r="N139" s="232" t="s">
        <v>84</v>
      </c>
      <c r="O139" s="235" t="s">
        <v>410</v>
      </c>
      <c r="AF139" s="4"/>
      <c r="AG139" s="4" t="s">
        <v>407</v>
      </c>
      <c r="AL139" s="4"/>
      <c r="AO139" s="4"/>
      <c r="AQ139" s="4"/>
    </row>
    <row r="140" spans="1:43" s="3" customFormat="1" ht="14.4" x14ac:dyDescent="0.3">
      <c r="A140" s="285"/>
      <c r="B140" s="203"/>
      <c r="C140" s="259"/>
      <c r="D140" s="449" t="s">
        <v>85</v>
      </c>
      <c r="E140" s="449"/>
      <c r="F140" s="449"/>
      <c r="G140" s="449"/>
      <c r="H140" s="449"/>
      <c r="I140" s="449"/>
      <c r="J140" s="449"/>
      <c r="K140" s="449"/>
      <c r="L140" s="449"/>
      <c r="M140" s="449"/>
      <c r="N140" s="449"/>
      <c r="O140" s="455"/>
      <c r="AF140" s="4"/>
      <c r="AG140" s="4"/>
      <c r="AL140" s="4"/>
      <c r="AM140" s="204" t="s">
        <v>85</v>
      </c>
      <c r="AO140" s="4"/>
      <c r="AQ140" s="4"/>
    </row>
    <row r="141" spans="1:43" s="3" customFormat="1" ht="14.4" x14ac:dyDescent="0.3">
      <c r="A141" s="236"/>
      <c r="B141" s="258"/>
      <c r="C141" s="259"/>
      <c r="D141" s="453" t="s">
        <v>70</v>
      </c>
      <c r="E141" s="453"/>
      <c r="F141" s="453"/>
      <c r="G141" s="232"/>
      <c r="H141" s="260"/>
      <c r="I141" s="260"/>
      <c r="J141" s="260"/>
      <c r="K141" s="261"/>
      <c r="L141" s="260"/>
      <c r="M141" s="262">
        <v>21309.15</v>
      </c>
      <c r="N141" s="253"/>
      <c r="O141" s="263">
        <v>173882.66</v>
      </c>
      <c r="AF141" s="4"/>
      <c r="AG141" s="4"/>
      <c r="AL141" s="4" t="s">
        <v>70</v>
      </c>
      <c r="AO141" s="4"/>
      <c r="AQ141" s="4"/>
    </row>
    <row r="142" spans="1:43" s="3" customFormat="1" ht="31.8" x14ac:dyDescent="0.3">
      <c r="A142" s="231" t="s">
        <v>91</v>
      </c>
      <c r="B142" s="232" t="s">
        <v>94</v>
      </c>
      <c r="C142" s="233" t="s">
        <v>411</v>
      </c>
      <c r="D142" s="454" t="s">
        <v>412</v>
      </c>
      <c r="E142" s="454"/>
      <c r="F142" s="454"/>
      <c r="G142" s="232" t="s">
        <v>107</v>
      </c>
      <c r="H142" s="232">
        <v>16</v>
      </c>
      <c r="I142" s="232" t="s">
        <v>48</v>
      </c>
      <c r="J142" s="232" t="s">
        <v>120</v>
      </c>
      <c r="K142" s="234" t="s">
        <v>413</v>
      </c>
      <c r="L142" s="232"/>
      <c r="M142" s="234" t="s">
        <v>414</v>
      </c>
      <c r="N142" s="232" t="s">
        <v>84</v>
      </c>
      <c r="O142" s="235" t="s">
        <v>415</v>
      </c>
      <c r="AF142" s="4"/>
      <c r="AG142" s="4" t="s">
        <v>412</v>
      </c>
      <c r="AL142" s="4"/>
      <c r="AO142" s="4"/>
      <c r="AQ142" s="4"/>
    </row>
    <row r="143" spans="1:43" s="3" customFormat="1" ht="14.4" x14ac:dyDescent="0.3">
      <c r="A143" s="285"/>
      <c r="B143" s="203"/>
      <c r="C143" s="259"/>
      <c r="D143" s="449" t="s">
        <v>85</v>
      </c>
      <c r="E143" s="449"/>
      <c r="F143" s="449"/>
      <c r="G143" s="449"/>
      <c r="H143" s="449"/>
      <c r="I143" s="449"/>
      <c r="J143" s="449"/>
      <c r="K143" s="449"/>
      <c r="L143" s="449"/>
      <c r="M143" s="449"/>
      <c r="N143" s="449"/>
      <c r="O143" s="455"/>
      <c r="AF143" s="4"/>
      <c r="AG143" s="4"/>
      <c r="AL143" s="4"/>
      <c r="AM143" s="204" t="s">
        <v>85</v>
      </c>
      <c r="AO143" s="4"/>
      <c r="AQ143" s="4"/>
    </row>
    <row r="144" spans="1:43" s="3" customFormat="1" ht="14.4" x14ac:dyDescent="0.3">
      <c r="A144" s="236"/>
      <c r="B144" s="258"/>
      <c r="C144" s="259"/>
      <c r="D144" s="453" t="s">
        <v>70</v>
      </c>
      <c r="E144" s="453"/>
      <c r="F144" s="453"/>
      <c r="G144" s="232"/>
      <c r="H144" s="260"/>
      <c r="I144" s="260"/>
      <c r="J144" s="260"/>
      <c r="K144" s="261"/>
      <c r="L144" s="260"/>
      <c r="M144" s="262">
        <v>7498.72</v>
      </c>
      <c r="N144" s="253"/>
      <c r="O144" s="263">
        <v>61189.56</v>
      </c>
      <c r="AF144" s="4"/>
      <c r="AG144" s="4"/>
      <c r="AL144" s="4" t="s">
        <v>70</v>
      </c>
      <c r="AO144" s="4"/>
      <c r="AQ144" s="4"/>
    </row>
    <row r="145" spans="1:43" s="3" customFormat="1" ht="14.4" x14ac:dyDescent="0.3">
      <c r="A145" s="270"/>
      <c r="B145" s="205"/>
      <c r="C145" s="234"/>
      <c r="D145" s="453" t="s">
        <v>416</v>
      </c>
      <c r="E145" s="453"/>
      <c r="F145" s="453"/>
      <c r="G145" s="453"/>
      <c r="H145" s="453"/>
      <c r="I145" s="453"/>
      <c r="J145" s="453"/>
      <c r="K145" s="453"/>
      <c r="L145" s="453"/>
      <c r="M145" s="271"/>
      <c r="N145" s="272"/>
      <c r="O145" s="273"/>
      <c r="P145" s="274"/>
      <c r="AF145" s="4"/>
      <c r="AG145" s="4"/>
      <c r="AL145" s="4"/>
      <c r="AO145" s="4" t="s">
        <v>416</v>
      </c>
      <c r="AQ145" s="4"/>
    </row>
    <row r="146" spans="1:43" s="3" customFormat="1" ht="14.4" x14ac:dyDescent="0.3">
      <c r="A146" s="236"/>
      <c r="B146" s="203"/>
      <c r="C146" s="238"/>
      <c r="D146" s="449" t="s">
        <v>96</v>
      </c>
      <c r="E146" s="449"/>
      <c r="F146" s="449"/>
      <c r="G146" s="449"/>
      <c r="H146" s="449"/>
      <c r="I146" s="449"/>
      <c r="J146" s="449"/>
      <c r="K146" s="449"/>
      <c r="L146" s="449"/>
      <c r="M146" s="275">
        <v>32731.24</v>
      </c>
      <c r="N146" s="276"/>
      <c r="O146" s="277"/>
      <c r="P146" s="278"/>
      <c r="AF146" s="4"/>
      <c r="AG146" s="4"/>
      <c r="AL146" s="4"/>
      <c r="AO146" s="4"/>
      <c r="AP146" s="204" t="s">
        <v>96</v>
      </c>
      <c r="AQ146" s="4"/>
    </row>
    <row r="147" spans="1:43" s="3" customFormat="1" ht="14.4" x14ac:dyDescent="0.3">
      <c r="A147" s="236"/>
      <c r="B147" s="203"/>
      <c r="C147" s="238"/>
      <c r="D147" s="449" t="s">
        <v>97</v>
      </c>
      <c r="E147" s="449"/>
      <c r="F147" s="449"/>
      <c r="G147" s="449"/>
      <c r="H147" s="449"/>
      <c r="I147" s="449"/>
      <c r="J147" s="449"/>
      <c r="K147" s="449"/>
      <c r="L147" s="449"/>
      <c r="M147" s="278"/>
      <c r="N147" s="276"/>
      <c r="O147" s="277"/>
      <c r="P147" s="278"/>
      <c r="AF147" s="4"/>
      <c r="AG147" s="4"/>
      <c r="AL147" s="4"/>
      <c r="AO147" s="4"/>
      <c r="AP147" s="204" t="s">
        <v>97</v>
      </c>
      <c r="AQ147" s="4"/>
    </row>
    <row r="148" spans="1:43" s="3" customFormat="1" ht="14.4" x14ac:dyDescent="0.3">
      <c r="A148" s="236"/>
      <c r="B148" s="203"/>
      <c r="C148" s="238"/>
      <c r="D148" s="449" t="s">
        <v>98</v>
      </c>
      <c r="E148" s="449"/>
      <c r="F148" s="449"/>
      <c r="G148" s="449"/>
      <c r="H148" s="449"/>
      <c r="I148" s="449"/>
      <c r="J148" s="449"/>
      <c r="K148" s="449"/>
      <c r="L148" s="449"/>
      <c r="M148" s="279">
        <v>431.09</v>
      </c>
      <c r="N148" s="276"/>
      <c r="O148" s="277"/>
      <c r="P148" s="278"/>
      <c r="AF148" s="4"/>
      <c r="AG148" s="4"/>
      <c r="AL148" s="4"/>
      <c r="AO148" s="4"/>
      <c r="AP148" s="204" t="s">
        <v>98</v>
      </c>
      <c r="AQ148" s="4"/>
    </row>
    <row r="149" spans="1:43" s="3" customFormat="1" ht="14.4" x14ac:dyDescent="0.3">
      <c r="A149" s="236"/>
      <c r="B149" s="203"/>
      <c r="C149" s="238"/>
      <c r="D149" s="449" t="s">
        <v>99</v>
      </c>
      <c r="E149" s="449"/>
      <c r="F149" s="449"/>
      <c r="G149" s="449"/>
      <c r="H149" s="449"/>
      <c r="I149" s="449"/>
      <c r="J149" s="449"/>
      <c r="K149" s="449"/>
      <c r="L149" s="449"/>
      <c r="M149" s="275">
        <v>2202.33</v>
      </c>
      <c r="N149" s="276"/>
      <c r="O149" s="277"/>
      <c r="P149" s="278"/>
      <c r="AF149" s="4"/>
      <c r="AG149" s="4"/>
      <c r="AL149" s="4"/>
      <c r="AO149" s="4"/>
      <c r="AP149" s="204" t="s">
        <v>99</v>
      </c>
      <c r="AQ149" s="4"/>
    </row>
    <row r="150" spans="1:43" s="3" customFormat="1" ht="14.4" x14ac:dyDescent="0.3">
      <c r="A150" s="236"/>
      <c r="B150" s="203"/>
      <c r="C150" s="238"/>
      <c r="D150" s="449" t="s">
        <v>100</v>
      </c>
      <c r="E150" s="449"/>
      <c r="F150" s="449"/>
      <c r="G150" s="449"/>
      <c r="H150" s="449"/>
      <c r="I150" s="449"/>
      <c r="J150" s="449"/>
      <c r="K150" s="449"/>
      <c r="L150" s="449"/>
      <c r="M150" s="279">
        <v>259.97000000000003</v>
      </c>
      <c r="N150" s="276"/>
      <c r="O150" s="277"/>
      <c r="P150" s="278"/>
      <c r="AF150" s="4"/>
      <c r="AG150" s="4"/>
      <c r="AL150" s="4"/>
      <c r="AO150" s="4"/>
      <c r="AP150" s="204" t="s">
        <v>100</v>
      </c>
      <c r="AQ150" s="4"/>
    </row>
    <row r="151" spans="1:43" s="3" customFormat="1" ht="14.4" x14ac:dyDescent="0.3">
      <c r="A151" s="236"/>
      <c r="B151" s="203"/>
      <c r="C151" s="238"/>
      <c r="D151" s="449" t="s">
        <v>101</v>
      </c>
      <c r="E151" s="449"/>
      <c r="F151" s="449"/>
      <c r="G151" s="449"/>
      <c r="H151" s="449"/>
      <c r="I151" s="449"/>
      <c r="J151" s="449"/>
      <c r="K151" s="449"/>
      <c r="L151" s="449"/>
      <c r="M151" s="275">
        <v>30097.82</v>
      </c>
      <c r="N151" s="276"/>
      <c r="O151" s="277"/>
      <c r="P151" s="278"/>
      <c r="AF151" s="4"/>
      <c r="AG151" s="4"/>
      <c r="AL151" s="4"/>
      <c r="AO151" s="4"/>
      <c r="AP151" s="204" t="s">
        <v>101</v>
      </c>
      <c r="AQ151" s="4"/>
    </row>
    <row r="152" spans="1:43" s="3" customFormat="1" ht="14.4" x14ac:dyDescent="0.3">
      <c r="A152" s="236"/>
      <c r="B152" s="203"/>
      <c r="C152" s="238"/>
      <c r="D152" s="449" t="s">
        <v>102</v>
      </c>
      <c r="E152" s="449"/>
      <c r="F152" s="449"/>
      <c r="G152" s="449"/>
      <c r="H152" s="449"/>
      <c r="I152" s="449"/>
      <c r="J152" s="449"/>
      <c r="K152" s="449"/>
      <c r="L152" s="449"/>
      <c r="M152" s="275">
        <v>33919.01</v>
      </c>
      <c r="N152" s="276"/>
      <c r="O152" s="277"/>
      <c r="P152" s="278"/>
      <c r="AF152" s="4"/>
      <c r="AG152" s="4"/>
      <c r="AL152" s="4"/>
      <c r="AO152" s="4"/>
      <c r="AP152" s="204" t="s">
        <v>102</v>
      </c>
      <c r="AQ152" s="4"/>
    </row>
    <row r="153" spans="1:43" s="3" customFormat="1" ht="14.4" x14ac:dyDescent="0.3">
      <c r="A153" s="236"/>
      <c r="B153" s="203"/>
      <c r="C153" s="238"/>
      <c r="D153" s="449" t="s">
        <v>97</v>
      </c>
      <c r="E153" s="449"/>
      <c r="F153" s="449"/>
      <c r="G153" s="449"/>
      <c r="H153" s="449"/>
      <c r="I153" s="449"/>
      <c r="J153" s="449"/>
      <c r="K153" s="449"/>
      <c r="L153" s="449"/>
      <c r="M153" s="278"/>
      <c r="N153" s="276"/>
      <c r="O153" s="277"/>
      <c r="P153" s="278"/>
      <c r="AF153" s="4"/>
      <c r="AG153" s="4"/>
      <c r="AL153" s="4"/>
      <c r="AO153" s="4"/>
      <c r="AP153" s="204" t="s">
        <v>97</v>
      </c>
      <c r="AQ153" s="4"/>
    </row>
    <row r="154" spans="1:43" s="3" customFormat="1" ht="14.4" x14ac:dyDescent="0.3">
      <c r="A154" s="236"/>
      <c r="B154" s="203"/>
      <c r="C154" s="238"/>
      <c r="D154" s="449" t="s">
        <v>108</v>
      </c>
      <c r="E154" s="449"/>
      <c r="F154" s="449"/>
      <c r="G154" s="449"/>
      <c r="H154" s="449"/>
      <c r="I154" s="449"/>
      <c r="J154" s="449"/>
      <c r="K154" s="449"/>
      <c r="L154" s="449"/>
      <c r="M154" s="279">
        <v>431.09</v>
      </c>
      <c r="N154" s="276"/>
      <c r="O154" s="277"/>
      <c r="P154" s="278"/>
      <c r="AF154" s="4"/>
      <c r="AG154" s="4"/>
      <c r="AL154" s="4"/>
      <c r="AO154" s="4"/>
      <c r="AP154" s="204" t="s">
        <v>108</v>
      </c>
      <c r="AQ154" s="4"/>
    </row>
    <row r="155" spans="1:43" s="3" customFormat="1" ht="14.4" x14ac:dyDescent="0.3">
      <c r="A155" s="236"/>
      <c r="B155" s="203"/>
      <c r="C155" s="238"/>
      <c r="D155" s="449" t="s">
        <v>109</v>
      </c>
      <c r="E155" s="449"/>
      <c r="F155" s="449"/>
      <c r="G155" s="449"/>
      <c r="H155" s="449"/>
      <c r="I155" s="449"/>
      <c r="J155" s="449"/>
      <c r="K155" s="449"/>
      <c r="L155" s="449"/>
      <c r="M155" s="275">
        <v>2202.33</v>
      </c>
      <c r="N155" s="276"/>
      <c r="O155" s="277"/>
      <c r="P155" s="278"/>
      <c r="AF155" s="4"/>
      <c r="AG155" s="4"/>
      <c r="AL155" s="4"/>
      <c r="AO155" s="4"/>
      <c r="AP155" s="204" t="s">
        <v>109</v>
      </c>
      <c r="AQ155" s="4"/>
    </row>
    <row r="156" spans="1:43" s="3" customFormat="1" ht="14.4" x14ac:dyDescent="0.3">
      <c r="A156" s="236"/>
      <c r="B156" s="203"/>
      <c r="C156" s="238"/>
      <c r="D156" s="449" t="s">
        <v>110</v>
      </c>
      <c r="E156" s="449"/>
      <c r="F156" s="449"/>
      <c r="G156" s="449"/>
      <c r="H156" s="449"/>
      <c r="I156" s="449"/>
      <c r="J156" s="449"/>
      <c r="K156" s="449"/>
      <c r="L156" s="449"/>
      <c r="M156" s="279">
        <v>259.97000000000003</v>
      </c>
      <c r="N156" s="276"/>
      <c r="O156" s="277"/>
      <c r="P156" s="278"/>
      <c r="AF156" s="4"/>
      <c r="AG156" s="4"/>
      <c r="AL156" s="4"/>
      <c r="AO156" s="4"/>
      <c r="AP156" s="204" t="s">
        <v>110</v>
      </c>
      <c r="AQ156" s="4"/>
    </row>
    <row r="157" spans="1:43" s="3" customFormat="1" ht="14.4" x14ac:dyDescent="0.3">
      <c r="A157" s="236"/>
      <c r="B157" s="203"/>
      <c r="C157" s="238"/>
      <c r="D157" s="449" t="s">
        <v>136</v>
      </c>
      <c r="E157" s="449"/>
      <c r="F157" s="449"/>
      <c r="G157" s="449"/>
      <c r="H157" s="449"/>
      <c r="I157" s="449"/>
      <c r="J157" s="449"/>
      <c r="K157" s="449"/>
      <c r="L157" s="449"/>
      <c r="M157" s="275">
        <v>30097.82</v>
      </c>
      <c r="N157" s="276"/>
      <c r="O157" s="277"/>
      <c r="P157" s="278"/>
      <c r="AF157" s="4"/>
      <c r="AG157" s="4"/>
      <c r="AL157" s="4"/>
      <c r="AO157" s="4"/>
      <c r="AP157" s="204" t="s">
        <v>136</v>
      </c>
      <c r="AQ157" s="4"/>
    </row>
    <row r="158" spans="1:43" s="3" customFormat="1" ht="14.4" x14ac:dyDescent="0.3">
      <c r="A158" s="236"/>
      <c r="B158" s="203"/>
      <c r="C158" s="238"/>
      <c r="D158" s="449" t="s">
        <v>111</v>
      </c>
      <c r="E158" s="449"/>
      <c r="F158" s="449"/>
      <c r="G158" s="449"/>
      <c r="H158" s="449"/>
      <c r="I158" s="449"/>
      <c r="J158" s="449"/>
      <c r="K158" s="449"/>
      <c r="L158" s="449"/>
      <c r="M158" s="279">
        <v>760.16</v>
      </c>
      <c r="N158" s="276"/>
      <c r="O158" s="277"/>
      <c r="P158" s="278"/>
      <c r="AF158" s="4"/>
      <c r="AG158" s="4"/>
      <c r="AL158" s="4"/>
      <c r="AO158" s="4"/>
      <c r="AP158" s="204" t="s">
        <v>111</v>
      </c>
      <c r="AQ158" s="4"/>
    </row>
    <row r="159" spans="1:43" s="3" customFormat="1" ht="14.4" x14ac:dyDescent="0.3">
      <c r="A159" s="236"/>
      <c r="B159" s="203"/>
      <c r="C159" s="238"/>
      <c r="D159" s="449" t="s">
        <v>112</v>
      </c>
      <c r="E159" s="449"/>
      <c r="F159" s="449"/>
      <c r="G159" s="449"/>
      <c r="H159" s="449"/>
      <c r="I159" s="449"/>
      <c r="J159" s="449"/>
      <c r="K159" s="449"/>
      <c r="L159" s="449"/>
      <c r="M159" s="279">
        <v>427.61</v>
      </c>
      <c r="N159" s="276"/>
      <c r="O159" s="277"/>
      <c r="P159" s="278"/>
      <c r="AF159" s="4"/>
      <c r="AG159" s="4"/>
      <c r="AL159" s="4"/>
      <c r="AO159" s="4"/>
      <c r="AP159" s="204" t="s">
        <v>112</v>
      </c>
      <c r="AQ159" s="4"/>
    </row>
    <row r="160" spans="1:43" s="3" customFormat="1" ht="14.4" x14ac:dyDescent="0.3">
      <c r="A160" s="236"/>
      <c r="B160" s="203"/>
      <c r="C160" s="238"/>
      <c r="D160" s="449" t="s">
        <v>103</v>
      </c>
      <c r="E160" s="449"/>
      <c r="F160" s="449"/>
      <c r="G160" s="449"/>
      <c r="H160" s="449"/>
      <c r="I160" s="449"/>
      <c r="J160" s="449"/>
      <c r="K160" s="449"/>
      <c r="L160" s="449"/>
      <c r="M160" s="279">
        <v>691.06</v>
      </c>
      <c r="N160" s="276"/>
      <c r="O160" s="277"/>
      <c r="P160" s="278"/>
      <c r="AF160" s="4"/>
      <c r="AG160" s="4"/>
      <c r="AL160" s="4"/>
      <c r="AO160" s="4"/>
      <c r="AP160" s="204" t="s">
        <v>103</v>
      </c>
      <c r="AQ160" s="4"/>
    </row>
    <row r="161" spans="1:43" s="3" customFormat="1" ht="14.4" x14ac:dyDescent="0.3">
      <c r="A161" s="236"/>
      <c r="B161" s="203"/>
      <c r="C161" s="238"/>
      <c r="D161" s="449" t="s">
        <v>104</v>
      </c>
      <c r="E161" s="449"/>
      <c r="F161" s="449"/>
      <c r="G161" s="449"/>
      <c r="H161" s="449"/>
      <c r="I161" s="449"/>
      <c r="J161" s="449"/>
      <c r="K161" s="449"/>
      <c r="L161" s="449"/>
      <c r="M161" s="279">
        <v>760.16</v>
      </c>
      <c r="N161" s="276"/>
      <c r="O161" s="277"/>
      <c r="P161" s="278"/>
      <c r="AF161" s="4"/>
      <c r="AG161" s="4"/>
      <c r="AL161" s="4"/>
      <c r="AO161" s="4"/>
      <c r="AP161" s="204" t="s">
        <v>104</v>
      </c>
      <c r="AQ161" s="4"/>
    </row>
    <row r="162" spans="1:43" s="3" customFormat="1" ht="14.4" x14ac:dyDescent="0.3">
      <c r="A162" s="236"/>
      <c r="B162" s="203"/>
      <c r="C162" s="238"/>
      <c r="D162" s="449" t="s">
        <v>105</v>
      </c>
      <c r="E162" s="449"/>
      <c r="F162" s="449"/>
      <c r="G162" s="449"/>
      <c r="H162" s="449"/>
      <c r="I162" s="449"/>
      <c r="J162" s="449"/>
      <c r="K162" s="449"/>
      <c r="L162" s="449"/>
      <c r="M162" s="279">
        <v>427.61</v>
      </c>
      <c r="N162" s="276"/>
      <c r="O162" s="277"/>
      <c r="P162" s="278"/>
      <c r="AF162" s="4"/>
      <c r="AG162" s="4"/>
      <c r="AL162" s="4"/>
      <c r="AO162" s="4"/>
      <c r="AP162" s="204" t="s">
        <v>105</v>
      </c>
      <c r="AQ162" s="4"/>
    </row>
    <row r="163" spans="1:43" s="3" customFormat="1" ht="14.4" x14ac:dyDescent="0.3">
      <c r="A163" s="236"/>
      <c r="B163" s="203"/>
      <c r="C163" s="280"/>
      <c r="D163" s="450" t="s">
        <v>417</v>
      </c>
      <c r="E163" s="450"/>
      <c r="F163" s="450"/>
      <c r="G163" s="450"/>
      <c r="H163" s="450"/>
      <c r="I163" s="450"/>
      <c r="J163" s="450"/>
      <c r="K163" s="450"/>
      <c r="L163" s="450"/>
      <c r="M163" s="281">
        <v>33919.01</v>
      </c>
      <c r="N163" s="282"/>
      <c r="O163" s="283"/>
      <c r="P163" s="284"/>
      <c r="AF163" s="4"/>
      <c r="AG163" s="4"/>
      <c r="AL163" s="4"/>
      <c r="AO163" s="4"/>
      <c r="AQ163" s="4" t="s">
        <v>417</v>
      </c>
    </row>
    <row r="164" spans="1:43" s="3" customFormat="1" ht="14.4" x14ac:dyDescent="0.3">
      <c r="A164" s="456" t="s">
        <v>418</v>
      </c>
      <c r="B164" s="457"/>
      <c r="C164" s="457"/>
      <c r="D164" s="457"/>
      <c r="E164" s="457"/>
      <c r="F164" s="457"/>
      <c r="G164" s="457"/>
      <c r="H164" s="457"/>
      <c r="I164" s="457"/>
      <c r="J164" s="457"/>
      <c r="K164" s="457"/>
      <c r="L164" s="457"/>
      <c r="M164" s="457"/>
      <c r="N164" s="457"/>
      <c r="O164" s="458"/>
      <c r="AF164" s="4" t="s">
        <v>418</v>
      </c>
      <c r="AG164" s="4"/>
      <c r="AL164" s="4"/>
      <c r="AO164" s="4"/>
      <c r="AQ164" s="4"/>
    </row>
    <row r="165" spans="1:43" s="3" customFormat="1" ht="14.4" x14ac:dyDescent="0.3">
      <c r="A165" s="231" t="s">
        <v>93</v>
      </c>
      <c r="B165" s="232" t="s">
        <v>128</v>
      </c>
      <c r="C165" s="233" t="s">
        <v>419</v>
      </c>
      <c r="D165" s="454" t="s">
        <v>420</v>
      </c>
      <c r="E165" s="454"/>
      <c r="F165" s="454"/>
      <c r="G165" s="232" t="s">
        <v>71</v>
      </c>
      <c r="H165" s="232">
        <v>7.2700000000000001E-2</v>
      </c>
      <c r="I165" s="232" t="s">
        <v>48</v>
      </c>
      <c r="J165" s="232" t="s">
        <v>421</v>
      </c>
      <c r="K165" s="234"/>
      <c r="L165" s="232"/>
      <c r="M165" s="234"/>
      <c r="N165" s="232"/>
      <c r="O165" s="235"/>
      <c r="AF165" s="4"/>
      <c r="AG165" s="4" t="s">
        <v>420</v>
      </c>
      <c r="AL165" s="4"/>
      <c r="AO165" s="4"/>
      <c r="AQ165" s="4"/>
    </row>
    <row r="166" spans="1:43" s="3" customFormat="1" ht="21.6" x14ac:dyDescent="0.3">
      <c r="A166" s="236"/>
      <c r="B166" s="237"/>
      <c r="C166" s="238" t="s">
        <v>50</v>
      </c>
      <c r="D166" s="460" t="s">
        <v>51</v>
      </c>
      <c r="E166" s="460"/>
      <c r="F166" s="460"/>
      <c r="G166" s="460"/>
      <c r="H166" s="460"/>
      <c r="I166" s="460"/>
      <c r="J166" s="460"/>
      <c r="K166" s="460"/>
      <c r="L166" s="460"/>
      <c r="M166" s="460"/>
      <c r="N166" s="460"/>
      <c r="O166" s="461"/>
      <c r="AF166" s="4"/>
      <c r="AG166" s="4"/>
      <c r="AH166" s="204" t="s">
        <v>51</v>
      </c>
      <c r="AL166" s="4"/>
      <c r="AO166" s="4"/>
      <c r="AQ166" s="4"/>
    </row>
    <row r="167" spans="1:43" s="3" customFormat="1" ht="52.2" x14ac:dyDescent="0.3">
      <c r="A167" s="236"/>
      <c r="B167" s="237"/>
      <c r="C167" s="238" t="s">
        <v>52</v>
      </c>
      <c r="D167" s="460" t="s">
        <v>53</v>
      </c>
      <c r="E167" s="460"/>
      <c r="F167" s="460"/>
      <c r="G167" s="460"/>
      <c r="H167" s="460"/>
      <c r="I167" s="460"/>
      <c r="J167" s="460"/>
      <c r="K167" s="460"/>
      <c r="L167" s="460"/>
      <c r="M167" s="460"/>
      <c r="N167" s="460"/>
      <c r="O167" s="461"/>
      <c r="AF167" s="4"/>
      <c r="AG167" s="4"/>
      <c r="AH167" s="204" t="s">
        <v>53</v>
      </c>
      <c r="AL167" s="4"/>
      <c r="AO167" s="4"/>
      <c r="AQ167" s="4"/>
    </row>
    <row r="168" spans="1:43" s="3" customFormat="1" ht="14.4" x14ac:dyDescent="0.3">
      <c r="A168" s="236"/>
      <c r="B168" s="239"/>
      <c r="C168" s="238" t="s">
        <v>48</v>
      </c>
      <c r="D168" s="449" t="s">
        <v>54</v>
      </c>
      <c r="E168" s="449"/>
      <c r="F168" s="449"/>
      <c r="G168" s="240"/>
      <c r="H168" s="241"/>
      <c r="I168" s="241"/>
      <c r="J168" s="241"/>
      <c r="K168" s="244">
        <v>1053</v>
      </c>
      <c r="L168" s="248">
        <v>1.3225</v>
      </c>
      <c r="M168" s="242">
        <v>101.24</v>
      </c>
      <c r="N168" s="245">
        <v>44.77</v>
      </c>
      <c r="O168" s="246">
        <v>4532.51</v>
      </c>
      <c r="AF168" s="4"/>
      <c r="AG168" s="4"/>
      <c r="AI168" s="204" t="s">
        <v>54</v>
      </c>
      <c r="AL168" s="4"/>
      <c r="AO168" s="4"/>
      <c r="AQ168" s="4"/>
    </row>
    <row r="169" spans="1:43" s="3" customFormat="1" ht="14.4" x14ac:dyDescent="0.3">
      <c r="A169" s="236"/>
      <c r="B169" s="239"/>
      <c r="C169" s="238" t="s">
        <v>27</v>
      </c>
      <c r="D169" s="449" t="s">
        <v>55</v>
      </c>
      <c r="E169" s="449"/>
      <c r="F169" s="449"/>
      <c r="G169" s="240"/>
      <c r="H169" s="241"/>
      <c r="I169" s="241"/>
      <c r="J169" s="241"/>
      <c r="K169" s="244">
        <v>1566.06</v>
      </c>
      <c r="L169" s="248">
        <v>1.4375</v>
      </c>
      <c r="M169" s="242">
        <v>163.66</v>
      </c>
      <c r="N169" s="245">
        <v>13.24</v>
      </c>
      <c r="O169" s="246">
        <v>2166.86</v>
      </c>
      <c r="AF169" s="4"/>
      <c r="AG169" s="4"/>
      <c r="AI169" s="204" t="s">
        <v>55</v>
      </c>
      <c r="AL169" s="4"/>
      <c r="AO169" s="4"/>
      <c r="AQ169" s="4"/>
    </row>
    <row r="170" spans="1:43" s="3" customFormat="1" ht="14.4" x14ac:dyDescent="0.3">
      <c r="A170" s="236"/>
      <c r="B170" s="239"/>
      <c r="C170" s="238" t="s">
        <v>56</v>
      </c>
      <c r="D170" s="449" t="s">
        <v>57</v>
      </c>
      <c r="E170" s="449"/>
      <c r="F170" s="449"/>
      <c r="G170" s="240"/>
      <c r="H170" s="241"/>
      <c r="I170" s="241"/>
      <c r="J170" s="241"/>
      <c r="K170" s="242">
        <v>244.39</v>
      </c>
      <c r="L170" s="248">
        <v>1.4375</v>
      </c>
      <c r="M170" s="242">
        <v>25.54</v>
      </c>
      <c r="N170" s="245">
        <v>44.77</v>
      </c>
      <c r="O170" s="246">
        <v>1143.43</v>
      </c>
      <c r="AF170" s="4"/>
      <c r="AG170" s="4"/>
      <c r="AI170" s="204" t="s">
        <v>57</v>
      </c>
      <c r="AL170" s="4"/>
      <c r="AO170" s="4"/>
      <c r="AQ170" s="4"/>
    </row>
    <row r="171" spans="1:43" s="3" customFormat="1" ht="14.4" x14ac:dyDescent="0.3">
      <c r="A171" s="236"/>
      <c r="B171" s="239"/>
      <c r="C171" s="238" t="s">
        <v>58</v>
      </c>
      <c r="D171" s="449" t="s">
        <v>59</v>
      </c>
      <c r="E171" s="449"/>
      <c r="F171" s="449"/>
      <c r="G171" s="240"/>
      <c r="H171" s="241"/>
      <c r="I171" s="241"/>
      <c r="J171" s="241"/>
      <c r="K171" s="242">
        <v>909.27</v>
      </c>
      <c r="L171" s="241"/>
      <c r="M171" s="242">
        <v>66.099999999999994</v>
      </c>
      <c r="N171" s="245">
        <v>8.16</v>
      </c>
      <c r="O171" s="247">
        <v>539.38</v>
      </c>
      <c r="AF171" s="4"/>
      <c r="AG171" s="4"/>
      <c r="AI171" s="204" t="s">
        <v>59</v>
      </c>
      <c r="AL171" s="4"/>
      <c r="AO171" s="4"/>
      <c r="AQ171" s="4"/>
    </row>
    <row r="172" spans="1:43" s="3" customFormat="1" ht="14.4" x14ac:dyDescent="0.3">
      <c r="A172" s="236"/>
      <c r="B172" s="239"/>
      <c r="C172" s="238"/>
      <c r="D172" s="449" t="s">
        <v>60</v>
      </c>
      <c r="E172" s="449"/>
      <c r="F172" s="449"/>
      <c r="G172" s="240" t="s">
        <v>61</v>
      </c>
      <c r="H172" s="257">
        <v>135</v>
      </c>
      <c r="I172" s="248">
        <v>1.3225</v>
      </c>
      <c r="J172" s="291">
        <v>12.9796763</v>
      </c>
      <c r="K172" s="249"/>
      <c r="L172" s="241"/>
      <c r="M172" s="249"/>
      <c r="N172" s="241"/>
      <c r="O172" s="250"/>
      <c r="AF172" s="4"/>
      <c r="AG172" s="4"/>
      <c r="AJ172" s="204" t="s">
        <v>60</v>
      </c>
      <c r="AL172" s="4"/>
      <c r="AO172" s="4"/>
      <c r="AQ172" s="4"/>
    </row>
    <row r="173" spans="1:43" s="3" customFormat="1" ht="14.4" x14ac:dyDescent="0.3">
      <c r="A173" s="236"/>
      <c r="B173" s="239"/>
      <c r="C173" s="238"/>
      <c r="D173" s="449" t="s">
        <v>62</v>
      </c>
      <c r="E173" s="449"/>
      <c r="F173" s="449"/>
      <c r="G173" s="240" t="s">
        <v>61</v>
      </c>
      <c r="H173" s="245">
        <v>18.12</v>
      </c>
      <c r="I173" s="248">
        <v>1.4375</v>
      </c>
      <c r="J173" s="291">
        <v>1.8936533</v>
      </c>
      <c r="K173" s="249"/>
      <c r="L173" s="241"/>
      <c r="M173" s="249"/>
      <c r="N173" s="241"/>
      <c r="O173" s="250"/>
      <c r="AF173" s="4"/>
      <c r="AG173" s="4"/>
      <c r="AJ173" s="204" t="s">
        <v>62</v>
      </c>
      <c r="AL173" s="4"/>
      <c r="AO173" s="4"/>
      <c r="AQ173" s="4"/>
    </row>
    <row r="174" spans="1:43" s="3" customFormat="1" ht="14.4" x14ac:dyDescent="0.3">
      <c r="A174" s="251"/>
      <c r="B174" s="240"/>
      <c r="C174" s="238"/>
      <c r="D174" s="459" t="s">
        <v>63</v>
      </c>
      <c r="E174" s="459"/>
      <c r="F174" s="459"/>
      <c r="G174" s="252"/>
      <c r="H174" s="253"/>
      <c r="I174" s="253"/>
      <c r="J174" s="253"/>
      <c r="K174" s="255">
        <v>3528.33</v>
      </c>
      <c r="L174" s="253"/>
      <c r="M174" s="254">
        <v>331</v>
      </c>
      <c r="N174" s="253"/>
      <c r="O174" s="256">
        <v>7238.75</v>
      </c>
      <c r="AF174" s="4"/>
      <c r="AG174" s="4"/>
      <c r="AK174" s="204" t="s">
        <v>63</v>
      </c>
      <c r="AL174" s="4"/>
      <c r="AO174" s="4"/>
      <c r="AQ174" s="4"/>
    </row>
    <row r="175" spans="1:43" s="3" customFormat="1" ht="14.4" x14ac:dyDescent="0.3">
      <c r="A175" s="236"/>
      <c r="B175" s="239"/>
      <c r="C175" s="238"/>
      <c r="D175" s="449" t="s">
        <v>64</v>
      </c>
      <c r="E175" s="449"/>
      <c r="F175" s="449"/>
      <c r="G175" s="240"/>
      <c r="H175" s="241"/>
      <c r="I175" s="241"/>
      <c r="J175" s="241"/>
      <c r="K175" s="249"/>
      <c r="L175" s="241"/>
      <c r="M175" s="242">
        <v>126.78</v>
      </c>
      <c r="N175" s="241"/>
      <c r="O175" s="246">
        <v>5675.94</v>
      </c>
      <c r="AF175" s="4"/>
      <c r="AG175" s="4"/>
      <c r="AJ175" s="204" t="s">
        <v>64</v>
      </c>
      <c r="AL175" s="4"/>
      <c r="AO175" s="4"/>
      <c r="AQ175" s="4"/>
    </row>
    <row r="176" spans="1:43" s="3" customFormat="1" ht="21.6" x14ac:dyDescent="0.3">
      <c r="A176" s="236"/>
      <c r="B176" s="239"/>
      <c r="C176" s="238" t="s">
        <v>422</v>
      </c>
      <c r="D176" s="449" t="s">
        <v>423</v>
      </c>
      <c r="E176" s="449"/>
      <c r="F176" s="449"/>
      <c r="G176" s="240" t="s">
        <v>67</v>
      </c>
      <c r="H176" s="257">
        <v>102</v>
      </c>
      <c r="I176" s="241"/>
      <c r="J176" s="257">
        <v>102</v>
      </c>
      <c r="K176" s="249"/>
      <c r="L176" s="241"/>
      <c r="M176" s="242">
        <v>129.32</v>
      </c>
      <c r="N176" s="241"/>
      <c r="O176" s="246">
        <v>5789.46</v>
      </c>
      <c r="AF176" s="4"/>
      <c r="AG176" s="4"/>
      <c r="AJ176" s="204" t="s">
        <v>423</v>
      </c>
      <c r="AL176" s="4"/>
      <c r="AO176" s="4"/>
      <c r="AQ176" s="4"/>
    </row>
    <row r="177" spans="1:43" s="3" customFormat="1" ht="40.799999999999997" x14ac:dyDescent="0.3">
      <c r="A177" s="236"/>
      <c r="B177" s="239"/>
      <c r="C177" s="238" t="s">
        <v>424</v>
      </c>
      <c r="D177" s="449" t="s">
        <v>425</v>
      </c>
      <c r="E177" s="449"/>
      <c r="F177" s="449"/>
      <c r="G177" s="240" t="s">
        <v>67</v>
      </c>
      <c r="H177" s="257">
        <v>58</v>
      </c>
      <c r="I177" s="245">
        <v>0.85</v>
      </c>
      <c r="J177" s="243">
        <v>49.3</v>
      </c>
      <c r="K177" s="249"/>
      <c r="L177" s="241"/>
      <c r="M177" s="242">
        <v>62.5</v>
      </c>
      <c r="N177" s="241"/>
      <c r="O177" s="246">
        <v>2798.24</v>
      </c>
      <c r="AF177" s="4"/>
      <c r="AG177" s="4"/>
      <c r="AJ177" s="204" t="s">
        <v>425</v>
      </c>
      <c r="AL177" s="4"/>
      <c r="AO177" s="4"/>
      <c r="AQ177" s="4"/>
    </row>
    <row r="178" spans="1:43" s="3" customFormat="1" ht="14.4" x14ac:dyDescent="0.3">
      <c r="A178" s="236"/>
      <c r="B178" s="258"/>
      <c r="C178" s="259"/>
      <c r="D178" s="453" t="s">
        <v>70</v>
      </c>
      <c r="E178" s="453"/>
      <c r="F178" s="453"/>
      <c r="G178" s="232"/>
      <c r="H178" s="260"/>
      <c r="I178" s="260"/>
      <c r="J178" s="260"/>
      <c r="K178" s="261"/>
      <c r="L178" s="260"/>
      <c r="M178" s="266">
        <v>522.82000000000005</v>
      </c>
      <c r="N178" s="253"/>
      <c r="O178" s="263">
        <v>15826.45</v>
      </c>
      <c r="AF178" s="4"/>
      <c r="AG178" s="4"/>
      <c r="AL178" s="4" t="s">
        <v>70</v>
      </c>
      <c r="AO178" s="4"/>
      <c r="AQ178" s="4"/>
    </row>
    <row r="179" spans="1:43" s="3" customFormat="1" ht="21.6" x14ac:dyDescent="0.3">
      <c r="A179" s="231" t="s">
        <v>92</v>
      </c>
      <c r="B179" s="232" t="s">
        <v>129</v>
      </c>
      <c r="C179" s="233" t="s">
        <v>426</v>
      </c>
      <c r="D179" s="454" t="s">
        <v>427</v>
      </c>
      <c r="E179" s="454"/>
      <c r="F179" s="454"/>
      <c r="G179" s="232" t="s">
        <v>82</v>
      </c>
      <c r="H179" s="232">
        <v>7.4154</v>
      </c>
      <c r="I179" s="232" t="s">
        <v>48</v>
      </c>
      <c r="J179" s="232" t="s">
        <v>428</v>
      </c>
      <c r="K179" s="234" t="s">
        <v>429</v>
      </c>
      <c r="L179" s="232"/>
      <c r="M179" s="234" t="s">
        <v>430</v>
      </c>
      <c r="N179" s="232" t="s">
        <v>84</v>
      </c>
      <c r="O179" s="235" t="s">
        <v>431</v>
      </c>
      <c r="AF179" s="4"/>
      <c r="AG179" s="4" t="s">
        <v>427</v>
      </c>
      <c r="AL179" s="4"/>
      <c r="AO179" s="4"/>
      <c r="AQ179" s="4"/>
    </row>
    <row r="180" spans="1:43" s="3" customFormat="1" ht="14.4" x14ac:dyDescent="0.3">
      <c r="A180" s="285"/>
      <c r="B180" s="203"/>
      <c r="C180" s="259"/>
      <c r="D180" s="449" t="s">
        <v>85</v>
      </c>
      <c r="E180" s="449"/>
      <c r="F180" s="449"/>
      <c r="G180" s="449"/>
      <c r="H180" s="449"/>
      <c r="I180" s="449"/>
      <c r="J180" s="449"/>
      <c r="K180" s="449"/>
      <c r="L180" s="449"/>
      <c r="M180" s="449"/>
      <c r="N180" s="449"/>
      <c r="O180" s="455"/>
      <c r="AF180" s="4"/>
      <c r="AG180" s="4"/>
      <c r="AL180" s="4"/>
      <c r="AM180" s="204" t="s">
        <v>85</v>
      </c>
      <c r="AO180" s="4"/>
      <c r="AQ180" s="4"/>
    </row>
    <row r="181" spans="1:43" s="3" customFormat="1" ht="14.4" x14ac:dyDescent="0.3">
      <c r="A181" s="236"/>
      <c r="B181" s="258"/>
      <c r="C181" s="259"/>
      <c r="D181" s="453" t="s">
        <v>70</v>
      </c>
      <c r="E181" s="453"/>
      <c r="F181" s="453"/>
      <c r="G181" s="232"/>
      <c r="H181" s="260"/>
      <c r="I181" s="260"/>
      <c r="J181" s="260"/>
      <c r="K181" s="261"/>
      <c r="L181" s="260"/>
      <c r="M181" s="262">
        <v>4152.62</v>
      </c>
      <c r="N181" s="253"/>
      <c r="O181" s="263">
        <v>33885.379999999997</v>
      </c>
      <c r="AF181" s="4"/>
      <c r="AG181" s="4"/>
      <c r="AL181" s="4" t="s">
        <v>70</v>
      </c>
      <c r="AO181" s="4"/>
      <c r="AQ181" s="4"/>
    </row>
    <row r="182" spans="1:43" s="3" customFormat="1" ht="31.8" x14ac:dyDescent="0.3">
      <c r="A182" s="231" t="s">
        <v>94</v>
      </c>
      <c r="B182" s="232" t="s">
        <v>130</v>
      </c>
      <c r="C182" s="233" t="s">
        <v>432</v>
      </c>
      <c r="D182" s="454" t="s">
        <v>433</v>
      </c>
      <c r="E182" s="454"/>
      <c r="F182" s="454"/>
      <c r="G182" s="232" t="s">
        <v>71</v>
      </c>
      <c r="H182" s="232">
        <v>0.25380000000000003</v>
      </c>
      <c r="I182" s="232" t="s">
        <v>48</v>
      </c>
      <c r="J182" s="232" t="s">
        <v>434</v>
      </c>
      <c r="K182" s="234"/>
      <c r="L182" s="232"/>
      <c r="M182" s="234"/>
      <c r="N182" s="232"/>
      <c r="O182" s="235"/>
      <c r="AF182" s="4"/>
      <c r="AG182" s="4" t="s">
        <v>433</v>
      </c>
      <c r="AL182" s="4"/>
      <c r="AO182" s="4"/>
      <c r="AQ182" s="4"/>
    </row>
    <row r="183" spans="1:43" s="3" customFormat="1" ht="21.6" x14ac:dyDescent="0.3">
      <c r="A183" s="236"/>
      <c r="B183" s="237"/>
      <c r="C183" s="238" t="s">
        <v>50</v>
      </c>
      <c r="D183" s="460" t="s">
        <v>51</v>
      </c>
      <c r="E183" s="460"/>
      <c r="F183" s="460"/>
      <c r="G183" s="460"/>
      <c r="H183" s="460"/>
      <c r="I183" s="460"/>
      <c r="J183" s="460"/>
      <c r="K183" s="460"/>
      <c r="L183" s="460"/>
      <c r="M183" s="460"/>
      <c r="N183" s="460"/>
      <c r="O183" s="461"/>
      <c r="AF183" s="4"/>
      <c r="AG183" s="4"/>
      <c r="AH183" s="204" t="s">
        <v>51</v>
      </c>
      <c r="AL183" s="4"/>
      <c r="AO183" s="4"/>
      <c r="AQ183" s="4"/>
    </row>
    <row r="184" spans="1:43" s="3" customFormat="1" ht="52.2" x14ac:dyDescent="0.3">
      <c r="A184" s="236"/>
      <c r="B184" s="237"/>
      <c r="C184" s="238" t="s">
        <v>52</v>
      </c>
      <c r="D184" s="460" t="s">
        <v>53</v>
      </c>
      <c r="E184" s="460"/>
      <c r="F184" s="460"/>
      <c r="G184" s="460"/>
      <c r="H184" s="460"/>
      <c r="I184" s="460"/>
      <c r="J184" s="460"/>
      <c r="K184" s="460"/>
      <c r="L184" s="460"/>
      <c r="M184" s="460"/>
      <c r="N184" s="460"/>
      <c r="O184" s="461"/>
      <c r="AF184" s="4"/>
      <c r="AG184" s="4"/>
      <c r="AH184" s="204" t="s">
        <v>53</v>
      </c>
      <c r="AL184" s="4"/>
      <c r="AO184" s="4"/>
      <c r="AQ184" s="4"/>
    </row>
    <row r="185" spans="1:43" s="3" customFormat="1" ht="14.4" x14ac:dyDescent="0.3">
      <c r="A185" s="236"/>
      <c r="B185" s="239"/>
      <c r="C185" s="238" t="s">
        <v>48</v>
      </c>
      <c r="D185" s="449" t="s">
        <v>54</v>
      </c>
      <c r="E185" s="449"/>
      <c r="F185" s="449"/>
      <c r="G185" s="240"/>
      <c r="H185" s="241"/>
      <c r="I185" s="241"/>
      <c r="J185" s="241"/>
      <c r="K185" s="244">
        <v>7857.26</v>
      </c>
      <c r="L185" s="248">
        <v>1.3225</v>
      </c>
      <c r="M185" s="244">
        <v>2637.29</v>
      </c>
      <c r="N185" s="245">
        <v>44.77</v>
      </c>
      <c r="O185" s="246">
        <v>118071.47</v>
      </c>
      <c r="AF185" s="4"/>
      <c r="AG185" s="4"/>
      <c r="AI185" s="204" t="s">
        <v>54</v>
      </c>
      <c r="AL185" s="4"/>
      <c r="AO185" s="4"/>
      <c r="AQ185" s="4"/>
    </row>
    <row r="186" spans="1:43" s="3" customFormat="1" ht="14.4" x14ac:dyDescent="0.3">
      <c r="A186" s="236"/>
      <c r="B186" s="239"/>
      <c r="C186" s="238" t="s">
        <v>27</v>
      </c>
      <c r="D186" s="449" t="s">
        <v>55</v>
      </c>
      <c r="E186" s="449"/>
      <c r="F186" s="449"/>
      <c r="G186" s="240"/>
      <c r="H186" s="241"/>
      <c r="I186" s="241"/>
      <c r="J186" s="241"/>
      <c r="K186" s="244">
        <v>4197.5200000000004</v>
      </c>
      <c r="L186" s="248">
        <v>1.4375</v>
      </c>
      <c r="M186" s="244">
        <v>1531.41</v>
      </c>
      <c r="N186" s="245">
        <v>13.24</v>
      </c>
      <c r="O186" s="246">
        <v>20275.87</v>
      </c>
      <c r="AF186" s="4"/>
      <c r="AG186" s="4"/>
      <c r="AI186" s="204" t="s">
        <v>55</v>
      </c>
      <c r="AL186" s="4"/>
      <c r="AO186" s="4"/>
      <c r="AQ186" s="4"/>
    </row>
    <row r="187" spans="1:43" s="3" customFormat="1" ht="14.4" x14ac:dyDescent="0.3">
      <c r="A187" s="236"/>
      <c r="B187" s="239"/>
      <c r="C187" s="238" t="s">
        <v>56</v>
      </c>
      <c r="D187" s="449" t="s">
        <v>57</v>
      </c>
      <c r="E187" s="449"/>
      <c r="F187" s="449"/>
      <c r="G187" s="240"/>
      <c r="H187" s="241"/>
      <c r="I187" s="241"/>
      <c r="J187" s="241"/>
      <c r="K187" s="242">
        <v>546.69000000000005</v>
      </c>
      <c r="L187" s="248">
        <v>1.4375</v>
      </c>
      <c r="M187" s="242">
        <v>199.45</v>
      </c>
      <c r="N187" s="245">
        <v>44.77</v>
      </c>
      <c r="O187" s="246">
        <v>8929.3799999999992</v>
      </c>
      <c r="AF187" s="4"/>
      <c r="AG187" s="4"/>
      <c r="AI187" s="204" t="s">
        <v>57</v>
      </c>
      <c r="AL187" s="4"/>
      <c r="AO187" s="4"/>
      <c r="AQ187" s="4"/>
    </row>
    <row r="188" spans="1:43" s="3" customFormat="1" ht="14.4" x14ac:dyDescent="0.3">
      <c r="A188" s="236"/>
      <c r="B188" s="239"/>
      <c r="C188" s="238" t="s">
        <v>58</v>
      </c>
      <c r="D188" s="449" t="s">
        <v>59</v>
      </c>
      <c r="E188" s="449"/>
      <c r="F188" s="449"/>
      <c r="G188" s="240"/>
      <c r="H188" s="241"/>
      <c r="I188" s="241"/>
      <c r="J188" s="241"/>
      <c r="K188" s="244">
        <v>9428.6200000000008</v>
      </c>
      <c r="L188" s="241"/>
      <c r="M188" s="244">
        <v>2392.98</v>
      </c>
      <c r="N188" s="245">
        <v>8.16</v>
      </c>
      <c r="O188" s="246">
        <v>19526.72</v>
      </c>
      <c r="AF188" s="4"/>
      <c r="AG188" s="4"/>
      <c r="AI188" s="204" t="s">
        <v>59</v>
      </c>
      <c r="AL188" s="4"/>
      <c r="AO188" s="4"/>
      <c r="AQ188" s="4"/>
    </row>
    <row r="189" spans="1:43" s="3" customFormat="1" ht="14.4" x14ac:dyDescent="0.3">
      <c r="A189" s="236"/>
      <c r="B189" s="239"/>
      <c r="C189" s="238"/>
      <c r="D189" s="449" t="s">
        <v>60</v>
      </c>
      <c r="E189" s="449"/>
      <c r="F189" s="449"/>
      <c r="G189" s="240" t="s">
        <v>61</v>
      </c>
      <c r="H189" s="257">
        <v>899</v>
      </c>
      <c r="I189" s="248">
        <v>1.3225</v>
      </c>
      <c r="J189" s="291">
        <v>301.74979949999999</v>
      </c>
      <c r="K189" s="249"/>
      <c r="L189" s="241"/>
      <c r="M189" s="249"/>
      <c r="N189" s="241"/>
      <c r="O189" s="250"/>
      <c r="AF189" s="4"/>
      <c r="AG189" s="4"/>
      <c r="AJ189" s="204" t="s">
        <v>60</v>
      </c>
      <c r="AL189" s="4"/>
      <c r="AO189" s="4"/>
      <c r="AQ189" s="4"/>
    </row>
    <row r="190" spans="1:43" s="3" customFormat="1" ht="14.4" x14ac:dyDescent="0.3">
      <c r="A190" s="236"/>
      <c r="B190" s="239"/>
      <c r="C190" s="238"/>
      <c r="D190" s="449" t="s">
        <v>62</v>
      </c>
      <c r="E190" s="449"/>
      <c r="F190" s="449"/>
      <c r="G190" s="240" t="s">
        <v>61</v>
      </c>
      <c r="H190" s="245">
        <v>41.04</v>
      </c>
      <c r="I190" s="248">
        <v>1.4375</v>
      </c>
      <c r="J190" s="265">
        <v>14.972931000000001</v>
      </c>
      <c r="K190" s="249"/>
      <c r="L190" s="241"/>
      <c r="M190" s="249"/>
      <c r="N190" s="241"/>
      <c r="O190" s="250"/>
      <c r="AF190" s="4"/>
      <c r="AG190" s="4"/>
      <c r="AJ190" s="204" t="s">
        <v>62</v>
      </c>
      <c r="AL190" s="4"/>
      <c r="AO190" s="4"/>
      <c r="AQ190" s="4"/>
    </row>
    <row r="191" spans="1:43" s="3" customFormat="1" ht="14.4" x14ac:dyDescent="0.3">
      <c r="A191" s="251"/>
      <c r="B191" s="240"/>
      <c r="C191" s="238"/>
      <c r="D191" s="459" t="s">
        <v>63</v>
      </c>
      <c r="E191" s="459"/>
      <c r="F191" s="459"/>
      <c r="G191" s="252"/>
      <c r="H191" s="253"/>
      <c r="I191" s="253"/>
      <c r="J191" s="253"/>
      <c r="K191" s="255">
        <v>21483.4</v>
      </c>
      <c r="L191" s="253"/>
      <c r="M191" s="255">
        <v>6561.68</v>
      </c>
      <c r="N191" s="253"/>
      <c r="O191" s="256">
        <v>157874.06</v>
      </c>
      <c r="AF191" s="4"/>
      <c r="AG191" s="4"/>
      <c r="AK191" s="204" t="s">
        <v>63</v>
      </c>
      <c r="AL191" s="4"/>
      <c r="AO191" s="4"/>
      <c r="AQ191" s="4"/>
    </row>
    <row r="192" spans="1:43" s="3" customFormat="1" ht="14.4" x14ac:dyDescent="0.3">
      <c r="A192" s="236"/>
      <c r="B192" s="239"/>
      <c r="C192" s="238"/>
      <c r="D192" s="449" t="s">
        <v>64</v>
      </c>
      <c r="E192" s="449"/>
      <c r="F192" s="449"/>
      <c r="G192" s="240"/>
      <c r="H192" s="241"/>
      <c r="I192" s="241"/>
      <c r="J192" s="241"/>
      <c r="K192" s="249"/>
      <c r="L192" s="241"/>
      <c r="M192" s="244">
        <v>2836.74</v>
      </c>
      <c r="N192" s="241"/>
      <c r="O192" s="246">
        <v>127000.85</v>
      </c>
      <c r="AF192" s="4"/>
      <c r="AG192" s="4"/>
      <c r="AJ192" s="204" t="s">
        <v>64</v>
      </c>
      <c r="AL192" s="4"/>
      <c r="AO192" s="4"/>
      <c r="AQ192" s="4"/>
    </row>
    <row r="193" spans="1:43" s="3" customFormat="1" ht="21.6" x14ac:dyDescent="0.3">
      <c r="A193" s="236"/>
      <c r="B193" s="239"/>
      <c r="C193" s="238" t="s">
        <v>422</v>
      </c>
      <c r="D193" s="449" t="s">
        <v>423</v>
      </c>
      <c r="E193" s="449"/>
      <c r="F193" s="449"/>
      <c r="G193" s="240" t="s">
        <v>67</v>
      </c>
      <c r="H193" s="257">
        <v>102</v>
      </c>
      <c r="I193" s="241"/>
      <c r="J193" s="257">
        <v>102</v>
      </c>
      <c r="K193" s="249"/>
      <c r="L193" s="241"/>
      <c r="M193" s="244">
        <v>2893.47</v>
      </c>
      <c r="N193" s="241"/>
      <c r="O193" s="246">
        <v>129540.87</v>
      </c>
      <c r="AF193" s="4"/>
      <c r="AG193" s="4"/>
      <c r="AJ193" s="204" t="s">
        <v>423</v>
      </c>
      <c r="AL193" s="4"/>
      <c r="AO193" s="4"/>
      <c r="AQ193" s="4"/>
    </row>
    <row r="194" spans="1:43" s="3" customFormat="1" ht="40.799999999999997" x14ac:dyDescent="0.3">
      <c r="A194" s="236"/>
      <c r="B194" s="239"/>
      <c r="C194" s="238" t="s">
        <v>424</v>
      </c>
      <c r="D194" s="449" t="s">
        <v>425</v>
      </c>
      <c r="E194" s="449"/>
      <c r="F194" s="449"/>
      <c r="G194" s="240" t="s">
        <v>67</v>
      </c>
      <c r="H194" s="257">
        <v>58</v>
      </c>
      <c r="I194" s="245">
        <v>0.85</v>
      </c>
      <c r="J194" s="243">
        <v>49.3</v>
      </c>
      <c r="K194" s="249"/>
      <c r="L194" s="241"/>
      <c r="M194" s="244">
        <v>1398.51</v>
      </c>
      <c r="N194" s="241"/>
      <c r="O194" s="246">
        <v>62611.42</v>
      </c>
      <c r="AF194" s="4"/>
      <c r="AG194" s="4"/>
      <c r="AJ194" s="204" t="s">
        <v>425</v>
      </c>
      <c r="AL194" s="4"/>
      <c r="AO194" s="4"/>
      <c r="AQ194" s="4"/>
    </row>
    <row r="195" spans="1:43" s="3" customFormat="1" ht="14.4" x14ac:dyDescent="0.3">
      <c r="A195" s="236"/>
      <c r="B195" s="258"/>
      <c r="C195" s="259"/>
      <c r="D195" s="453" t="s">
        <v>70</v>
      </c>
      <c r="E195" s="453"/>
      <c r="F195" s="453"/>
      <c r="G195" s="232"/>
      <c r="H195" s="260"/>
      <c r="I195" s="260"/>
      <c r="J195" s="260"/>
      <c r="K195" s="261"/>
      <c r="L195" s="260"/>
      <c r="M195" s="262">
        <v>10853.66</v>
      </c>
      <c r="N195" s="253"/>
      <c r="O195" s="263">
        <v>350026.35</v>
      </c>
      <c r="AF195" s="4"/>
      <c r="AG195" s="4"/>
      <c r="AL195" s="4" t="s">
        <v>70</v>
      </c>
      <c r="AO195" s="4"/>
      <c r="AQ195" s="4"/>
    </row>
    <row r="196" spans="1:43" s="3" customFormat="1" ht="21.6" x14ac:dyDescent="0.3">
      <c r="A196" s="231" t="s">
        <v>106</v>
      </c>
      <c r="B196" s="232" t="s">
        <v>131</v>
      </c>
      <c r="C196" s="233" t="s">
        <v>435</v>
      </c>
      <c r="D196" s="454" t="s">
        <v>436</v>
      </c>
      <c r="E196" s="454"/>
      <c r="F196" s="454"/>
      <c r="G196" s="232" t="s">
        <v>82</v>
      </c>
      <c r="H196" s="232">
        <v>25.7607</v>
      </c>
      <c r="I196" s="232" t="s">
        <v>48</v>
      </c>
      <c r="J196" s="232" t="s">
        <v>437</v>
      </c>
      <c r="K196" s="234" t="s">
        <v>438</v>
      </c>
      <c r="L196" s="232"/>
      <c r="M196" s="234" t="s">
        <v>439</v>
      </c>
      <c r="N196" s="232" t="s">
        <v>84</v>
      </c>
      <c r="O196" s="235" t="s">
        <v>440</v>
      </c>
      <c r="AF196" s="4"/>
      <c r="AG196" s="4" t="s">
        <v>436</v>
      </c>
      <c r="AL196" s="4"/>
      <c r="AO196" s="4"/>
      <c r="AQ196" s="4"/>
    </row>
    <row r="197" spans="1:43" s="3" customFormat="1" ht="14.4" x14ac:dyDescent="0.3">
      <c r="A197" s="285"/>
      <c r="B197" s="203"/>
      <c r="C197" s="259"/>
      <c r="D197" s="449" t="s">
        <v>85</v>
      </c>
      <c r="E197" s="449"/>
      <c r="F197" s="449"/>
      <c r="G197" s="449"/>
      <c r="H197" s="449"/>
      <c r="I197" s="449"/>
      <c r="J197" s="449"/>
      <c r="K197" s="449"/>
      <c r="L197" s="449"/>
      <c r="M197" s="449"/>
      <c r="N197" s="449"/>
      <c r="O197" s="455"/>
      <c r="AF197" s="4"/>
      <c r="AG197" s="4"/>
      <c r="AL197" s="4"/>
      <c r="AM197" s="204" t="s">
        <v>85</v>
      </c>
      <c r="AO197" s="4"/>
      <c r="AQ197" s="4"/>
    </row>
    <row r="198" spans="1:43" s="3" customFormat="1" ht="14.4" x14ac:dyDescent="0.3">
      <c r="A198" s="236"/>
      <c r="B198" s="258"/>
      <c r="C198" s="259"/>
      <c r="D198" s="453" t="s">
        <v>70</v>
      </c>
      <c r="E198" s="453"/>
      <c r="F198" s="453"/>
      <c r="G198" s="232"/>
      <c r="H198" s="260"/>
      <c r="I198" s="260"/>
      <c r="J198" s="260"/>
      <c r="K198" s="261"/>
      <c r="L198" s="260"/>
      <c r="M198" s="262">
        <v>18694.28</v>
      </c>
      <c r="N198" s="253"/>
      <c r="O198" s="263">
        <v>152545.32</v>
      </c>
      <c r="AF198" s="4"/>
      <c r="AG198" s="4"/>
      <c r="AL198" s="4" t="s">
        <v>70</v>
      </c>
      <c r="AO198" s="4"/>
      <c r="AQ198" s="4"/>
    </row>
    <row r="199" spans="1:43" s="3" customFormat="1" ht="30.6" x14ac:dyDescent="0.3">
      <c r="A199" s="231" t="s">
        <v>116</v>
      </c>
      <c r="B199" s="232" t="s">
        <v>132</v>
      </c>
      <c r="C199" s="233" t="s">
        <v>441</v>
      </c>
      <c r="D199" s="454" t="s">
        <v>436</v>
      </c>
      <c r="E199" s="454"/>
      <c r="F199" s="454"/>
      <c r="G199" s="232" t="s">
        <v>82</v>
      </c>
      <c r="H199" s="232">
        <v>25.7607</v>
      </c>
      <c r="I199" s="232" t="s">
        <v>48</v>
      </c>
      <c r="J199" s="232" t="s">
        <v>437</v>
      </c>
      <c r="K199" s="234" t="s">
        <v>438</v>
      </c>
      <c r="L199" s="232" t="s">
        <v>442</v>
      </c>
      <c r="M199" s="234" t="s">
        <v>443</v>
      </c>
      <c r="N199" s="232" t="s">
        <v>84</v>
      </c>
      <c r="O199" s="235" t="s">
        <v>444</v>
      </c>
      <c r="AF199" s="4"/>
      <c r="AG199" s="4" t="s">
        <v>436</v>
      </c>
      <c r="AL199" s="4"/>
      <c r="AO199" s="4"/>
      <c r="AQ199" s="4"/>
    </row>
    <row r="200" spans="1:43" s="3" customFormat="1" ht="14.4" x14ac:dyDescent="0.3">
      <c r="A200" s="285"/>
      <c r="B200" s="203"/>
      <c r="C200" s="259"/>
      <c r="D200" s="449" t="s">
        <v>85</v>
      </c>
      <c r="E200" s="449"/>
      <c r="F200" s="449"/>
      <c r="G200" s="449"/>
      <c r="H200" s="449"/>
      <c r="I200" s="449"/>
      <c r="J200" s="449"/>
      <c r="K200" s="449"/>
      <c r="L200" s="449"/>
      <c r="M200" s="449"/>
      <c r="N200" s="449"/>
      <c r="O200" s="455"/>
      <c r="AF200" s="4"/>
      <c r="AG200" s="4"/>
      <c r="AL200" s="4"/>
      <c r="AM200" s="204" t="s">
        <v>85</v>
      </c>
      <c r="AO200" s="4"/>
      <c r="AQ200" s="4"/>
    </row>
    <row r="201" spans="1:43" s="3" customFormat="1" ht="14.4" x14ac:dyDescent="0.3">
      <c r="A201" s="236"/>
      <c r="B201" s="237"/>
      <c r="C201" s="238"/>
      <c r="D201" s="460" t="s">
        <v>445</v>
      </c>
      <c r="E201" s="460"/>
      <c r="F201" s="460"/>
      <c r="G201" s="460"/>
      <c r="H201" s="460"/>
      <c r="I201" s="460"/>
      <c r="J201" s="460"/>
      <c r="K201" s="460"/>
      <c r="L201" s="460"/>
      <c r="M201" s="460"/>
      <c r="N201" s="460"/>
      <c r="O201" s="461"/>
      <c r="AF201" s="4"/>
      <c r="AG201" s="4"/>
      <c r="AH201" s="204" t="s">
        <v>445</v>
      </c>
      <c r="AL201" s="4"/>
      <c r="AO201" s="4"/>
      <c r="AQ201" s="4"/>
    </row>
    <row r="202" spans="1:43" s="3" customFormat="1" ht="14.4" x14ac:dyDescent="0.3">
      <c r="A202" s="236"/>
      <c r="B202" s="237"/>
      <c r="C202" s="238"/>
      <c r="D202" s="460" t="s">
        <v>446</v>
      </c>
      <c r="E202" s="460"/>
      <c r="F202" s="460"/>
      <c r="G202" s="460"/>
      <c r="H202" s="460"/>
      <c r="I202" s="460"/>
      <c r="J202" s="460"/>
      <c r="K202" s="460"/>
      <c r="L202" s="460"/>
      <c r="M202" s="460"/>
      <c r="N202" s="460"/>
      <c r="O202" s="461"/>
      <c r="AF202" s="4"/>
      <c r="AG202" s="4"/>
      <c r="AH202" s="204" t="s">
        <v>446</v>
      </c>
      <c r="AL202" s="4"/>
      <c r="AO202" s="4"/>
      <c r="AQ202" s="4"/>
    </row>
    <row r="203" spans="1:43" s="3" customFormat="1" ht="14.4" x14ac:dyDescent="0.3">
      <c r="A203" s="236"/>
      <c r="B203" s="258"/>
      <c r="C203" s="259"/>
      <c r="D203" s="453" t="s">
        <v>70</v>
      </c>
      <c r="E203" s="453"/>
      <c r="F203" s="453"/>
      <c r="G203" s="232"/>
      <c r="H203" s="260"/>
      <c r="I203" s="260"/>
      <c r="J203" s="260"/>
      <c r="K203" s="261"/>
      <c r="L203" s="260"/>
      <c r="M203" s="266">
        <v>499.03</v>
      </c>
      <c r="N203" s="253"/>
      <c r="O203" s="263">
        <v>4072.08</v>
      </c>
      <c r="AF203" s="4"/>
      <c r="AG203" s="4"/>
      <c r="AL203" s="4" t="s">
        <v>70</v>
      </c>
      <c r="AO203" s="4"/>
      <c r="AQ203" s="4"/>
    </row>
    <row r="204" spans="1:43" s="3" customFormat="1" ht="31.8" x14ac:dyDescent="0.3">
      <c r="A204" s="231" t="s">
        <v>120</v>
      </c>
      <c r="B204" s="232" t="s">
        <v>133</v>
      </c>
      <c r="C204" s="233" t="s">
        <v>447</v>
      </c>
      <c r="D204" s="454" t="s">
        <v>448</v>
      </c>
      <c r="E204" s="454"/>
      <c r="F204" s="454"/>
      <c r="G204" s="232" t="s">
        <v>118</v>
      </c>
      <c r="H204" s="232">
        <v>1.8331999999999999</v>
      </c>
      <c r="I204" s="232" t="s">
        <v>48</v>
      </c>
      <c r="J204" s="232" t="s">
        <v>449</v>
      </c>
      <c r="K204" s="234" t="s">
        <v>450</v>
      </c>
      <c r="L204" s="232" t="s">
        <v>187</v>
      </c>
      <c r="M204" s="234" t="s">
        <v>451</v>
      </c>
      <c r="N204" s="232" t="s">
        <v>84</v>
      </c>
      <c r="O204" s="235" t="s">
        <v>452</v>
      </c>
      <c r="AF204" s="4"/>
      <c r="AG204" s="4" t="s">
        <v>448</v>
      </c>
      <c r="AL204" s="4"/>
      <c r="AO204" s="4"/>
      <c r="AQ204" s="4"/>
    </row>
    <row r="205" spans="1:43" s="3" customFormat="1" ht="14.4" x14ac:dyDescent="0.3">
      <c r="A205" s="285"/>
      <c r="B205" s="203"/>
      <c r="C205" s="259"/>
      <c r="D205" s="449" t="s">
        <v>85</v>
      </c>
      <c r="E205" s="449"/>
      <c r="F205" s="449"/>
      <c r="G205" s="449"/>
      <c r="H205" s="449"/>
      <c r="I205" s="449"/>
      <c r="J205" s="449"/>
      <c r="K205" s="449"/>
      <c r="L205" s="449"/>
      <c r="M205" s="449"/>
      <c r="N205" s="449"/>
      <c r="O205" s="455"/>
      <c r="AF205" s="4"/>
      <c r="AG205" s="4"/>
      <c r="AL205" s="4"/>
      <c r="AM205" s="204" t="s">
        <v>85</v>
      </c>
      <c r="AO205" s="4"/>
      <c r="AQ205" s="4"/>
    </row>
    <row r="206" spans="1:43" s="3" customFormat="1" ht="14.4" x14ac:dyDescent="0.3">
      <c r="A206" s="236"/>
      <c r="B206" s="237"/>
      <c r="C206" s="238"/>
      <c r="D206" s="460" t="s">
        <v>453</v>
      </c>
      <c r="E206" s="460"/>
      <c r="F206" s="460"/>
      <c r="G206" s="460"/>
      <c r="H206" s="460"/>
      <c r="I206" s="460"/>
      <c r="J206" s="460"/>
      <c r="K206" s="460"/>
      <c r="L206" s="460"/>
      <c r="M206" s="460"/>
      <c r="N206" s="460"/>
      <c r="O206" s="461"/>
      <c r="AF206" s="4"/>
      <c r="AG206" s="4"/>
      <c r="AH206" s="204" t="s">
        <v>453</v>
      </c>
      <c r="AL206" s="4"/>
      <c r="AO206" s="4"/>
      <c r="AQ206" s="4"/>
    </row>
    <row r="207" spans="1:43" s="3" customFormat="1" ht="14.4" x14ac:dyDescent="0.3">
      <c r="A207" s="236"/>
      <c r="B207" s="258"/>
      <c r="C207" s="259"/>
      <c r="D207" s="453" t="s">
        <v>70</v>
      </c>
      <c r="E207" s="453"/>
      <c r="F207" s="453"/>
      <c r="G207" s="232"/>
      <c r="H207" s="260"/>
      <c r="I207" s="260"/>
      <c r="J207" s="260"/>
      <c r="K207" s="261"/>
      <c r="L207" s="260"/>
      <c r="M207" s="262">
        <v>11488.65</v>
      </c>
      <c r="N207" s="253"/>
      <c r="O207" s="263">
        <v>93747.38</v>
      </c>
      <c r="AF207" s="4"/>
      <c r="AG207" s="4"/>
      <c r="AL207" s="4" t="s">
        <v>70</v>
      </c>
      <c r="AO207" s="4"/>
      <c r="AQ207" s="4"/>
    </row>
    <row r="208" spans="1:43" s="3" customFormat="1" ht="21.6" x14ac:dyDescent="0.3">
      <c r="A208" s="231" t="s">
        <v>122</v>
      </c>
      <c r="B208" s="232" t="s">
        <v>113</v>
      </c>
      <c r="C208" s="233" t="s">
        <v>454</v>
      </c>
      <c r="D208" s="454" t="s">
        <v>455</v>
      </c>
      <c r="E208" s="454"/>
      <c r="F208" s="454"/>
      <c r="G208" s="232" t="s">
        <v>118</v>
      </c>
      <c r="H208" s="232">
        <v>0.54117000000000004</v>
      </c>
      <c r="I208" s="232" t="s">
        <v>48</v>
      </c>
      <c r="J208" s="232" t="s">
        <v>456</v>
      </c>
      <c r="K208" s="234" t="s">
        <v>457</v>
      </c>
      <c r="L208" s="232"/>
      <c r="M208" s="234" t="s">
        <v>458</v>
      </c>
      <c r="N208" s="232" t="s">
        <v>84</v>
      </c>
      <c r="O208" s="235" t="s">
        <v>459</v>
      </c>
      <c r="AF208" s="4"/>
      <c r="AG208" s="4" t="s">
        <v>455</v>
      </c>
      <c r="AL208" s="4"/>
      <c r="AO208" s="4"/>
      <c r="AQ208" s="4"/>
    </row>
    <row r="209" spans="1:43" s="3" customFormat="1" ht="14.4" x14ac:dyDescent="0.3">
      <c r="A209" s="285"/>
      <c r="B209" s="203"/>
      <c r="C209" s="259"/>
      <c r="D209" s="449" t="s">
        <v>85</v>
      </c>
      <c r="E209" s="449"/>
      <c r="F209" s="449"/>
      <c r="G209" s="449"/>
      <c r="H209" s="449"/>
      <c r="I209" s="449"/>
      <c r="J209" s="449"/>
      <c r="K209" s="449"/>
      <c r="L209" s="449"/>
      <c r="M209" s="449"/>
      <c r="N209" s="449"/>
      <c r="O209" s="455"/>
      <c r="AF209" s="4"/>
      <c r="AG209" s="4"/>
      <c r="AL209" s="4"/>
      <c r="AM209" s="204" t="s">
        <v>85</v>
      </c>
      <c r="AO209" s="4"/>
      <c r="AQ209" s="4"/>
    </row>
    <row r="210" spans="1:43" s="3" customFormat="1" ht="14.4" x14ac:dyDescent="0.3">
      <c r="A210" s="236"/>
      <c r="B210" s="258"/>
      <c r="C210" s="259"/>
      <c r="D210" s="453" t="s">
        <v>70</v>
      </c>
      <c r="E210" s="453"/>
      <c r="F210" s="453"/>
      <c r="G210" s="232"/>
      <c r="H210" s="260"/>
      <c r="I210" s="260"/>
      <c r="J210" s="260"/>
      <c r="K210" s="261"/>
      <c r="L210" s="260"/>
      <c r="M210" s="262">
        <v>3640.01</v>
      </c>
      <c r="N210" s="253"/>
      <c r="O210" s="263">
        <v>29702.48</v>
      </c>
      <c r="AF210" s="4"/>
      <c r="AG210" s="4"/>
      <c r="AL210" s="4" t="s">
        <v>70</v>
      </c>
      <c r="AO210" s="4"/>
      <c r="AQ210" s="4"/>
    </row>
    <row r="211" spans="1:43" s="3" customFormat="1" ht="21.6" x14ac:dyDescent="0.3">
      <c r="A211" s="231" t="s">
        <v>124</v>
      </c>
      <c r="B211" s="232" t="s">
        <v>114</v>
      </c>
      <c r="C211" s="233" t="s">
        <v>460</v>
      </c>
      <c r="D211" s="454" t="s">
        <v>461</v>
      </c>
      <c r="E211" s="454"/>
      <c r="F211" s="454"/>
      <c r="G211" s="232" t="s">
        <v>118</v>
      </c>
      <c r="H211" s="232">
        <v>1.7520000000000001E-2</v>
      </c>
      <c r="I211" s="232" t="s">
        <v>48</v>
      </c>
      <c r="J211" s="232" t="s">
        <v>462</v>
      </c>
      <c r="K211" s="234" t="s">
        <v>463</v>
      </c>
      <c r="L211" s="232"/>
      <c r="M211" s="234" t="s">
        <v>464</v>
      </c>
      <c r="N211" s="232" t="s">
        <v>84</v>
      </c>
      <c r="O211" s="235" t="s">
        <v>465</v>
      </c>
      <c r="AF211" s="4"/>
      <c r="AG211" s="4" t="s">
        <v>461</v>
      </c>
      <c r="AL211" s="4"/>
      <c r="AO211" s="4"/>
      <c r="AQ211" s="4"/>
    </row>
    <row r="212" spans="1:43" s="3" customFormat="1" ht="14.4" x14ac:dyDescent="0.3">
      <c r="A212" s="285"/>
      <c r="B212" s="203"/>
      <c r="C212" s="259"/>
      <c r="D212" s="449" t="s">
        <v>85</v>
      </c>
      <c r="E212" s="449"/>
      <c r="F212" s="449"/>
      <c r="G212" s="449"/>
      <c r="H212" s="449"/>
      <c r="I212" s="449"/>
      <c r="J212" s="449"/>
      <c r="K212" s="449"/>
      <c r="L212" s="449"/>
      <c r="M212" s="449"/>
      <c r="N212" s="449"/>
      <c r="O212" s="455"/>
      <c r="AF212" s="4"/>
      <c r="AG212" s="4"/>
      <c r="AL212" s="4"/>
      <c r="AM212" s="204" t="s">
        <v>85</v>
      </c>
      <c r="AO212" s="4"/>
      <c r="AQ212" s="4"/>
    </row>
    <row r="213" spans="1:43" s="3" customFormat="1" ht="14.4" x14ac:dyDescent="0.3">
      <c r="A213" s="236"/>
      <c r="B213" s="258"/>
      <c r="C213" s="259"/>
      <c r="D213" s="453" t="s">
        <v>70</v>
      </c>
      <c r="E213" s="453"/>
      <c r="F213" s="453"/>
      <c r="G213" s="232"/>
      <c r="H213" s="260"/>
      <c r="I213" s="260"/>
      <c r="J213" s="260"/>
      <c r="K213" s="261"/>
      <c r="L213" s="260"/>
      <c r="M213" s="266">
        <v>118.79</v>
      </c>
      <c r="N213" s="253"/>
      <c r="O213" s="269">
        <v>969.33</v>
      </c>
      <c r="AF213" s="4"/>
      <c r="AG213" s="4"/>
      <c r="AL213" s="4" t="s">
        <v>70</v>
      </c>
      <c r="AO213" s="4"/>
      <c r="AQ213" s="4"/>
    </row>
    <row r="214" spans="1:43" s="3" customFormat="1" ht="42" x14ac:dyDescent="0.3">
      <c r="A214" s="231" t="s">
        <v>125</v>
      </c>
      <c r="B214" s="232" t="s">
        <v>117</v>
      </c>
      <c r="C214" s="233" t="s">
        <v>466</v>
      </c>
      <c r="D214" s="454" t="s">
        <v>467</v>
      </c>
      <c r="E214" s="454"/>
      <c r="F214" s="454"/>
      <c r="G214" s="232" t="s">
        <v>468</v>
      </c>
      <c r="H214" s="232">
        <v>1.484</v>
      </c>
      <c r="I214" s="232" t="s">
        <v>48</v>
      </c>
      <c r="J214" s="232" t="s">
        <v>469</v>
      </c>
      <c r="K214" s="234"/>
      <c r="L214" s="232"/>
      <c r="M214" s="234"/>
      <c r="N214" s="232"/>
      <c r="O214" s="235"/>
      <c r="AF214" s="4"/>
      <c r="AG214" s="4" t="s">
        <v>467</v>
      </c>
      <c r="AL214" s="4"/>
      <c r="AO214" s="4"/>
      <c r="AQ214" s="4"/>
    </row>
    <row r="215" spans="1:43" s="3" customFormat="1" ht="21.6" x14ac:dyDescent="0.3">
      <c r="A215" s="236"/>
      <c r="B215" s="237"/>
      <c r="C215" s="238" t="s">
        <v>50</v>
      </c>
      <c r="D215" s="460" t="s">
        <v>51</v>
      </c>
      <c r="E215" s="460"/>
      <c r="F215" s="460"/>
      <c r="G215" s="460"/>
      <c r="H215" s="460"/>
      <c r="I215" s="460"/>
      <c r="J215" s="460"/>
      <c r="K215" s="460"/>
      <c r="L215" s="460"/>
      <c r="M215" s="460"/>
      <c r="N215" s="460"/>
      <c r="O215" s="461"/>
      <c r="AF215" s="4"/>
      <c r="AG215" s="4"/>
      <c r="AH215" s="204" t="s">
        <v>51</v>
      </c>
      <c r="AL215" s="4"/>
      <c r="AO215" s="4"/>
      <c r="AQ215" s="4"/>
    </row>
    <row r="216" spans="1:43" s="3" customFormat="1" ht="52.2" x14ac:dyDescent="0.3">
      <c r="A216" s="236"/>
      <c r="B216" s="237"/>
      <c r="C216" s="238" t="s">
        <v>52</v>
      </c>
      <c r="D216" s="460" t="s">
        <v>53</v>
      </c>
      <c r="E216" s="460"/>
      <c r="F216" s="460"/>
      <c r="G216" s="460"/>
      <c r="H216" s="460"/>
      <c r="I216" s="460"/>
      <c r="J216" s="460"/>
      <c r="K216" s="460"/>
      <c r="L216" s="460"/>
      <c r="M216" s="460"/>
      <c r="N216" s="460"/>
      <c r="O216" s="461"/>
      <c r="AF216" s="4"/>
      <c r="AG216" s="4"/>
      <c r="AH216" s="204" t="s">
        <v>53</v>
      </c>
      <c r="AL216" s="4"/>
      <c r="AO216" s="4"/>
      <c r="AQ216" s="4"/>
    </row>
    <row r="217" spans="1:43" s="3" customFormat="1" ht="14.4" x14ac:dyDescent="0.3">
      <c r="A217" s="236"/>
      <c r="B217" s="239"/>
      <c r="C217" s="238" t="s">
        <v>48</v>
      </c>
      <c r="D217" s="449" t="s">
        <v>54</v>
      </c>
      <c r="E217" s="449"/>
      <c r="F217" s="449"/>
      <c r="G217" s="240"/>
      <c r="H217" s="241"/>
      <c r="I217" s="241"/>
      <c r="J217" s="241"/>
      <c r="K217" s="242">
        <v>201.61</v>
      </c>
      <c r="L217" s="248">
        <v>1.3225</v>
      </c>
      <c r="M217" s="242">
        <v>395.68</v>
      </c>
      <c r="N217" s="245">
        <v>44.77</v>
      </c>
      <c r="O217" s="246">
        <v>17714.59</v>
      </c>
      <c r="AF217" s="4"/>
      <c r="AG217" s="4"/>
      <c r="AI217" s="204" t="s">
        <v>54</v>
      </c>
      <c r="AL217" s="4"/>
      <c r="AO217" s="4"/>
      <c r="AQ217" s="4"/>
    </row>
    <row r="218" spans="1:43" s="3" customFormat="1" ht="14.4" x14ac:dyDescent="0.3">
      <c r="A218" s="236"/>
      <c r="B218" s="239"/>
      <c r="C218" s="238" t="s">
        <v>27</v>
      </c>
      <c r="D218" s="449" t="s">
        <v>55</v>
      </c>
      <c r="E218" s="449"/>
      <c r="F218" s="449"/>
      <c r="G218" s="240"/>
      <c r="H218" s="241"/>
      <c r="I218" s="241"/>
      <c r="J218" s="241"/>
      <c r="K218" s="242">
        <v>71.64</v>
      </c>
      <c r="L218" s="248">
        <v>1.4375</v>
      </c>
      <c r="M218" s="242">
        <v>152.83000000000001</v>
      </c>
      <c r="N218" s="245">
        <v>13.24</v>
      </c>
      <c r="O218" s="246">
        <v>2023.47</v>
      </c>
      <c r="AF218" s="4"/>
      <c r="AG218" s="4"/>
      <c r="AI218" s="204" t="s">
        <v>55</v>
      </c>
      <c r="AL218" s="4"/>
      <c r="AO218" s="4"/>
      <c r="AQ218" s="4"/>
    </row>
    <row r="219" spans="1:43" s="3" customFormat="1" ht="14.4" x14ac:dyDescent="0.3">
      <c r="A219" s="236"/>
      <c r="B219" s="239"/>
      <c r="C219" s="238" t="s">
        <v>56</v>
      </c>
      <c r="D219" s="449" t="s">
        <v>57</v>
      </c>
      <c r="E219" s="449"/>
      <c r="F219" s="449"/>
      <c r="G219" s="240"/>
      <c r="H219" s="241"/>
      <c r="I219" s="241"/>
      <c r="J219" s="241"/>
      <c r="K219" s="242">
        <v>2.3199999999999998</v>
      </c>
      <c r="L219" s="248">
        <v>1.4375</v>
      </c>
      <c r="M219" s="242">
        <v>4.95</v>
      </c>
      <c r="N219" s="245">
        <v>44.77</v>
      </c>
      <c r="O219" s="247">
        <v>221.61</v>
      </c>
      <c r="AF219" s="4"/>
      <c r="AG219" s="4"/>
      <c r="AI219" s="204" t="s">
        <v>57</v>
      </c>
      <c r="AL219" s="4"/>
      <c r="AO219" s="4"/>
      <c r="AQ219" s="4"/>
    </row>
    <row r="220" spans="1:43" s="3" customFormat="1" ht="14.4" x14ac:dyDescent="0.3">
      <c r="A220" s="236"/>
      <c r="B220" s="239"/>
      <c r="C220" s="238" t="s">
        <v>58</v>
      </c>
      <c r="D220" s="449" t="s">
        <v>59</v>
      </c>
      <c r="E220" s="449"/>
      <c r="F220" s="449"/>
      <c r="G220" s="240"/>
      <c r="H220" s="241"/>
      <c r="I220" s="241"/>
      <c r="J220" s="241"/>
      <c r="K220" s="242">
        <v>62.75</v>
      </c>
      <c r="L220" s="241"/>
      <c r="M220" s="242">
        <v>93.12</v>
      </c>
      <c r="N220" s="245">
        <v>8.16</v>
      </c>
      <c r="O220" s="247">
        <v>759.86</v>
      </c>
      <c r="AF220" s="4"/>
      <c r="AG220" s="4"/>
      <c r="AI220" s="204" t="s">
        <v>59</v>
      </c>
      <c r="AL220" s="4"/>
      <c r="AO220" s="4"/>
      <c r="AQ220" s="4"/>
    </row>
    <row r="221" spans="1:43" s="3" customFormat="1" ht="14.4" x14ac:dyDescent="0.3">
      <c r="A221" s="236"/>
      <c r="B221" s="239"/>
      <c r="C221" s="238"/>
      <c r="D221" s="449" t="s">
        <v>60</v>
      </c>
      <c r="E221" s="449"/>
      <c r="F221" s="449"/>
      <c r="G221" s="240" t="s">
        <v>61</v>
      </c>
      <c r="H221" s="243">
        <v>21.2</v>
      </c>
      <c r="I221" s="248">
        <v>1.3225</v>
      </c>
      <c r="J221" s="265">
        <v>41.606907999999997</v>
      </c>
      <c r="K221" s="249"/>
      <c r="L221" s="241"/>
      <c r="M221" s="249"/>
      <c r="N221" s="241"/>
      <c r="O221" s="250"/>
      <c r="AF221" s="4"/>
      <c r="AG221" s="4"/>
      <c r="AJ221" s="204" t="s">
        <v>60</v>
      </c>
      <c r="AL221" s="4"/>
      <c r="AO221" s="4"/>
      <c r="AQ221" s="4"/>
    </row>
    <row r="222" spans="1:43" s="3" customFormat="1" ht="14.4" x14ac:dyDescent="0.3">
      <c r="A222" s="236"/>
      <c r="B222" s="239"/>
      <c r="C222" s="238"/>
      <c r="D222" s="449" t="s">
        <v>62</v>
      </c>
      <c r="E222" s="449"/>
      <c r="F222" s="449"/>
      <c r="G222" s="240" t="s">
        <v>61</v>
      </c>
      <c r="H222" s="243">
        <v>0.2</v>
      </c>
      <c r="I222" s="248">
        <v>1.4375</v>
      </c>
      <c r="J222" s="264">
        <v>0.42664999999999997</v>
      </c>
      <c r="K222" s="249"/>
      <c r="L222" s="241"/>
      <c r="M222" s="249"/>
      <c r="N222" s="241"/>
      <c r="O222" s="250"/>
      <c r="AF222" s="4"/>
      <c r="AG222" s="4"/>
      <c r="AJ222" s="204" t="s">
        <v>62</v>
      </c>
      <c r="AL222" s="4"/>
      <c r="AO222" s="4"/>
      <c r="AQ222" s="4"/>
    </row>
    <row r="223" spans="1:43" s="3" customFormat="1" ht="14.4" x14ac:dyDescent="0.3">
      <c r="A223" s="251"/>
      <c r="B223" s="240"/>
      <c r="C223" s="238"/>
      <c r="D223" s="459" t="s">
        <v>63</v>
      </c>
      <c r="E223" s="459"/>
      <c r="F223" s="459"/>
      <c r="G223" s="252"/>
      <c r="H223" s="253"/>
      <c r="I223" s="253"/>
      <c r="J223" s="253"/>
      <c r="K223" s="254">
        <v>336</v>
      </c>
      <c r="L223" s="253"/>
      <c r="M223" s="254">
        <v>641.63</v>
      </c>
      <c r="N223" s="253"/>
      <c r="O223" s="256">
        <v>20497.919999999998</v>
      </c>
      <c r="AF223" s="4"/>
      <c r="AG223" s="4"/>
      <c r="AK223" s="204" t="s">
        <v>63</v>
      </c>
      <c r="AL223" s="4"/>
      <c r="AO223" s="4"/>
      <c r="AQ223" s="4"/>
    </row>
    <row r="224" spans="1:43" s="3" customFormat="1" ht="14.4" x14ac:dyDescent="0.3">
      <c r="A224" s="236"/>
      <c r="B224" s="239"/>
      <c r="C224" s="238"/>
      <c r="D224" s="449" t="s">
        <v>64</v>
      </c>
      <c r="E224" s="449"/>
      <c r="F224" s="449"/>
      <c r="G224" s="240"/>
      <c r="H224" s="241"/>
      <c r="I224" s="241"/>
      <c r="J224" s="241"/>
      <c r="K224" s="249"/>
      <c r="L224" s="241"/>
      <c r="M224" s="242">
        <v>400.63</v>
      </c>
      <c r="N224" s="241"/>
      <c r="O224" s="246">
        <v>17936.2</v>
      </c>
      <c r="AF224" s="4"/>
      <c r="AG224" s="4"/>
      <c r="AJ224" s="204" t="s">
        <v>64</v>
      </c>
      <c r="AL224" s="4"/>
      <c r="AO224" s="4"/>
      <c r="AQ224" s="4"/>
    </row>
    <row r="225" spans="1:43" s="3" customFormat="1" ht="20.399999999999999" x14ac:dyDescent="0.3">
      <c r="A225" s="236"/>
      <c r="B225" s="239"/>
      <c r="C225" s="238" t="s">
        <v>389</v>
      </c>
      <c r="D225" s="449" t="s">
        <v>390</v>
      </c>
      <c r="E225" s="449"/>
      <c r="F225" s="449"/>
      <c r="G225" s="240" t="s">
        <v>67</v>
      </c>
      <c r="H225" s="257">
        <v>110</v>
      </c>
      <c r="I225" s="241"/>
      <c r="J225" s="257">
        <v>110</v>
      </c>
      <c r="K225" s="249"/>
      <c r="L225" s="241"/>
      <c r="M225" s="242">
        <v>440.69</v>
      </c>
      <c r="N225" s="241"/>
      <c r="O225" s="246">
        <v>19729.82</v>
      </c>
      <c r="AF225" s="4"/>
      <c r="AG225" s="4"/>
      <c r="AJ225" s="204" t="s">
        <v>390</v>
      </c>
      <c r="AL225" s="4"/>
      <c r="AO225" s="4"/>
      <c r="AQ225" s="4"/>
    </row>
    <row r="226" spans="1:43" s="3" customFormat="1" ht="40.799999999999997" x14ac:dyDescent="0.3">
      <c r="A226" s="236"/>
      <c r="B226" s="239"/>
      <c r="C226" s="238" t="s">
        <v>391</v>
      </c>
      <c r="D226" s="449" t="s">
        <v>392</v>
      </c>
      <c r="E226" s="449"/>
      <c r="F226" s="449"/>
      <c r="G226" s="240" t="s">
        <v>67</v>
      </c>
      <c r="H226" s="257">
        <v>69</v>
      </c>
      <c r="I226" s="245">
        <v>0.85</v>
      </c>
      <c r="J226" s="245">
        <v>58.65</v>
      </c>
      <c r="K226" s="249"/>
      <c r="L226" s="241"/>
      <c r="M226" s="242">
        <v>234.97</v>
      </c>
      <c r="N226" s="241"/>
      <c r="O226" s="246">
        <v>10519.58</v>
      </c>
      <c r="AF226" s="4"/>
      <c r="AG226" s="4"/>
      <c r="AJ226" s="204" t="s">
        <v>392</v>
      </c>
      <c r="AL226" s="4"/>
      <c r="AO226" s="4"/>
      <c r="AQ226" s="4"/>
    </row>
    <row r="227" spans="1:43" s="3" customFormat="1" ht="14.4" x14ac:dyDescent="0.3">
      <c r="A227" s="236"/>
      <c r="B227" s="258"/>
      <c r="C227" s="259"/>
      <c r="D227" s="453" t="s">
        <v>70</v>
      </c>
      <c r="E227" s="453"/>
      <c r="F227" s="453"/>
      <c r="G227" s="232"/>
      <c r="H227" s="260"/>
      <c r="I227" s="260"/>
      <c r="J227" s="260"/>
      <c r="K227" s="261"/>
      <c r="L227" s="260"/>
      <c r="M227" s="262">
        <v>1317.29</v>
      </c>
      <c r="N227" s="253"/>
      <c r="O227" s="263">
        <v>50747.32</v>
      </c>
      <c r="AF227" s="4"/>
      <c r="AG227" s="4"/>
      <c r="AL227" s="4" t="s">
        <v>70</v>
      </c>
      <c r="AO227" s="4"/>
      <c r="AQ227" s="4"/>
    </row>
    <row r="228" spans="1:43" s="3" customFormat="1" ht="21.6" x14ac:dyDescent="0.3">
      <c r="A228" s="231" t="s">
        <v>126</v>
      </c>
      <c r="B228" s="232" t="s">
        <v>121</v>
      </c>
      <c r="C228" s="233" t="s">
        <v>470</v>
      </c>
      <c r="D228" s="454" t="s">
        <v>471</v>
      </c>
      <c r="E228" s="454"/>
      <c r="F228" s="454"/>
      <c r="G228" s="232" t="s">
        <v>118</v>
      </c>
      <c r="H228" s="232">
        <v>2.3744000000000001E-2</v>
      </c>
      <c r="I228" s="232" t="s">
        <v>48</v>
      </c>
      <c r="J228" s="232" t="s">
        <v>472</v>
      </c>
      <c r="K228" s="234" t="s">
        <v>473</v>
      </c>
      <c r="L228" s="232"/>
      <c r="M228" s="234" t="s">
        <v>474</v>
      </c>
      <c r="N228" s="232" t="s">
        <v>84</v>
      </c>
      <c r="O228" s="235" t="s">
        <v>475</v>
      </c>
      <c r="AF228" s="4"/>
      <c r="AG228" s="4" t="s">
        <v>471</v>
      </c>
      <c r="AL228" s="4"/>
      <c r="AO228" s="4"/>
      <c r="AQ228" s="4"/>
    </row>
    <row r="229" spans="1:43" s="3" customFormat="1" ht="14.4" x14ac:dyDescent="0.3">
      <c r="A229" s="285"/>
      <c r="B229" s="203"/>
      <c r="C229" s="259"/>
      <c r="D229" s="449" t="s">
        <v>85</v>
      </c>
      <c r="E229" s="449"/>
      <c r="F229" s="449"/>
      <c r="G229" s="449"/>
      <c r="H229" s="449"/>
      <c r="I229" s="449"/>
      <c r="J229" s="449"/>
      <c r="K229" s="449"/>
      <c r="L229" s="449"/>
      <c r="M229" s="449"/>
      <c r="N229" s="449"/>
      <c r="O229" s="455"/>
      <c r="AF229" s="4"/>
      <c r="AG229" s="4"/>
      <c r="AL229" s="4"/>
      <c r="AM229" s="204" t="s">
        <v>85</v>
      </c>
      <c r="AO229" s="4"/>
      <c r="AQ229" s="4"/>
    </row>
    <row r="230" spans="1:43" s="3" customFormat="1" ht="14.4" x14ac:dyDescent="0.3">
      <c r="A230" s="236"/>
      <c r="B230" s="258"/>
      <c r="C230" s="259"/>
      <c r="D230" s="453" t="s">
        <v>70</v>
      </c>
      <c r="E230" s="453"/>
      <c r="F230" s="453"/>
      <c r="G230" s="232"/>
      <c r="H230" s="260"/>
      <c r="I230" s="260"/>
      <c r="J230" s="260"/>
      <c r="K230" s="261"/>
      <c r="L230" s="260"/>
      <c r="M230" s="266">
        <v>282.20999999999998</v>
      </c>
      <c r="N230" s="253"/>
      <c r="O230" s="263">
        <v>2302.83</v>
      </c>
      <c r="AF230" s="4"/>
      <c r="AG230" s="4"/>
      <c r="AL230" s="4" t="s">
        <v>70</v>
      </c>
      <c r="AO230" s="4"/>
      <c r="AQ230" s="4"/>
    </row>
    <row r="231" spans="1:43" s="3" customFormat="1" ht="21.6" x14ac:dyDescent="0.3">
      <c r="A231" s="231" t="s">
        <v>127</v>
      </c>
      <c r="B231" s="232" t="s">
        <v>123</v>
      </c>
      <c r="C231" s="233" t="s">
        <v>476</v>
      </c>
      <c r="D231" s="454" t="s">
        <v>477</v>
      </c>
      <c r="E231" s="454"/>
      <c r="F231" s="454"/>
      <c r="G231" s="232" t="s">
        <v>118</v>
      </c>
      <c r="H231" s="232">
        <v>0.35615999999999998</v>
      </c>
      <c r="I231" s="232" t="s">
        <v>48</v>
      </c>
      <c r="J231" s="232" t="s">
        <v>478</v>
      </c>
      <c r="K231" s="234" t="s">
        <v>479</v>
      </c>
      <c r="L231" s="232"/>
      <c r="M231" s="234" t="s">
        <v>480</v>
      </c>
      <c r="N231" s="232" t="s">
        <v>84</v>
      </c>
      <c r="O231" s="235" t="s">
        <v>481</v>
      </c>
      <c r="AF231" s="4"/>
      <c r="AG231" s="4" t="s">
        <v>477</v>
      </c>
      <c r="AL231" s="4"/>
      <c r="AO231" s="4"/>
      <c r="AQ231" s="4"/>
    </row>
    <row r="232" spans="1:43" s="3" customFormat="1" ht="14.4" x14ac:dyDescent="0.3">
      <c r="A232" s="285"/>
      <c r="B232" s="203"/>
      <c r="C232" s="259"/>
      <c r="D232" s="449" t="s">
        <v>85</v>
      </c>
      <c r="E232" s="449"/>
      <c r="F232" s="449"/>
      <c r="G232" s="449"/>
      <c r="H232" s="449"/>
      <c r="I232" s="449"/>
      <c r="J232" s="449"/>
      <c r="K232" s="449"/>
      <c r="L232" s="449"/>
      <c r="M232" s="449"/>
      <c r="N232" s="449"/>
      <c r="O232" s="455"/>
      <c r="AF232" s="4"/>
      <c r="AG232" s="4"/>
      <c r="AL232" s="4"/>
      <c r="AM232" s="204" t="s">
        <v>85</v>
      </c>
      <c r="AO232" s="4"/>
      <c r="AQ232" s="4"/>
    </row>
    <row r="233" spans="1:43" s="3" customFormat="1" ht="14.4" x14ac:dyDescent="0.3">
      <c r="A233" s="236"/>
      <c r="B233" s="258"/>
      <c r="C233" s="259"/>
      <c r="D233" s="453" t="s">
        <v>70</v>
      </c>
      <c r="E233" s="453"/>
      <c r="F233" s="453"/>
      <c r="G233" s="232"/>
      <c r="H233" s="260"/>
      <c r="I233" s="260"/>
      <c r="J233" s="260"/>
      <c r="K233" s="261"/>
      <c r="L233" s="260"/>
      <c r="M233" s="262">
        <v>2731.64</v>
      </c>
      <c r="N233" s="253"/>
      <c r="O233" s="263">
        <v>22290.18</v>
      </c>
      <c r="AF233" s="4"/>
      <c r="AG233" s="4"/>
      <c r="AL233" s="4" t="s">
        <v>70</v>
      </c>
      <c r="AO233" s="4"/>
      <c r="AQ233" s="4"/>
    </row>
    <row r="234" spans="1:43" s="3" customFormat="1" ht="14.4" x14ac:dyDescent="0.3">
      <c r="A234" s="270"/>
      <c r="B234" s="205"/>
      <c r="C234" s="234"/>
      <c r="D234" s="453" t="s">
        <v>482</v>
      </c>
      <c r="E234" s="453"/>
      <c r="F234" s="453"/>
      <c r="G234" s="453"/>
      <c r="H234" s="453"/>
      <c r="I234" s="453"/>
      <c r="J234" s="453"/>
      <c r="K234" s="453"/>
      <c r="L234" s="453"/>
      <c r="M234" s="271"/>
      <c r="N234" s="272"/>
      <c r="O234" s="273"/>
      <c r="P234" s="274"/>
      <c r="AF234" s="4"/>
      <c r="AG234" s="4"/>
      <c r="AL234" s="4"/>
      <c r="AO234" s="4" t="s">
        <v>482</v>
      </c>
      <c r="AQ234" s="4"/>
    </row>
    <row r="235" spans="1:43" s="3" customFormat="1" ht="14.4" x14ac:dyDescent="0.3">
      <c r="A235" s="236"/>
      <c r="B235" s="203"/>
      <c r="C235" s="238"/>
      <c r="D235" s="449" t="s">
        <v>96</v>
      </c>
      <c r="E235" s="449"/>
      <c r="F235" s="449"/>
      <c r="G235" s="449"/>
      <c r="H235" s="449"/>
      <c r="I235" s="449"/>
      <c r="J235" s="449"/>
      <c r="K235" s="449"/>
      <c r="L235" s="449"/>
      <c r="M235" s="275">
        <v>49141.54</v>
      </c>
      <c r="N235" s="276"/>
      <c r="O235" s="277"/>
      <c r="P235" s="278"/>
      <c r="AF235" s="4"/>
      <c r="AG235" s="4"/>
      <c r="AL235" s="4"/>
      <c r="AO235" s="4"/>
      <c r="AP235" s="204" t="s">
        <v>96</v>
      </c>
      <c r="AQ235" s="4"/>
    </row>
    <row r="236" spans="1:43" s="3" customFormat="1" ht="14.4" x14ac:dyDescent="0.3">
      <c r="A236" s="236"/>
      <c r="B236" s="203"/>
      <c r="C236" s="238"/>
      <c r="D236" s="449" t="s">
        <v>97</v>
      </c>
      <c r="E236" s="449"/>
      <c r="F236" s="449"/>
      <c r="G236" s="449"/>
      <c r="H236" s="449"/>
      <c r="I236" s="449"/>
      <c r="J236" s="449"/>
      <c r="K236" s="449"/>
      <c r="L236" s="449"/>
      <c r="M236" s="278"/>
      <c r="N236" s="276"/>
      <c r="O236" s="277"/>
      <c r="P236" s="278"/>
      <c r="AF236" s="4"/>
      <c r="AG236" s="4"/>
      <c r="AL236" s="4"/>
      <c r="AO236" s="4"/>
      <c r="AP236" s="204" t="s">
        <v>97</v>
      </c>
      <c r="AQ236" s="4"/>
    </row>
    <row r="237" spans="1:43" s="3" customFormat="1" ht="14.4" x14ac:dyDescent="0.3">
      <c r="A237" s="236"/>
      <c r="B237" s="203"/>
      <c r="C237" s="238"/>
      <c r="D237" s="449" t="s">
        <v>98</v>
      </c>
      <c r="E237" s="449"/>
      <c r="F237" s="449"/>
      <c r="G237" s="449"/>
      <c r="H237" s="449"/>
      <c r="I237" s="449"/>
      <c r="J237" s="449"/>
      <c r="K237" s="449"/>
      <c r="L237" s="449"/>
      <c r="M237" s="275">
        <v>3134.21</v>
      </c>
      <c r="N237" s="276"/>
      <c r="O237" s="277"/>
      <c r="P237" s="278"/>
      <c r="AF237" s="4"/>
      <c r="AG237" s="4"/>
      <c r="AL237" s="4"/>
      <c r="AO237" s="4"/>
      <c r="AP237" s="204" t="s">
        <v>98</v>
      </c>
      <c r="AQ237" s="4"/>
    </row>
    <row r="238" spans="1:43" s="3" customFormat="1" ht="14.4" x14ac:dyDescent="0.3">
      <c r="A238" s="236"/>
      <c r="B238" s="203"/>
      <c r="C238" s="238"/>
      <c r="D238" s="449" t="s">
        <v>99</v>
      </c>
      <c r="E238" s="449"/>
      <c r="F238" s="449"/>
      <c r="G238" s="449"/>
      <c r="H238" s="449"/>
      <c r="I238" s="449"/>
      <c r="J238" s="449"/>
      <c r="K238" s="449"/>
      <c r="L238" s="449"/>
      <c r="M238" s="275">
        <v>1847.9</v>
      </c>
      <c r="N238" s="276"/>
      <c r="O238" s="277"/>
      <c r="P238" s="278"/>
      <c r="AF238" s="4"/>
      <c r="AG238" s="4"/>
      <c r="AL238" s="4"/>
      <c r="AO238" s="4"/>
      <c r="AP238" s="204" t="s">
        <v>99</v>
      </c>
      <c r="AQ238" s="4"/>
    </row>
    <row r="239" spans="1:43" s="3" customFormat="1" ht="14.4" x14ac:dyDescent="0.3">
      <c r="A239" s="236"/>
      <c r="B239" s="203"/>
      <c r="C239" s="238"/>
      <c r="D239" s="449" t="s">
        <v>100</v>
      </c>
      <c r="E239" s="449"/>
      <c r="F239" s="449"/>
      <c r="G239" s="449"/>
      <c r="H239" s="449"/>
      <c r="I239" s="449"/>
      <c r="J239" s="449"/>
      <c r="K239" s="449"/>
      <c r="L239" s="449"/>
      <c r="M239" s="279">
        <v>229.94</v>
      </c>
      <c r="N239" s="276"/>
      <c r="O239" s="277"/>
      <c r="P239" s="278"/>
      <c r="AF239" s="4"/>
      <c r="AG239" s="4"/>
      <c r="AL239" s="4"/>
      <c r="AO239" s="4"/>
      <c r="AP239" s="204" t="s">
        <v>100</v>
      </c>
      <c r="AQ239" s="4"/>
    </row>
    <row r="240" spans="1:43" s="3" customFormat="1" ht="14.4" x14ac:dyDescent="0.3">
      <c r="A240" s="236"/>
      <c r="B240" s="203"/>
      <c r="C240" s="238"/>
      <c r="D240" s="449" t="s">
        <v>101</v>
      </c>
      <c r="E240" s="449"/>
      <c r="F240" s="449"/>
      <c r="G240" s="449"/>
      <c r="H240" s="449"/>
      <c r="I240" s="449"/>
      <c r="J240" s="449"/>
      <c r="K240" s="449"/>
      <c r="L240" s="449"/>
      <c r="M240" s="275">
        <v>44159.43</v>
      </c>
      <c r="N240" s="276"/>
      <c r="O240" s="277"/>
      <c r="P240" s="278"/>
      <c r="AF240" s="4"/>
      <c r="AG240" s="4"/>
      <c r="AL240" s="4"/>
      <c r="AO240" s="4"/>
      <c r="AP240" s="204" t="s">
        <v>101</v>
      </c>
      <c r="AQ240" s="4"/>
    </row>
    <row r="241" spans="1:45" s="3" customFormat="1" ht="14.4" x14ac:dyDescent="0.3">
      <c r="A241" s="236"/>
      <c r="B241" s="203"/>
      <c r="C241" s="238"/>
      <c r="D241" s="449" t="s">
        <v>102</v>
      </c>
      <c r="E241" s="449"/>
      <c r="F241" s="449"/>
      <c r="G241" s="449"/>
      <c r="H241" s="449"/>
      <c r="I241" s="449"/>
      <c r="J241" s="449"/>
      <c r="K241" s="449"/>
      <c r="L241" s="449"/>
      <c r="M241" s="275">
        <v>54301</v>
      </c>
      <c r="N241" s="276"/>
      <c r="O241" s="277"/>
      <c r="P241" s="278"/>
      <c r="AF241" s="4"/>
      <c r="AG241" s="4"/>
      <c r="AL241" s="4"/>
      <c r="AO241" s="4"/>
      <c r="AP241" s="204" t="s">
        <v>102</v>
      </c>
      <c r="AQ241" s="4"/>
    </row>
    <row r="242" spans="1:45" s="3" customFormat="1" ht="14.4" x14ac:dyDescent="0.3">
      <c r="A242" s="236"/>
      <c r="B242" s="203"/>
      <c r="C242" s="238"/>
      <c r="D242" s="449" t="s">
        <v>97</v>
      </c>
      <c r="E242" s="449"/>
      <c r="F242" s="449"/>
      <c r="G242" s="449"/>
      <c r="H242" s="449"/>
      <c r="I242" s="449"/>
      <c r="J242" s="449"/>
      <c r="K242" s="449"/>
      <c r="L242" s="449"/>
      <c r="M242" s="278"/>
      <c r="N242" s="276"/>
      <c r="O242" s="277"/>
      <c r="P242" s="278"/>
      <c r="AF242" s="4"/>
      <c r="AG242" s="4"/>
      <c r="AL242" s="4"/>
      <c r="AO242" s="4"/>
      <c r="AP242" s="204" t="s">
        <v>97</v>
      </c>
      <c r="AQ242" s="4"/>
    </row>
    <row r="243" spans="1:45" s="3" customFormat="1" ht="14.4" x14ac:dyDescent="0.3">
      <c r="A243" s="236"/>
      <c r="B243" s="203"/>
      <c r="C243" s="238"/>
      <c r="D243" s="449" t="s">
        <v>108</v>
      </c>
      <c r="E243" s="449"/>
      <c r="F243" s="449"/>
      <c r="G243" s="449"/>
      <c r="H243" s="449"/>
      <c r="I243" s="449"/>
      <c r="J243" s="449"/>
      <c r="K243" s="449"/>
      <c r="L243" s="449"/>
      <c r="M243" s="275">
        <v>3134.21</v>
      </c>
      <c r="N243" s="276"/>
      <c r="O243" s="277"/>
      <c r="P243" s="278"/>
      <c r="AF243" s="4"/>
      <c r="AG243" s="4"/>
      <c r="AL243" s="4"/>
      <c r="AO243" s="4"/>
      <c r="AP243" s="204" t="s">
        <v>108</v>
      </c>
      <c r="AQ243" s="4"/>
    </row>
    <row r="244" spans="1:45" s="3" customFormat="1" ht="14.4" x14ac:dyDescent="0.3">
      <c r="A244" s="236"/>
      <c r="B244" s="203"/>
      <c r="C244" s="238"/>
      <c r="D244" s="449" t="s">
        <v>109</v>
      </c>
      <c r="E244" s="449"/>
      <c r="F244" s="449"/>
      <c r="G244" s="449"/>
      <c r="H244" s="449"/>
      <c r="I244" s="449"/>
      <c r="J244" s="449"/>
      <c r="K244" s="449"/>
      <c r="L244" s="449"/>
      <c r="M244" s="275">
        <v>1847.9</v>
      </c>
      <c r="N244" s="276"/>
      <c r="O244" s="277"/>
      <c r="P244" s="278"/>
      <c r="AF244" s="4"/>
      <c r="AG244" s="4"/>
      <c r="AL244" s="4"/>
      <c r="AO244" s="4"/>
      <c r="AP244" s="204" t="s">
        <v>109</v>
      </c>
      <c r="AQ244" s="4"/>
    </row>
    <row r="245" spans="1:45" s="3" customFormat="1" ht="14.4" x14ac:dyDescent="0.3">
      <c r="A245" s="236"/>
      <c r="B245" s="203"/>
      <c r="C245" s="238"/>
      <c r="D245" s="449" t="s">
        <v>110</v>
      </c>
      <c r="E245" s="449"/>
      <c r="F245" s="449"/>
      <c r="G245" s="449"/>
      <c r="H245" s="449"/>
      <c r="I245" s="449"/>
      <c r="J245" s="449"/>
      <c r="K245" s="449"/>
      <c r="L245" s="449"/>
      <c r="M245" s="279">
        <v>229.94</v>
      </c>
      <c r="N245" s="276"/>
      <c r="O245" s="277"/>
      <c r="P245" s="278"/>
      <c r="AF245" s="4"/>
      <c r="AG245" s="4"/>
      <c r="AL245" s="4"/>
      <c r="AO245" s="4"/>
      <c r="AP245" s="204" t="s">
        <v>110</v>
      </c>
      <c r="AQ245" s="4"/>
    </row>
    <row r="246" spans="1:45" s="3" customFormat="1" ht="14.4" x14ac:dyDescent="0.3">
      <c r="A246" s="236"/>
      <c r="B246" s="203"/>
      <c r="C246" s="238"/>
      <c r="D246" s="449" t="s">
        <v>136</v>
      </c>
      <c r="E246" s="449"/>
      <c r="F246" s="449"/>
      <c r="G246" s="449"/>
      <c r="H246" s="449"/>
      <c r="I246" s="449"/>
      <c r="J246" s="449"/>
      <c r="K246" s="449"/>
      <c r="L246" s="449"/>
      <c r="M246" s="275">
        <v>44159.43</v>
      </c>
      <c r="N246" s="276"/>
      <c r="O246" s="277"/>
      <c r="P246" s="278"/>
      <c r="AF246" s="4"/>
      <c r="AG246" s="4"/>
      <c r="AL246" s="4"/>
      <c r="AO246" s="4"/>
      <c r="AP246" s="204" t="s">
        <v>136</v>
      </c>
      <c r="AQ246" s="4"/>
    </row>
    <row r="247" spans="1:45" s="3" customFormat="1" ht="14.4" x14ac:dyDescent="0.3">
      <c r="A247" s="236"/>
      <c r="B247" s="203"/>
      <c r="C247" s="238"/>
      <c r="D247" s="449" t="s">
        <v>111</v>
      </c>
      <c r="E247" s="449"/>
      <c r="F247" s="449"/>
      <c r="G247" s="449"/>
      <c r="H247" s="449"/>
      <c r="I247" s="449"/>
      <c r="J247" s="449"/>
      <c r="K247" s="449"/>
      <c r="L247" s="449"/>
      <c r="M247" s="275">
        <v>3463.48</v>
      </c>
      <c r="N247" s="276"/>
      <c r="O247" s="277"/>
      <c r="P247" s="278"/>
      <c r="AF247" s="4"/>
      <c r="AG247" s="4"/>
      <c r="AL247" s="4"/>
      <c r="AO247" s="4"/>
      <c r="AP247" s="204" t="s">
        <v>111</v>
      </c>
      <c r="AQ247" s="4"/>
    </row>
    <row r="248" spans="1:45" s="3" customFormat="1" ht="14.4" x14ac:dyDescent="0.3">
      <c r="A248" s="236"/>
      <c r="B248" s="203"/>
      <c r="C248" s="238"/>
      <c r="D248" s="449" t="s">
        <v>112</v>
      </c>
      <c r="E248" s="449"/>
      <c r="F248" s="449"/>
      <c r="G248" s="449"/>
      <c r="H248" s="449"/>
      <c r="I248" s="449"/>
      <c r="J248" s="449"/>
      <c r="K248" s="449"/>
      <c r="L248" s="449"/>
      <c r="M248" s="275">
        <v>1695.98</v>
      </c>
      <c r="N248" s="276"/>
      <c r="O248" s="277"/>
      <c r="P248" s="278"/>
      <c r="AF248" s="4"/>
      <c r="AG248" s="4"/>
      <c r="AL248" s="4"/>
      <c r="AO248" s="4"/>
      <c r="AP248" s="204" t="s">
        <v>112</v>
      </c>
      <c r="AQ248" s="4"/>
    </row>
    <row r="249" spans="1:45" s="3" customFormat="1" ht="14.4" x14ac:dyDescent="0.3">
      <c r="A249" s="236"/>
      <c r="B249" s="203"/>
      <c r="C249" s="238"/>
      <c r="D249" s="449" t="s">
        <v>103</v>
      </c>
      <c r="E249" s="449"/>
      <c r="F249" s="449"/>
      <c r="G249" s="449"/>
      <c r="H249" s="449"/>
      <c r="I249" s="449"/>
      <c r="J249" s="449"/>
      <c r="K249" s="449"/>
      <c r="L249" s="449"/>
      <c r="M249" s="275">
        <v>3364.15</v>
      </c>
      <c r="N249" s="276"/>
      <c r="O249" s="277"/>
      <c r="P249" s="278"/>
      <c r="AF249" s="4"/>
      <c r="AG249" s="4"/>
      <c r="AL249" s="4"/>
      <c r="AO249" s="4"/>
      <c r="AP249" s="204" t="s">
        <v>103</v>
      </c>
      <c r="AQ249" s="4"/>
    </row>
    <row r="250" spans="1:45" s="3" customFormat="1" ht="14.4" x14ac:dyDescent="0.3">
      <c r="A250" s="236"/>
      <c r="B250" s="203"/>
      <c r="C250" s="238"/>
      <c r="D250" s="449" t="s">
        <v>104</v>
      </c>
      <c r="E250" s="449"/>
      <c r="F250" s="449"/>
      <c r="G250" s="449"/>
      <c r="H250" s="449"/>
      <c r="I250" s="449"/>
      <c r="J250" s="449"/>
      <c r="K250" s="449"/>
      <c r="L250" s="449"/>
      <c r="M250" s="275">
        <v>3463.48</v>
      </c>
      <c r="N250" s="276"/>
      <c r="O250" s="277"/>
      <c r="P250" s="278"/>
      <c r="AF250" s="4"/>
      <c r="AG250" s="4"/>
      <c r="AL250" s="4"/>
      <c r="AO250" s="4"/>
      <c r="AP250" s="204" t="s">
        <v>104</v>
      </c>
      <c r="AQ250" s="4"/>
    </row>
    <row r="251" spans="1:45" s="3" customFormat="1" ht="14.4" x14ac:dyDescent="0.3">
      <c r="A251" s="236"/>
      <c r="B251" s="203"/>
      <c r="C251" s="238"/>
      <c r="D251" s="449" t="s">
        <v>105</v>
      </c>
      <c r="E251" s="449"/>
      <c r="F251" s="449"/>
      <c r="G251" s="449"/>
      <c r="H251" s="449"/>
      <c r="I251" s="449"/>
      <c r="J251" s="449"/>
      <c r="K251" s="449"/>
      <c r="L251" s="449"/>
      <c r="M251" s="275">
        <v>1695.98</v>
      </c>
      <c r="N251" s="276"/>
      <c r="O251" s="277"/>
      <c r="P251" s="278"/>
      <c r="AF251" s="4"/>
      <c r="AG251" s="4"/>
      <c r="AL251" s="4"/>
      <c r="AO251" s="4"/>
      <c r="AP251" s="204" t="s">
        <v>105</v>
      </c>
      <c r="AQ251" s="4"/>
    </row>
    <row r="252" spans="1:45" s="3" customFormat="1" ht="14.4" x14ac:dyDescent="0.3">
      <c r="A252" s="236"/>
      <c r="B252" s="203"/>
      <c r="C252" s="280"/>
      <c r="D252" s="450" t="s">
        <v>483</v>
      </c>
      <c r="E252" s="450"/>
      <c r="F252" s="450"/>
      <c r="G252" s="450"/>
      <c r="H252" s="450"/>
      <c r="I252" s="450"/>
      <c r="J252" s="450"/>
      <c r="K252" s="450"/>
      <c r="L252" s="450"/>
      <c r="M252" s="281">
        <v>54301</v>
      </c>
      <c r="N252" s="282"/>
      <c r="O252" s="283"/>
      <c r="P252" s="284"/>
      <c r="AF252" s="4"/>
      <c r="AG252" s="4"/>
      <c r="AL252" s="4"/>
      <c r="AO252" s="4"/>
      <c r="AQ252" s="4" t="s">
        <v>483</v>
      </c>
    </row>
    <row r="253" spans="1:45" s="3" customFormat="1" ht="14.4" x14ac:dyDescent="0.3">
      <c r="A253" s="270"/>
      <c r="B253" s="205"/>
      <c r="C253" s="234"/>
      <c r="D253" s="453" t="s">
        <v>149</v>
      </c>
      <c r="E253" s="453"/>
      <c r="F253" s="453"/>
      <c r="G253" s="453"/>
      <c r="H253" s="453"/>
      <c r="I253" s="453"/>
      <c r="J253" s="453"/>
      <c r="K253" s="453"/>
      <c r="L253" s="453"/>
      <c r="M253" s="271"/>
      <c r="N253" s="272"/>
      <c r="O253" s="273"/>
      <c r="AR253" s="4" t="s">
        <v>149</v>
      </c>
    </row>
    <row r="254" spans="1:45" s="3" customFormat="1" ht="14.4" x14ac:dyDescent="0.3">
      <c r="A254" s="236"/>
      <c r="B254" s="203"/>
      <c r="C254" s="238"/>
      <c r="D254" s="449" t="s">
        <v>96</v>
      </c>
      <c r="E254" s="449"/>
      <c r="F254" s="449"/>
      <c r="G254" s="449"/>
      <c r="H254" s="449"/>
      <c r="I254" s="449"/>
      <c r="J254" s="449"/>
      <c r="K254" s="449"/>
      <c r="L254" s="449"/>
      <c r="M254" s="275">
        <v>87184.03</v>
      </c>
      <c r="N254" s="276"/>
      <c r="O254" s="287">
        <v>869450.03</v>
      </c>
      <c r="AR254" s="4"/>
      <c r="AS254" s="204" t="s">
        <v>96</v>
      </c>
    </row>
    <row r="255" spans="1:45" s="3" customFormat="1" ht="14.4" x14ac:dyDescent="0.3">
      <c r="A255" s="236"/>
      <c r="B255" s="203"/>
      <c r="C255" s="238"/>
      <c r="D255" s="449" t="s">
        <v>97</v>
      </c>
      <c r="E255" s="449"/>
      <c r="F255" s="449"/>
      <c r="G255" s="449"/>
      <c r="H255" s="449"/>
      <c r="I255" s="449"/>
      <c r="J255" s="449"/>
      <c r="K255" s="449"/>
      <c r="L255" s="449"/>
      <c r="M255" s="278"/>
      <c r="N255" s="276"/>
      <c r="O255" s="277"/>
      <c r="AR255" s="4"/>
      <c r="AS255" s="204" t="s">
        <v>97</v>
      </c>
    </row>
    <row r="256" spans="1:45" s="3" customFormat="1" ht="14.4" x14ac:dyDescent="0.3">
      <c r="A256" s="236"/>
      <c r="B256" s="203"/>
      <c r="C256" s="238"/>
      <c r="D256" s="449" t="s">
        <v>98</v>
      </c>
      <c r="E256" s="449"/>
      <c r="F256" s="449"/>
      <c r="G256" s="449"/>
      <c r="H256" s="449"/>
      <c r="I256" s="449"/>
      <c r="J256" s="449"/>
      <c r="K256" s="449"/>
      <c r="L256" s="449"/>
      <c r="M256" s="275">
        <v>3690.62</v>
      </c>
      <c r="N256" s="276"/>
      <c r="O256" s="287">
        <v>165229.04</v>
      </c>
      <c r="AR256" s="4"/>
      <c r="AS256" s="204" t="s">
        <v>98</v>
      </c>
    </row>
    <row r="257" spans="1:46" s="3" customFormat="1" ht="14.4" x14ac:dyDescent="0.3">
      <c r="A257" s="236"/>
      <c r="B257" s="203"/>
      <c r="C257" s="238"/>
      <c r="D257" s="449" t="s">
        <v>99</v>
      </c>
      <c r="E257" s="449"/>
      <c r="F257" s="449"/>
      <c r="G257" s="449"/>
      <c r="H257" s="449"/>
      <c r="I257" s="449"/>
      <c r="J257" s="449"/>
      <c r="K257" s="449"/>
      <c r="L257" s="449"/>
      <c r="M257" s="275">
        <v>4510.78</v>
      </c>
      <c r="N257" s="276"/>
      <c r="O257" s="287">
        <v>59722.74</v>
      </c>
      <c r="AR257" s="4"/>
      <c r="AS257" s="204" t="s">
        <v>99</v>
      </c>
    </row>
    <row r="258" spans="1:46" s="3" customFormat="1" ht="14.4" x14ac:dyDescent="0.3">
      <c r="A258" s="236"/>
      <c r="B258" s="203"/>
      <c r="C258" s="238"/>
      <c r="D258" s="449" t="s">
        <v>100</v>
      </c>
      <c r="E258" s="449"/>
      <c r="F258" s="449"/>
      <c r="G258" s="449"/>
      <c r="H258" s="449"/>
      <c r="I258" s="449"/>
      <c r="J258" s="449"/>
      <c r="K258" s="449"/>
      <c r="L258" s="449"/>
      <c r="M258" s="279">
        <v>544.4</v>
      </c>
      <c r="N258" s="276"/>
      <c r="O258" s="287">
        <v>24372.799999999999</v>
      </c>
      <c r="AR258" s="4"/>
      <c r="AS258" s="204" t="s">
        <v>100</v>
      </c>
    </row>
    <row r="259" spans="1:46" s="3" customFormat="1" ht="14.4" x14ac:dyDescent="0.3">
      <c r="A259" s="236"/>
      <c r="B259" s="203"/>
      <c r="C259" s="238"/>
      <c r="D259" s="449" t="s">
        <v>101</v>
      </c>
      <c r="E259" s="449"/>
      <c r="F259" s="449"/>
      <c r="G259" s="449"/>
      <c r="H259" s="449"/>
      <c r="I259" s="449"/>
      <c r="J259" s="449"/>
      <c r="K259" s="449"/>
      <c r="L259" s="449"/>
      <c r="M259" s="275">
        <v>78982.63</v>
      </c>
      <c r="N259" s="276"/>
      <c r="O259" s="287">
        <v>644498.25</v>
      </c>
      <c r="AR259" s="4"/>
      <c r="AS259" s="204" t="s">
        <v>101</v>
      </c>
    </row>
    <row r="260" spans="1:46" s="3" customFormat="1" ht="14.4" x14ac:dyDescent="0.3">
      <c r="A260" s="236"/>
      <c r="B260" s="203"/>
      <c r="C260" s="238"/>
      <c r="D260" s="449" t="s">
        <v>102</v>
      </c>
      <c r="E260" s="449"/>
      <c r="F260" s="449"/>
      <c r="G260" s="449"/>
      <c r="H260" s="449"/>
      <c r="I260" s="449"/>
      <c r="J260" s="449"/>
      <c r="K260" s="449"/>
      <c r="L260" s="449"/>
      <c r="M260" s="275">
        <v>93766.24</v>
      </c>
      <c r="N260" s="276"/>
      <c r="O260" s="287">
        <v>1164136.06</v>
      </c>
      <c r="AR260" s="4"/>
      <c r="AS260" s="204" t="s">
        <v>102</v>
      </c>
    </row>
    <row r="261" spans="1:46" s="3" customFormat="1" ht="14.4" x14ac:dyDescent="0.3">
      <c r="A261" s="236"/>
      <c r="B261" s="203"/>
      <c r="C261" s="238"/>
      <c r="D261" s="449" t="s">
        <v>97</v>
      </c>
      <c r="E261" s="449"/>
      <c r="F261" s="449"/>
      <c r="G261" s="449"/>
      <c r="H261" s="449"/>
      <c r="I261" s="449"/>
      <c r="J261" s="449"/>
      <c r="K261" s="449"/>
      <c r="L261" s="449"/>
      <c r="M261" s="278"/>
      <c r="N261" s="276"/>
      <c r="O261" s="277"/>
      <c r="AR261" s="4"/>
      <c r="AS261" s="204" t="s">
        <v>97</v>
      </c>
    </row>
    <row r="262" spans="1:46" s="3" customFormat="1" ht="14.4" x14ac:dyDescent="0.3">
      <c r="A262" s="236"/>
      <c r="B262" s="203"/>
      <c r="C262" s="238"/>
      <c r="D262" s="449" t="s">
        <v>108</v>
      </c>
      <c r="E262" s="449"/>
      <c r="F262" s="449"/>
      <c r="G262" s="449"/>
      <c r="H262" s="449"/>
      <c r="I262" s="449"/>
      <c r="J262" s="449"/>
      <c r="K262" s="449"/>
      <c r="L262" s="449"/>
      <c r="M262" s="275">
        <v>3690.62</v>
      </c>
      <c r="N262" s="276"/>
      <c r="O262" s="287">
        <v>165229.04</v>
      </c>
      <c r="AR262" s="4"/>
      <c r="AS262" s="204" t="s">
        <v>108</v>
      </c>
    </row>
    <row r="263" spans="1:46" s="3" customFormat="1" ht="14.4" x14ac:dyDescent="0.3">
      <c r="A263" s="236"/>
      <c r="B263" s="203"/>
      <c r="C263" s="238"/>
      <c r="D263" s="449" t="s">
        <v>109</v>
      </c>
      <c r="E263" s="449"/>
      <c r="F263" s="449"/>
      <c r="G263" s="449"/>
      <c r="H263" s="449"/>
      <c r="I263" s="449"/>
      <c r="J263" s="449"/>
      <c r="K263" s="449"/>
      <c r="L263" s="449"/>
      <c r="M263" s="275">
        <v>4510.78</v>
      </c>
      <c r="N263" s="276"/>
      <c r="O263" s="287">
        <v>59722.74</v>
      </c>
      <c r="AR263" s="4"/>
      <c r="AS263" s="204" t="s">
        <v>109</v>
      </c>
    </row>
    <row r="264" spans="1:46" s="3" customFormat="1" ht="14.4" x14ac:dyDescent="0.3">
      <c r="A264" s="236"/>
      <c r="B264" s="203"/>
      <c r="C264" s="238"/>
      <c r="D264" s="449" t="s">
        <v>110</v>
      </c>
      <c r="E264" s="449"/>
      <c r="F264" s="449"/>
      <c r="G264" s="449"/>
      <c r="H264" s="449"/>
      <c r="I264" s="449"/>
      <c r="J264" s="449"/>
      <c r="K264" s="449"/>
      <c r="L264" s="449"/>
      <c r="M264" s="279">
        <v>544.4</v>
      </c>
      <c r="N264" s="276"/>
      <c r="O264" s="287">
        <v>24372.799999999999</v>
      </c>
      <c r="AR264" s="4"/>
      <c r="AS264" s="204" t="s">
        <v>110</v>
      </c>
    </row>
    <row r="265" spans="1:46" s="3" customFormat="1" ht="14.4" x14ac:dyDescent="0.3">
      <c r="A265" s="236"/>
      <c r="B265" s="203"/>
      <c r="C265" s="238"/>
      <c r="D265" s="449" t="s">
        <v>136</v>
      </c>
      <c r="E265" s="449"/>
      <c r="F265" s="449"/>
      <c r="G265" s="449"/>
      <c r="H265" s="449"/>
      <c r="I265" s="449"/>
      <c r="J265" s="449"/>
      <c r="K265" s="449"/>
      <c r="L265" s="449"/>
      <c r="M265" s="275">
        <v>78982.63</v>
      </c>
      <c r="N265" s="276"/>
      <c r="O265" s="287">
        <v>644498.25</v>
      </c>
      <c r="AR265" s="4"/>
      <c r="AS265" s="204" t="s">
        <v>136</v>
      </c>
    </row>
    <row r="266" spans="1:46" s="3" customFormat="1" ht="14.4" x14ac:dyDescent="0.3">
      <c r="A266" s="236"/>
      <c r="B266" s="203"/>
      <c r="C266" s="238"/>
      <c r="D266" s="449" t="s">
        <v>111</v>
      </c>
      <c r="E266" s="449"/>
      <c r="F266" s="449"/>
      <c r="G266" s="449"/>
      <c r="H266" s="449"/>
      <c r="I266" s="449"/>
      <c r="J266" s="449"/>
      <c r="K266" s="449"/>
      <c r="L266" s="449"/>
      <c r="M266" s="275">
        <v>4388.79</v>
      </c>
      <c r="N266" s="276"/>
      <c r="O266" s="287">
        <v>196486.5</v>
      </c>
      <c r="AR266" s="4"/>
      <c r="AS266" s="204" t="s">
        <v>111</v>
      </c>
    </row>
    <row r="267" spans="1:46" s="3" customFormat="1" ht="14.4" x14ac:dyDescent="0.3">
      <c r="A267" s="236"/>
      <c r="B267" s="203"/>
      <c r="C267" s="238"/>
      <c r="D267" s="449" t="s">
        <v>112</v>
      </c>
      <c r="E267" s="449"/>
      <c r="F267" s="449"/>
      <c r="G267" s="449"/>
      <c r="H267" s="449"/>
      <c r="I267" s="449"/>
      <c r="J267" s="449"/>
      <c r="K267" s="449"/>
      <c r="L267" s="449"/>
      <c r="M267" s="275">
        <v>2193.42</v>
      </c>
      <c r="N267" s="276"/>
      <c r="O267" s="287">
        <v>98199.53</v>
      </c>
      <c r="AR267" s="4"/>
      <c r="AS267" s="204" t="s">
        <v>112</v>
      </c>
    </row>
    <row r="268" spans="1:46" s="3" customFormat="1" ht="14.4" x14ac:dyDescent="0.3">
      <c r="A268" s="236"/>
      <c r="B268" s="203"/>
      <c r="C268" s="238"/>
      <c r="D268" s="449" t="s">
        <v>103</v>
      </c>
      <c r="E268" s="449"/>
      <c r="F268" s="449"/>
      <c r="G268" s="449"/>
      <c r="H268" s="449"/>
      <c r="I268" s="449"/>
      <c r="J268" s="449"/>
      <c r="K268" s="449"/>
      <c r="L268" s="449"/>
      <c r="M268" s="275">
        <v>4235.0200000000004</v>
      </c>
      <c r="N268" s="276"/>
      <c r="O268" s="287">
        <v>189601.84</v>
      </c>
      <c r="AR268" s="4"/>
      <c r="AS268" s="204" t="s">
        <v>103</v>
      </c>
    </row>
    <row r="269" spans="1:46" s="3" customFormat="1" ht="14.4" x14ac:dyDescent="0.3">
      <c r="A269" s="236"/>
      <c r="B269" s="203"/>
      <c r="C269" s="238"/>
      <c r="D269" s="449" t="s">
        <v>104</v>
      </c>
      <c r="E269" s="449"/>
      <c r="F269" s="449"/>
      <c r="G269" s="449"/>
      <c r="H269" s="449"/>
      <c r="I269" s="449"/>
      <c r="J269" s="449"/>
      <c r="K269" s="449"/>
      <c r="L269" s="449"/>
      <c r="M269" s="275">
        <v>4388.79</v>
      </c>
      <c r="N269" s="276"/>
      <c r="O269" s="287">
        <v>196486.5</v>
      </c>
      <c r="AR269" s="4"/>
      <c r="AS269" s="204" t="s">
        <v>104</v>
      </c>
    </row>
    <row r="270" spans="1:46" s="3" customFormat="1" ht="14.4" x14ac:dyDescent="0.3">
      <c r="A270" s="236"/>
      <c r="B270" s="203"/>
      <c r="C270" s="238"/>
      <c r="D270" s="449" t="s">
        <v>105</v>
      </c>
      <c r="E270" s="449"/>
      <c r="F270" s="449"/>
      <c r="G270" s="449"/>
      <c r="H270" s="449"/>
      <c r="I270" s="449"/>
      <c r="J270" s="449"/>
      <c r="K270" s="449"/>
      <c r="L270" s="449"/>
      <c r="M270" s="275">
        <v>2193.42</v>
      </c>
      <c r="N270" s="276"/>
      <c r="O270" s="287">
        <v>98199.53</v>
      </c>
      <c r="AR270" s="4"/>
      <c r="AS270" s="204" t="s">
        <v>105</v>
      </c>
    </row>
    <row r="271" spans="1:46" s="3" customFormat="1" ht="14.4" x14ac:dyDescent="0.3">
      <c r="A271" s="236"/>
      <c r="B271" s="203"/>
      <c r="C271" s="238"/>
      <c r="D271" s="449" t="s">
        <v>150</v>
      </c>
      <c r="E271" s="449"/>
      <c r="F271" s="449"/>
      <c r="G271" s="449"/>
      <c r="H271" s="449"/>
      <c r="I271" s="449"/>
      <c r="J271" s="449"/>
      <c r="K271" s="449"/>
      <c r="L271" s="449"/>
      <c r="M271" s="275">
        <v>7688.83</v>
      </c>
      <c r="N271" s="276"/>
      <c r="O271" s="287">
        <v>95459.16</v>
      </c>
      <c r="AR271" s="4"/>
      <c r="AS271" s="204" t="s">
        <v>150</v>
      </c>
    </row>
    <row r="272" spans="1:46" s="3" customFormat="1" ht="14.4" x14ac:dyDescent="0.3">
      <c r="A272" s="236"/>
      <c r="B272" s="203"/>
      <c r="C272" s="280"/>
      <c r="D272" s="450" t="s">
        <v>151</v>
      </c>
      <c r="E272" s="450"/>
      <c r="F272" s="450"/>
      <c r="G272" s="450"/>
      <c r="H272" s="450"/>
      <c r="I272" s="450"/>
      <c r="J272" s="450"/>
      <c r="K272" s="450"/>
      <c r="L272" s="450"/>
      <c r="M272" s="281">
        <v>101455.07</v>
      </c>
      <c r="N272" s="282"/>
      <c r="O272" s="289">
        <v>1259595.22</v>
      </c>
      <c r="AR272" s="4"/>
      <c r="AT272" s="4" t="s">
        <v>151</v>
      </c>
    </row>
    <row r="273" spans="1:52" s="3" customFormat="1" ht="14.4" x14ac:dyDescent="0.3">
      <c r="A273" s="236"/>
      <c r="B273" s="203"/>
      <c r="C273" s="238"/>
      <c r="D273" s="449" t="s">
        <v>152</v>
      </c>
      <c r="E273" s="449"/>
      <c r="F273" s="449"/>
      <c r="G273" s="449"/>
      <c r="H273" s="449"/>
      <c r="I273" s="449"/>
      <c r="J273" s="449"/>
      <c r="K273" s="449"/>
      <c r="L273" s="449"/>
      <c r="M273" s="275">
        <v>2434.92</v>
      </c>
      <c r="N273" s="276"/>
      <c r="O273" s="287">
        <v>30230.29</v>
      </c>
      <c r="AR273" s="4"/>
      <c r="AS273" s="204" t="s">
        <v>152</v>
      </c>
      <c r="AT273" s="4"/>
    </row>
    <row r="274" spans="1:52" s="3" customFormat="1" ht="14.4" x14ac:dyDescent="0.3">
      <c r="A274" s="236"/>
      <c r="B274" s="203"/>
      <c r="C274" s="280"/>
      <c r="D274" s="450" t="s">
        <v>151</v>
      </c>
      <c r="E274" s="450"/>
      <c r="F274" s="450"/>
      <c r="G274" s="450"/>
      <c r="H274" s="450"/>
      <c r="I274" s="450"/>
      <c r="J274" s="450"/>
      <c r="K274" s="450"/>
      <c r="L274" s="450"/>
      <c r="M274" s="281">
        <v>103889.99</v>
      </c>
      <c r="N274" s="282"/>
      <c r="O274" s="289">
        <v>1289825.51</v>
      </c>
      <c r="AR274" s="4"/>
      <c r="AT274" s="4" t="s">
        <v>151</v>
      </c>
    </row>
    <row r="275" spans="1:52" s="3" customFormat="1" ht="14.4" x14ac:dyDescent="0.3">
      <c r="A275" s="236"/>
      <c r="B275" s="203"/>
      <c r="C275" s="238"/>
      <c r="D275" s="449" t="s">
        <v>153</v>
      </c>
      <c r="E275" s="449"/>
      <c r="F275" s="449"/>
      <c r="G275" s="449"/>
      <c r="H275" s="449"/>
      <c r="I275" s="449"/>
      <c r="J275" s="449"/>
      <c r="K275" s="449"/>
      <c r="L275" s="449"/>
      <c r="M275" s="275">
        <v>5339.95</v>
      </c>
      <c r="N275" s="276"/>
      <c r="O275" s="287">
        <v>66297.03</v>
      </c>
      <c r="AR275" s="4"/>
      <c r="AS275" s="204" t="s">
        <v>153</v>
      </c>
      <c r="AT275" s="4"/>
    </row>
    <row r="276" spans="1:52" s="3" customFormat="1" ht="14.4" x14ac:dyDescent="0.3">
      <c r="A276" s="236"/>
      <c r="B276" s="203"/>
      <c r="C276" s="280"/>
      <c r="D276" s="450" t="s">
        <v>154</v>
      </c>
      <c r="E276" s="450"/>
      <c r="F276" s="450"/>
      <c r="G276" s="450"/>
      <c r="H276" s="450"/>
      <c r="I276" s="450"/>
      <c r="J276" s="450"/>
      <c r="K276" s="450"/>
      <c r="L276" s="450"/>
      <c r="M276" s="281">
        <v>109229.94</v>
      </c>
      <c r="N276" s="282"/>
      <c r="O276" s="289">
        <v>1356122.54</v>
      </c>
      <c r="AR276" s="4"/>
      <c r="AT276" s="4"/>
      <c r="AU276" s="4" t="s">
        <v>154</v>
      </c>
    </row>
    <row r="277" spans="1:52" customFormat="1" ht="29.25" customHeight="1" x14ac:dyDescent="0.3">
      <c r="A277" s="302"/>
      <c r="B277" s="302"/>
      <c r="C277" s="302"/>
      <c r="D277" s="302"/>
      <c r="E277" s="302"/>
      <c r="F277" s="302"/>
      <c r="G277" s="302"/>
      <c r="H277" s="302"/>
      <c r="I277" s="302"/>
      <c r="J277" s="302"/>
      <c r="K277" s="302"/>
      <c r="L277" s="302"/>
      <c r="M277" s="302"/>
      <c r="N277" s="302"/>
      <c r="O277" s="302"/>
    </row>
    <row r="278" spans="1:52" s="19" customFormat="1" ht="14.4" x14ac:dyDescent="0.3">
      <c r="A278" s="6"/>
      <c r="B278" s="18" t="s">
        <v>157</v>
      </c>
      <c r="C278" s="448" t="s">
        <v>166</v>
      </c>
      <c r="D278" s="448"/>
      <c r="E278" s="448"/>
      <c r="F278" s="448"/>
      <c r="G278" s="448"/>
      <c r="H278" s="448"/>
      <c r="I278" s="430" t="s">
        <v>167</v>
      </c>
      <c r="J278" s="430"/>
      <c r="K278" s="430"/>
      <c r="L278" s="430"/>
      <c r="M278" s="430"/>
      <c r="N278" s="430"/>
      <c r="O278" s="6"/>
      <c r="P278" s="6"/>
      <c r="Q278" s="6"/>
      <c r="R278" s="6"/>
      <c r="S278" s="6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 t="s">
        <v>5</v>
      </c>
      <c r="AX278" s="15" t="s">
        <v>158</v>
      </c>
      <c r="AY278" s="15"/>
      <c r="AZ278" s="15"/>
    </row>
    <row r="279" spans="1:52" s="20" customFormat="1" ht="27" customHeight="1" x14ac:dyDescent="0.3">
      <c r="B279" s="18"/>
      <c r="C279" s="431" t="s">
        <v>159</v>
      </c>
      <c r="D279" s="431"/>
      <c r="E279" s="431"/>
      <c r="F279" s="431"/>
      <c r="G279" s="431"/>
      <c r="H279" s="431"/>
      <c r="I279" s="431"/>
      <c r="J279" s="431"/>
      <c r="K279" s="431"/>
      <c r="L279" s="431"/>
      <c r="M279" s="431"/>
      <c r="N279" s="43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</row>
    <row r="280" spans="1:52" s="19" customFormat="1" ht="14.4" x14ac:dyDescent="0.3">
      <c r="A280" s="6"/>
      <c r="B280" s="18" t="s">
        <v>160</v>
      </c>
      <c r="C280" s="448" t="s">
        <v>168</v>
      </c>
      <c r="D280" s="448"/>
      <c r="E280" s="448"/>
      <c r="F280" s="448"/>
      <c r="G280" s="448"/>
      <c r="H280" s="448"/>
      <c r="I280" s="430" t="s">
        <v>169</v>
      </c>
      <c r="J280" s="430"/>
      <c r="K280" s="430"/>
      <c r="L280" s="430"/>
      <c r="M280" s="430"/>
      <c r="N280" s="430"/>
      <c r="O280" s="6"/>
      <c r="P280" s="6"/>
      <c r="Q280" s="6"/>
      <c r="R280" s="6"/>
      <c r="S280" s="6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 t="s">
        <v>5</v>
      </c>
      <c r="AZ280" s="15" t="s">
        <v>158</v>
      </c>
    </row>
    <row r="281" spans="1:52" s="20" customFormat="1" ht="18.75" customHeight="1" x14ac:dyDescent="0.3">
      <c r="B281" s="22"/>
      <c r="C281" s="431" t="s">
        <v>159</v>
      </c>
      <c r="D281" s="431"/>
      <c r="E281" s="431"/>
      <c r="F281" s="431"/>
      <c r="G281" s="431"/>
      <c r="H281" s="431"/>
      <c r="I281" s="431"/>
      <c r="J281" s="431"/>
      <c r="K281" s="431"/>
      <c r="L281" s="431"/>
      <c r="M281" s="431"/>
      <c r="N281" s="431"/>
      <c r="O281" s="22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</row>
    <row r="282" spans="1:52" s="17" customFormat="1" ht="14.4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</row>
    <row r="283" spans="1:52" customFormat="1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52" s="3" customFormat="1" ht="14.4" x14ac:dyDescent="0.3">
      <c r="A284" s="203"/>
      <c r="B284" s="203"/>
    </row>
  </sheetData>
  <autoFilter ref="A29:O276" xr:uid="{797EECCC-AAC8-4769-BD31-C3D3F34FBB68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84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F37"/>
    <mergeCell ref="D50:O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O49"/>
    <mergeCell ref="D62:F62"/>
    <mergeCell ref="D63:O63"/>
    <mergeCell ref="D64:O64"/>
    <mergeCell ref="D65:F65"/>
    <mergeCell ref="D66:F66"/>
    <mergeCell ref="D67:F67"/>
    <mergeCell ref="D56:F56"/>
    <mergeCell ref="D57:F57"/>
    <mergeCell ref="D58:F58"/>
    <mergeCell ref="D59:O59"/>
    <mergeCell ref="D60:O60"/>
    <mergeCell ref="D61:F61"/>
    <mergeCell ref="D74:O74"/>
    <mergeCell ref="D75:O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86:L86"/>
    <mergeCell ref="D87:L87"/>
    <mergeCell ref="D88:L88"/>
    <mergeCell ref="D89:L89"/>
    <mergeCell ref="D90:L90"/>
    <mergeCell ref="D91:L91"/>
    <mergeCell ref="D80:F80"/>
    <mergeCell ref="D81:F81"/>
    <mergeCell ref="D82:F82"/>
    <mergeCell ref="D83:F83"/>
    <mergeCell ref="D84:F84"/>
    <mergeCell ref="D85:F85"/>
    <mergeCell ref="D98:L98"/>
    <mergeCell ref="D99:L99"/>
    <mergeCell ref="D100:L100"/>
    <mergeCell ref="D101:L101"/>
    <mergeCell ref="D102:L102"/>
    <mergeCell ref="D103:L103"/>
    <mergeCell ref="D92:L92"/>
    <mergeCell ref="D93:L93"/>
    <mergeCell ref="D94:L94"/>
    <mergeCell ref="D95:L95"/>
    <mergeCell ref="D96:L96"/>
    <mergeCell ref="D97:L97"/>
    <mergeCell ref="D110:F110"/>
    <mergeCell ref="D111:F111"/>
    <mergeCell ref="D112:F112"/>
    <mergeCell ref="D113:F113"/>
    <mergeCell ref="D114:F114"/>
    <mergeCell ref="D115:F115"/>
    <mergeCell ref="D104:L104"/>
    <mergeCell ref="A105:O105"/>
    <mergeCell ref="D106:F106"/>
    <mergeCell ref="D107:O107"/>
    <mergeCell ref="D108:O108"/>
    <mergeCell ref="D109:F109"/>
    <mergeCell ref="D122:O122"/>
    <mergeCell ref="D123:O123"/>
    <mergeCell ref="D124:F124"/>
    <mergeCell ref="D125:F125"/>
    <mergeCell ref="D126:O126"/>
    <mergeCell ref="D127:O127"/>
    <mergeCell ref="D116:F116"/>
    <mergeCell ref="D117:F117"/>
    <mergeCell ref="D118:F118"/>
    <mergeCell ref="D119:F119"/>
    <mergeCell ref="D120:F120"/>
    <mergeCell ref="D121:O121"/>
    <mergeCell ref="D134:F134"/>
    <mergeCell ref="D135:F135"/>
    <mergeCell ref="D136:F136"/>
    <mergeCell ref="D137:F137"/>
    <mergeCell ref="D138:F138"/>
    <mergeCell ref="D139:F139"/>
    <mergeCell ref="D128:F128"/>
    <mergeCell ref="D129:F129"/>
    <mergeCell ref="D130:F130"/>
    <mergeCell ref="D131:F131"/>
    <mergeCell ref="D132:F132"/>
    <mergeCell ref="D133:F133"/>
    <mergeCell ref="D146:L146"/>
    <mergeCell ref="D147:L147"/>
    <mergeCell ref="D148:L148"/>
    <mergeCell ref="D149:L149"/>
    <mergeCell ref="D150:L150"/>
    <mergeCell ref="D151:L151"/>
    <mergeCell ref="D140:O140"/>
    <mergeCell ref="D141:F141"/>
    <mergeCell ref="D142:F142"/>
    <mergeCell ref="D143:O143"/>
    <mergeCell ref="D144:F144"/>
    <mergeCell ref="D145:L145"/>
    <mergeCell ref="D158:L158"/>
    <mergeCell ref="D159:L159"/>
    <mergeCell ref="D160:L160"/>
    <mergeCell ref="D161:L161"/>
    <mergeCell ref="D162:L162"/>
    <mergeCell ref="D163:L163"/>
    <mergeCell ref="D152:L152"/>
    <mergeCell ref="D153:L153"/>
    <mergeCell ref="D154:L154"/>
    <mergeCell ref="D155:L155"/>
    <mergeCell ref="D156:L156"/>
    <mergeCell ref="D157:L157"/>
    <mergeCell ref="D170:F170"/>
    <mergeCell ref="D171:F171"/>
    <mergeCell ref="D172:F172"/>
    <mergeCell ref="D173:F173"/>
    <mergeCell ref="D174:F174"/>
    <mergeCell ref="D175:F175"/>
    <mergeCell ref="A164:O164"/>
    <mergeCell ref="D165:F165"/>
    <mergeCell ref="D166:O166"/>
    <mergeCell ref="D167:O167"/>
    <mergeCell ref="D168:F168"/>
    <mergeCell ref="D169:F169"/>
    <mergeCell ref="D182:F182"/>
    <mergeCell ref="D183:O183"/>
    <mergeCell ref="D184:O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194:F194"/>
    <mergeCell ref="D195:F195"/>
    <mergeCell ref="D196:F196"/>
    <mergeCell ref="D197:O197"/>
    <mergeCell ref="D198:F198"/>
    <mergeCell ref="D199:F199"/>
    <mergeCell ref="D188:F188"/>
    <mergeCell ref="D189:F189"/>
    <mergeCell ref="D190:F190"/>
    <mergeCell ref="D191:F191"/>
    <mergeCell ref="D192:F192"/>
    <mergeCell ref="D193:F193"/>
    <mergeCell ref="D206:O206"/>
    <mergeCell ref="D207:F207"/>
    <mergeCell ref="D208:F208"/>
    <mergeCell ref="D209:O209"/>
    <mergeCell ref="D210:F210"/>
    <mergeCell ref="D211:F211"/>
    <mergeCell ref="D200:O200"/>
    <mergeCell ref="D201:O201"/>
    <mergeCell ref="D202:O202"/>
    <mergeCell ref="D203:F203"/>
    <mergeCell ref="D204:F204"/>
    <mergeCell ref="D205:O205"/>
    <mergeCell ref="D218:F218"/>
    <mergeCell ref="D219:F219"/>
    <mergeCell ref="D220:F220"/>
    <mergeCell ref="D221:F221"/>
    <mergeCell ref="D222:F222"/>
    <mergeCell ref="D223:F223"/>
    <mergeCell ref="D212:O212"/>
    <mergeCell ref="D213:F213"/>
    <mergeCell ref="D214:F214"/>
    <mergeCell ref="D215:O215"/>
    <mergeCell ref="D216:O216"/>
    <mergeCell ref="D217:F217"/>
    <mergeCell ref="D230:F230"/>
    <mergeCell ref="D231:F231"/>
    <mergeCell ref="D232:O232"/>
    <mergeCell ref="D233:F233"/>
    <mergeCell ref="D234:L234"/>
    <mergeCell ref="D235:L235"/>
    <mergeCell ref="D224:F224"/>
    <mergeCell ref="D225:F225"/>
    <mergeCell ref="D226:F226"/>
    <mergeCell ref="D227:F227"/>
    <mergeCell ref="D228:F228"/>
    <mergeCell ref="D229:O229"/>
    <mergeCell ref="D242:L242"/>
    <mergeCell ref="D243:L243"/>
    <mergeCell ref="D244:L244"/>
    <mergeCell ref="D245:L245"/>
    <mergeCell ref="D246:L246"/>
    <mergeCell ref="D247:L247"/>
    <mergeCell ref="D236:L236"/>
    <mergeCell ref="D237:L237"/>
    <mergeCell ref="D238:L238"/>
    <mergeCell ref="D239:L239"/>
    <mergeCell ref="D240:L240"/>
    <mergeCell ref="D241:L241"/>
    <mergeCell ref="D254:L254"/>
    <mergeCell ref="D255:L255"/>
    <mergeCell ref="D256:L256"/>
    <mergeCell ref="D257:L257"/>
    <mergeCell ref="D258:L258"/>
    <mergeCell ref="D259:L259"/>
    <mergeCell ref="D248:L248"/>
    <mergeCell ref="D249:L249"/>
    <mergeCell ref="D250:L250"/>
    <mergeCell ref="D251:L251"/>
    <mergeCell ref="D252:L252"/>
    <mergeCell ref="D253:L253"/>
    <mergeCell ref="D266:L266"/>
    <mergeCell ref="D267:L267"/>
    <mergeCell ref="D268:L268"/>
    <mergeCell ref="D269:L269"/>
    <mergeCell ref="D270:L270"/>
    <mergeCell ref="D271:L271"/>
    <mergeCell ref="D260:L260"/>
    <mergeCell ref="D261:L261"/>
    <mergeCell ref="D262:L262"/>
    <mergeCell ref="D263:L263"/>
    <mergeCell ref="D264:L264"/>
    <mergeCell ref="D265:L265"/>
    <mergeCell ref="C281:N281"/>
    <mergeCell ref="C278:H278"/>
    <mergeCell ref="I278:N278"/>
    <mergeCell ref="C279:N279"/>
    <mergeCell ref="C280:H280"/>
    <mergeCell ref="I280:N280"/>
    <mergeCell ref="D272:L272"/>
    <mergeCell ref="D273:L273"/>
    <mergeCell ref="D274:L274"/>
    <mergeCell ref="D275:L275"/>
    <mergeCell ref="D276:L27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6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C9BC-2937-45D0-B3E0-EEA9826AFD01}">
  <sheetPr>
    <tabColor theme="8" tint="0.79998168889431442"/>
    <pageSetUpPr fitToPage="1"/>
  </sheetPr>
  <dimension ref="A1:AZ237"/>
  <sheetViews>
    <sheetView tabSelected="1" topLeftCell="A70" zoomScaleNormal="100" workbookViewId="0">
      <selection activeCell="B77" sqref="B77"/>
    </sheetView>
  </sheetViews>
  <sheetFormatPr defaultColWidth="9.109375" defaultRowHeight="11.25" customHeight="1" x14ac:dyDescent="0.2"/>
  <cols>
    <col min="1" max="2" width="7.5546875" style="381" customWidth="1"/>
    <col min="3" max="3" width="11.5546875" style="381" customWidth="1"/>
    <col min="4" max="4" width="10.44140625" style="381" customWidth="1"/>
    <col min="5" max="5" width="13.33203125" style="381" customWidth="1"/>
    <col min="6" max="6" width="8.5546875" style="381" customWidth="1"/>
    <col min="7" max="7" width="9.44140625" style="381" customWidth="1"/>
    <col min="8" max="8" width="12.6640625" style="381" customWidth="1"/>
    <col min="9" max="9" width="11.6640625" style="381" customWidth="1"/>
    <col min="10" max="10" width="12.6640625" style="381" customWidth="1"/>
    <col min="11" max="11" width="10.5546875" style="381" customWidth="1"/>
    <col min="12" max="12" width="11.6640625" style="381" customWidth="1"/>
    <col min="13" max="13" width="13.33203125" style="381" customWidth="1"/>
    <col min="14" max="14" width="12" style="381" customWidth="1"/>
    <col min="15" max="15" width="16.44140625" style="381" customWidth="1"/>
    <col min="16" max="19" width="9.109375" style="381"/>
    <col min="20" max="20" width="101" style="304" hidden="1" customWidth="1"/>
    <col min="21" max="21" width="38.5546875" style="304" hidden="1" customWidth="1"/>
    <col min="22" max="22" width="89.44140625" style="304" hidden="1" customWidth="1"/>
    <col min="23" max="23" width="38.5546875" style="304" hidden="1" customWidth="1"/>
    <col min="24" max="24" width="89.44140625" style="304" hidden="1" customWidth="1"/>
    <col min="25" max="25" width="38.5546875" style="304" hidden="1" customWidth="1"/>
    <col min="26" max="27" width="101" style="304" hidden="1" customWidth="1"/>
    <col min="28" max="29" width="38.5546875" style="304" hidden="1" customWidth="1"/>
    <col min="30" max="33" width="166.44140625" style="304" hidden="1" customWidth="1"/>
    <col min="34" max="34" width="32.33203125" style="304" hidden="1" customWidth="1"/>
    <col min="35" max="35" width="139.6640625" style="304" hidden="1" customWidth="1"/>
    <col min="36" max="39" width="32.33203125" style="304" hidden="1" customWidth="1"/>
    <col min="40" max="41" width="139.6640625" style="304" hidden="1" customWidth="1"/>
    <col min="42" max="48" width="101.109375" style="304" hidden="1" customWidth="1"/>
    <col min="49" max="49" width="66" style="304" hidden="1" customWidth="1"/>
    <col min="50" max="50" width="68.88671875" style="304" hidden="1" customWidth="1"/>
    <col min="51" max="51" width="66" style="304" hidden="1" customWidth="1"/>
    <col min="52" max="52" width="68.88671875" style="304" hidden="1" customWidth="1"/>
    <col min="53" max="16384" width="9.109375" style="381"/>
  </cols>
  <sheetData>
    <row r="1" spans="1:29" s="6" customFormat="1" ht="14.4" x14ac:dyDescent="0.3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4.4" x14ac:dyDescent="0.3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35" t="s">
        <v>0</v>
      </c>
      <c r="N2" s="436"/>
      <c r="O2" s="437"/>
    </row>
    <row r="3" spans="1:29" s="6" customFormat="1" ht="14.4" x14ac:dyDescent="0.3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35" t="s">
        <v>2</v>
      </c>
      <c r="N3" s="436"/>
      <c r="O3" s="437"/>
    </row>
    <row r="4" spans="1:29" s="6" customFormat="1" ht="14.4" x14ac:dyDescent="0.3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44"/>
      <c r="N4" s="445"/>
      <c r="O4" s="446"/>
    </row>
    <row r="5" spans="1:29" s="6" customFormat="1" ht="12.6" customHeight="1" x14ac:dyDescent="0.3">
      <c r="A5" s="8" t="s">
        <v>3</v>
      </c>
      <c r="B5" s="5"/>
      <c r="C5" s="451"/>
      <c r="D5" s="451"/>
      <c r="E5" s="451"/>
      <c r="F5" s="451"/>
      <c r="G5" s="451"/>
      <c r="H5" s="451"/>
      <c r="I5" s="451"/>
      <c r="J5" s="451"/>
      <c r="K5" s="451"/>
      <c r="L5" s="7" t="s">
        <v>4</v>
      </c>
      <c r="M5" s="441"/>
      <c r="N5" s="442"/>
      <c r="O5" s="443"/>
      <c r="T5" s="9" t="s">
        <v>5</v>
      </c>
      <c r="U5" s="9" t="s">
        <v>5</v>
      </c>
    </row>
    <row r="6" spans="1:29" s="6" customFormat="1" ht="14.4" x14ac:dyDescent="0.3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44"/>
      <c r="N6" s="445"/>
      <c r="O6" s="446"/>
    </row>
    <row r="7" spans="1:29" s="6" customFormat="1" ht="14.4" customHeight="1" x14ac:dyDescent="0.3">
      <c r="A7" s="8" t="s">
        <v>7</v>
      </c>
      <c r="B7" s="5"/>
      <c r="C7" s="5"/>
      <c r="D7" s="451" t="s">
        <v>155</v>
      </c>
      <c r="E7" s="451"/>
      <c r="F7" s="451"/>
      <c r="G7" s="451"/>
      <c r="H7" s="451"/>
      <c r="I7" s="451"/>
      <c r="J7" s="451"/>
      <c r="K7" s="451"/>
      <c r="L7" s="7" t="s">
        <v>4</v>
      </c>
      <c r="M7" s="452" t="s">
        <v>161</v>
      </c>
      <c r="N7" s="442"/>
      <c r="O7" s="443"/>
      <c r="V7" s="9" t="s">
        <v>8</v>
      </c>
      <c r="W7" s="9" t="s">
        <v>5</v>
      </c>
    </row>
    <row r="8" spans="1:29" s="6" customFormat="1" ht="14.4" x14ac:dyDescent="0.3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44"/>
      <c r="N8" s="445"/>
      <c r="O8" s="446"/>
    </row>
    <row r="9" spans="1:29" s="6" customFormat="1" ht="14.4" x14ac:dyDescent="0.3">
      <c r="A9" s="8" t="s">
        <v>9</v>
      </c>
      <c r="B9" s="5"/>
      <c r="C9" s="5"/>
      <c r="D9" s="451" t="s">
        <v>156</v>
      </c>
      <c r="E9" s="451"/>
      <c r="F9" s="451"/>
      <c r="G9" s="451"/>
      <c r="H9" s="451"/>
      <c r="I9" s="451"/>
      <c r="J9" s="451"/>
      <c r="K9" s="451"/>
      <c r="L9" s="7" t="s">
        <v>4</v>
      </c>
      <c r="M9" s="452" t="s">
        <v>162</v>
      </c>
      <c r="N9" s="442"/>
      <c r="O9" s="443"/>
      <c r="X9" s="9" t="s">
        <v>5</v>
      </c>
      <c r="Y9" s="9" t="s">
        <v>5</v>
      </c>
    </row>
    <row r="10" spans="1:29" s="6" customFormat="1" ht="13.5" customHeight="1" x14ac:dyDescent="0.3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44"/>
      <c r="N10" s="445"/>
      <c r="O10" s="446"/>
    </row>
    <row r="11" spans="1:29" s="6" customFormat="1" ht="27.75" customHeight="1" x14ac:dyDescent="0.3">
      <c r="A11" s="8" t="s">
        <v>10</v>
      </c>
      <c r="B11" s="5"/>
      <c r="C11" s="44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40"/>
      <c r="E11" s="440"/>
      <c r="F11" s="440"/>
      <c r="G11" s="440"/>
      <c r="H11" s="440"/>
      <c r="I11" s="440"/>
      <c r="J11" s="440"/>
      <c r="K11" s="440"/>
      <c r="L11" s="5"/>
      <c r="M11" s="441"/>
      <c r="N11" s="442"/>
      <c r="O11" s="443"/>
      <c r="Z11" s="9" t="s">
        <v>11</v>
      </c>
    </row>
    <row r="12" spans="1:29" s="6" customFormat="1" ht="14.4" x14ac:dyDescent="0.3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44"/>
      <c r="N12" s="445"/>
      <c r="O12" s="446"/>
    </row>
    <row r="13" spans="1:29" s="6" customFormat="1" ht="14.4" x14ac:dyDescent="0.3">
      <c r="A13" s="8" t="s">
        <v>13</v>
      </c>
      <c r="B13" s="5"/>
      <c r="C13" s="447" t="s">
        <v>484</v>
      </c>
      <c r="D13" s="440"/>
      <c r="E13" s="440"/>
      <c r="F13" s="440"/>
      <c r="G13" s="440"/>
      <c r="H13" s="440"/>
      <c r="I13" s="440"/>
      <c r="J13" s="440"/>
      <c r="K13" s="440"/>
      <c r="L13" s="5"/>
      <c r="M13" s="441"/>
      <c r="N13" s="442"/>
      <c r="O13" s="443"/>
      <c r="AA13" s="9" t="s">
        <v>14</v>
      </c>
    </row>
    <row r="14" spans="1:29" s="6" customFormat="1" ht="14.4" x14ac:dyDescent="0.3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35"/>
      <c r="N14" s="436"/>
      <c r="O14" s="437"/>
    </row>
    <row r="15" spans="1:29" s="6" customFormat="1" ht="15" customHeight="1" x14ac:dyDescent="0.3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32" t="s">
        <v>163</v>
      </c>
      <c r="N15" s="433"/>
      <c r="O15" s="434"/>
      <c r="AB15" s="9" t="s">
        <v>5</v>
      </c>
    </row>
    <row r="16" spans="1:29" s="6" customFormat="1" ht="14.4" x14ac:dyDescent="0.3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32" t="s">
        <v>164</v>
      </c>
      <c r="N16" s="433"/>
      <c r="O16" s="434"/>
      <c r="AC16" s="9" t="s">
        <v>5</v>
      </c>
    </row>
    <row r="17" spans="1:15" s="6" customFormat="1" ht="14.4" x14ac:dyDescent="0.3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35"/>
      <c r="N17" s="436"/>
      <c r="O17" s="437"/>
    </row>
    <row r="18" spans="1:15" s="6" customFormat="1" ht="14.4" x14ac:dyDescent="0.3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6"/>
      <c r="M18" s="216"/>
      <c r="N18" s="216"/>
      <c r="O18" s="5"/>
    </row>
    <row r="19" spans="1:15" s="6" customFormat="1" ht="11.25" customHeight="1" x14ac:dyDescent="0.3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38" t="s">
        <v>21</v>
      </c>
      <c r="M19" s="438" t="s">
        <v>22</v>
      </c>
      <c r="N19" s="439" t="s">
        <v>23</v>
      </c>
      <c r="O19" s="439"/>
    </row>
    <row r="20" spans="1:15" s="6" customFormat="1" ht="14.4" x14ac:dyDescent="0.3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38"/>
      <c r="M20" s="438"/>
      <c r="N20" s="215" t="s">
        <v>24</v>
      </c>
      <c r="O20" s="215" t="s">
        <v>25</v>
      </c>
    </row>
    <row r="21" spans="1:15" s="6" customFormat="1" ht="14.4" x14ac:dyDescent="0.3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91</v>
      </c>
      <c r="M21" s="293">
        <f>O21</f>
        <v>45289</v>
      </c>
      <c r="N21" s="292">
        <v>45268</v>
      </c>
      <c r="O21" s="292">
        <v>45289</v>
      </c>
    </row>
    <row r="22" spans="1:15" s="6" customFormat="1" ht="14.4" x14ac:dyDescent="0.3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6"/>
      <c r="M22" s="216"/>
      <c r="N22" s="216"/>
      <c r="O22" s="5"/>
    </row>
    <row r="23" spans="1:15" s="6" customFormat="1" ht="14.4" x14ac:dyDescent="0.3">
      <c r="A23" s="13"/>
      <c r="B23" s="13"/>
      <c r="C23" s="13"/>
      <c r="D23" s="13"/>
      <c r="E23" s="13"/>
      <c r="F23" s="13"/>
      <c r="G23" s="13"/>
      <c r="H23" s="25" t="s">
        <v>165</v>
      </c>
      <c r="I23" s="13"/>
      <c r="J23" s="13"/>
      <c r="K23" s="14"/>
      <c r="L23" s="216"/>
      <c r="M23" s="216"/>
      <c r="N23" s="216"/>
      <c r="O23" s="5"/>
    </row>
    <row r="24" spans="1:15" s="6" customFormat="1" ht="13.5" customHeight="1" x14ac:dyDescent="0.3">
      <c r="A24" s="13"/>
      <c r="B24" s="13"/>
      <c r="C24" s="13"/>
      <c r="D24" s="13"/>
      <c r="E24" s="13"/>
      <c r="F24" s="13"/>
      <c r="G24" s="13"/>
      <c r="H24" s="25"/>
      <c r="I24" s="13"/>
      <c r="J24" s="13"/>
      <c r="K24" s="14"/>
      <c r="L24" s="216"/>
      <c r="M24" s="216"/>
      <c r="N24" s="216"/>
      <c r="O24" s="5"/>
    </row>
    <row r="25" spans="1:15" customFormat="1" ht="11.25" customHeight="1" x14ac:dyDescent="0.3">
      <c r="A25" s="306" t="s">
        <v>29</v>
      </c>
      <c r="B25" s="306"/>
      <c r="C25" s="308"/>
      <c r="D25" s="308"/>
      <c r="E25" s="308"/>
      <c r="F25" s="308"/>
      <c r="G25" s="308"/>
      <c r="H25" s="309">
        <v>1009.5</v>
      </c>
      <c r="I25" s="310" t="s">
        <v>565</v>
      </c>
      <c r="J25" s="311" t="s">
        <v>30</v>
      </c>
      <c r="K25" s="312"/>
      <c r="L25" s="313"/>
      <c r="M25" s="313"/>
      <c r="N25" s="313"/>
    </row>
    <row r="26" spans="1:15" customFormat="1" ht="11.25" customHeight="1" x14ac:dyDescent="0.3">
      <c r="A26" s="306" t="s">
        <v>31</v>
      </c>
      <c r="B26" s="306"/>
      <c r="C26" s="308"/>
      <c r="D26" s="314"/>
      <c r="E26" s="314"/>
      <c r="F26" s="314"/>
      <c r="G26" s="314"/>
      <c r="H26" s="309">
        <v>33.85</v>
      </c>
      <c r="I26" s="315" t="s">
        <v>566</v>
      </c>
      <c r="J26" s="311" t="s">
        <v>30</v>
      </c>
      <c r="K26" s="312"/>
      <c r="L26" s="313"/>
      <c r="M26" s="313"/>
      <c r="N26" s="313"/>
    </row>
    <row r="27" spans="1:15" customFormat="1" ht="11.25" customHeight="1" x14ac:dyDescent="0.3">
      <c r="A27" s="306" t="s">
        <v>32</v>
      </c>
      <c r="B27" s="306"/>
      <c r="C27" s="308"/>
      <c r="D27" s="316"/>
      <c r="E27" s="316"/>
      <c r="F27" s="316"/>
      <c r="G27" s="316"/>
      <c r="H27" s="316"/>
      <c r="I27" s="317">
        <v>82.69</v>
      </c>
      <c r="J27" s="318" t="s">
        <v>33</v>
      </c>
      <c r="K27" s="312"/>
      <c r="L27" s="313"/>
      <c r="M27" s="313"/>
      <c r="N27" s="313"/>
    </row>
    <row r="28" spans="1:15" customFormat="1" ht="14.4" x14ac:dyDescent="0.3">
      <c r="A28" s="319"/>
      <c r="B28" s="303"/>
    </row>
    <row r="29" spans="1:15" customFormat="1" ht="36" customHeight="1" x14ac:dyDescent="0.3">
      <c r="A29" s="465" t="s">
        <v>34</v>
      </c>
      <c r="B29" s="465"/>
      <c r="C29" s="466" t="s">
        <v>35</v>
      </c>
      <c r="D29" s="466" t="s">
        <v>36</v>
      </c>
      <c r="E29" s="466"/>
      <c r="F29" s="466"/>
      <c r="G29" s="466" t="s">
        <v>37</v>
      </c>
      <c r="H29" s="466" t="s">
        <v>38</v>
      </c>
      <c r="I29" s="466"/>
      <c r="J29" s="466"/>
      <c r="K29" s="466" t="s">
        <v>39</v>
      </c>
      <c r="L29" s="466"/>
      <c r="M29" s="466"/>
      <c r="N29" s="466" t="s">
        <v>40</v>
      </c>
      <c r="O29" s="466" t="s">
        <v>41</v>
      </c>
    </row>
    <row r="30" spans="1:15" customFormat="1" ht="20.25" customHeight="1" x14ac:dyDescent="0.3">
      <c r="A30" s="465"/>
      <c r="B30" s="465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</row>
    <row r="31" spans="1:15" customFormat="1" ht="49.5" customHeight="1" x14ac:dyDescent="0.3">
      <c r="A31" s="320" t="s">
        <v>42</v>
      </c>
      <c r="B31" s="320" t="s">
        <v>43</v>
      </c>
      <c r="C31" s="466"/>
      <c r="D31" s="466"/>
      <c r="E31" s="466"/>
      <c r="F31" s="466"/>
      <c r="G31" s="466"/>
      <c r="H31" s="321" t="s">
        <v>44</v>
      </c>
      <c r="I31" s="321" t="s">
        <v>45</v>
      </c>
      <c r="J31" s="321" t="s">
        <v>46</v>
      </c>
      <c r="K31" s="321" t="s">
        <v>44</v>
      </c>
      <c r="L31" s="321" t="s">
        <v>45</v>
      </c>
      <c r="M31" s="321" t="s">
        <v>47</v>
      </c>
      <c r="N31" s="466"/>
      <c r="O31" s="466"/>
    </row>
    <row r="32" spans="1:15" customFormat="1" ht="14.4" x14ac:dyDescent="0.3">
      <c r="A32" s="307">
        <v>1</v>
      </c>
      <c r="B32" s="307">
        <v>2</v>
      </c>
      <c r="C32" s="307">
        <v>3</v>
      </c>
      <c r="D32" s="465">
        <v>4</v>
      </c>
      <c r="E32" s="465"/>
      <c r="F32" s="465"/>
      <c r="G32" s="307">
        <v>5</v>
      </c>
      <c r="H32" s="307">
        <v>6</v>
      </c>
      <c r="I32" s="307">
        <v>7</v>
      </c>
      <c r="J32" s="307">
        <v>8</v>
      </c>
      <c r="K32" s="307">
        <v>9</v>
      </c>
      <c r="L32" s="307">
        <v>10</v>
      </c>
      <c r="M32" s="307">
        <v>11</v>
      </c>
      <c r="N32" s="307">
        <v>12</v>
      </c>
      <c r="O32" s="307">
        <v>13</v>
      </c>
    </row>
    <row r="33" spans="1:38" customFormat="1" ht="14.4" x14ac:dyDescent="0.3">
      <c r="A33" s="470" t="s">
        <v>485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2"/>
      <c r="AF33" s="322" t="s">
        <v>485</v>
      </c>
    </row>
    <row r="34" spans="1:38" customFormat="1" ht="14.4" x14ac:dyDescent="0.3">
      <c r="A34" s="470" t="s">
        <v>144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2"/>
      <c r="AF34" s="322"/>
      <c r="AG34" s="322" t="s">
        <v>144</v>
      </c>
    </row>
    <row r="35" spans="1:38" customFormat="1" ht="42" x14ac:dyDescent="0.3">
      <c r="A35" s="323" t="s">
        <v>48</v>
      </c>
      <c r="B35" s="324" t="s">
        <v>486</v>
      </c>
      <c r="C35" s="325" t="s">
        <v>487</v>
      </c>
      <c r="D35" s="473" t="s">
        <v>488</v>
      </c>
      <c r="E35" s="473"/>
      <c r="F35" s="473"/>
      <c r="G35" s="324" t="s">
        <v>49</v>
      </c>
      <c r="H35" s="324">
        <v>0.10199999999999999</v>
      </c>
      <c r="I35" s="324" t="s">
        <v>48</v>
      </c>
      <c r="J35" s="324" t="s">
        <v>489</v>
      </c>
      <c r="K35" s="326"/>
      <c r="L35" s="324"/>
      <c r="M35" s="326"/>
      <c r="N35" s="324"/>
      <c r="O35" s="327"/>
      <c r="AF35" s="322"/>
      <c r="AG35" s="322"/>
      <c r="AH35" s="322" t="s">
        <v>488</v>
      </c>
    </row>
    <row r="36" spans="1:38" customFormat="1" ht="21.6" x14ac:dyDescent="0.3">
      <c r="A36" s="328"/>
      <c r="B36" s="329"/>
      <c r="C36" s="330" t="s">
        <v>490</v>
      </c>
      <c r="D36" s="467" t="s">
        <v>491</v>
      </c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8"/>
      <c r="AF36" s="322"/>
      <c r="AG36" s="322"/>
      <c r="AH36" s="322"/>
      <c r="AI36" s="304" t="s">
        <v>491</v>
      </c>
    </row>
    <row r="37" spans="1:38" customFormat="1" ht="30.6" x14ac:dyDescent="0.3">
      <c r="A37" s="328"/>
      <c r="B37" s="329"/>
      <c r="C37" s="330" t="s">
        <v>50</v>
      </c>
      <c r="D37" s="467" t="s">
        <v>51</v>
      </c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8"/>
      <c r="AF37" s="322"/>
      <c r="AG37" s="322"/>
      <c r="AH37" s="322"/>
      <c r="AI37" s="304" t="s">
        <v>51</v>
      </c>
    </row>
    <row r="38" spans="1:38" customFormat="1" ht="52.2" x14ac:dyDescent="0.3">
      <c r="A38" s="328"/>
      <c r="B38" s="329"/>
      <c r="C38" s="330" t="s">
        <v>52</v>
      </c>
      <c r="D38" s="467" t="s">
        <v>53</v>
      </c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8"/>
      <c r="AF38" s="322"/>
      <c r="AG38" s="322"/>
      <c r="AH38" s="322"/>
      <c r="AI38" s="304" t="s">
        <v>53</v>
      </c>
    </row>
    <row r="39" spans="1:38" customFormat="1" ht="14.4" x14ac:dyDescent="0.3">
      <c r="A39" s="328"/>
      <c r="B39" s="331"/>
      <c r="C39" s="330" t="s">
        <v>48</v>
      </c>
      <c r="D39" s="469" t="s">
        <v>54</v>
      </c>
      <c r="E39" s="469"/>
      <c r="F39" s="469"/>
      <c r="G39" s="332"/>
      <c r="H39" s="333"/>
      <c r="I39" s="333"/>
      <c r="J39" s="333"/>
      <c r="K39" s="334">
        <v>101.4</v>
      </c>
      <c r="L39" s="335">
        <v>1.587</v>
      </c>
      <c r="M39" s="334">
        <v>16.41</v>
      </c>
      <c r="N39" s="336">
        <v>44.77</v>
      </c>
      <c r="O39" s="337">
        <v>734.68</v>
      </c>
      <c r="AF39" s="322"/>
      <c r="AG39" s="322"/>
      <c r="AH39" s="322"/>
      <c r="AJ39" s="304" t="s">
        <v>54</v>
      </c>
    </row>
    <row r="40" spans="1:38" customFormat="1" ht="14.4" x14ac:dyDescent="0.3">
      <c r="A40" s="328"/>
      <c r="B40" s="331"/>
      <c r="C40" s="330" t="s">
        <v>27</v>
      </c>
      <c r="D40" s="469" t="s">
        <v>55</v>
      </c>
      <c r="E40" s="469"/>
      <c r="F40" s="469"/>
      <c r="G40" s="332"/>
      <c r="H40" s="333"/>
      <c r="I40" s="333"/>
      <c r="J40" s="333"/>
      <c r="K40" s="338">
        <v>3563.26</v>
      </c>
      <c r="L40" s="335">
        <v>1.7250000000000001</v>
      </c>
      <c r="M40" s="334">
        <v>626.96</v>
      </c>
      <c r="N40" s="336">
        <v>13.24</v>
      </c>
      <c r="O40" s="339">
        <v>8300.9500000000007</v>
      </c>
      <c r="AF40" s="322"/>
      <c r="AG40" s="322"/>
      <c r="AH40" s="322"/>
      <c r="AJ40" s="304" t="s">
        <v>55</v>
      </c>
    </row>
    <row r="41" spans="1:38" customFormat="1" ht="14.4" x14ac:dyDescent="0.3">
      <c r="A41" s="328"/>
      <c r="B41" s="331"/>
      <c r="C41" s="330" t="s">
        <v>56</v>
      </c>
      <c r="D41" s="469" t="s">
        <v>57</v>
      </c>
      <c r="E41" s="469"/>
      <c r="F41" s="469"/>
      <c r="G41" s="332"/>
      <c r="H41" s="333"/>
      <c r="I41" s="333"/>
      <c r="J41" s="333"/>
      <c r="K41" s="334">
        <v>507.6</v>
      </c>
      <c r="L41" s="335">
        <v>1.7250000000000001</v>
      </c>
      <c r="M41" s="334">
        <v>89.31</v>
      </c>
      <c r="N41" s="336">
        <v>44.77</v>
      </c>
      <c r="O41" s="339">
        <v>3998.41</v>
      </c>
      <c r="AF41" s="322"/>
      <c r="AG41" s="322"/>
      <c r="AH41" s="322"/>
      <c r="AJ41" s="304" t="s">
        <v>57</v>
      </c>
    </row>
    <row r="42" spans="1:38" customFormat="1" ht="14.4" x14ac:dyDescent="0.3">
      <c r="A42" s="328"/>
      <c r="B42" s="331"/>
      <c r="C42" s="330" t="s">
        <v>58</v>
      </c>
      <c r="D42" s="469" t="s">
        <v>59</v>
      </c>
      <c r="E42" s="469"/>
      <c r="F42" s="469"/>
      <c r="G42" s="332"/>
      <c r="H42" s="333"/>
      <c r="I42" s="333"/>
      <c r="J42" s="333"/>
      <c r="K42" s="334">
        <v>4.34</v>
      </c>
      <c r="L42" s="333"/>
      <c r="M42" s="334">
        <v>0.44</v>
      </c>
      <c r="N42" s="336">
        <v>8.16</v>
      </c>
      <c r="O42" s="337">
        <v>3.59</v>
      </c>
      <c r="AF42" s="322"/>
      <c r="AG42" s="322"/>
      <c r="AH42" s="322"/>
      <c r="AJ42" s="304" t="s">
        <v>59</v>
      </c>
    </row>
    <row r="43" spans="1:38" customFormat="1" ht="14.4" x14ac:dyDescent="0.3">
      <c r="A43" s="328"/>
      <c r="B43" s="331"/>
      <c r="C43" s="330"/>
      <c r="D43" s="469" t="s">
        <v>60</v>
      </c>
      <c r="E43" s="469"/>
      <c r="F43" s="469"/>
      <c r="G43" s="332" t="s">
        <v>61</v>
      </c>
      <c r="H43" s="340">
        <v>13</v>
      </c>
      <c r="I43" s="335">
        <v>1.587</v>
      </c>
      <c r="J43" s="341">
        <v>2.1043620000000001</v>
      </c>
      <c r="K43" s="342"/>
      <c r="L43" s="333"/>
      <c r="M43" s="342"/>
      <c r="N43" s="333"/>
      <c r="O43" s="343"/>
      <c r="AF43" s="322"/>
      <c r="AG43" s="322"/>
      <c r="AH43" s="322"/>
      <c r="AK43" s="304" t="s">
        <v>60</v>
      </c>
    </row>
    <row r="44" spans="1:38" customFormat="1" ht="14.4" x14ac:dyDescent="0.3">
      <c r="A44" s="328"/>
      <c r="B44" s="331"/>
      <c r="C44" s="330"/>
      <c r="D44" s="469" t="s">
        <v>62</v>
      </c>
      <c r="E44" s="469"/>
      <c r="F44" s="469"/>
      <c r="G44" s="332" t="s">
        <v>61</v>
      </c>
      <c r="H44" s="344">
        <v>37.6</v>
      </c>
      <c r="I44" s="335">
        <v>1.7250000000000001</v>
      </c>
      <c r="J44" s="345">
        <v>6.6157199999999996</v>
      </c>
      <c r="K44" s="342"/>
      <c r="L44" s="333"/>
      <c r="M44" s="342"/>
      <c r="N44" s="333"/>
      <c r="O44" s="343"/>
      <c r="AF44" s="322"/>
      <c r="AG44" s="322"/>
      <c r="AH44" s="322"/>
      <c r="AK44" s="304" t="s">
        <v>62</v>
      </c>
    </row>
    <row r="45" spans="1:38" customFormat="1" ht="14.4" x14ac:dyDescent="0.3">
      <c r="A45" s="346"/>
      <c r="B45" s="332"/>
      <c r="C45" s="330"/>
      <c r="D45" s="474" t="s">
        <v>63</v>
      </c>
      <c r="E45" s="474"/>
      <c r="F45" s="474"/>
      <c r="G45" s="347"/>
      <c r="H45" s="348"/>
      <c r="I45" s="348"/>
      <c r="J45" s="348"/>
      <c r="K45" s="349">
        <v>3669</v>
      </c>
      <c r="L45" s="348"/>
      <c r="M45" s="350">
        <v>643.80999999999995</v>
      </c>
      <c r="N45" s="348"/>
      <c r="O45" s="351">
        <v>9039.2199999999993</v>
      </c>
      <c r="AF45" s="322"/>
      <c r="AG45" s="322"/>
      <c r="AH45" s="322"/>
      <c r="AL45" s="304" t="s">
        <v>63</v>
      </c>
    </row>
    <row r="46" spans="1:38" customFormat="1" ht="14.4" x14ac:dyDescent="0.3">
      <c r="A46" s="328"/>
      <c r="B46" s="331"/>
      <c r="C46" s="330"/>
      <c r="D46" s="469" t="s">
        <v>64</v>
      </c>
      <c r="E46" s="469"/>
      <c r="F46" s="469"/>
      <c r="G46" s="332"/>
      <c r="H46" s="333"/>
      <c r="I46" s="333"/>
      <c r="J46" s="333"/>
      <c r="K46" s="342"/>
      <c r="L46" s="333"/>
      <c r="M46" s="334">
        <v>105.72</v>
      </c>
      <c r="N46" s="333"/>
      <c r="O46" s="339">
        <v>4733.09</v>
      </c>
      <c r="AF46" s="322"/>
      <c r="AG46" s="322"/>
      <c r="AH46" s="322"/>
      <c r="AK46" s="304" t="s">
        <v>64</v>
      </c>
    </row>
    <row r="47" spans="1:38" customFormat="1" ht="40.799999999999997" x14ac:dyDescent="0.3">
      <c r="A47" s="328"/>
      <c r="B47" s="331"/>
      <c r="C47" s="330" t="s">
        <v>65</v>
      </c>
      <c r="D47" s="469" t="s">
        <v>66</v>
      </c>
      <c r="E47" s="469"/>
      <c r="F47" s="469"/>
      <c r="G47" s="332" t="s">
        <v>67</v>
      </c>
      <c r="H47" s="340">
        <v>92</v>
      </c>
      <c r="I47" s="333"/>
      <c r="J47" s="340">
        <v>92</v>
      </c>
      <c r="K47" s="342"/>
      <c r="L47" s="333"/>
      <c r="M47" s="334">
        <v>97.26</v>
      </c>
      <c r="N47" s="333"/>
      <c r="O47" s="339">
        <v>4354.4399999999996</v>
      </c>
      <c r="AF47" s="322"/>
      <c r="AG47" s="322"/>
      <c r="AH47" s="322"/>
      <c r="AK47" s="304" t="s">
        <v>66</v>
      </c>
    </row>
    <row r="48" spans="1:38" customFormat="1" ht="71.400000000000006" x14ac:dyDescent="0.3">
      <c r="A48" s="328"/>
      <c r="B48" s="331"/>
      <c r="C48" s="330" t="s">
        <v>68</v>
      </c>
      <c r="D48" s="469" t="s">
        <v>69</v>
      </c>
      <c r="E48" s="469"/>
      <c r="F48" s="469"/>
      <c r="G48" s="332" t="s">
        <v>67</v>
      </c>
      <c r="H48" s="340">
        <v>46</v>
      </c>
      <c r="I48" s="336">
        <v>0.85</v>
      </c>
      <c r="J48" s="344">
        <v>39.1</v>
      </c>
      <c r="K48" s="342"/>
      <c r="L48" s="333"/>
      <c r="M48" s="334">
        <v>41.34</v>
      </c>
      <c r="N48" s="333"/>
      <c r="O48" s="339">
        <v>1850.64</v>
      </c>
      <c r="AF48" s="322"/>
      <c r="AG48" s="322"/>
      <c r="AH48" s="322"/>
      <c r="AK48" s="304" t="s">
        <v>69</v>
      </c>
    </row>
    <row r="49" spans="1:39" customFormat="1" ht="14.4" x14ac:dyDescent="0.3">
      <c r="A49" s="328"/>
      <c r="B49" s="352"/>
      <c r="C49" s="353"/>
      <c r="D49" s="475" t="s">
        <v>70</v>
      </c>
      <c r="E49" s="475"/>
      <c r="F49" s="475"/>
      <c r="G49" s="324"/>
      <c r="H49" s="354"/>
      <c r="I49" s="354"/>
      <c r="J49" s="354"/>
      <c r="K49" s="355"/>
      <c r="L49" s="354"/>
      <c r="M49" s="356">
        <v>782.41</v>
      </c>
      <c r="N49" s="348"/>
      <c r="O49" s="357">
        <v>15244.3</v>
      </c>
      <c r="AF49" s="322"/>
      <c r="AG49" s="322"/>
      <c r="AH49" s="322"/>
      <c r="AM49" s="322" t="s">
        <v>70</v>
      </c>
    </row>
    <row r="50" spans="1:39" customFormat="1" ht="31.8" x14ac:dyDescent="0.3">
      <c r="A50" s="323" t="s">
        <v>27</v>
      </c>
      <c r="B50" s="324" t="s">
        <v>492</v>
      </c>
      <c r="C50" s="325" t="s">
        <v>188</v>
      </c>
      <c r="D50" s="473" t="s">
        <v>493</v>
      </c>
      <c r="E50" s="473"/>
      <c r="F50" s="473"/>
      <c r="G50" s="324" t="s">
        <v>71</v>
      </c>
      <c r="H50" s="324">
        <v>3.1E-2</v>
      </c>
      <c r="I50" s="324" t="s">
        <v>48</v>
      </c>
      <c r="J50" s="324" t="s">
        <v>494</v>
      </c>
      <c r="K50" s="326"/>
      <c r="L50" s="324"/>
      <c r="M50" s="326"/>
      <c r="N50" s="324"/>
      <c r="O50" s="327"/>
      <c r="AF50" s="322"/>
      <c r="AG50" s="322"/>
      <c r="AH50" s="322" t="s">
        <v>493</v>
      </c>
      <c r="AM50" s="322"/>
    </row>
    <row r="51" spans="1:39" customFormat="1" ht="20.399999999999999" x14ac:dyDescent="0.3">
      <c r="A51" s="328"/>
      <c r="B51" s="329"/>
      <c r="C51" s="330" t="s">
        <v>72</v>
      </c>
      <c r="D51" s="467" t="s">
        <v>73</v>
      </c>
      <c r="E51" s="467"/>
      <c r="F51" s="467"/>
      <c r="G51" s="467"/>
      <c r="H51" s="467"/>
      <c r="I51" s="467"/>
      <c r="J51" s="467"/>
      <c r="K51" s="467"/>
      <c r="L51" s="467"/>
      <c r="M51" s="467"/>
      <c r="N51" s="467"/>
      <c r="O51" s="468"/>
      <c r="AF51" s="322"/>
      <c r="AG51" s="322"/>
      <c r="AH51" s="322"/>
      <c r="AI51" s="304" t="s">
        <v>73</v>
      </c>
      <c r="AM51" s="322"/>
    </row>
    <row r="52" spans="1:39" customFormat="1" ht="30.6" x14ac:dyDescent="0.3">
      <c r="A52" s="328"/>
      <c r="B52" s="329"/>
      <c r="C52" s="330" t="s">
        <v>50</v>
      </c>
      <c r="D52" s="467" t="s">
        <v>51</v>
      </c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8"/>
      <c r="AF52" s="322"/>
      <c r="AG52" s="322"/>
      <c r="AH52" s="322"/>
      <c r="AI52" s="304" t="s">
        <v>51</v>
      </c>
      <c r="AM52" s="322"/>
    </row>
    <row r="53" spans="1:39" customFormat="1" ht="52.2" x14ac:dyDescent="0.3">
      <c r="A53" s="328"/>
      <c r="B53" s="329"/>
      <c r="C53" s="330" t="s">
        <v>52</v>
      </c>
      <c r="D53" s="467" t="s">
        <v>53</v>
      </c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O53" s="468"/>
      <c r="AF53" s="322"/>
      <c r="AG53" s="322"/>
      <c r="AH53" s="322"/>
      <c r="AI53" s="304" t="s">
        <v>53</v>
      </c>
      <c r="AM53" s="322"/>
    </row>
    <row r="54" spans="1:39" customFormat="1" ht="14.4" x14ac:dyDescent="0.3">
      <c r="A54" s="328"/>
      <c r="B54" s="331"/>
      <c r="C54" s="330" t="s">
        <v>48</v>
      </c>
      <c r="D54" s="469" t="s">
        <v>54</v>
      </c>
      <c r="E54" s="469"/>
      <c r="F54" s="469"/>
      <c r="G54" s="332"/>
      <c r="H54" s="333"/>
      <c r="I54" s="333"/>
      <c r="J54" s="333"/>
      <c r="K54" s="338">
        <v>1201.2</v>
      </c>
      <c r="L54" s="335">
        <v>1.587</v>
      </c>
      <c r="M54" s="334">
        <v>59.1</v>
      </c>
      <c r="N54" s="336">
        <v>44.77</v>
      </c>
      <c r="O54" s="339">
        <v>2645.91</v>
      </c>
      <c r="AF54" s="322"/>
      <c r="AG54" s="322"/>
      <c r="AH54" s="322"/>
      <c r="AJ54" s="304" t="s">
        <v>54</v>
      </c>
      <c r="AM54" s="322"/>
    </row>
    <row r="55" spans="1:39" customFormat="1" ht="14.4" x14ac:dyDescent="0.3">
      <c r="A55" s="328"/>
      <c r="B55" s="331"/>
      <c r="C55" s="330"/>
      <c r="D55" s="469" t="s">
        <v>60</v>
      </c>
      <c r="E55" s="469"/>
      <c r="F55" s="469"/>
      <c r="G55" s="332" t="s">
        <v>61</v>
      </c>
      <c r="H55" s="340">
        <v>154</v>
      </c>
      <c r="I55" s="335">
        <v>1.587</v>
      </c>
      <c r="J55" s="341">
        <v>7.5763379999999998</v>
      </c>
      <c r="K55" s="342"/>
      <c r="L55" s="333"/>
      <c r="M55" s="342"/>
      <c r="N55" s="333"/>
      <c r="O55" s="343"/>
      <c r="AF55" s="322"/>
      <c r="AG55" s="322"/>
      <c r="AH55" s="322"/>
      <c r="AK55" s="304" t="s">
        <v>60</v>
      </c>
      <c r="AM55" s="322"/>
    </row>
    <row r="56" spans="1:39" customFormat="1" ht="14.4" x14ac:dyDescent="0.3">
      <c r="A56" s="346"/>
      <c r="B56" s="332"/>
      <c r="C56" s="330"/>
      <c r="D56" s="474" t="s">
        <v>63</v>
      </c>
      <c r="E56" s="474"/>
      <c r="F56" s="474"/>
      <c r="G56" s="347"/>
      <c r="H56" s="348"/>
      <c r="I56" s="348"/>
      <c r="J56" s="348"/>
      <c r="K56" s="349">
        <v>1201.2</v>
      </c>
      <c r="L56" s="348"/>
      <c r="M56" s="350">
        <v>59.1</v>
      </c>
      <c r="N56" s="348"/>
      <c r="O56" s="351">
        <v>2645.91</v>
      </c>
      <c r="AF56" s="322"/>
      <c r="AG56" s="322"/>
      <c r="AH56" s="322"/>
      <c r="AL56" s="304" t="s">
        <v>63</v>
      </c>
      <c r="AM56" s="322"/>
    </row>
    <row r="57" spans="1:39" customFormat="1" ht="14.4" x14ac:dyDescent="0.3">
      <c r="A57" s="328"/>
      <c r="B57" s="331"/>
      <c r="C57" s="330"/>
      <c r="D57" s="469" t="s">
        <v>64</v>
      </c>
      <c r="E57" s="469"/>
      <c r="F57" s="469"/>
      <c r="G57" s="332"/>
      <c r="H57" s="333"/>
      <c r="I57" s="333"/>
      <c r="J57" s="333"/>
      <c r="K57" s="342"/>
      <c r="L57" s="333"/>
      <c r="M57" s="334">
        <v>59.1</v>
      </c>
      <c r="N57" s="333"/>
      <c r="O57" s="339">
        <v>2645.91</v>
      </c>
      <c r="AF57" s="322"/>
      <c r="AG57" s="322"/>
      <c r="AH57" s="322"/>
      <c r="AK57" s="304" t="s">
        <v>64</v>
      </c>
      <c r="AM57" s="322"/>
    </row>
    <row r="58" spans="1:39" customFormat="1" ht="40.799999999999997" x14ac:dyDescent="0.3">
      <c r="A58" s="328"/>
      <c r="B58" s="331"/>
      <c r="C58" s="330" t="s">
        <v>74</v>
      </c>
      <c r="D58" s="469" t="s">
        <v>75</v>
      </c>
      <c r="E58" s="469"/>
      <c r="F58" s="469"/>
      <c r="G58" s="332" t="s">
        <v>67</v>
      </c>
      <c r="H58" s="340">
        <v>89</v>
      </c>
      <c r="I58" s="333"/>
      <c r="J58" s="340">
        <v>89</v>
      </c>
      <c r="K58" s="342"/>
      <c r="L58" s="333"/>
      <c r="M58" s="334">
        <v>52.6</v>
      </c>
      <c r="N58" s="333"/>
      <c r="O58" s="339">
        <v>2354.86</v>
      </c>
      <c r="AF58" s="322"/>
      <c r="AG58" s="322"/>
      <c r="AH58" s="322"/>
      <c r="AK58" s="304" t="s">
        <v>75</v>
      </c>
      <c r="AM58" s="322"/>
    </row>
    <row r="59" spans="1:39" customFormat="1" ht="71.400000000000006" x14ac:dyDescent="0.3">
      <c r="A59" s="328"/>
      <c r="B59" s="331"/>
      <c r="C59" s="330" t="s">
        <v>76</v>
      </c>
      <c r="D59" s="469" t="s">
        <v>77</v>
      </c>
      <c r="E59" s="469"/>
      <c r="F59" s="469"/>
      <c r="G59" s="332" t="s">
        <v>67</v>
      </c>
      <c r="H59" s="340">
        <v>40</v>
      </c>
      <c r="I59" s="336">
        <v>0.85</v>
      </c>
      <c r="J59" s="340">
        <v>34</v>
      </c>
      <c r="K59" s="342"/>
      <c r="L59" s="333"/>
      <c r="M59" s="334">
        <v>20.09</v>
      </c>
      <c r="N59" s="333"/>
      <c r="O59" s="337">
        <v>899.61</v>
      </c>
      <c r="AF59" s="322"/>
      <c r="AG59" s="322"/>
      <c r="AH59" s="322"/>
      <c r="AK59" s="304" t="s">
        <v>77</v>
      </c>
      <c r="AM59" s="322"/>
    </row>
    <row r="60" spans="1:39" customFormat="1" ht="14.4" x14ac:dyDescent="0.3">
      <c r="A60" s="328"/>
      <c r="B60" s="352"/>
      <c r="C60" s="353"/>
      <c r="D60" s="475" t="s">
        <v>70</v>
      </c>
      <c r="E60" s="475"/>
      <c r="F60" s="475"/>
      <c r="G60" s="324"/>
      <c r="H60" s="354"/>
      <c r="I60" s="354"/>
      <c r="J60" s="354"/>
      <c r="K60" s="355"/>
      <c r="L60" s="354"/>
      <c r="M60" s="356">
        <v>131.79</v>
      </c>
      <c r="N60" s="348"/>
      <c r="O60" s="357">
        <v>5900.38</v>
      </c>
      <c r="AF60" s="322"/>
      <c r="AG60" s="322"/>
      <c r="AH60" s="322"/>
      <c r="AM60" s="322" t="s">
        <v>70</v>
      </c>
    </row>
    <row r="61" spans="1:39" customFormat="1" ht="42" x14ac:dyDescent="0.3">
      <c r="A61" s="323" t="s">
        <v>56</v>
      </c>
      <c r="B61" s="324" t="s">
        <v>495</v>
      </c>
      <c r="C61" s="325" t="s">
        <v>147</v>
      </c>
      <c r="D61" s="473" t="s">
        <v>148</v>
      </c>
      <c r="E61" s="473"/>
      <c r="F61" s="473"/>
      <c r="G61" s="324" t="s">
        <v>49</v>
      </c>
      <c r="H61" s="324">
        <v>9.1999999999999998E-2</v>
      </c>
      <c r="I61" s="324" t="s">
        <v>48</v>
      </c>
      <c r="J61" s="324" t="s">
        <v>496</v>
      </c>
      <c r="K61" s="326"/>
      <c r="L61" s="324"/>
      <c r="M61" s="326"/>
      <c r="N61" s="324"/>
      <c r="O61" s="327"/>
      <c r="AF61" s="322"/>
      <c r="AG61" s="322"/>
      <c r="AH61" s="322" t="s">
        <v>148</v>
      </c>
      <c r="AM61" s="322"/>
    </row>
    <row r="62" spans="1:39" customFormat="1" ht="30.6" x14ac:dyDescent="0.3">
      <c r="A62" s="328"/>
      <c r="B62" s="329"/>
      <c r="C62" s="330" t="s">
        <v>50</v>
      </c>
      <c r="D62" s="467" t="s">
        <v>51</v>
      </c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8"/>
      <c r="AF62" s="322"/>
      <c r="AG62" s="322"/>
      <c r="AH62" s="322"/>
      <c r="AI62" s="304" t="s">
        <v>51</v>
      </c>
      <c r="AM62" s="322"/>
    </row>
    <row r="63" spans="1:39" customFormat="1" ht="52.2" x14ac:dyDescent="0.3">
      <c r="A63" s="328"/>
      <c r="B63" s="329"/>
      <c r="C63" s="330" t="s">
        <v>52</v>
      </c>
      <c r="D63" s="467" t="s">
        <v>53</v>
      </c>
      <c r="E63" s="467"/>
      <c r="F63" s="467"/>
      <c r="G63" s="467"/>
      <c r="H63" s="467"/>
      <c r="I63" s="467"/>
      <c r="J63" s="467"/>
      <c r="K63" s="467"/>
      <c r="L63" s="467"/>
      <c r="M63" s="467"/>
      <c r="N63" s="467"/>
      <c r="O63" s="468"/>
      <c r="AF63" s="322"/>
      <c r="AG63" s="322"/>
      <c r="AH63" s="322"/>
      <c r="AI63" s="304" t="s">
        <v>53</v>
      </c>
      <c r="AM63" s="322"/>
    </row>
    <row r="64" spans="1:39" customFormat="1" ht="14.4" x14ac:dyDescent="0.3">
      <c r="A64" s="328"/>
      <c r="B64" s="331"/>
      <c r="C64" s="330" t="s">
        <v>27</v>
      </c>
      <c r="D64" s="469" t="s">
        <v>55</v>
      </c>
      <c r="E64" s="469"/>
      <c r="F64" s="469"/>
      <c r="G64" s="332"/>
      <c r="H64" s="333"/>
      <c r="I64" s="333"/>
      <c r="J64" s="333"/>
      <c r="K64" s="334">
        <v>479.33</v>
      </c>
      <c r="L64" s="358">
        <v>1.4375</v>
      </c>
      <c r="M64" s="334">
        <v>63.39</v>
      </c>
      <c r="N64" s="336">
        <v>13.24</v>
      </c>
      <c r="O64" s="337">
        <v>839.28</v>
      </c>
      <c r="AF64" s="322"/>
      <c r="AG64" s="322"/>
      <c r="AH64" s="322"/>
      <c r="AJ64" s="304" t="s">
        <v>55</v>
      </c>
      <c r="AM64" s="322"/>
    </row>
    <row r="65" spans="1:41" customFormat="1" ht="14.4" x14ac:dyDescent="0.3">
      <c r="A65" s="328"/>
      <c r="B65" s="331"/>
      <c r="C65" s="330" t="s">
        <v>56</v>
      </c>
      <c r="D65" s="469" t="s">
        <v>57</v>
      </c>
      <c r="E65" s="469"/>
      <c r="F65" s="469"/>
      <c r="G65" s="332"/>
      <c r="H65" s="333"/>
      <c r="I65" s="333"/>
      <c r="J65" s="333"/>
      <c r="K65" s="334">
        <v>93.5</v>
      </c>
      <c r="L65" s="358">
        <v>1.4375</v>
      </c>
      <c r="M65" s="334">
        <v>12.37</v>
      </c>
      <c r="N65" s="336">
        <v>44.77</v>
      </c>
      <c r="O65" s="337">
        <v>553.79999999999995</v>
      </c>
      <c r="AF65" s="322"/>
      <c r="AG65" s="322"/>
      <c r="AH65" s="322"/>
      <c r="AJ65" s="304" t="s">
        <v>57</v>
      </c>
      <c r="AM65" s="322"/>
    </row>
    <row r="66" spans="1:41" customFormat="1" ht="14.4" x14ac:dyDescent="0.3">
      <c r="A66" s="328"/>
      <c r="B66" s="331"/>
      <c r="C66" s="330"/>
      <c r="D66" s="469" t="s">
        <v>62</v>
      </c>
      <c r="E66" s="469"/>
      <c r="F66" s="469"/>
      <c r="G66" s="332" t="s">
        <v>61</v>
      </c>
      <c r="H66" s="336">
        <v>8.06</v>
      </c>
      <c r="I66" s="358">
        <v>1.4375</v>
      </c>
      <c r="J66" s="341">
        <v>1.0659350000000001</v>
      </c>
      <c r="K66" s="342"/>
      <c r="L66" s="333"/>
      <c r="M66" s="342"/>
      <c r="N66" s="333"/>
      <c r="O66" s="343"/>
      <c r="AF66" s="322"/>
      <c r="AG66" s="322"/>
      <c r="AH66" s="322"/>
      <c r="AK66" s="304" t="s">
        <v>62</v>
      </c>
      <c r="AM66" s="322"/>
    </row>
    <row r="67" spans="1:41" customFormat="1" ht="14.4" x14ac:dyDescent="0.3">
      <c r="A67" s="346"/>
      <c r="B67" s="332"/>
      <c r="C67" s="330"/>
      <c r="D67" s="474" t="s">
        <v>63</v>
      </c>
      <c r="E67" s="474"/>
      <c r="F67" s="474"/>
      <c r="G67" s="347"/>
      <c r="H67" s="348"/>
      <c r="I67" s="348"/>
      <c r="J67" s="348"/>
      <c r="K67" s="350">
        <v>479.33</v>
      </c>
      <c r="L67" s="348"/>
      <c r="M67" s="350">
        <v>63.39</v>
      </c>
      <c r="N67" s="348"/>
      <c r="O67" s="359">
        <v>839.28</v>
      </c>
      <c r="AF67" s="322"/>
      <c r="AG67" s="322"/>
      <c r="AH67" s="322"/>
      <c r="AL67" s="304" t="s">
        <v>63</v>
      </c>
      <c r="AM67" s="322"/>
    </row>
    <row r="68" spans="1:41" customFormat="1" ht="14.4" x14ac:dyDescent="0.3">
      <c r="A68" s="328"/>
      <c r="B68" s="331"/>
      <c r="C68" s="330"/>
      <c r="D68" s="469" t="s">
        <v>64</v>
      </c>
      <c r="E68" s="469"/>
      <c r="F68" s="469"/>
      <c r="G68" s="332"/>
      <c r="H68" s="333"/>
      <c r="I68" s="333"/>
      <c r="J68" s="333"/>
      <c r="K68" s="342"/>
      <c r="L68" s="333"/>
      <c r="M68" s="334">
        <v>12.37</v>
      </c>
      <c r="N68" s="333"/>
      <c r="O68" s="337">
        <v>553.79999999999995</v>
      </c>
      <c r="AF68" s="322"/>
      <c r="AG68" s="322"/>
      <c r="AH68" s="322"/>
      <c r="AK68" s="304" t="s">
        <v>64</v>
      </c>
      <c r="AM68" s="322"/>
    </row>
    <row r="69" spans="1:41" customFormat="1" ht="40.799999999999997" x14ac:dyDescent="0.3">
      <c r="A69" s="328"/>
      <c r="B69" s="331"/>
      <c r="C69" s="330" t="s">
        <v>65</v>
      </c>
      <c r="D69" s="469" t="s">
        <v>66</v>
      </c>
      <c r="E69" s="469"/>
      <c r="F69" s="469"/>
      <c r="G69" s="332" t="s">
        <v>67</v>
      </c>
      <c r="H69" s="340">
        <v>92</v>
      </c>
      <c r="I69" s="333"/>
      <c r="J69" s="340">
        <v>92</v>
      </c>
      <c r="K69" s="342"/>
      <c r="L69" s="333"/>
      <c r="M69" s="334">
        <v>11.38</v>
      </c>
      <c r="N69" s="333"/>
      <c r="O69" s="337">
        <v>509.5</v>
      </c>
      <c r="AF69" s="322"/>
      <c r="AG69" s="322"/>
      <c r="AH69" s="322"/>
      <c r="AK69" s="304" t="s">
        <v>66</v>
      </c>
      <c r="AM69" s="322"/>
    </row>
    <row r="70" spans="1:41" customFormat="1" ht="71.400000000000006" x14ac:dyDescent="0.3">
      <c r="A70" s="328"/>
      <c r="B70" s="331"/>
      <c r="C70" s="330" t="s">
        <v>68</v>
      </c>
      <c r="D70" s="469" t="s">
        <v>69</v>
      </c>
      <c r="E70" s="469"/>
      <c r="F70" s="469"/>
      <c r="G70" s="332" t="s">
        <v>67</v>
      </c>
      <c r="H70" s="340">
        <v>46</v>
      </c>
      <c r="I70" s="336">
        <v>0.85</v>
      </c>
      <c r="J70" s="344">
        <v>39.1</v>
      </c>
      <c r="K70" s="342"/>
      <c r="L70" s="333"/>
      <c r="M70" s="334">
        <v>4.84</v>
      </c>
      <c r="N70" s="333"/>
      <c r="O70" s="337">
        <v>216.54</v>
      </c>
      <c r="AF70" s="322"/>
      <c r="AG70" s="322"/>
      <c r="AH70" s="322"/>
      <c r="AK70" s="304" t="s">
        <v>69</v>
      </c>
      <c r="AM70" s="322"/>
    </row>
    <row r="71" spans="1:41" customFormat="1" ht="14.4" x14ac:dyDescent="0.3">
      <c r="A71" s="328"/>
      <c r="B71" s="352"/>
      <c r="C71" s="353"/>
      <c r="D71" s="475" t="s">
        <v>70</v>
      </c>
      <c r="E71" s="475"/>
      <c r="F71" s="475"/>
      <c r="G71" s="324"/>
      <c r="H71" s="354"/>
      <c r="I71" s="354"/>
      <c r="J71" s="354"/>
      <c r="K71" s="355"/>
      <c r="L71" s="354"/>
      <c r="M71" s="356">
        <v>79.61</v>
      </c>
      <c r="N71" s="348"/>
      <c r="O71" s="357">
        <v>1565.32</v>
      </c>
      <c r="AF71" s="322"/>
      <c r="AG71" s="322"/>
      <c r="AH71" s="322"/>
      <c r="AM71" s="322" t="s">
        <v>70</v>
      </c>
    </row>
    <row r="72" spans="1:41" s="494" customFormat="1" ht="40.799999999999997" x14ac:dyDescent="0.3">
      <c r="A72" s="488" t="s">
        <v>58</v>
      </c>
      <c r="B72" s="489" t="s">
        <v>497</v>
      </c>
      <c r="C72" s="490" t="s">
        <v>984</v>
      </c>
      <c r="D72" s="491" t="s">
        <v>192</v>
      </c>
      <c r="E72" s="491"/>
      <c r="F72" s="491"/>
      <c r="G72" s="489" t="s">
        <v>82</v>
      </c>
      <c r="H72" s="489">
        <v>92</v>
      </c>
      <c r="I72" s="489" t="s">
        <v>48</v>
      </c>
      <c r="J72" s="489" t="s">
        <v>134</v>
      </c>
      <c r="K72" s="492" t="s">
        <v>193</v>
      </c>
      <c r="L72" s="489" t="s">
        <v>95</v>
      </c>
      <c r="M72" s="492" t="s">
        <v>498</v>
      </c>
      <c r="N72" s="489" t="s">
        <v>84</v>
      </c>
      <c r="O72" s="493" t="s">
        <v>499</v>
      </c>
      <c r="AF72" s="495"/>
      <c r="AG72" s="495"/>
      <c r="AH72" s="495" t="s">
        <v>192</v>
      </c>
      <c r="AM72" s="495"/>
    </row>
    <row r="73" spans="1:41" customFormat="1" ht="14.4" x14ac:dyDescent="0.3">
      <c r="A73" s="360"/>
      <c r="B73" s="303"/>
      <c r="C73" s="353"/>
      <c r="D73" s="469" t="s">
        <v>85</v>
      </c>
      <c r="E73" s="469"/>
      <c r="F73" s="469"/>
      <c r="G73" s="469"/>
      <c r="H73" s="469"/>
      <c r="I73" s="469"/>
      <c r="J73" s="469"/>
      <c r="K73" s="469"/>
      <c r="L73" s="469"/>
      <c r="M73" s="469"/>
      <c r="N73" s="469"/>
      <c r="O73" s="476"/>
      <c r="AF73" s="322"/>
      <c r="AG73" s="322"/>
      <c r="AH73" s="322"/>
      <c r="AM73" s="322"/>
      <c r="AN73" s="304" t="s">
        <v>85</v>
      </c>
    </row>
    <row r="74" spans="1:41" customFormat="1" ht="14.4" x14ac:dyDescent="0.3">
      <c r="A74" s="360"/>
      <c r="B74" s="352"/>
      <c r="C74" s="353"/>
      <c r="D74" s="469" t="s">
        <v>194</v>
      </c>
      <c r="E74" s="469"/>
      <c r="F74" s="469"/>
      <c r="G74" s="469"/>
      <c r="H74" s="469"/>
      <c r="I74" s="469"/>
      <c r="J74" s="469"/>
      <c r="K74" s="469"/>
      <c r="L74" s="469"/>
      <c r="M74" s="469"/>
      <c r="N74" s="469"/>
      <c r="O74" s="476"/>
      <c r="AF74" s="322"/>
      <c r="AG74" s="322"/>
      <c r="AH74" s="322"/>
      <c r="AM74" s="322"/>
      <c r="AO74" s="304" t="s">
        <v>194</v>
      </c>
    </row>
    <row r="75" spans="1:41" customFormat="1" ht="14.4" x14ac:dyDescent="0.3">
      <c r="A75" s="328"/>
      <c r="B75" s="329"/>
      <c r="C75" s="330"/>
      <c r="D75" s="467" t="s">
        <v>119</v>
      </c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468"/>
      <c r="AF75" s="322"/>
      <c r="AG75" s="322"/>
      <c r="AH75" s="322"/>
      <c r="AI75" s="304" t="s">
        <v>119</v>
      </c>
      <c r="AM75" s="322"/>
    </row>
    <row r="76" spans="1:41" customFormat="1" ht="14.4" x14ac:dyDescent="0.3">
      <c r="A76" s="328"/>
      <c r="B76" s="352"/>
      <c r="C76" s="353"/>
      <c r="D76" s="475" t="s">
        <v>70</v>
      </c>
      <c r="E76" s="475"/>
      <c r="F76" s="475"/>
      <c r="G76" s="324"/>
      <c r="H76" s="354"/>
      <c r="I76" s="354"/>
      <c r="J76" s="354"/>
      <c r="K76" s="355"/>
      <c r="L76" s="354"/>
      <c r="M76" s="361">
        <v>9308.5400000000009</v>
      </c>
      <c r="N76" s="348"/>
      <c r="O76" s="357">
        <v>75957.69</v>
      </c>
      <c r="AF76" s="322"/>
      <c r="AG76" s="322"/>
      <c r="AH76" s="322"/>
      <c r="AM76" s="322" t="s">
        <v>70</v>
      </c>
    </row>
    <row r="77" spans="1:41" s="494" customFormat="1" ht="40.799999999999997" x14ac:dyDescent="0.3">
      <c r="A77" s="488" t="s">
        <v>80</v>
      </c>
      <c r="B77" s="489" t="s">
        <v>500</v>
      </c>
      <c r="C77" s="482" t="s">
        <v>982</v>
      </c>
      <c r="D77" s="491" t="s">
        <v>81</v>
      </c>
      <c r="E77" s="491"/>
      <c r="F77" s="491"/>
      <c r="G77" s="489" t="s">
        <v>82</v>
      </c>
      <c r="H77" s="489">
        <v>104.9</v>
      </c>
      <c r="I77" s="489" t="s">
        <v>48</v>
      </c>
      <c r="J77" s="489" t="s">
        <v>501</v>
      </c>
      <c r="K77" s="492" t="s">
        <v>83</v>
      </c>
      <c r="L77" s="489"/>
      <c r="M77" s="492" t="s">
        <v>502</v>
      </c>
      <c r="N77" s="489" t="s">
        <v>84</v>
      </c>
      <c r="O77" s="493" t="s">
        <v>503</v>
      </c>
      <c r="AF77" s="495"/>
      <c r="AG77" s="495"/>
      <c r="AH77" s="495" t="s">
        <v>81</v>
      </c>
      <c r="AM77" s="495"/>
    </row>
    <row r="78" spans="1:41" customFormat="1" ht="14.4" x14ac:dyDescent="0.3">
      <c r="A78" s="360"/>
      <c r="B78" s="303"/>
      <c r="C78" s="353"/>
      <c r="D78" s="469" t="s">
        <v>85</v>
      </c>
      <c r="E78" s="469"/>
      <c r="F78" s="469"/>
      <c r="G78" s="469"/>
      <c r="H78" s="469"/>
      <c r="I78" s="469"/>
      <c r="J78" s="469"/>
      <c r="K78" s="469"/>
      <c r="L78" s="469"/>
      <c r="M78" s="469"/>
      <c r="N78" s="469"/>
      <c r="O78" s="476"/>
      <c r="AF78" s="322"/>
      <c r="AG78" s="322"/>
      <c r="AH78" s="322"/>
      <c r="AM78" s="322"/>
      <c r="AN78" s="304" t="s">
        <v>85</v>
      </c>
    </row>
    <row r="79" spans="1:41" customFormat="1" ht="14.4" x14ac:dyDescent="0.3">
      <c r="A79" s="360"/>
      <c r="B79" s="352"/>
      <c r="C79" s="353"/>
      <c r="D79" s="469" t="s">
        <v>86</v>
      </c>
      <c r="E79" s="469"/>
      <c r="F79" s="469"/>
      <c r="G79" s="469"/>
      <c r="H79" s="469"/>
      <c r="I79" s="469"/>
      <c r="J79" s="469"/>
      <c r="K79" s="469"/>
      <c r="L79" s="469"/>
      <c r="M79" s="469"/>
      <c r="N79" s="469"/>
      <c r="O79" s="476"/>
      <c r="AF79" s="322"/>
      <c r="AG79" s="322"/>
      <c r="AH79" s="322"/>
      <c r="AM79" s="322"/>
      <c r="AO79" s="304" t="s">
        <v>86</v>
      </c>
    </row>
    <row r="80" spans="1:41" customFormat="1" ht="14.4" x14ac:dyDescent="0.3">
      <c r="A80" s="328"/>
      <c r="B80" s="352"/>
      <c r="C80" s="353"/>
      <c r="D80" s="475" t="s">
        <v>70</v>
      </c>
      <c r="E80" s="475"/>
      <c r="F80" s="475"/>
      <c r="G80" s="324"/>
      <c r="H80" s="354"/>
      <c r="I80" s="354"/>
      <c r="J80" s="354"/>
      <c r="K80" s="355"/>
      <c r="L80" s="354"/>
      <c r="M80" s="361">
        <v>17033.66</v>
      </c>
      <c r="N80" s="348"/>
      <c r="O80" s="357">
        <v>138994.67000000001</v>
      </c>
      <c r="AF80" s="322"/>
      <c r="AG80" s="322"/>
      <c r="AH80" s="322"/>
      <c r="AM80" s="322" t="s">
        <v>70</v>
      </c>
    </row>
    <row r="81" spans="1:39" customFormat="1" ht="14.4" x14ac:dyDescent="0.3">
      <c r="A81" s="470" t="s">
        <v>504</v>
      </c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2"/>
      <c r="AF81" s="322"/>
      <c r="AG81" s="322" t="s">
        <v>504</v>
      </c>
      <c r="AH81" s="322"/>
      <c r="AM81" s="322"/>
    </row>
    <row r="82" spans="1:39" customFormat="1" ht="31.8" x14ac:dyDescent="0.3">
      <c r="A82" s="323" t="s">
        <v>87</v>
      </c>
      <c r="B82" s="324" t="s">
        <v>505</v>
      </c>
      <c r="C82" s="325" t="s">
        <v>506</v>
      </c>
      <c r="D82" s="473" t="s">
        <v>507</v>
      </c>
      <c r="E82" s="473"/>
      <c r="F82" s="473"/>
      <c r="G82" s="324" t="s">
        <v>196</v>
      </c>
      <c r="H82" s="324">
        <v>0.06</v>
      </c>
      <c r="I82" s="324" t="s">
        <v>48</v>
      </c>
      <c r="J82" s="324" t="s">
        <v>508</v>
      </c>
      <c r="K82" s="326"/>
      <c r="L82" s="324"/>
      <c r="M82" s="326"/>
      <c r="N82" s="324"/>
      <c r="O82" s="327"/>
      <c r="AF82" s="322"/>
      <c r="AG82" s="322"/>
      <c r="AH82" s="322" t="s">
        <v>507</v>
      </c>
      <c r="AM82" s="322"/>
    </row>
    <row r="83" spans="1:39" customFormat="1" ht="30.6" x14ac:dyDescent="0.3">
      <c r="A83" s="328"/>
      <c r="B83" s="329"/>
      <c r="C83" s="330" t="s">
        <v>50</v>
      </c>
      <c r="D83" s="467" t="s">
        <v>51</v>
      </c>
      <c r="E83" s="467"/>
      <c r="F83" s="467"/>
      <c r="G83" s="467"/>
      <c r="H83" s="467"/>
      <c r="I83" s="467"/>
      <c r="J83" s="467"/>
      <c r="K83" s="467"/>
      <c r="L83" s="467"/>
      <c r="M83" s="467"/>
      <c r="N83" s="467"/>
      <c r="O83" s="468"/>
      <c r="AF83" s="322"/>
      <c r="AG83" s="322"/>
      <c r="AH83" s="322"/>
      <c r="AI83" s="304" t="s">
        <v>51</v>
      </c>
      <c r="AM83" s="322"/>
    </row>
    <row r="84" spans="1:39" customFormat="1" ht="52.2" x14ac:dyDescent="0.3">
      <c r="A84" s="328"/>
      <c r="B84" s="329"/>
      <c r="C84" s="330" t="s">
        <v>52</v>
      </c>
      <c r="D84" s="467" t="s">
        <v>53</v>
      </c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8"/>
      <c r="AF84" s="322"/>
      <c r="AG84" s="322"/>
      <c r="AH84" s="322"/>
      <c r="AI84" s="304" t="s">
        <v>53</v>
      </c>
      <c r="AM84" s="322"/>
    </row>
    <row r="85" spans="1:39" customFormat="1" ht="14.4" x14ac:dyDescent="0.3">
      <c r="A85" s="328"/>
      <c r="B85" s="331"/>
      <c r="C85" s="330" t="s">
        <v>48</v>
      </c>
      <c r="D85" s="469" t="s">
        <v>54</v>
      </c>
      <c r="E85" s="469"/>
      <c r="F85" s="469"/>
      <c r="G85" s="332"/>
      <c r="H85" s="333"/>
      <c r="I85" s="333"/>
      <c r="J85" s="333"/>
      <c r="K85" s="338">
        <v>1401.39</v>
      </c>
      <c r="L85" s="358">
        <v>1.3225</v>
      </c>
      <c r="M85" s="334">
        <v>111.2</v>
      </c>
      <c r="N85" s="336">
        <v>44.77</v>
      </c>
      <c r="O85" s="339">
        <v>4978.42</v>
      </c>
      <c r="AF85" s="322"/>
      <c r="AG85" s="322"/>
      <c r="AH85" s="322"/>
      <c r="AJ85" s="304" t="s">
        <v>54</v>
      </c>
      <c r="AM85" s="322"/>
    </row>
    <row r="86" spans="1:39" customFormat="1" ht="14.4" x14ac:dyDescent="0.3">
      <c r="A86" s="328"/>
      <c r="B86" s="331"/>
      <c r="C86" s="330" t="s">
        <v>27</v>
      </c>
      <c r="D86" s="469" t="s">
        <v>55</v>
      </c>
      <c r="E86" s="469"/>
      <c r="F86" s="469"/>
      <c r="G86" s="332"/>
      <c r="H86" s="333"/>
      <c r="I86" s="333"/>
      <c r="J86" s="333"/>
      <c r="K86" s="338">
        <v>3930.92</v>
      </c>
      <c r="L86" s="358">
        <v>1.4375</v>
      </c>
      <c r="M86" s="334">
        <v>339.04</v>
      </c>
      <c r="N86" s="336">
        <v>13.24</v>
      </c>
      <c r="O86" s="339">
        <v>4488.8900000000003</v>
      </c>
      <c r="AF86" s="322"/>
      <c r="AG86" s="322"/>
      <c r="AH86" s="322"/>
      <c r="AJ86" s="304" t="s">
        <v>55</v>
      </c>
      <c r="AM86" s="322"/>
    </row>
    <row r="87" spans="1:39" customFormat="1" ht="14.4" x14ac:dyDescent="0.3">
      <c r="A87" s="328"/>
      <c r="B87" s="331"/>
      <c r="C87" s="330" t="s">
        <v>56</v>
      </c>
      <c r="D87" s="469" t="s">
        <v>57</v>
      </c>
      <c r="E87" s="469"/>
      <c r="F87" s="469"/>
      <c r="G87" s="332"/>
      <c r="H87" s="333"/>
      <c r="I87" s="333"/>
      <c r="J87" s="333"/>
      <c r="K87" s="334">
        <v>287.66000000000003</v>
      </c>
      <c r="L87" s="358">
        <v>1.4375</v>
      </c>
      <c r="M87" s="334">
        <v>24.81</v>
      </c>
      <c r="N87" s="336">
        <v>44.77</v>
      </c>
      <c r="O87" s="339">
        <v>1110.74</v>
      </c>
      <c r="AF87" s="322"/>
      <c r="AG87" s="322"/>
      <c r="AH87" s="322"/>
      <c r="AJ87" s="304" t="s">
        <v>57</v>
      </c>
      <c r="AM87" s="322"/>
    </row>
    <row r="88" spans="1:39" customFormat="1" ht="14.4" x14ac:dyDescent="0.3">
      <c r="A88" s="328"/>
      <c r="B88" s="331"/>
      <c r="C88" s="330" t="s">
        <v>58</v>
      </c>
      <c r="D88" s="469" t="s">
        <v>59</v>
      </c>
      <c r="E88" s="469"/>
      <c r="F88" s="469"/>
      <c r="G88" s="332"/>
      <c r="H88" s="333"/>
      <c r="I88" s="333"/>
      <c r="J88" s="333"/>
      <c r="K88" s="334">
        <v>746.29</v>
      </c>
      <c r="L88" s="333"/>
      <c r="M88" s="334">
        <v>44.78</v>
      </c>
      <c r="N88" s="336">
        <v>8.16</v>
      </c>
      <c r="O88" s="337">
        <v>365.4</v>
      </c>
      <c r="AF88" s="322"/>
      <c r="AG88" s="322"/>
      <c r="AH88" s="322"/>
      <c r="AJ88" s="304" t="s">
        <v>59</v>
      </c>
      <c r="AM88" s="322"/>
    </row>
    <row r="89" spans="1:39" customFormat="1" ht="14.4" x14ac:dyDescent="0.3">
      <c r="A89" s="328"/>
      <c r="B89" s="331"/>
      <c r="C89" s="330"/>
      <c r="D89" s="469" t="s">
        <v>60</v>
      </c>
      <c r="E89" s="469"/>
      <c r="F89" s="469"/>
      <c r="G89" s="332" t="s">
        <v>61</v>
      </c>
      <c r="H89" s="336">
        <v>147.36000000000001</v>
      </c>
      <c r="I89" s="358">
        <v>1.3225</v>
      </c>
      <c r="J89" s="341">
        <v>11.693016</v>
      </c>
      <c r="K89" s="342"/>
      <c r="L89" s="333"/>
      <c r="M89" s="342"/>
      <c r="N89" s="333"/>
      <c r="O89" s="343"/>
      <c r="AF89" s="322"/>
      <c r="AG89" s="322"/>
      <c r="AH89" s="322"/>
      <c r="AK89" s="304" t="s">
        <v>60</v>
      </c>
      <c r="AM89" s="322"/>
    </row>
    <row r="90" spans="1:39" customFormat="1" ht="14.4" x14ac:dyDescent="0.3">
      <c r="A90" s="328"/>
      <c r="B90" s="331"/>
      <c r="C90" s="330"/>
      <c r="D90" s="469" t="s">
        <v>62</v>
      </c>
      <c r="E90" s="469"/>
      <c r="F90" s="469"/>
      <c r="G90" s="332" t="s">
        <v>61</v>
      </c>
      <c r="H90" s="336">
        <v>19.989999999999998</v>
      </c>
      <c r="I90" s="358">
        <v>1.4375</v>
      </c>
      <c r="J90" s="362">
        <v>1.7241375000000001</v>
      </c>
      <c r="K90" s="342"/>
      <c r="L90" s="333"/>
      <c r="M90" s="342"/>
      <c r="N90" s="333"/>
      <c r="O90" s="343"/>
      <c r="AF90" s="322"/>
      <c r="AG90" s="322"/>
      <c r="AH90" s="322"/>
      <c r="AK90" s="304" t="s">
        <v>62</v>
      </c>
      <c r="AM90" s="322"/>
    </row>
    <row r="91" spans="1:39" customFormat="1" ht="14.4" x14ac:dyDescent="0.3">
      <c r="A91" s="346"/>
      <c r="B91" s="332"/>
      <c r="C91" s="330"/>
      <c r="D91" s="474" t="s">
        <v>63</v>
      </c>
      <c r="E91" s="474"/>
      <c r="F91" s="474"/>
      <c r="G91" s="347"/>
      <c r="H91" s="348"/>
      <c r="I91" s="348"/>
      <c r="J91" s="348"/>
      <c r="K91" s="349">
        <v>6078.6</v>
      </c>
      <c r="L91" s="348"/>
      <c r="M91" s="350">
        <v>495.02</v>
      </c>
      <c r="N91" s="348"/>
      <c r="O91" s="351">
        <v>9832.7099999999991</v>
      </c>
      <c r="AF91" s="322"/>
      <c r="AG91" s="322"/>
      <c r="AH91" s="322"/>
      <c r="AL91" s="304" t="s">
        <v>63</v>
      </c>
      <c r="AM91" s="322"/>
    </row>
    <row r="92" spans="1:39" customFormat="1" ht="14.4" x14ac:dyDescent="0.3">
      <c r="A92" s="328"/>
      <c r="B92" s="331"/>
      <c r="C92" s="330"/>
      <c r="D92" s="469" t="s">
        <v>64</v>
      </c>
      <c r="E92" s="469"/>
      <c r="F92" s="469"/>
      <c r="G92" s="332"/>
      <c r="H92" s="333"/>
      <c r="I92" s="333"/>
      <c r="J92" s="333"/>
      <c r="K92" s="342"/>
      <c r="L92" s="333"/>
      <c r="M92" s="334">
        <v>136.01</v>
      </c>
      <c r="N92" s="333"/>
      <c r="O92" s="339">
        <v>6089.16</v>
      </c>
      <c r="AF92" s="322"/>
      <c r="AG92" s="322"/>
      <c r="AH92" s="322"/>
      <c r="AK92" s="304" t="s">
        <v>64</v>
      </c>
      <c r="AM92" s="322"/>
    </row>
    <row r="93" spans="1:39" customFormat="1" ht="40.799999999999997" x14ac:dyDescent="0.3">
      <c r="A93" s="328"/>
      <c r="B93" s="331"/>
      <c r="C93" s="330" t="s">
        <v>509</v>
      </c>
      <c r="D93" s="469" t="s">
        <v>510</v>
      </c>
      <c r="E93" s="469"/>
      <c r="F93" s="469"/>
      <c r="G93" s="332" t="s">
        <v>67</v>
      </c>
      <c r="H93" s="340">
        <v>117</v>
      </c>
      <c r="I93" s="333"/>
      <c r="J93" s="340">
        <v>117</v>
      </c>
      <c r="K93" s="342"/>
      <c r="L93" s="333"/>
      <c r="M93" s="334">
        <v>159.13</v>
      </c>
      <c r="N93" s="333"/>
      <c r="O93" s="339">
        <v>7124.32</v>
      </c>
      <c r="AF93" s="322"/>
      <c r="AG93" s="322"/>
      <c r="AH93" s="322"/>
      <c r="AK93" s="304" t="s">
        <v>510</v>
      </c>
      <c r="AM93" s="322"/>
    </row>
    <row r="94" spans="1:39" customFormat="1" ht="71.400000000000006" x14ac:dyDescent="0.3">
      <c r="A94" s="328"/>
      <c r="B94" s="331"/>
      <c r="C94" s="330" t="s">
        <v>511</v>
      </c>
      <c r="D94" s="469" t="s">
        <v>512</v>
      </c>
      <c r="E94" s="469"/>
      <c r="F94" s="469"/>
      <c r="G94" s="332" t="s">
        <v>67</v>
      </c>
      <c r="H94" s="340">
        <v>74</v>
      </c>
      <c r="I94" s="336">
        <v>0.85</v>
      </c>
      <c r="J94" s="344">
        <v>62.9</v>
      </c>
      <c r="K94" s="342"/>
      <c r="L94" s="333"/>
      <c r="M94" s="334">
        <v>85.55</v>
      </c>
      <c r="N94" s="333"/>
      <c r="O94" s="339">
        <v>3830.08</v>
      </c>
      <c r="AF94" s="322"/>
      <c r="AG94" s="322"/>
      <c r="AH94" s="322"/>
      <c r="AK94" s="304" t="s">
        <v>512</v>
      </c>
      <c r="AM94" s="322"/>
    </row>
    <row r="95" spans="1:39" customFormat="1" ht="14.4" x14ac:dyDescent="0.3">
      <c r="A95" s="328"/>
      <c r="B95" s="352"/>
      <c r="C95" s="353"/>
      <c r="D95" s="475" t="s">
        <v>70</v>
      </c>
      <c r="E95" s="475"/>
      <c r="F95" s="475"/>
      <c r="G95" s="324"/>
      <c r="H95" s="354"/>
      <c r="I95" s="354"/>
      <c r="J95" s="354"/>
      <c r="K95" s="355"/>
      <c r="L95" s="354"/>
      <c r="M95" s="356">
        <v>739.7</v>
      </c>
      <c r="N95" s="348"/>
      <c r="O95" s="357">
        <v>20787.11</v>
      </c>
      <c r="AF95" s="322"/>
      <c r="AG95" s="322"/>
      <c r="AH95" s="322"/>
      <c r="AM95" s="322" t="s">
        <v>70</v>
      </c>
    </row>
    <row r="96" spans="1:39" customFormat="1" ht="42" x14ac:dyDescent="0.3">
      <c r="A96" s="323" t="s">
        <v>88</v>
      </c>
      <c r="B96" s="324" t="s">
        <v>513</v>
      </c>
      <c r="C96" s="325" t="s">
        <v>514</v>
      </c>
      <c r="D96" s="473" t="s">
        <v>515</v>
      </c>
      <c r="E96" s="473"/>
      <c r="F96" s="473"/>
      <c r="G96" s="324" t="s">
        <v>115</v>
      </c>
      <c r="H96" s="324">
        <v>6.06</v>
      </c>
      <c r="I96" s="324" t="s">
        <v>48</v>
      </c>
      <c r="J96" s="324" t="s">
        <v>516</v>
      </c>
      <c r="K96" s="326" t="s">
        <v>517</v>
      </c>
      <c r="L96" s="324"/>
      <c r="M96" s="326" t="s">
        <v>518</v>
      </c>
      <c r="N96" s="324" t="s">
        <v>84</v>
      </c>
      <c r="O96" s="327" t="s">
        <v>519</v>
      </c>
      <c r="AF96" s="322"/>
      <c r="AG96" s="322"/>
      <c r="AH96" s="322" t="s">
        <v>515</v>
      </c>
      <c r="AM96" s="322"/>
    </row>
    <row r="97" spans="1:40" customFormat="1" ht="14.4" x14ac:dyDescent="0.3">
      <c r="A97" s="360"/>
      <c r="B97" s="303"/>
      <c r="C97" s="353"/>
      <c r="D97" s="469" t="s">
        <v>85</v>
      </c>
      <c r="E97" s="469"/>
      <c r="F97" s="469"/>
      <c r="G97" s="469"/>
      <c r="H97" s="469"/>
      <c r="I97" s="469"/>
      <c r="J97" s="469"/>
      <c r="K97" s="469"/>
      <c r="L97" s="469"/>
      <c r="M97" s="469"/>
      <c r="N97" s="469"/>
      <c r="O97" s="476"/>
      <c r="AF97" s="322"/>
      <c r="AG97" s="322"/>
      <c r="AH97" s="322"/>
      <c r="AM97" s="322"/>
      <c r="AN97" s="304" t="s">
        <v>85</v>
      </c>
    </row>
    <row r="98" spans="1:40" customFormat="1" ht="14.4" x14ac:dyDescent="0.3">
      <c r="A98" s="328"/>
      <c r="B98" s="352"/>
      <c r="C98" s="353"/>
      <c r="D98" s="475" t="s">
        <v>70</v>
      </c>
      <c r="E98" s="475"/>
      <c r="F98" s="475"/>
      <c r="G98" s="324"/>
      <c r="H98" s="354"/>
      <c r="I98" s="354"/>
      <c r="J98" s="354"/>
      <c r="K98" s="355"/>
      <c r="L98" s="354"/>
      <c r="M98" s="361">
        <v>11435.83</v>
      </c>
      <c r="N98" s="348"/>
      <c r="O98" s="357">
        <v>93316.37</v>
      </c>
      <c r="AF98" s="322"/>
      <c r="AG98" s="322"/>
      <c r="AH98" s="322"/>
      <c r="AM98" s="322" t="s">
        <v>70</v>
      </c>
    </row>
    <row r="99" spans="1:40" customFormat="1" ht="52.2" x14ac:dyDescent="0.3">
      <c r="A99" s="323" t="s">
        <v>89</v>
      </c>
      <c r="B99" s="324" t="s">
        <v>567</v>
      </c>
      <c r="C99" s="325" t="s">
        <v>568</v>
      </c>
      <c r="D99" s="473" t="s">
        <v>569</v>
      </c>
      <c r="E99" s="473"/>
      <c r="F99" s="473"/>
      <c r="G99" s="324" t="s">
        <v>570</v>
      </c>
      <c r="H99" s="324">
        <v>6.0000000000000001E-3</v>
      </c>
      <c r="I99" s="324" t="s">
        <v>48</v>
      </c>
      <c r="J99" s="324" t="s">
        <v>571</v>
      </c>
      <c r="K99" s="326"/>
      <c r="L99" s="324"/>
      <c r="M99" s="326"/>
      <c r="N99" s="324"/>
      <c r="O99" s="327"/>
      <c r="AF99" s="322"/>
      <c r="AG99" s="322"/>
      <c r="AH99" s="322" t="s">
        <v>569</v>
      </c>
      <c r="AM99" s="322"/>
    </row>
    <row r="100" spans="1:40" customFormat="1" ht="30.6" x14ac:dyDescent="0.3">
      <c r="A100" s="328"/>
      <c r="B100" s="329"/>
      <c r="C100" s="330" t="s">
        <v>50</v>
      </c>
      <c r="D100" s="467" t="s">
        <v>51</v>
      </c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8"/>
      <c r="AF100" s="322"/>
      <c r="AG100" s="322"/>
      <c r="AH100" s="322"/>
      <c r="AI100" s="304" t="s">
        <v>51</v>
      </c>
      <c r="AM100" s="322"/>
    </row>
    <row r="101" spans="1:40" customFormat="1" ht="52.2" x14ac:dyDescent="0.3">
      <c r="A101" s="328"/>
      <c r="B101" s="329"/>
      <c r="C101" s="330" t="s">
        <v>52</v>
      </c>
      <c r="D101" s="467" t="s">
        <v>53</v>
      </c>
      <c r="E101" s="467"/>
      <c r="F101" s="467"/>
      <c r="G101" s="467"/>
      <c r="H101" s="467"/>
      <c r="I101" s="467"/>
      <c r="J101" s="467"/>
      <c r="K101" s="467"/>
      <c r="L101" s="467"/>
      <c r="M101" s="467"/>
      <c r="N101" s="467"/>
      <c r="O101" s="468"/>
      <c r="AF101" s="322"/>
      <c r="AG101" s="322"/>
      <c r="AH101" s="322"/>
      <c r="AI101" s="304" t="s">
        <v>53</v>
      </c>
      <c r="AM101" s="322"/>
    </row>
    <row r="102" spans="1:40" customFormat="1" ht="14.4" x14ac:dyDescent="0.3">
      <c r="A102" s="328"/>
      <c r="B102" s="331"/>
      <c r="C102" s="330" t="s">
        <v>48</v>
      </c>
      <c r="D102" s="469" t="s">
        <v>54</v>
      </c>
      <c r="E102" s="469"/>
      <c r="F102" s="469"/>
      <c r="G102" s="332"/>
      <c r="H102" s="333"/>
      <c r="I102" s="333"/>
      <c r="J102" s="333"/>
      <c r="K102" s="338">
        <v>5737.5</v>
      </c>
      <c r="L102" s="358">
        <v>1.3225</v>
      </c>
      <c r="M102" s="334">
        <v>45.53</v>
      </c>
      <c r="N102" s="336">
        <v>44.77</v>
      </c>
      <c r="O102" s="339">
        <v>2038.38</v>
      </c>
      <c r="AF102" s="322"/>
      <c r="AG102" s="322"/>
      <c r="AH102" s="322"/>
      <c r="AJ102" s="304" t="s">
        <v>54</v>
      </c>
      <c r="AM102" s="322"/>
    </row>
    <row r="103" spans="1:40" customFormat="1" ht="14.4" x14ac:dyDescent="0.3">
      <c r="A103" s="328"/>
      <c r="B103" s="331"/>
      <c r="C103" s="330" t="s">
        <v>27</v>
      </c>
      <c r="D103" s="469" t="s">
        <v>55</v>
      </c>
      <c r="E103" s="469"/>
      <c r="F103" s="469"/>
      <c r="G103" s="332"/>
      <c r="H103" s="333"/>
      <c r="I103" s="333"/>
      <c r="J103" s="333"/>
      <c r="K103" s="338">
        <v>43359.55</v>
      </c>
      <c r="L103" s="358">
        <v>1.4375</v>
      </c>
      <c r="M103" s="334">
        <v>373.98</v>
      </c>
      <c r="N103" s="336">
        <v>13.24</v>
      </c>
      <c r="O103" s="339">
        <v>4951.5</v>
      </c>
      <c r="AF103" s="322"/>
      <c r="AG103" s="322"/>
      <c r="AH103" s="322"/>
      <c r="AJ103" s="304" t="s">
        <v>55</v>
      </c>
      <c r="AM103" s="322"/>
    </row>
    <row r="104" spans="1:40" customFormat="1" ht="14.4" x14ac:dyDescent="0.3">
      <c r="A104" s="328"/>
      <c r="B104" s="331"/>
      <c r="C104" s="330" t="s">
        <v>56</v>
      </c>
      <c r="D104" s="469" t="s">
        <v>57</v>
      </c>
      <c r="E104" s="469"/>
      <c r="F104" s="469"/>
      <c r="G104" s="332"/>
      <c r="H104" s="333"/>
      <c r="I104" s="333"/>
      <c r="J104" s="333"/>
      <c r="K104" s="338">
        <v>3390.03</v>
      </c>
      <c r="L104" s="358">
        <v>1.4375</v>
      </c>
      <c r="M104" s="334">
        <v>29.24</v>
      </c>
      <c r="N104" s="336">
        <v>44.77</v>
      </c>
      <c r="O104" s="339">
        <v>1309.07</v>
      </c>
      <c r="AF104" s="322"/>
      <c r="AG104" s="322"/>
      <c r="AH104" s="322"/>
      <c r="AJ104" s="304" t="s">
        <v>57</v>
      </c>
      <c r="AM104" s="322"/>
    </row>
    <row r="105" spans="1:40" customFormat="1" ht="14.4" x14ac:dyDescent="0.3">
      <c r="A105" s="328"/>
      <c r="B105" s="331"/>
      <c r="C105" s="330" t="s">
        <v>58</v>
      </c>
      <c r="D105" s="469" t="s">
        <v>59</v>
      </c>
      <c r="E105" s="469"/>
      <c r="F105" s="469"/>
      <c r="G105" s="332"/>
      <c r="H105" s="333"/>
      <c r="I105" s="333"/>
      <c r="J105" s="333"/>
      <c r="K105" s="338">
        <v>27274.32</v>
      </c>
      <c r="L105" s="333"/>
      <c r="M105" s="334">
        <v>163.65</v>
      </c>
      <c r="N105" s="336">
        <v>8.16</v>
      </c>
      <c r="O105" s="339">
        <v>1335.38</v>
      </c>
      <c r="AF105" s="322"/>
      <c r="AG105" s="322"/>
      <c r="AH105" s="322"/>
      <c r="AJ105" s="304" t="s">
        <v>59</v>
      </c>
      <c r="AM105" s="322"/>
    </row>
    <row r="106" spans="1:40" customFormat="1" ht="14.4" x14ac:dyDescent="0.3">
      <c r="A106" s="328"/>
      <c r="B106" s="331"/>
      <c r="C106" s="330"/>
      <c r="D106" s="469" t="s">
        <v>60</v>
      </c>
      <c r="E106" s="469"/>
      <c r="F106" s="469"/>
      <c r="G106" s="332" t="s">
        <v>61</v>
      </c>
      <c r="H106" s="340">
        <v>625</v>
      </c>
      <c r="I106" s="358">
        <v>1.3225</v>
      </c>
      <c r="J106" s="341">
        <v>4.9593749999999996</v>
      </c>
      <c r="K106" s="342"/>
      <c r="L106" s="333"/>
      <c r="M106" s="342"/>
      <c r="N106" s="333"/>
      <c r="O106" s="343"/>
      <c r="AF106" s="322"/>
      <c r="AG106" s="322"/>
      <c r="AH106" s="322"/>
      <c r="AK106" s="304" t="s">
        <v>60</v>
      </c>
      <c r="AM106" s="322"/>
    </row>
    <row r="107" spans="1:40" customFormat="1" ht="14.4" x14ac:dyDescent="0.3">
      <c r="A107" s="328"/>
      <c r="B107" s="331"/>
      <c r="C107" s="330"/>
      <c r="D107" s="469" t="s">
        <v>62</v>
      </c>
      <c r="E107" s="469"/>
      <c r="F107" s="469"/>
      <c r="G107" s="332" t="s">
        <v>61</v>
      </c>
      <c r="H107" s="336">
        <v>239.35</v>
      </c>
      <c r="I107" s="358">
        <v>1.4375</v>
      </c>
      <c r="J107" s="362">
        <v>2.0643937999999999</v>
      </c>
      <c r="K107" s="342"/>
      <c r="L107" s="333"/>
      <c r="M107" s="342"/>
      <c r="N107" s="333"/>
      <c r="O107" s="343"/>
      <c r="AF107" s="322"/>
      <c r="AG107" s="322"/>
      <c r="AH107" s="322"/>
      <c r="AK107" s="304" t="s">
        <v>62</v>
      </c>
      <c r="AM107" s="322"/>
    </row>
    <row r="108" spans="1:40" customFormat="1" ht="14.4" x14ac:dyDescent="0.3">
      <c r="A108" s="346"/>
      <c r="B108" s="332"/>
      <c r="C108" s="330"/>
      <c r="D108" s="474" t="s">
        <v>63</v>
      </c>
      <c r="E108" s="474"/>
      <c r="F108" s="474"/>
      <c r="G108" s="347"/>
      <c r="H108" s="348"/>
      <c r="I108" s="348"/>
      <c r="J108" s="348"/>
      <c r="K108" s="349">
        <v>76371.37</v>
      </c>
      <c r="L108" s="348"/>
      <c r="M108" s="350">
        <v>583.16</v>
      </c>
      <c r="N108" s="348"/>
      <c r="O108" s="351">
        <v>8325.26</v>
      </c>
      <c r="AF108" s="322"/>
      <c r="AG108" s="322"/>
      <c r="AH108" s="322"/>
      <c r="AL108" s="304" t="s">
        <v>63</v>
      </c>
      <c r="AM108" s="322"/>
    </row>
    <row r="109" spans="1:40" customFormat="1" ht="14.4" x14ac:dyDescent="0.3">
      <c r="A109" s="328"/>
      <c r="B109" s="331"/>
      <c r="C109" s="330"/>
      <c r="D109" s="469" t="s">
        <v>64</v>
      </c>
      <c r="E109" s="469"/>
      <c r="F109" s="469"/>
      <c r="G109" s="332"/>
      <c r="H109" s="333"/>
      <c r="I109" s="333"/>
      <c r="J109" s="333"/>
      <c r="K109" s="342"/>
      <c r="L109" s="333"/>
      <c r="M109" s="334">
        <v>74.77</v>
      </c>
      <c r="N109" s="333"/>
      <c r="O109" s="339">
        <v>3347.45</v>
      </c>
      <c r="AF109" s="322"/>
      <c r="AG109" s="322"/>
      <c r="AH109" s="322"/>
      <c r="AK109" s="304" t="s">
        <v>64</v>
      </c>
      <c r="AM109" s="322"/>
    </row>
    <row r="110" spans="1:40" customFormat="1" ht="40.799999999999997" x14ac:dyDescent="0.3">
      <c r="A110" s="328"/>
      <c r="B110" s="331"/>
      <c r="C110" s="330" t="s">
        <v>509</v>
      </c>
      <c r="D110" s="469" t="s">
        <v>510</v>
      </c>
      <c r="E110" s="469"/>
      <c r="F110" s="469"/>
      <c r="G110" s="332" t="s">
        <v>67</v>
      </c>
      <c r="H110" s="340">
        <v>117</v>
      </c>
      <c r="I110" s="333"/>
      <c r="J110" s="340">
        <v>117</v>
      </c>
      <c r="K110" s="342"/>
      <c r="L110" s="333"/>
      <c r="M110" s="334">
        <v>87.48</v>
      </c>
      <c r="N110" s="333"/>
      <c r="O110" s="339">
        <v>3916.52</v>
      </c>
      <c r="AF110" s="322"/>
      <c r="AG110" s="322"/>
      <c r="AH110" s="322"/>
      <c r="AK110" s="304" t="s">
        <v>510</v>
      </c>
      <c r="AM110" s="322"/>
    </row>
    <row r="111" spans="1:40" customFormat="1" ht="71.400000000000006" x14ac:dyDescent="0.3">
      <c r="A111" s="328"/>
      <c r="B111" s="331"/>
      <c r="C111" s="330" t="s">
        <v>511</v>
      </c>
      <c r="D111" s="469" t="s">
        <v>512</v>
      </c>
      <c r="E111" s="469"/>
      <c r="F111" s="469"/>
      <c r="G111" s="332" t="s">
        <v>67</v>
      </c>
      <c r="H111" s="340">
        <v>74</v>
      </c>
      <c r="I111" s="336">
        <v>0.85</v>
      </c>
      <c r="J111" s="344">
        <v>62.9</v>
      </c>
      <c r="K111" s="342"/>
      <c r="L111" s="333"/>
      <c r="M111" s="334">
        <v>47.03</v>
      </c>
      <c r="N111" s="333"/>
      <c r="O111" s="339">
        <v>2105.5500000000002</v>
      </c>
      <c r="AF111" s="322"/>
      <c r="AG111" s="322"/>
      <c r="AH111" s="322"/>
      <c r="AK111" s="304" t="s">
        <v>512</v>
      </c>
      <c r="AM111" s="322"/>
    </row>
    <row r="112" spans="1:40" customFormat="1" ht="14.4" x14ac:dyDescent="0.3">
      <c r="A112" s="328"/>
      <c r="B112" s="352"/>
      <c r="C112" s="353"/>
      <c r="D112" s="475" t="s">
        <v>70</v>
      </c>
      <c r="E112" s="475"/>
      <c r="F112" s="475"/>
      <c r="G112" s="324"/>
      <c r="H112" s="354"/>
      <c r="I112" s="354"/>
      <c r="J112" s="354"/>
      <c r="K112" s="355"/>
      <c r="L112" s="354"/>
      <c r="M112" s="356">
        <v>717.67</v>
      </c>
      <c r="N112" s="348"/>
      <c r="O112" s="357">
        <v>14347.33</v>
      </c>
      <c r="AF112" s="322"/>
      <c r="AG112" s="322"/>
      <c r="AH112" s="322"/>
      <c r="AM112" s="322" t="s">
        <v>70</v>
      </c>
    </row>
    <row r="113" spans="1:40" customFormat="1" ht="20.399999999999999" x14ac:dyDescent="0.3">
      <c r="A113" s="323" t="s">
        <v>90</v>
      </c>
      <c r="B113" s="324" t="s">
        <v>572</v>
      </c>
      <c r="C113" s="325" t="s">
        <v>573</v>
      </c>
      <c r="D113" s="473" t="s">
        <v>574</v>
      </c>
      <c r="E113" s="473"/>
      <c r="F113" s="473"/>
      <c r="G113" s="324" t="s">
        <v>118</v>
      </c>
      <c r="H113" s="324">
        <v>0.1464</v>
      </c>
      <c r="I113" s="324" t="s">
        <v>48</v>
      </c>
      <c r="J113" s="324" t="s">
        <v>575</v>
      </c>
      <c r="K113" s="326" t="s">
        <v>576</v>
      </c>
      <c r="L113" s="324"/>
      <c r="M113" s="326" t="s">
        <v>577</v>
      </c>
      <c r="N113" s="324" t="s">
        <v>84</v>
      </c>
      <c r="O113" s="327" t="s">
        <v>578</v>
      </c>
      <c r="AF113" s="322"/>
      <c r="AG113" s="322"/>
      <c r="AH113" s="322" t="s">
        <v>574</v>
      </c>
      <c r="AM113" s="322"/>
    </row>
    <row r="114" spans="1:40" customFormat="1" ht="14.4" x14ac:dyDescent="0.3">
      <c r="A114" s="360"/>
      <c r="B114" s="303"/>
      <c r="C114" s="353"/>
      <c r="D114" s="469" t="s">
        <v>579</v>
      </c>
      <c r="E114" s="469"/>
      <c r="F114" s="469"/>
      <c r="G114" s="469"/>
      <c r="H114" s="469"/>
      <c r="I114" s="469"/>
      <c r="J114" s="469"/>
      <c r="K114" s="469"/>
      <c r="L114" s="469"/>
      <c r="M114" s="469"/>
      <c r="N114" s="469"/>
      <c r="O114" s="476"/>
      <c r="AF114" s="322"/>
      <c r="AG114" s="322"/>
      <c r="AH114" s="322"/>
      <c r="AM114" s="322"/>
      <c r="AN114" s="304" t="s">
        <v>579</v>
      </c>
    </row>
    <row r="115" spans="1:40" customFormat="1" ht="14.4" x14ac:dyDescent="0.3">
      <c r="A115" s="328"/>
      <c r="B115" s="352"/>
      <c r="C115" s="353"/>
      <c r="D115" s="475" t="s">
        <v>70</v>
      </c>
      <c r="E115" s="475"/>
      <c r="F115" s="475"/>
      <c r="G115" s="324"/>
      <c r="H115" s="354"/>
      <c r="I115" s="354"/>
      <c r="J115" s="354"/>
      <c r="K115" s="355"/>
      <c r="L115" s="354"/>
      <c r="M115" s="361">
        <v>6439.02</v>
      </c>
      <c r="N115" s="348"/>
      <c r="O115" s="357">
        <v>52542.400000000001</v>
      </c>
      <c r="AF115" s="322"/>
      <c r="AG115" s="322"/>
      <c r="AH115" s="322"/>
      <c r="AM115" s="322" t="s">
        <v>70</v>
      </c>
    </row>
    <row r="116" spans="1:40" customFormat="1" ht="40.799999999999997" x14ac:dyDescent="0.3">
      <c r="A116" s="323" t="s">
        <v>91</v>
      </c>
      <c r="B116" s="324" t="s">
        <v>520</v>
      </c>
      <c r="C116" s="325" t="s">
        <v>521</v>
      </c>
      <c r="D116" s="473" t="s">
        <v>522</v>
      </c>
      <c r="E116" s="473"/>
      <c r="F116" s="473"/>
      <c r="G116" s="324" t="s">
        <v>523</v>
      </c>
      <c r="H116" s="324">
        <v>0.06</v>
      </c>
      <c r="I116" s="324" t="s">
        <v>48</v>
      </c>
      <c r="J116" s="324" t="s">
        <v>508</v>
      </c>
      <c r="K116" s="326"/>
      <c r="L116" s="324"/>
      <c r="M116" s="326"/>
      <c r="N116" s="324"/>
      <c r="O116" s="327"/>
      <c r="AF116" s="322"/>
      <c r="AG116" s="322"/>
      <c r="AH116" s="322" t="s">
        <v>522</v>
      </c>
      <c r="AM116" s="322"/>
    </row>
    <row r="117" spans="1:40" customFormat="1" ht="30.6" x14ac:dyDescent="0.3">
      <c r="A117" s="328"/>
      <c r="B117" s="329"/>
      <c r="C117" s="330" t="s">
        <v>50</v>
      </c>
      <c r="D117" s="467" t="s">
        <v>51</v>
      </c>
      <c r="E117" s="467"/>
      <c r="F117" s="467"/>
      <c r="G117" s="467"/>
      <c r="H117" s="467"/>
      <c r="I117" s="467"/>
      <c r="J117" s="467"/>
      <c r="K117" s="467"/>
      <c r="L117" s="467"/>
      <c r="M117" s="467"/>
      <c r="N117" s="467"/>
      <c r="O117" s="468"/>
      <c r="AF117" s="322"/>
      <c r="AG117" s="322"/>
      <c r="AH117" s="322"/>
      <c r="AI117" s="304" t="s">
        <v>51</v>
      </c>
      <c r="AM117" s="322"/>
    </row>
    <row r="118" spans="1:40" customFormat="1" ht="52.2" x14ac:dyDescent="0.3">
      <c r="A118" s="328"/>
      <c r="B118" s="329"/>
      <c r="C118" s="330" t="s">
        <v>52</v>
      </c>
      <c r="D118" s="467" t="s">
        <v>53</v>
      </c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8"/>
      <c r="AF118" s="322"/>
      <c r="AG118" s="322"/>
      <c r="AH118" s="322"/>
      <c r="AI118" s="304" t="s">
        <v>53</v>
      </c>
      <c r="AM118" s="322"/>
    </row>
    <row r="119" spans="1:40" customFormat="1" ht="14.4" x14ac:dyDescent="0.3">
      <c r="A119" s="328"/>
      <c r="B119" s="331"/>
      <c r="C119" s="330" t="s">
        <v>48</v>
      </c>
      <c r="D119" s="469" t="s">
        <v>54</v>
      </c>
      <c r="E119" s="469"/>
      <c r="F119" s="469"/>
      <c r="G119" s="332"/>
      <c r="H119" s="333"/>
      <c r="I119" s="333"/>
      <c r="J119" s="333"/>
      <c r="K119" s="338">
        <v>1091.0999999999999</v>
      </c>
      <c r="L119" s="358">
        <v>1.3225</v>
      </c>
      <c r="M119" s="334">
        <v>86.58</v>
      </c>
      <c r="N119" s="336">
        <v>44.77</v>
      </c>
      <c r="O119" s="339">
        <v>3876.19</v>
      </c>
      <c r="AF119" s="322"/>
      <c r="AG119" s="322"/>
      <c r="AH119" s="322"/>
      <c r="AJ119" s="304" t="s">
        <v>54</v>
      </c>
      <c r="AM119" s="322"/>
    </row>
    <row r="120" spans="1:40" customFormat="1" ht="14.4" x14ac:dyDescent="0.3">
      <c r="A120" s="328"/>
      <c r="B120" s="331"/>
      <c r="C120" s="330" t="s">
        <v>27</v>
      </c>
      <c r="D120" s="469" t="s">
        <v>55</v>
      </c>
      <c r="E120" s="469"/>
      <c r="F120" s="469"/>
      <c r="G120" s="332"/>
      <c r="H120" s="333"/>
      <c r="I120" s="333"/>
      <c r="J120" s="333"/>
      <c r="K120" s="334">
        <v>141.68</v>
      </c>
      <c r="L120" s="358">
        <v>1.4375</v>
      </c>
      <c r="M120" s="334">
        <v>12.22</v>
      </c>
      <c r="N120" s="336">
        <v>13.24</v>
      </c>
      <c r="O120" s="337">
        <v>161.79</v>
      </c>
      <c r="AF120" s="322"/>
      <c r="AG120" s="322"/>
      <c r="AH120" s="322"/>
      <c r="AJ120" s="304" t="s">
        <v>55</v>
      </c>
      <c r="AM120" s="322"/>
    </row>
    <row r="121" spans="1:40" customFormat="1" ht="14.4" x14ac:dyDescent="0.3">
      <c r="A121" s="328"/>
      <c r="B121" s="331"/>
      <c r="C121" s="330" t="s">
        <v>56</v>
      </c>
      <c r="D121" s="469" t="s">
        <v>57</v>
      </c>
      <c r="E121" s="469"/>
      <c r="F121" s="469"/>
      <c r="G121" s="332"/>
      <c r="H121" s="333"/>
      <c r="I121" s="333"/>
      <c r="J121" s="333"/>
      <c r="K121" s="334">
        <v>3.38</v>
      </c>
      <c r="L121" s="358">
        <v>1.4375</v>
      </c>
      <c r="M121" s="334">
        <v>0.28999999999999998</v>
      </c>
      <c r="N121" s="336">
        <v>44.77</v>
      </c>
      <c r="O121" s="337">
        <v>12.98</v>
      </c>
      <c r="AF121" s="322"/>
      <c r="AG121" s="322"/>
      <c r="AH121" s="322"/>
      <c r="AJ121" s="304" t="s">
        <v>57</v>
      </c>
      <c r="AM121" s="322"/>
    </row>
    <row r="122" spans="1:40" customFormat="1" ht="14.4" x14ac:dyDescent="0.3">
      <c r="A122" s="328"/>
      <c r="B122" s="331"/>
      <c r="C122" s="330" t="s">
        <v>58</v>
      </c>
      <c r="D122" s="469" t="s">
        <v>59</v>
      </c>
      <c r="E122" s="469"/>
      <c r="F122" s="469"/>
      <c r="G122" s="332"/>
      <c r="H122" s="333"/>
      <c r="I122" s="333"/>
      <c r="J122" s="333"/>
      <c r="K122" s="338">
        <v>3160.16</v>
      </c>
      <c r="L122" s="333"/>
      <c r="M122" s="334">
        <v>189.61</v>
      </c>
      <c r="N122" s="336">
        <v>8.16</v>
      </c>
      <c r="O122" s="339">
        <v>1547.22</v>
      </c>
      <c r="AF122" s="322"/>
      <c r="AG122" s="322"/>
      <c r="AH122" s="322"/>
      <c r="AJ122" s="304" t="s">
        <v>59</v>
      </c>
      <c r="AM122" s="322"/>
    </row>
    <row r="123" spans="1:40" customFormat="1" ht="14.4" x14ac:dyDescent="0.3">
      <c r="A123" s="328"/>
      <c r="B123" s="331"/>
      <c r="C123" s="330"/>
      <c r="D123" s="469" t="s">
        <v>60</v>
      </c>
      <c r="E123" s="469"/>
      <c r="F123" s="469"/>
      <c r="G123" s="332" t="s">
        <v>61</v>
      </c>
      <c r="H123" s="336">
        <v>113.42</v>
      </c>
      <c r="I123" s="358">
        <v>1.3225</v>
      </c>
      <c r="J123" s="341">
        <v>8.9998769999999997</v>
      </c>
      <c r="K123" s="342"/>
      <c r="L123" s="333"/>
      <c r="M123" s="342"/>
      <c r="N123" s="333"/>
      <c r="O123" s="343"/>
      <c r="AF123" s="322"/>
      <c r="AG123" s="322"/>
      <c r="AH123" s="322"/>
      <c r="AK123" s="304" t="s">
        <v>60</v>
      </c>
      <c r="AM123" s="322"/>
    </row>
    <row r="124" spans="1:40" customFormat="1" ht="14.4" x14ac:dyDescent="0.3">
      <c r="A124" s="328"/>
      <c r="B124" s="331"/>
      <c r="C124" s="330"/>
      <c r="D124" s="469" t="s">
        <v>62</v>
      </c>
      <c r="E124" s="469"/>
      <c r="F124" s="469"/>
      <c r="G124" s="332" t="s">
        <v>61</v>
      </c>
      <c r="H124" s="336">
        <v>0.25</v>
      </c>
      <c r="I124" s="358">
        <v>1.4375</v>
      </c>
      <c r="J124" s="362">
        <v>2.1562499999999998E-2</v>
      </c>
      <c r="K124" s="342"/>
      <c r="L124" s="333"/>
      <c r="M124" s="342"/>
      <c r="N124" s="333"/>
      <c r="O124" s="343"/>
      <c r="AF124" s="322"/>
      <c r="AG124" s="322"/>
      <c r="AH124" s="322"/>
      <c r="AK124" s="304" t="s">
        <v>62</v>
      </c>
      <c r="AM124" s="322"/>
    </row>
    <row r="125" spans="1:40" customFormat="1" ht="14.4" x14ac:dyDescent="0.3">
      <c r="A125" s="346"/>
      <c r="B125" s="332"/>
      <c r="C125" s="330"/>
      <c r="D125" s="474" t="s">
        <v>63</v>
      </c>
      <c r="E125" s="474"/>
      <c r="F125" s="474"/>
      <c r="G125" s="347"/>
      <c r="H125" s="348"/>
      <c r="I125" s="348"/>
      <c r="J125" s="348"/>
      <c r="K125" s="349">
        <v>4392.9399999999996</v>
      </c>
      <c r="L125" s="348"/>
      <c r="M125" s="350">
        <v>288.41000000000003</v>
      </c>
      <c r="N125" s="348"/>
      <c r="O125" s="351">
        <v>5585.2</v>
      </c>
      <c r="AF125" s="322"/>
      <c r="AG125" s="322"/>
      <c r="AH125" s="322"/>
      <c r="AL125" s="304" t="s">
        <v>63</v>
      </c>
      <c r="AM125" s="322"/>
    </row>
    <row r="126" spans="1:40" customFormat="1" ht="14.4" x14ac:dyDescent="0.3">
      <c r="A126" s="328"/>
      <c r="B126" s="331"/>
      <c r="C126" s="330"/>
      <c r="D126" s="469" t="s">
        <v>64</v>
      </c>
      <c r="E126" s="469"/>
      <c r="F126" s="469"/>
      <c r="G126" s="332"/>
      <c r="H126" s="333"/>
      <c r="I126" s="333"/>
      <c r="J126" s="333"/>
      <c r="K126" s="342"/>
      <c r="L126" s="333"/>
      <c r="M126" s="334">
        <v>86.87</v>
      </c>
      <c r="N126" s="333"/>
      <c r="O126" s="339">
        <v>3889.17</v>
      </c>
      <c r="AF126" s="322"/>
      <c r="AG126" s="322"/>
      <c r="AH126" s="322"/>
      <c r="AK126" s="304" t="s">
        <v>64</v>
      </c>
      <c r="AM126" s="322"/>
    </row>
    <row r="127" spans="1:40" customFormat="1" ht="40.799999999999997" x14ac:dyDescent="0.3">
      <c r="A127" s="328"/>
      <c r="B127" s="331"/>
      <c r="C127" s="330" t="s">
        <v>509</v>
      </c>
      <c r="D127" s="469" t="s">
        <v>510</v>
      </c>
      <c r="E127" s="469"/>
      <c r="F127" s="469"/>
      <c r="G127" s="332" t="s">
        <v>67</v>
      </c>
      <c r="H127" s="340">
        <v>117</v>
      </c>
      <c r="I127" s="333"/>
      <c r="J127" s="340">
        <v>117</v>
      </c>
      <c r="K127" s="342"/>
      <c r="L127" s="333"/>
      <c r="M127" s="334">
        <v>101.64</v>
      </c>
      <c r="N127" s="333"/>
      <c r="O127" s="339">
        <v>4550.33</v>
      </c>
      <c r="AF127" s="322"/>
      <c r="AG127" s="322"/>
      <c r="AH127" s="322"/>
      <c r="AK127" s="304" t="s">
        <v>510</v>
      </c>
      <c r="AM127" s="322"/>
    </row>
    <row r="128" spans="1:40" customFormat="1" ht="71.400000000000006" x14ac:dyDescent="0.3">
      <c r="A128" s="328"/>
      <c r="B128" s="331"/>
      <c r="C128" s="330" t="s">
        <v>511</v>
      </c>
      <c r="D128" s="469" t="s">
        <v>512</v>
      </c>
      <c r="E128" s="469"/>
      <c r="F128" s="469"/>
      <c r="G128" s="332" t="s">
        <v>67</v>
      </c>
      <c r="H128" s="340">
        <v>74</v>
      </c>
      <c r="I128" s="336">
        <v>0.85</v>
      </c>
      <c r="J128" s="344">
        <v>62.9</v>
      </c>
      <c r="K128" s="342"/>
      <c r="L128" s="333"/>
      <c r="M128" s="334">
        <v>54.64</v>
      </c>
      <c r="N128" s="333"/>
      <c r="O128" s="339">
        <v>2446.29</v>
      </c>
      <c r="AF128" s="322"/>
      <c r="AG128" s="322"/>
      <c r="AH128" s="322"/>
      <c r="AK128" s="304" t="s">
        <v>512</v>
      </c>
      <c r="AM128" s="322"/>
    </row>
    <row r="129" spans="1:40" customFormat="1" ht="14.4" x14ac:dyDescent="0.3">
      <c r="A129" s="328"/>
      <c r="B129" s="352"/>
      <c r="C129" s="353"/>
      <c r="D129" s="475" t="s">
        <v>70</v>
      </c>
      <c r="E129" s="475"/>
      <c r="F129" s="475"/>
      <c r="G129" s="324"/>
      <c r="H129" s="354"/>
      <c r="I129" s="354"/>
      <c r="J129" s="354"/>
      <c r="K129" s="355"/>
      <c r="L129" s="354"/>
      <c r="M129" s="356">
        <v>444.69</v>
      </c>
      <c r="N129" s="348"/>
      <c r="O129" s="357">
        <v>12581.82</v>
      </c>
      <c r="AF129" s="322"/>
      <c r="AG129" s="322"/>
      <c r="AH129" s="322"/>
      <c r="AM129" s="322" t="s">
        <v>70</v>
      </c>
    </row>
    <row r="130" spans="1:40" customFormat="1" ht="21.6" x14ac:dyDescent="0.3">
      <c r="A130" s="323" t="s">
        <v>93</v>
      </c>
      <c r="B130" s="324" t="s">
        <v>524</v>
      </c>
      <c r="C130" s="325" t="s">
        <v>525</v>
      </c>
      <c r="D130" s="473" t="s">
        <v>526</v>
      </c>
      <c r="E130" s="473"/>
      <c r="F130" s="473"/>
      <c r="G130" s="324" t="s">
        <v>107</v>
      </c>
      <c r="H130" s="324">
        <v>2</v>
      </c>
      <c r="I130" s="324" t="s">
        <v>48</v>
      </c>
      <c r="J130" s="324" t="s">
        <v>27</v>
      </c>
      <c r="K130" s="326" t="s">
        <v>527</v>
      </c>
      <c r="L130" s="324"/>
      <c r="M130" s="326" t="s">
        <v>528</v>
      </c>
      <c r="N130" s="324" t="s">
        <v>84</v>
      </c>
      <c r="O130" s="327" t="s">
        <v>529</v>
      </c>
      <c r="AF130" s="322"/>
      <c r="AG130" s="322"/>
      <c r="AH130" s="322" t="s">
        <v>526</v>
      </c>
      <c r="AM130" s="322"/>
    </row>
    <row r="131" spans="1:40" customFormat="1" ht="14.4" x14ac:dyDescent="0.3">
      <c r="A131" s="360"/>
      <c r="B131" s="303"/>
      <c r="C131" s="353"/>
      <c r="D131" s="469" t="s">
        <v>85</v>
      </c>
      <c r="E131" s="469"/>
      <c r="F131" s="469"/>
      <c r="G131" s="469"/>
      <c r="H131" s="469"/>
      <c r="I131" s="469"/>
      <c r="J131" s="469"/>
      <c r="K131" s="469"/>
      <c r="L131" s="469"/>
      <c r="M131" s="469"/>
      <c r="N131" s="469"/>
      <c r="O131" s="476"/>
      <c r="AF131" s="322"/>
      <c r="AG131" s="322"/>
      <c r="AH131" s="322"/>
      <c r="AM131" s="322"/>
      <c r="AN131" s="304" t="s">
        <v>85</v>
      </c>
    </row>
    <row r="132" spans="1:40" customFormat="1" ht="14.4" x14ac:dyDescent="0.3">
      <c r="A132" s="328"/>
      <c r="B132" s="352"/>
      <c r="C132" s="353"/>
      <c r="D132" s="475" t="s">
        <v>70</v>
      </c>
      <c r="E132" s="475"/>
      <c r="F132" s="475"/>
      <c r="G132" s="324"/>
      <c r="H132" s="354"/>
      <c r="I132" s="354"/>
      <c r="J132" s="354"/>
      <c r="K132" s="355"/>
      <c r="L132" s="354"/>
      <c r="M132" s="356">
        <v>56.48</v>
      </c>
      <c r="N132" s="348"/>
      <c r="O132" s="363">
        <v>460.88</v>
      </c>
      <c r="AF132" s="322"/>
      <c r="AG132" s="322"/>
      <c r="AH132" s="322"/>
      <c r="AM132" s="322" t="s">
        <v>70</v>
      </c>
    </row>
    <row r="133" spans="1:40" customFormat="1" ht="21.6" x14ac:dyDescent="0.3">
      <c r="A133" s="323" t="s">
        <v>92</v>
      </c>
      <c r="B133" s="324" t="s">
        <v>530</v>
      </c>
      <c r="C133" s="325" t="s">
        <v>531</v>
      </c>
      <c r="D133" s="473" t="s">
        <v>532</v>
      </c>
      <c r="E133" s="473"/>
      <c r="F133" s="473"/>
      <c r="G133" s="324" t="s">
        <v>533</v>
      </c>
      <c r="H133" s="324">
        <v>1</v>
      </c>
      <c r="I133" s="324" t="s">
        <v>48</v>
      </c>
      <c r="J133" s="324" t="s">
        <v>48</v>
      </c>
      <c r="K133" s="326"/>
      <c r="L133" s="324"/>
      <c r="M133" s="326"/>
      <c r="N133" s="324"/>
      <c r="O133" s="327"/>
      <c r="AF133" s="322"/>
      <c r="AG133" s="322"/>
      <c r="AH133" s="322" t="s">
        <v>532</v>
      </c>
      <c r="AM133" s="322"/>
    </row>
    <row r="134" spans="1:40" customFormat="1" ht="30.6" x14ac:dyDescent="0.3">
      <c r="A134" s="328"/>
      <c r="B134" s="329"/>
      <c r="C134" s="330" t="s">
        <v>50</v>
      </c>
      <c r="D134" s="467" t="s">
        <v>51</v>
      </c>
      <c r="E134" s="467"/>
      <c r="F134" s="467"/>
      <c r="G134" s="467"/>
      <c r="H134" s="467"/>
      <c r="I134" s="467"/>
      <c r="J134" s="467"/>
      <c r="K134" s="467"/>
      <c r="L134" s="467"/>
      <c r="M134" s="467"/>
      <c r="N134" s="467"/>
      <c r="O134" s="468"/>
      <c r="AF134" s="322"/>
      <c r="AG134" s="322"/>
      <c r="AH134" s="322"/>
      <c r="AI134" s="304" t="s">
        <v>51</v>
      </c>
      <c r="AM134" s="322"/>
    </row>
    <row r="135" spans="1:40" customFormat="1" ht="52.2" x14ac:dyDescent="0.3">
      <c r="A135" s="328"/>
      <c r="B135" s="329"/>
      <c r="C135" s="330" t="s">
        <v>52</v>
      </c>
      <c r="D135" s="467" t="s">
        <v>53</v>
      </c>
      <c r="E135" s="467"/>
      <c r="F135" s="467"/>
      <c r="G135" s="467"/>
      <c r="H135" s="467"/>
      <c r="I135" s="467"/>
      <c r="J135" s="467"/>
      <c r="K135" s="467"/>
      <c r="L135" s="467"/>
      <c r="M135" s="467"/>
      <c r="N135" s="467"/>
      <c r="O135" s="468"/>
      <c r="AF135" s="322"/>
      <c r="AG135" s="322"/>
      <c r="AH135" s="322"/>
      <c r="AI135" s="304" t="s">
        <v>53</v>
      </c>
      <c r="AM135" s="322"/>
    </row>
    <row r="136" spans="1:40" customFormat="1" ht="14.4" x14ac:dyDescent="0.3">
      <c r="A136" s="328"/>
      <c r="B136" s="331"/>
      <c r="C136" s="330" t="s">
        <v>48</v>
      </c>
      <c r="D136" s="469" t="s">
        <v>54</v>
      </c>
      <c r="E136" s="469"/>
      <c r="F136" s="469"/>
      <c r="G136" s="332"/>
      <c r="H136" s="333"/>
      <c r="I136" s="333"/>
      <c r="J136" s="333"/>
      <c r="K136" s="334">
        <v>71.67</v>
      </c>
      <c r="L136" s="358">
        <v>1.3225</v>
      </c>
      <c r="M136" s="334">
        <v>94.78</v>
      </c>
      <c r="N136" s="336">
        <v>44.77</v>
      </c>
      <c r="O136" s="339">
        <v>4243.3</v>
      </c>
      <c r="AF136" s="322"/>
      <c r="AG136" s="322"/>
      <c r="AH136" s="322"/>
      <c r="AJ136" s="304" t="s">
        <v>54</v>
      </c>
      <c r="AM136" s="322"/>
    </row>
    <row r="137" spans="1:40" customFormat="1" ht="14.4" x14ac:dyDescent="0.3">
      <c r="A137" s="328"/>
      <c r="B137" s="331"/>
      <c r="C137" s="330" t="s">
        <v>27</v>
      </c>
      <c r="D137" s="469" t="s">
        <v>55</v>
      </c>
      <c r="E137" s="469"/>
      <c r="F137" s="469"/>
      <c r="G137" s="332"/>
      <c r="H137" s="333"/>
      <c r="I137" s="333"/>
      <c r="J137" s="333"/>
      <c r="K137" s="334">
        <v>118.85</v>
      </c>
      <c r="L137" s="358">
        <v>1.4375</v>
      </c>
      <c r="M137" s="334">
        <v>170.85</v>
      </c>
      <c r="N137" s="336">
        <v>13.24</v>
      </c>
      <c r="O137" s="339">
        <v>2262.0500000000002</v>
      </c>
      <c r="AF137" s="322"/>
      <c r="AG137" s="322"/>
      <c r="AH137" s="322"/>
      <c r="AJ137" s="304" t="s">
        <v>55</v>
      </c>
      <c r="AM137" s="322"/>
    </row>
    <row r="138" spans="1:40" customFormat="1" ht="14.4" x14ac:dyDescent="0.3">
      <c r="A138" s="328"/>
      <c r="B138" s="331"/>
      <c r="C138" s="330" t="s">
        <v>56</v>
      </c>
      <c r="D138" s="469" t="s">
        <v>57</v>
      </c>
      <c r="E138" s="469"/>
      <c r="F138" s="469"/>
      <c r="G138" s="332"/>
      <c r="H138" s="333"/>
      <c r="I138" s="333"/>
      <c r="J138" s="333"/>
      <c r="K138" s="334">
        <v>0.57999999999999996</v>
      </c>
      <c r="L138" s="358">
        <v>1.4375</v>
      </c>
      <c r="M138" s="334">
        <v>0.83</v>
      </c>
      <c r="N138" s="336">
        <v>44.77</v>
      </c>
      <c r="O138" s="337">
        <v>37.159999999999997</v>
      </c>
      <c r="AF138" s="322"/>
      <c r="AG138" s="322"/>
      <c r="AH138" s="322"/>
      <c r="AJ138" s="304" t="s">
        <v>57</v>
      </c>
      <c r="AM138" s="322"/>
    </row>
    <row r="139" spans="1:40" customFormat="1" ht="14.4" x14ac:dyDescent="0.3">
      <c r="A139" s="328"/>
      <c r="B139" s="331"/>
      <c r="C139" s="330" t="s">
        <v>58</v>
      </c>
      <c r="D139" s="469" t="s">
        <v>59</v>
      </c>
      <c r="E139" s="469"/>
      <c r="F139" s="469"/>
      <c r="G139" s="332"/>
      <c r="H139" s="333"/>
      <c r="I139" s="333"/>
      <c r="J139" s="333"/>
      <c r="K139" s="334">
        <v>378.42</v>
      </c>
      <c r="L139" s="333"/>
      <c r="M139" s="334">
        <v>378.42</v>
      </c>
      <c r="N139" s="336">
        <v>8.16</v>
      </c>
      <c r="O139" s="339">
        <v>3087.91</v>
      </c>
      <c r="AF139" s="322"/>
      <c r="AG139" s="322"/>
      <c r="AH139" s="322"/>
      <c r="AJ139" s="304" t="s">
        <v>59</v>
      </c>
      <c r="AM139" s="322"/>
    </row>
    <row r="140" spans="1:40" customFormat="1" ht="14.4" x14ac:dyDescent="0.3">
      <c r="A140" s="328"/>
      <c r="B140" s="331"/>
      <c r="C140" s="330"/>
      <c r="D140" s="469" t="s">
        <v>60</v>
      </c>
      <c r="E140" s="469"/>
      <c r="F140" s="469"/>
      <c r="G140" s="332" t="s">
        <v>61</v>
      </c>
      <c r="H140" s="336">
        <v>7.99</v>
      </c>
      <c r="I140" s="358">
        <v>1.3225</v>
      </c>
      <c r="J140" s="341">
        <v>10.566775</v>
      </c>
      <c r="K140" s="342"/>
      <c r="L140" s="333"/>
      <c r="M140" s="342"/>
      <c r="N140" s="333"/>
      <c r="O140" s="343"/>
      <c r="AF140" s="322"/>
      <c r="AG140" s="322"/>
      <c r="AH140" s="322"/>
      <c r="AK140" s="304" t="s">
        <v>60</v>
      </c>
      <c r="AM140" s="322"/>
    </row>
    <row r="141" spans="1:40" customFormat="1" ht="14.4" x14ac:dyDescent="0.3">
      <c r="A141" s="328"/>
      <c r="B141" s="331"/>
      <c r="C141" s="330"/>
      <c r="D141" s="469" t="s">
        <v>62</v>
      </c>
      <c r="E141" s="469"/>
      <c r="F141" s="469"/>
      <c r="G141" s="332" t="s">
        <v>61</v>
      </c>
      <c r="H141" s="336">
        <v>0.05</v>
      </c>
      <c r="I141" s="358">
        <v>1.4375</v>
      </c>
      <c r="J141" s="341">
        <v>7.1874999999999994E-2</v>
      </c>
      <c r="K141" s="342"/>
      <c r="L141" s="333"/>
      <c r="M141" s="342"/>
      <c r="N141" s="333"/>
      <c r="O141" s="343"/>
      <c r="AF141" s="322"/>
      <c r="AG141" s="322"/>
      <c r="AH141" s="322"/>
      <c r="AK141" s="304" t="s">
        <v>62</v>
      </c>
      <c r="AM141" s="322"/>
    </row>
    <row r="142" spans="1:40" customFormat="1" ht="14.4" x14ac:dyDescent="0.3">
      <c r="A142" s="346"/>
      <c r="B142" s="332"/>
      <c r="C142" s="330"/>
      <c r="D142" s="474" t="s">
        <v>63</v>
      </c>
      <c r="E142" s="474"/>
      <c r="F142" s="474"/>
      <c r="G142" s="347"/>
      <c r="H142" s="348"/>
      <c r="I142" s="348"/>
      <c r="J142" s="348"/>
      <c r="K142" s="350">
        <v>568.94000000000005</v>
      </c>
      <c r="L142" s="348"/>
      <c r="M142" s="350">
        <v>644.04999999999995</v>
      </c>
      <c r="N142" s="348"/>
      <c r="O142" s="351">
        <v>9593.26</v>
      </c>
      <c r="AF142" s="322"/>
      <c r="AG142" s="322"/>
      <c r="AH142" s="322"/>
      <c r="AL142" s="304" t="s">
        <v>63</v>
      </c>
      <c r="AM142" s="322"/>
    </row>
    <row r="143" spans="1:40" customFormat="1" ht="14.4" x14ac:dyDescent="0.3">
      <c r="A143" s="328"/>
      <c r="B143" s="331"/>
      <c r="C143" s="330"/>
      <c r="D143" s="469" t="s">
        <v>64</v>
      </c>
      <c r="E143" s="469"/>
      <c r="F143" s="469"/>
      <c r="G143" s="332"/>
      <c r="H143" s="333"/>
      <c r="I143" s="333"/>
      <c r="J143" s="333"/>
      <c r="K143" s="342"/>
      <c r="L143" s="333"/>
      <c r="M143" s="334">
        <v>95.61</v>
      </c>
      <c r="N143" s="333"/>
      <c r="O143" s="339">
        <v>4280.46</v>
      </c>
      <c r="AF143" s="322"/>
      <c r="AG143" s="322"/>
      <c r="AH143" s="322"/>
      <c r="AK143" s="304" t="s">
        <v>64</v>
      </c>
      <c r="AM143" s="322"/>
    </row>
    <row r="144" spans="1:40" customFormat="1" ht="40.799999999999997" x14ac:dyDescent="0.3">
      <c r="A144" s="328"/>
      <c r="B144" s="331"/>
      <c r="C144" s="330" t="s">
        <v>509</v>
      </c>
      <c r="D144" s="469" t="s">
        <v>510</v>
      </c>
      <c r="E144" s="469"/>
      <c r="F144" s="469"/>
      <c r="G144" s="332" t="s">
        <v>67</v>
      </c>
      <c r="H144" s="340">
        <v>117</v>
      </c>
      <c r="I144" s="333"/>
      <c r="J144" s="340">
        <v>117</v>
      </c>
      <c r="K144" s="342"/>
      <c r="L144" s="333"/>
      <c r="M144" s="334">
        <v>111.86</v>
      </c>
      <c r="N144" s="333"/>
      <c r="O144" s="339">
        <v>5008.1400000000003</v>
      </c>
      <c r="AF144" s="322"/>
      <c r="AG144" s="322"/>
      <c r="AH144" s="322"/>
      <c r="AK144" s="304" t="s">
        <v>510</v>
      </c>
      <c r="AM144" s="322"/>
    </row>
    <row r="145" spans="1:39" customFormat="1" ht="71.400000000000006" x14ac:dyDescent="0.3">
      <c r="A145" s="328"/>
      <c r="B145" s="331"/>
      <c r="C145" s="330" t="s">
        <v>511</v>
      </c>
      <c r="D145" s="469" t="s">
        <v>512</v>
      </c>
      <c r="E145" s="469"/>
      <c r="F145" s="469"/>
      <c r="G145" s="332" t="s">
        <v>67</v>
      </c>
      <c r="H145" s="340">
        <v>74</v>
      </c>
      <c r="I145" s="336">
        <v>0.85</v>
      </c>
      <c r="J145" s="344">
        <v>62.9</v>
      </c>
      <c r="K145" s="342"/>
      <c r="L145" s="333"/>
      <c r="M145" s="334">
        <v>60.14</v>
      </c>
      <c r="N145" s="333"/>
      <c r="O145" s="339">
        <v>2692.41</v>
      </c>
      <c r="AF145" s="322"/>
      <c r="AG145" s="322"/>
      <c r="AH145" s="322"/>
      <c r="AK145" s="304" t="s">
        <v>512</v>
      </c>
      <c r="AM145" s="322"/>
    </row>
    <row r="146" spans="1:39" customFormat="1" ht="14.4" x14ac:dyDescent="0.3">
      <c r="A146" s="328"/>
      <c r="B146" s="352"/>
      <c r="C146" s="353"/>
      <c r="D146" s="475" t="s">
        <v>70</v>
      </c>
      <c r="E146" s="475"/>
      <c r="F146" s="475"/>
      <c r="G146" s="324"/>
      <c r="H146" s="354"/>
      <c r="I146" s="354"/>
      <c r="J146" s="354"/>
      <c r="K146" s="355"/>
      <c r="L146" s="354"/>
      <c r="M146" s="356">
        <v>816.05</v>
      </c>
      <c r="N146" s="348"/>
      <c r="O146" s="357">
        <v>17293.810000000001</v>
      </c>
      <c r="AF146" s="322"/>
      <c r="AG146" s="322"/>
      <c r="AH146" s="322"/>
      <c r="AM146" s="322" t="s">
        <v>70</v>
      </c>
    </row>
    <row r="147" spans="1:39" customFormat="1" ht="14.4" x14ac:dyDescent="0.3">
      <c r="A147" s="470" t="s">
        <v>534</v>
      </c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2"/>
      <c r="AF147" s="322"/>
      <c r="AG147" s="322" t="s">
        <v>534</v>
      </c>
      <c r="AH147" s="322"/>
      <c r="AM147" s="322"/>
    </row>
    <row r="148" spans="1:39" customFormat="1" ht="21.6" x14ac:dyDescent="0.3">
      <c r="A148" s="323" t="s">
        <v>94</v>
      </c>
      <c r="B148" s="324" t="s">
        <v>535</v>
      </c>
      <c r="C148" s="325" t="s">
        <v>536</v>
      </c>
      <c r="D148" s="473" t="s">
        <v>537</v>
      </c>
      <c r="E148" s="473"/>
      <c r="F148" s="473"/>
      <c r="G148" s="324" t="s">
        <v>538</v>
      </c>
      <c r="H148" s="324">
        <v>0.2</v>
      </c>
      <c r="I148" s="324" t="s">
        <v>48</v>
      </c>
      <c r="J148" s="324" t="s">
        <v>189</v>
      </c>
      <c r="K148" s="326"/>
      <c r="L148" s="324"/>
      <c r="M148" s="326"/>
      <c r="N148" s="324"/>
      <c r="O148" s="327"/>
      <c r="AF148" s="322"/>
      <c r="AG148" s="322"/>
      <c r="AH148" s="322" t="s">
        <v>537</v>
      </c>
      <c r="AM148" s="322"/>
    </row>
    <row r="149" spans="1:39" customFormat="1" ht="30.6" x14ac:dyDescent="0.3">
      <c r="A149" s="328"/>
      <c r="B149" s="329"/>
      <c r="C149" s="330" t="s">
        <v>50</v>
      </c>
      <c r="D149" s="467" t="s">
        <v>51</v>
      </c>
      <c r="E149" s="467"/>
      <c r="F149" s="467"/>
      <c r="G149" s="467"/>
      <c r="H149" s="467"/>
      <c r="I149" s="467"/>
      <c r="J149" s="467"/>
      <c r="K149" s="467"/>
      <c r="L149" s="467"/>
      <c r="M149" s="467"/>
      <c r="N149" s="467"/>
      <c r="O149" s="468"/>
      <c r="AF149" s="322"/>
      <c r="AG149" s="322"/>
      <c r="AH149" s="322"/>
      <c r="AI149" s="304" t="s">
        <v>51</v>
      </c>
      <c r="AM149" s="322"/>
    </row>
    <row r="150" spans="1:39" customFormat="1" ht="52.2" x14ac:dyDescent="0.3">
      <c r="A150" s="328"/>
      <c r="B150" s="329"/>
      <c r="C150" s="330" t="s">
        <v>52</v>
      </c>
      <c r="D150" s="467" t="s">
        <v>53</v>
      </c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8"/>
      <c r="AF150" s="322"/>
      <c r="AG150" s="322"/>
      <c r="AH150" s="322"/>
      <c r="AI150" s="304" t="s">
        <v>53</v>
      </c>
      <c r="AM150" s="322"/>
    </row>
    <row r="151" spans="1:39" customFormat="1" ht="14.4" x14ac:dyDescent="0.3">
      <c r="A151" s="328"/>
      <c r="B151" s="331"/>
      <c r="C151" s="330" t="s">
        <v>48</v>
      </c>
      <c r="D151" s="469" t="s">
        <v>54</v>
      </c>
      <c r="E151" s="469"/>
      <c r="F151" s="469"/>
      <c r="G151" s="332"/>
      <c r="H151" s="333"/>
      <c r="I151" s="333"/>
      <c r="J151" s="333"/>
      <c r="K151" s="334">
        <v>83.33</v>
      </c>
      <c r="L151" s="358">
        <v>1.3225</v>
      </c>
      <c r="M151" s="334">
        <v>22.04</v>
      </c>
      <c r="N151" s="336">
        <v>44.77</v>
      </c>
      <c r="O151" s="337">
        <v>986.73</v>
      </c>
      <c r="AF151" s="322"/>
      <c r="AG151" s="322"/>
      <c r="AH151" s="322"/>
      <c r="AJ151" s="304" t="s">
        <v>54</v>
      </c>
      <c r="AM151" s="322"/>
    </row>
    <row r="152" spans="1:39" customFormat="1" ht="14.4" x14ac:dyDescent="0.3">
      <c r="A152" s="328"/>
      <c r="B152" s="331"/>
      <c r="C152" s="330" t="s">
        <v>27</v>
      </c>
      <c r="D152" s="469" t="s">
        <v>55</v>
      </c>
      <c r="E152" s="469"/>
      <c r="F152" s="469"/>
      <c r="G152" s="332"/>
      <c r="H152" s="333"/>
      <c r="I152" s="333"/>
      <c r="J152" s="333"/>
      <c r="K152" s="334">
        <v>28.8</v>
      </c>
      <c r="L152" s="358">
        <v>1.4375</v>
      </c>
      <c r="M152" s="334">
        <v>8.2799999999999994</v>
      </c>
      <c r="N152" s="336">
        <v>13.24</v>
      </c>
      <c r="O152" s="337">
        <v>109.63</v>
      </c>
      <c r="AF152" s="322"/>
      <c r="AG152" s="322"/>
      <c r="AH152" s="322"/>
      <c r="AJ152" s="304" t="s">
        <v>55</v>
      </c>
      <c r="AM152" s="322"/>
    </row>
    <row r="153" spans="1:39" customFormat="1" ht="14.4" x14ac:dyDescent="0.3">
      <c r="A153" s="328"/>
      <c r="B153" s="331"/>
      <c r="C153" s="330" t="s">
        <v>56</v>
      </c>
      <c r="D153" s="469" t="s">
        <v>57</v>
      </c>
      <c r="E153" s="469"/>
      <c r="F153" s="469"/>
      <c r="G153" s="332"/>
      <c r="H153" s="333"/>
      <c r="I153" s="333"/>
      <c r="J153" s="333"/>
      <c r="K153" s="334">
        <v>3.22</v>
      </c>
      <c r="L153" s="358">
        <v>1.4375</v>
      </c>
      <c r="M153" s="334">
        <v>0.93</v>
      </c>
      <c r="N153" s="336">
        <v>44.77</v>
      </c>
      <c r="O153" s="337">
        <v>41.64</v>
      </c>
      <c r="AF153" s="322"/>
      <c r="AG153" s="322"/>
      <c r="AH153" s="322"/>
      <c r="AJ153" s="304" t="s">
        <v>57</v>
      </c>
      <c r="AM153" s="322"/>
    </row>
    <row r="154" spans="1:39" customFormat="1" ht="14.4" x14ac:dyDescent="0.3">
      <c r="A154" s="328"/>
      <c r="B154" s="331"/>
      <c r="C154" s="330"/>
      <c r="D154" s="469" t="s">
        <v>60</v>
      </c>
      <c r="E154" s="469"/>
      <c r="F154" s="469"/>
      <c r="G154" s="332" t="s">
        <v>61</v>
      </c>
      <c r="H154" s="344">
        <v>10.199999999999999</v>
      </c>
      <c r="I154" s="358">
        <v>1.3225</v>
      </c>
      <c r="J154" s="358">
        <v>2.6979000000000002</v>
      </c>
      <c r="K154" s="342"/>
      <c r="L154" s="333"/>
      <c r="M154" s="342"/>
      <c r="N154" s="333"/>
      <c r="O154" s="343"/>
      <c r="AF154" s="322"/>
      <c r="AG154" s="322"/>
      <c r="AH154" s="322"/>
      <c r="AK154" s="304" t="s">
        <v>60</v>
      </c>
      <c r="AM154" s="322"/>
    </row>
    <row r="155" spans="1:39" customFormat="1" ht="14.4" x14ac:dyDescent="0.3">
      <c r="A155" s="328"/>
      <c r="B155" s="331"/>
      <c r="C155" s="330"/>
      <c r="D155" s="469" t="s">
        <v>62</v>
      </c>
      <c r="E155" s="469"/>
      <c r="F155" s="469"/>
      <c r="G155" s="332" t="s">
        <v>61</v>
      </c>
      <c r="H155" s="336">
        <v>0.32</v>
      </c>
      <c r="I155" s="358">
        <v>1.4375</v>
      </c>
      <c r="J155" s="335">
        <v>9.1999999999999998E-2</v>
      </c>
      <c r="K155" s="342"/>
      <c r="L155" s="333"/>
      <c r="M155" s="342"/>
      <c r="N155" s="333"/>
      <c r="O155" s="343"/>
      <c r="AF155" s="322"/>
      <c r="AG155" s="322"/>
      <c r="AH155" s="322"/>
      <c r="AK155" s="304" t="s">
        <v>62</v>
      </c>
      <c r="AM155" s="322"/>
    </row>
    <row r="156" spans="1:39" customFormat="1" ht="14.4" x14ac:dyDescent="0.3">
      <c r="A156" s="346"/>
      <c r="B156" s="332"/>
      <c r="C156" s="330"/>
      <c r="D156" s="474" t="s">
        <v>63</v>
      </c>
      <c r="E156" s="474"/>
      <c r="F156" s="474"/>
      <c r="G156" s="347"/>
      <c r="H156" s="348"/>
      <c r="I156" s="348"/>
      <c r="J156" s="348"/>
      <c r="K156" s="350">
        <v>112.13</v>
      </c>
      <c r="L156" s="348"/>
      <c r="M156" s="350">
        <v>30.32</v>
      </c>
      <c r="N156" s="348"/>
      <c r="O156" s="351">
        <v>1096.3599999999999</v>
      </c>
      <c r="AF156" s="322"/>
      <c r="AG156" s="322"/>
      <c r="AH156" s="322"/>
      <c r="AL156" s="304" t="s">
        <v>63</v>
      </c>
      <c r="AM156" s="322"/>
    </row>
    <row r="157" spans="1:39" customFormat="1" ht="14.4" x14ac:dyDescent="0.3">
      <c r="A157" s="328"/>
      <c r="B157" s="331"/>
      <c r="C157" s="330"/>
      <c r="D157" s="469" t="s">
        <v>64</v>
      </c>
      <c r="E157" s="469"/>
      <c r="F157" s="469"/>
      <c r="G157" s="332"/>
      <c r="H157" s="333"/>
      <c r="I157" s="333"/>
      <c r="J157" s="333"/>
      <c r="K157" s="342"/>
      <c r="L157" s="333"/>
      <c r="M157" s="334">
        <v>22.97</v>
      </c>
      <c r="N157" s="333"/>
      <c r="O157" s="339">
        <v>1028.3699999999999</v>
      </c>
      <c r="AF157" s="322"/>
      <c r="AG157" s="322"/>
      <c r="AH157" s="322"/>
      <c r="AK157" s="304" t="s">
        <v>64</v>
      </c>
      <c r="AM157" s="322"/>
    </row>
    <row r="158" spans="1:39" customFormat="1" ht="40.799999999999997" x14ac:dyDescent="0.3">
      <c r="A158" s="328"/>
      <c r="B158" s="331"/>
      <c r="C158" s="330" t="s">
        <v>509</v>
      </c>
      <c r="D158" s="469" t="s">
        <v>510</v>
      </c>
      <c r="E158" s="469"/>
      <c r="F158" s="469"/>
      <c r="G158" s="332" t="s">
        <v>67</v>
      </c>
      <c r="H158" s="340">
        <v>117</v>
      </c>
      <c r="I158" s="333"/>
      <c r="J158" s="340">
        <v>117</v>
      </c>
      <c r="K158" s="342"/>
      <c r="L158" s="333"/>
      <c r="M158" s="334">
        <v>26.87</v>
      </c>
      <c r="N158" s="333"/>
      <c r="O158" s="339">
        <v>1203.19</v>
      </c>
      <c r="AF158" s="322"/>
      <c r="AG158" s="322"/>
      <c r="AH158" s="322"/>
      <c r="AK158" s="304" t="s">
        <v>510</v>
      </c>
      <c r="AM158" s="322"/>
    </row>
    <row r="159" spans="1:39" customFormat="1" ht="71.400000000000006" x14ac:dyDescent="0.3">
      <c r="A159" s="328"/>
      <c r="B159" s="331"/>
      <c r="C159" s="330" t="s">
        <v>511</v>
      </c>
      <c r="D159" s="469" t="s">
        <v>512</v>
      </c>
      <c r="E159" s="469"/>
      <c r="F159" s="469"/>
      <c r="G159" s="332" t="s">
        <v>67</v>
      </c>
      <c r="H159" s="340">
        <v>74</v>
      </c>
      <c r="I159" s="336">
        <v>0.85</v>
      </c>
      <c r="J159" s="344">
        <v>62.9</v>
      </c>
      <c r="K159" s="342"/>
      <c r="L159" s="333"/>
      <c r="M159" s="334">
        <v>14.45</v>
      </c>
      <c r="N159" s="333"/>
      <c r="O159" s="337">
        <v>646.84</v>
      </c>
      <c r="AF159" s="322"/>
      <c r="AG159" s="322"/>
      <c r="AH159" s="322"/>
      <c r="AK159" s="304" t="s">
        <v>512</v>
      </c>
      <c r="AM159" s="322"/>
    </row>
    <row r="160" spans="1:39" customFormat="1" ht="14.4" x14ac:dyDescent="0.3">
      <c r="A160" s="328"/>
      <c r="B160" s="352"/>
      <c r="C160" s="353"/>
      <c r="D160" s="475" t="s">
        <v>70</v>
      </c>
      <c r="E160" s="475"/>
      <c r="F160" s="475"/>
      <c r="G160" s="324"/>
      <c r="H160" s="354"/>
      <c r="I160" s="354"/>
      <c r="J160" s="354"/>
      <c r="K160" s="355"/>
      <c r="L160" s="354"/>
      <c r="M160" s="356">
        <v>71.64</v>
      </c>
      <c r="N160" s="348"/>
      <c r="O160" s="357">
        <v>2946.39</v>
      </c>
      <c r="AF160" s="322"/>
      <c r="AG160" s="322"/>
      <c r="AH160" s="322"/>
      <c r="AM160" s="322" t="s">
        <v>70</v>
      </c>
    </row>
    <row r="161" spans="1:41" s="494" customFormat="1" ht="40.799999999999997" x14ac:dyDescent="0.3">
      <c r="A161" s="488" t="s">
        <v>106</v>
      </c>
      <c r="B161" s="489" t="s">
        <v>539</v>
      </c>
      <c r="C161" s="490" t="s">
        <v>984</v>
      </c>
      <c r="D161" s="491" t="s">
        <v>192</v>
      </c>
      <c r="E161" s="491"/>
      <c r="F161" s="491"/>
      <c r="G161" s="489" t="s">
        <v>82</v>
      </c>
      <c r="H161" s="489">
        <v>2.15</v>
      </c>
      <c r="I161" s="489" t="s">
        <v>48</v>
      </c>
      <c r="J161" s="489" t="s">
        <v>540</v>
      </c>
      <c r="K161" s="492" t="s">
        <v>193</v>
      </c>
      <c r="L161" s="489" t="s">
        <v>95</v>
      </c>
      <c r="M161" s="492" t="s">
        <v>541</v>
      </c>
      <c r="N161" s="489" t="s">
        <v>84</v>
      </c>
      <c r="O161" s="493" t="s">
        <v>542</v>
      </c>
      <c r="AF161" s="495"/>
      <c r="AG161" s="495"/>
      <c r="AH161" s="495" t="s">
        <v>192</v>
      </c>
      <c r="AM161" s="495"/>
    </row>
    <row r="162" spans="1:41" customFormat="1" ht="14.4" x14ac:dyDescent="0.3">
      <c r="A162" s="360"/>
      <c r="B162" s="303"/>
      <c r="C162" s="353"/>
      <c r="D162" s="469" t="s">
        <v>85</v>
      </c>
      <c r="E162" s="469"/>
      <c r="F162" s="469"/>
      <c r="G162" s="469"/>
      <c r="H162" s="469"/>
      <c r="I162" s="469"/>
      <c r="J162" s="469"/>
      <c r="K162" s="469"/>
      <c r="L162" s="469"/>
      <c r="M162" s="469"/>
      <c r="N162" s="469"/>
      <c r="O162" s="476"/>
      <c r="AF162" s="322"/>
      <c r="AG162" s="322"/>
      <c r="AH162" s="322"/>
      <c r="AM162" s="322"/>
      <c r="AN162" s="304" t="s">
        <v>85</v>
      </c>
    </row>
    <row r="163" spans="1:41" customFormat="1" ht="14.4" x14ac:dyDescent="0.3">
      <c r="A163" s="360"/>
      <c r="B163" s="352"/>
      <c r="C163" s="353"/>
      <c r="D163" s="469" t="s">
        <v>194</v>
      </c>
      <c r="E163" s="469"/>
      <c r="F163" s="469"/>
      <c r="G163" s="469"/>
      <c r="H163" s="469"/>
      <c r="I163" s="469"/>
      <c r="J163" s="469"/>
      <c r="K163" s="469"/>
      <c r="L163" s="469"/>
      <c r="M163" s="469"/>
      <c r="N163" s="469"/>
      <c r="O163" s="476"/>
      <c r="AF163" s="322"/>
      <c r="AG163" s="322"/>
      <c r="AH163" s="322"/>
      <c r="AM163" s="322"/>
      <c r="AO163" s="304" t="s">
        <v>194</v>
      </c>
    </row>
    <row r="164" spans="1:41" customFormat="1" ht="14.4" x14ac:dyDescent="0.3">
      <c r="A164" s="328"/>
      <c r="B164" s="329"/>
      <c r="C164" s="330"/>
      <c r="D164" s="467" t="s">
        <v>119</v>
      </c>
      <c r="E164" s="467"/>
      <c r="F164" s="467"/>
      <c r="G164" s="467"/>
      <c r="H164" s="467"/>
      <c r="I164" s="467"/>
      <c r="J164" s="467"/>
      <c r="K164" s="467"/>
      <c r="L164" s="467"/>
      <c r="M164" s="467"/>
      <c r="N164" s="467"/>
      <c r="O164" s="468"/>
      <c r="AF164" s="322"/>
      <c r="AG164" s="322"/>
      <c r="AH164" s="322"/>
      <c r="AI164" s="304" t="s">
        <v>119</v>
      </c>
      <c r="AM164" s="322"/>
    </row>
    <row r="165" spans="1:41" customFormat="1" ht="14.4" x14ac:dyDescent="0.3">
      <c r="A165" s="328"/>
      <c r="B165" s="352"/>
      <c r="C165" s="353"/>
      <c r="D165" s="475" t="s">
        <v>70</v>
      </c>
      <c r="E165" s="475"/>
      <c r="F165" s="475"/>
      <c r="G165" s="324"/>
      <c r="H165" s="354"/>
      <c r="I165" s="354"/>
      <c r="J165" s="354"/>
      <c r="K165" s="355"/>
      <c r="L165" s="354"/>
      <c r="M165" s="356">
        <v>217.54</v>
      </c>
      <c r="N165" s="348"/>
      <c r="O165" s="357">
        <v>1775.13</v>
      </c>
      <c r="AF165" s="322"/>
      <c r="AG165" s="322"/>
      <c r="AH165" s="322"/>
      <c r="AM165" s="322" t="s">
        <v>70</v>
      </c>
    </row>
    <row r="166" spans="1:41" customFormat="1" ht="21.6" x14ac:dyDescent="0.3">
      <c r="A166" s="323" t="s">
        <v>116</v>
      </c>
      <c r="B166" s="324" t="s">
        <v>543</v>
      </c>
      <c r="C166" s="325" t="s">
        <v>544</v>
      </c>
      <c r="D166" s="473" t="s">
        <v>545</v>
      </c>
      <c r="E166" s="473"/>
      <c r="F166" s="473"/>
      <c r="G166" s="324" t="s">
        <v>196</v>
      </c>
      <c r="H166" s="324">
        <v>0.31</v>
      </c>
      <c r="I166" s="324" t="s">
        <v>48</v>
      </c>
      <c r="J166" s="324" t="s">
        <v>546</v>
      </c>
      <c r="K166" s="326"/>
      <c r="L166" s="324"/>
      <c r="M166" s="326"/>
      <c r="N166" s="324"/>
      <c r="O166" s="327"/>
      <c r="AF166" s="322"/>
      <c r="AG166" s="322"/>
      <c r="AH166" s="322" t="s">
        <v>545</v>
      </c>
      <c r="AM166" s="322"/>
    </row>
    <row r="167" spans="1:41" customFormat="1" ht="30.6" x14ac:dyDescent="0.3">
      <c r="A167" s="328"/>
      <c r="B167" s="329"/>
      <c r="C167" s="330" t="s">
        <v>50</v>
      </c>
      <c r="D167" s="467" t="s">
        <v>51</v>
      </c>
      <c r="E167" s="467"/>
      <c r="F167" s="467"/>
      <c r="G167" s="467"/>
      <c r="H167" s="467"/>
      <c r="I167" s="467"/>
      <c r="J167" s="467"/>
      <c r="K167" s="467"/>
      <c r="L167" s="467"/>
      <c r="M167" s="467"/>
      <c r="N167" s="467"/>
      <c r="O167" s="468"/>
      <c r="AF167" s="322"/>
      <c r="AG167" s="322"/>
      <c r="AH167" s="322"/>
      <c r="AI167" s="304" t="s">
        <v>51</v>
      </c>
      <c r="AM167" s="322"/>
    </row>
    <row r="168" spans="1:41" customFormat="1" ht="52.2" x14ac:dyDescent="0.3">
      <c r="A168" s="328"/>
      <c r="B168" s="329"/>
      <c r="C168" s="330" t="s">
        <v>52</v>
      </c>
      <c r="D168" s="467" t="s">
        <v>53</v>
      </c>
      <c r="E168" s="467"/>
      <c r="F168" s="467"/>
      <c r="G168" s="467"/>
      <c r="H168" s="467"/>
      <c r="I168" s="467"/>
      <c r="J168" s="467"/>
      <c r="K168" s="467"/>
      <c r="L168" s="467"/>
      <c r="M168" s="467"/>
      <c r="N168" s="467"/>
      <c r="O168" s="468"/>
      <c r="AF168" s="322"/>
      <c r="AG168" s="322"/>
      <c r="AH168" s="322"/>
      <c r="AI168" s="304" t="s">
        <v>53</v>
      </c>
      <c r="AM168" s="322"/>
    </row>
    <row r="169" spans="1:41" customFormat="1" ht="14.4" x14ac:dyDescent="0.3">
      <c r="A169" s="328"/>
      <c r="B169" s="331"/>
      <c r="C169" s="330" t="s">
        <v>48</v>
      </c>
      <c r="D169" s="469" t="s">
        <v>54</v>
      </c>
      <c r="E169" s="469"/>
      <c r="F169" s="469"/>
      <c r="G169" s="332"/>
      <c r="H169" s="333"/>
      <c r="I169" s="333"/>
      <c r="J169" s="333"/>
      <c r="K169" s="334">
        <v>781.7</v>
      </c>
      <c r="L169" s="358">
        <v>1.3225</v>
      </c>
      <c r="M169" s="334">
        <v>320.48</v>
      </c>
      <c r="N169" s="336">
        <v>44.77</v>
      </c>
      <c r="O169" s="339">
        <v>14347.89</v>
      </c>
      <c r="AF169" s="322"/>
      <c r="AG169" s="322"/>
      <c r="AH169" s="322"/>
      <c r="AJ169" s="304" t="s">
        <v>54</v>
      </c>
      <c r="AM169" s="322"/>
    </row>
    <row r="170" spans="1:41" customFormat="1" ht="14.4" x14ac:dyDescent="0.3">
      <c r="A170" s="328"/>
      <c r="B170" s="331"/>
      <c r="C170" s="330" t="s">
        <v>27</v>
      </c>
      <c r="D170" s="469" t="s">
        <v>55</v>
      </c>
      <c r="E170" s="469"/>
      <c r="F170" s="469"/>
      <c r="G170" s="332"/>
      <c r="H170" s="333"/>
      <c r="I170" s="333"/>
      <c r="J170" s="333"/>
      <c r="K170" s="338">
        <v>5989.74</v>
      </c>
      <c r="L170" s="358">
        <v>1.4375</v>
      </c>
      <c r="M170" s="338">
        <v>2669.18</v>
      </c>
      <c r="N170" s="336">
        <v>13.24</v>
      </c>
      <c r="O170" s="339">
        <v>35339.94</v>
      </c>
      <c r="AF170" s="322"/>
      <c r="AG170" s="322"/>
      <c r="AH170" s="322"/>
      <c r="AJ170" s="304" t="s">
        <v>55</v>
      </c>
      <c r="AM170" s="322"/>
    </row>
    <row r="171" spans="1:41" customFormat="1" ht="14.4" x14ac:dyDescent="0.3">
      <c r="A171" s="328"/>
      <c r="B171" s="331"/>
      <c r="C171" s="330" t="s">
        <v>56</v>
      </c>
      <c r="D171" s="469" t="s">
        <v>57</v>
      </c>
      <c r="E171" s="469"/>
      <c r="F171" s="469"/>
      <c r="G171" s="332"/>
      <c r="H171" s="333"/>
      <c r="I171" s="333"/>
      <c r="J171" s="333"/>
      <c r="K171" s="334">
        <v>515.80999999999995</v>
      </c>
      <c r="L171" s="358">
        <v>1.4375</v>
      </c>
      <c r="M171" s="334">
        <v>229.86</v>
      </c>
      <c r="N171" s="336">
        <v>44.77</v>
      </c>
      <c r="O171" s="339">
        <v>10290.83</v>
      </c>
      <c r="AF171" s="322"/>
      <c r="AG171" s="322"/>
      <c r="AH171" s="322"/>
      <c r="AJ171" s="304" t="s">
        <v>57</v>
      </c>
      <c r="AM171" s="322"/>
    </row>
    <row r="172" spans="1:41" customFormat="1" ht="14.4" x14ac:dyDescent="0.3">
      <c r="A172" s="328"/>
      <c r="B172" s="331"/>
      <c r="C172" s="330" t="s">
        <v>58</v>
      </c>
      <c r="D172" s="469" t="s">
        <v>59</v>
      </c>
      <c r="E172" s="469"/>
      <c r="F172" s="469"/>
      <c r="G172" s="332"/>
      <c r="H172" s="333"/>
      <c r="I172" s="333"/>
      <c r="J172" s="333"/>
      <c r="K172" s="334">
        <v>76.13</v>
      </c>
      <c r="L172" s="333"/>
      <c r="M172" s="334">
        <v>23.6</v>
      </c>
      <c r="N172" s="336">
        <v>8.16</v>
      </c>
      <c r="O172" s="337">
        <v>192.58</v>
      </c>
      <c r="AF172" s="322"/>
      <c r="AG172" s="322"/>
      <c r="AH172" s="322"/>
      <c r="AJ172" s="304" t="s">
        <v>59</v>
      </c>
      <c r="AM172" s="322"/>
    </row>
    <row r="173" spans="1:41" customFormat="1" ht="14.4" x14ac:dyDescent="0.3">
      <c r="A173" s="328"/>
      <c r="B173" s="331"/>
      <c r="C173" s="330"/>
      <c r="D173" s="469" t="s">
        <v>60</v>
      </c>
      <c r="E173" s="469"/>
      <c r="F173" s="469"/>
      <c r="G173" s="332" t="s">
        <v>61</v>
      </c>
      <c r="H173" s="336">
        <v>83.16</v>
      </c>
      <c r="I173" s="358">
        <v>1.3225</v>
      </c>
      <c r="J173" s="341">
        <v>34.093521000000003</v>
      </c>
      <c r="K173" s="342"/>
      <c r="L173" s="333"/>
      <c r="M173" s="342"/>
      <c r="N173" s="333"/>
      <c r="O173" s="343"/>
      <c r="AF173" s="322"/>
      <c r="AG173" s="322"/>
      <c r="AH173" s="322"/>
      <c r="AK173" s="304" t="s">
        <v>60</v>
      </c>
      <c r="AM173" s="322"/>
    </row>
    <row r="174" spans="1:41" customFormat="1" ht="14.4" x14ac:dyDescent="0.3">
      <c r="A174" s="328"/>
      <c r="B174" s="331"/>
      <c r="C174" s="330"/>
      <c r="D174" s="469" t="s">
        <v>62</v>
      </c>
      <c r="E174" s="469"/>
      <c r="F174" s="469"/>
      <c r="G174" s="332" t="s">
        <v>61</v>
      </c>
      <c r="H174" s="336">
        <v>37.119999999999997</v>
      </c>
      <c r="I174" s="358">
        <v>1.4375</v>
      </c>
      <c r="J174" s="358">
        <v>16.541599999999999</v>
      </c>
      <c r="K174" s="342"/>
      <c r="L174" s="333"/>
      <c r="M174" s="342"/>
      <c r="N174" s="333"/>
      <c r="O174" s="343"/>
      <c r="AF174" s="322"/>
      <c r="AG174" s="322"/>
      <c r="AH174" s="322"/>
      <c r="AK174" s="304" t="s">
        <v>62</v>
      </c>
      <c r="AM174" s="322"/>
    </row>
    <row r="175" spans="1:41" customFormat="1" ht="14.4" x14ac:dyDescent="0.3">
      <c r="A175" s="346"/>
      <c r="B175" s="332"/>
      <c r="C175" s="330"/>
      <c r="D175" s="474" t="s">
        <v>63</v>
      </c>
      <c r="E175" s="474"/>
      <c r="F175" s="474"/>
      <c r="G175" s="347"/>
      <c r="H175" s="348"/>
      <c r="I175" s="348"/>
      <c r="J175" s="348"/>
      <c r="K175" s="349">
        <v>6847.57</v>
      </c>
      <c r="L175" s="348"/>
      <c r="M175" s="349">
        <v>3013.26</v>
      </c>
      <c r="N175" s="348"/>
      <c r="O175" s="351">
        <v>49880.41</v>
      </c>
      <c r="AF175" s="322"/>
      <c r="AG175" s="322"/>
      <c r="AH175" s="322"/>
      <c r="AL175" s="304" t="s">
        <v>63</v>
      </c>
      <c r="AM175" s="322"/>
    </row>
    <row r="176" spans="1:41" customFormat="1" ht="14.4" x14ac:dyDescent="0.3">
      <c r="A176" s="328"/>
      <c r="B176" s="331"/>
      <c r="C176" s="330"/>
      <c r="D176" s="469" t="s">
        <v>64</v>
      </c>
      <c r="E176" s="469"/>
      <c r="F176" s="469"/>
      <c r="G176" s="332"/>
      <c r="H176" s="333"/>
      <c r="I176" s="333"/>
      <c r="J176" s="333"/>
      <c r="K176" s="342"/>
      <c r="L176" s="333"/>
      <c r="M176" s="334">
        <v>550.34</v>
      </c>
      <c r="N176" s="333"/>
      <c r="O176" s="339">
        <v>24638.720000000001</v>
      </c>
      <c r="AF176" s="322"/>
      <c r="AG176" s="322"/>
      <c r="AH176" s="322"/>
      <c r="AK176" s="304" t="s">
        <v>64</v>
      </c>
      <c r="AM176" s="322"/>
    </row>
    <row r="177" spans="1:43" customFormat="1" ht="40.799999999999997" x14ac:dyDescent="0.3">
      <c r="A177" s="328"/>
      <c r="B177" s="331"/>
      <c r="C177" s="330" t="s">
        <v>509</v>
      </c>
      <c r="D177" s="469" t="s">
        <v>510</v>
      </c>
      <c r="E177" s="469"/>
      <c r="F177" s="469"/>
      <c r="G177" s="332" t="s">
        <v>67</v>
      </c>
      <c r="H177" s="340">
        <v>117</v>
      </c>
      <c r="I177" s="333"/>
      <c r="J177" s="340">
        <v>117</v>
      </c>
      <c r="K177" s="342"/>
      <c r="L177" s="333"/>
      <c r="M177" s="334">
        <v>643.9</v>
      </c>
      <c r="N177" s="333"/>
      <c r="O177" s="339">
        <v>28827.3</v>
      </c>
      <c r="AF177" s="322"/>
      <c r="AG177" s="322"/>
      <c r="AH177" s="322"/>
      <c r="AK177" s="304" t="s">
        <v>510</v>
      </c>
      <c r="AM177" s="322"/>
    </row>
    <row r="178" spans="1:43" customFormat="1" ht="71.400000000000006" x14ac:dyDescent="0.3">
      <c r="A178" s="328"/>
      <c r="B178" s="331"/>
      <c r="C178" s="330" t="s">
        <v>511</v>
      </c>
      <c r="D178" s="469" t="s">
        <v>512</v>
      </c>
      <c r="E178" s="469"/>
      <c r="F178" s="469"/>
      <c r="G178" s="332" t="s">
        <v>67</v>
      </c>
      <c r="H178" s="340">
        <v>74</v>
      </c>
      <c r="I178" s="336">
        <v>0.85</v>
      </c>
      <c r="J178" s="344">
        <v>62.9</v>
      </c>
      <c r="K178" s="342"/>
      <c r="L178" s="333"/>
      <c r="M178" s="334">
        <v>346.16</v>
      </c>
      <c r="N178" s="333"/>
      <c r="O178" s="339">
        <v>15497.75</v>
      </c>
      <c r="AF178" s="322"/>
      <c r="AG178" s="322"/>
      <c r="AH178" s="322"/>
      <c r="AK178" s="304" t="s">
        <v>512</v>
      </c>
      <c r="AM178" s="322"/>
    </row>
    <row r="179" spans="1:43" customFormat="1" ht="14.4" x14ac:dyDescent="0.3">
      <c r="A179" s="328"/>
      <c r="B179" s="352"/>
      <c r="C179" s="353"/>
      <c r="D179" s="475" t="s">
        <v>70</v>
      </c>
      <c r="E179" s="475"/>
      <c r="F179" s="475"/>
      <c r="G179" s="324"/>
      <c r="H179" s="354"/>
      <c r="I179" s="354"/>
      <c r="J179" s="354"/>
      <c r="K179" s="355"/>
      <c r="L179" s="354"/>
      <c r="M179" s="361">
        <v>4003.32</v>
      </c>
      <c r="N179" s="348"/>
      <c r="O179" s="357">
        <v>94205.46</v>
      </c>
      <c r="AF179" s="322"/>
      <c r="AG179" s="322"/>
      <c r="AH179" s="322"/>
      <c r="AM179" s="322" t="s">
        <v>70</v>
      </c>
    </row>
    <row r="180" spans="1:43" s="494" customFormat="1" ht="40.799999999999997" x14ac:dyDescent="0.3">
      <c r="A180" s="488" t="s">
        <v>120</v>
      </c>
      <c r="B180" s="489" t="s">
        <v>547</v>
      </c>
      <c r="C180" s="490" t="s">
        <v>985</v>
      </c>
      <c r="D180" s="491" t="s">
        <v>548</v>
      </c>
      <c r="E180" s="491"/>
      <c r="F180" s="491"/>
      <c r="G180" s="489" t="s">
        <v>115</v>
      </c>
      <c r="H180" s="489">
        <v>31.31</v>
      </c>
      <c r="I180" s="489" t="s">
        <v>48</v>
      </c>
      <c r="J180" s="489" t="s">
        <v>549</v>
      </c>
      <c r="K180" s="492" t="s">
        <v>550</v>
      </c>
      <c r="L180" s="489" t="s">
        <v>551</v>
      </c>
      <c r="M180" s="492" t="s">
        <v>552</v>
      </c>
      <c r="N180" s="489" t="s">
        <v>84</v>
      </c>
      <c r="O180" s="493" t="s">
        <v>553</v>
      </c>
      <c r="AF180" s="495"/>
      <c r="AG180" s="495"/>
      <c r="AH180" s="495" t="s">
        <v>548</v>
      </c>
      <c r="AM180" s="495"/>
    </row>
    <row r="181" spans="1:43" customFormat="1" ht="14.4" x14ac:dyDescent="0.3">
      <c r="A181" s="360"/>
      <c r="B181" s="303"/>
      <c r="C181" s="353"/>
      <c r="D181" s="469" t="s">
        <v>85</v>
      </c>
      <c r="E181" s="469"/>
      <c r="F181" s="469"/>
      <c r="G181" s="469"/>
      <c r="H181" s="469"/>
      <c r="I181" s="469"/>
      <c r="J181" s="469"/>
      <c r="K181" s="469"/>
      <c r="L181" s="469"/>
      <c r="M181" s="469"/>
      <c r="N181" s="469"/>
      <c r="O181" s="476"/>
      <c r="AF181" s="322"/>
      <c r="AG181" s="322"/>
      <c r="AH181" s="322"/>
      <c r="AM181" s="322"/>
      <c r="AN181" s="304" t="s">
        <v>85</v>
      </c>
    </row>
    <row r="182" spans="1:43" customFormat="1" ht="14.4" x14ac:dyDescent="0.3">
      <c r="A182" s="360"/>
      <c r="B182" s="352"/>
      <c r="C182" s="353"/>
      <c r="D182" s="469" t="s">
        <v>554</v>
      </c>
      <c r="E182" s="469"/>
      <c r="F182" s="469"/>
      <c r="G182" s="469"/>
      <c r="H182" s="469"/>
      <c r="I182" s="469"/>
      <c r="J182" s="469"/>
      <c r="K182" s="469"/>
      <c r="L182" s="469"/>
      <c r="M182" s="469"/>
      <c r="N182" s="469"/>
      <c r="O182" s="476"/>
      <c r="AF182" s="322"/>
      <c r="AG182" s="322"/>
      <c r="AH182" s="322"/>
      <c r="AM182" s="322"/>
      <c r="AO182" s="304" t="s">
        <v>554</v>
      </c>
    </row>
    <row r="183" spans="1:43" customFormat="1" ht="14.4" x14ac:dyDescent="0.3">
      <c r="A183" s="328"/>
      <c r="B183" s="329"/>
      <c r="C183" s="330"/>
      <c r="D183" s="467" t="s">
        <v>555</v>
      </c>
      <c r="E183" s="467"/>
      <c r="F183" s="467"/>
      <c r="G183" s="467"/>
      <c r="H183" s="467"/>
      <c r="I183" s="467"/>
      <c r="J183" s="467"/>
      <c r="K183" s="467"/>
      <c r="L183" s="467"/>
      <c r="M183" s="467"/>
      <c r="N183" s="467"/>
      <c r="O183" s="468"/>
      <c r="AF183" s="322"/>
      <c r="AG183" s="322"/>
      <c r="AH183" s="322"/>
      <c r="AI183" s="304" t="s">
        <v>555</v>
      </c>
      <c r="AM183" s="322"/>
    </row>
    <row r="184" spans="1:43" customFormat="1" ht="14.4" x14ac:dyDescent="0.3">
      <c r="A184" s="328"/>
      <c r="B184" s="329"/>
      <c r="C184" s="330"/>
      <c r="D184" s="467" t="s">
        <v>119</v>
      </c>
      <c r="E184" s="467"/>
      <c r="F184" s="467"/>
      <c r="G184" s="467"/>
      <c r="H184" s="467"/>
      <c r="I184" s="467"/>
      <c r="J184" s="467"/>
      <c r="K184" s="467"/>
      <c r="L184" s="467"/>
      <c r="M184" s="467"/>
      <c r="N184" s="467"/>
      <c r="O184" s="468"/>
      <c r="AF184" s="322"/>
      <c r="AG184" s="322"/>
      <c r="AH184" s="322"/>
      <c r="AI184" s="304" t="s">
        <v>119</v>
      </c>
      <c r="AM184" s="322"/>
    </row>
    <row r="185" spans="1:43" customFormat="1" ht="14.4" x14ac:dyDescent="0.3">
      <c r="A185" s="328"/>
      <c r="B185" s="352"/>
      <c r="C185" s="353"/>
      <c r="D185" s="475" t="s">
        <v>70</v>
      </c>
      <c r="E185" s="475"/>
      <c r="F185" s="475"/>
      <c r="G185" s="324"/>
      <c r="H185" s="354"/>
      <c r="I185" s="354"/>
      <c r="J185" s="354"/>
      <c r="K185" s="355"/>
      <c r="L185" s="354"/>
      <c r="M185" s="361">
        <v>39052.26</v>
      </c>
      <c r="N185" s="348"/>
      <c r="O185" s="357">
        <v>318666.44</v>
      </c>
      <c r="AF185" s="322"/>
      <c r="AG185" s="322"/>
      <c r="AH185" s="322"/>
      <c r="AM185" s="322" t="s">
        <v>70</v>
      </c>
    </row>
    <row r="186" spans="1:43" customFormat="1" ht="14.4" x14ac:dyDescent="0.3">
      <c r="A186" s="364"/>
      <c r="B186" s="305"/>
      <c r="C186" s="326"/>
      <c r="D186" s="475" t="s">
        <v>556</v>
      </c>
      <c r="E186" s="475"/>
      <c r="F186" s="475"/>
      <c r="G186" s="475"/>
      <c r="H186" s="475"/>
      <c r="I186" s="475"/>
      <c r="J186" s="475"/>
      <c r="K186" s="475"/>
      <c r="L186" s="475"/>
      <c r="M186" s="365"/>
      <c r="N186" s="366"/>
      <c r="O186" s="367"/>
      <c r="P186" s="368"/>
      <c r="AF186" s="322"/>
      <c r="AG186" s="322"/>
      <c r="AH186" s="322"/>
      <c r="AM186" s="322"/>
      <c r="AP186" s="322" t="s">
        <v>556</v>
      </c>
    </row>
    <row r="187" spans="1:43" customFormat="1" ht="14.4" x14ac:dyDescent="0.3">
      <c r="A187" s="328"/>
      <c r="B187" s="303"/>
      <c r="C187" s="330"/>
      <c r="D187" s="469" t="s">
        <v>96</v>
      </c>
      <c r="E187" s="469"/>
      <c r="F187" s="469"/>
      <c r="G187" s="469"/>
      <c r="H187" s="469"/>
      <c r="I187" s="469"/>
      <c r="J187" s="469"/>
      <c r="K187" s="469"/>
      <c r="L187" s="469"/>
      <c r="M187" s="369">
        <v>89363.85</v>
      </c>
      <c r="N187" s="370"/>
      <c r="O187" s="371"/>
      <c r="P187" s="372"/>
      <c r="AF187" s="322"/>
      <c r="AG187" s="322"/>
      <c r="AH187" s="322"/>
      <c r="AM187" s="322"/>
      <c r="AP187" s="322"/>
      <c r="AQ187" s="304" t="s">
        <v>96</v>
      </c>
    </row>
    <row r="188" spans="1:43" customFormat="1" ht="14.4" x14ac:dyDescent="0.3">
      <c r="A188" s="328"/>
      <c r="B188" s="303"/>
      <c r="C188" s="330"/>
      <c r="D188" s="469" t="s">
        <v>97</v>
      </c>
      <c r="E188" s="469"/>
      <c r="F188" s="469"/>
      <c r="G188" s="469"/>
      <c r="H188" s="469"/>
      <c r="I188" s="469"/>
      <c r="J188" s="469"/>
      <c r="K188" s="469"/>
      <c r="L188" s="469"/>
      <c r="M188" s="372"/>
      <c r="N188" s="370"/>
      <c r="O188" s="371"/>
      <c r="P188" s="372"/>
      <c r="AF188" s="322"/>
      <c r="AG188" s="322"/>
      <c r="AH188" s="322"/>
      <c r="AM188" s="322"/>
      <c r="AP188" s="322"/>
      <c r="AQ188" s="304" t="s">
        <v>97</v>
      </c>
    </row>
    <row r="189" spans="1:43" customFormat="1" ht="14.4" x14ac:dyDescent="0.3">
      <c r="A189" s="328"/>
      <c r="B189" s="303"/>
      <c r="C189" s="330"/>
      <c r="D189" s="469" t="s">
        <v>98</v>
      </c>
      <c r="E189" s="469"/>
      <c r="F189" s="469"/>
      <c r="G189" s="469"/>
      <c r="H189" s="469"/>
      <c r="I189" s="469"/>
      <c r="J189" s="469"/>
      <c r="K189" s="469"/>
      <c r="L189" s="469"/>
      <c r="M189" s="373">
        <v>756.12</v>
      </c>
      <c r="N189" s="370"/>
      <c r="O189" s="371"/>
      <c r="P189" s="372"/>
      <c r="AF189" s="322"/>
      <c r="AG189" s="322"/>
      <c r="AH189" s="322"/>
      <c r="AM189" s="322"/>
      <c r="AP189" s="322"/>
      <c r="AQ189" s="304" t="s">
        <v>98</v>
      </c>
    </row>
    <row r="190" spans="1:43" customFormat="1" ht="14.4" x14ac:dyDescent="0.3">
      <c r="A190" s="328"/>
      <c r="B190" s="303"/>
      <c r="C190" s="330"/>
      <c r="D190" s="469" t="s">
        <v>99</v>
      </c>
      <c r="E190" s="469"/>
      <c r="F190" s="469"/>
      <c r="G190" s="469"/>
      <c r="H190" s="469"/>
      <c r="I190" s="469"/>
      <c r="J190" s="469"/>
      <c r="K190" s="469"/>
      <c r="L190" s="469"/>
      <c r="M190" s="369">
        <v>4263.8999999999996</v>
      </c>
      <c r="N190" s="370"/>
      <c r="O190" s="371"/>
      <c r="P190" s="372"/>
      <c r="AF190" s="322"/>
      <c r="AG190" s="322"/>
      <c r="AH190" s="322"/>
      <c r="AM190" s="322"/>
      <c r="AP190" s="322"/>
      <c r="AQ190" s="304" t="s">
        <v>99</v>
      </c>
    </row>
    <row r="191" spans="1:43" customFormat="1" ht="14.4" x14ac:dyDescent="0.3">
      <c r="A191" s="328"/>
      <c r="B191" s="303"/>
      <c r="C191" s="330"/>
      <c r="D191" s="469" t="s">
        <v>100</v>
      </c>
      <c r="E191" s="469"/>
      <c r="F191" s="469"/>
      <c r="G191" s="469"/>
      <c r="H191" s="469"/>
      <c r="I191" s="469"/>
      <c r="J191" s="469"/>
      <c r="K191" s="469"/>
      <c r="L191" s="469"/>
      <c r="M191" s="373">
        <v>387.64</v>
      </c>
      <c r="N191" s="370"/>
      <c r="O191" s="371"/>
      <c r="P191" s="372"/>
      <c r="AF191" s="322"/>
      <c r="AG191" s="322"/>
      <c r="AH191" s="322"/>
      <c r="AM191" s="322"/>
      <c r="AP191" s="322"/>
      <c r="AQ191" s="304" t="s">
        <v>100</v>
      </c>
    </row>
    <row r="192" spans="1:43" customFormat="1" ht="14.4" x14ac:dyDescent="0.3">
      <c r="A192" s="328"/>
      <c r="B192" s="303"/>
      <c r="C192" s="330"/>
      <c r="D192" s="469" t="s">
        <v>101</v>
      </c>
      <c r="E192" s="469"/>
      <c r="F192" s="469"/>
      <c r="G192" s="469"/>
      <c r="H192" s="469"/>
      <c r="I192" s="469"/>
      <c r="J192" s="469"/>
      <c r="K192" s="469"/>
      <c r="L192" s="469"/>
      <c r="M192" s="369">
        <v>84343.83</v>
      </c>
      <c r="N192" s="370"/>
      <c r="O192" s="371"/>
      <c r="P192" s="372"/>
      <c r="AF192" s="322"/>
      <c r="AG192" s="322"/>
      <c r="AH192" s="322"/>
      <c r="AM192" s="322"/>
      <c r="AP192" s="322"/>
      <c r="AQ192" s="304" t="s">
        <v>101</v>
      </c>
    </row>
    <row r="193" spans="1:46" customFormat="1" ht="14.4" x14ac:dyDescent="0.3">
      <c r="A193" s="328"/>
      <c r="B193" s="303"/>
      <c r="C193" s="330"/>
      <c r="D193" s="469" t="s">
        <v>102</v>
      </c>
      <c r="E193" s="469"/>
      <c r="F193" s="469"/>
      <c r="G193" s="469"/>
      <c r="H193" s="469"/>
      <c r="I193" s="469"/>
      <c r="J193" s="469"/>
      <c r="K193" s="469"/>
      <c r="L193" s="469"/>
      <c r="M193" s="369">
        <v>91330.21</v>
      </c>
      <c r="N193" s="370"/>
      <c r="O193" s="371"/>
      <c r="P193" s="372"/>
      <c r="AF193" s="322"/>
      <c r="AG193" s="322"/>
      <c r="AH193" s="322"/>
      <c r="AM193" s="322"/>
      <c r="AP193" s="322"/>
      <c r="AQ193" s="304" t="s">
        <v>102</v>
      </c>
    </row>
    <row r="194" spans="1:46" customFormat="1" ht="14.4" x14ac:dyDescent="0.3">
      <c r="A194" s="328"/>
      <c r="B194" s="303"/>
      <c r="C194" s="330"/>
      <c r="D194" s="469" t="s">
        <v>97</v>
      </c>
      <c r="E194" s="469"/>
      <c r="F194" s="469"/>
      <c r="G194" s="469"/>
      <c r="H194" s="469"/>
      <c r="I194" s="469"/>
      <c r="J194" s="469"/>
      <c r="K194" s="469"/>
      <c r="L194" s="469"/>
      <c r="M194" s="372"/>
      <c r="N194" s="370"/>
      <c r="O194" s="371"/>
      <c r="P194" s="372"/>
      <c r="AF194" s="322"/>
      <c r="AG194" s="322"/>
      <c r="AH194" s="322"/>
      <c r="AM194" s="322"/>
      <c r="AP194" s="322"/>
      <c r="AQ194" s="304" t="s">
        <v>97</v>
      </c>
    </row>
    <row r="195" spans="1:46" customFormat="1" ht="14.4" x14ac:dyDescent="0.3">
      <c r="A195" s="328"/>
      <c r="B195" s="303"/>
      <c r="C195" s="330"/>
      <c r="D195" s="469" t="s">
        <v>108</v>
      </c>
      <c r="E195" s="469"/>
      <c r="F195" s="469"/>
      <c r="G195" s="469"/>
      <c r="H195" s="469"/>
      <c r="I195" s="469"/>
      <c r="J195" s="469"/>
      <c r="K195" s="469"/>
      <c r="L195" s="469"/>
      <c r="M195" s="373">
        <v>756.12</v>
      </c>
      <c r="N195" s="370"/>
      <c r="O195" s="371"/>
      <c r="P195" s="372"/>
      <c r="AF195" s="322"/>
      <c r="AG195" s="322"/>
      <c r="AH195" s="322"/>
      <c r="AM195" s="322"/>
      <c r="AP195" s="322"/>
      <c r="AQ195" s="304" t="s">
        <v>108</v>
      </c>
    </row>
    <row r="196" spans="1:46" customFormat="1" ht="14.4" x14ac:dyDescent="0.3">
      <c r="A196" s="328"/>
      <c r="B196" s="303"/>
      <c r="C196" s="330"/>
      <c r="D196" s="469" t="s">
        <v>109</v>
      </c>
      <c r="E196" s="469"/>
      <c r="F196" s="469"/>
      <c r="G196" s="469"/>
      <c r="H196" s="469"/>
      <c r="I196" s="469"/>
      <c r="J196" s="469"/>
      <c r="K196" s="469"/>
      <c r="L196" s="469"/>
      <c r="M196" s="369">
        <v>4263.8999999999996</v>
      </c>
      <c r="N196" s="370"/>
      <c r="O196" s="371"/>
      <c r="P196" s="372"/>
      <c r="AF196" s="322"/>
      <c r="AG196" s="322"/>
      <c r="AH196" s="322"/>
      <c r="AM196" s="322"/>
      <c r="AP196" s="322"/>
      <c r="AQ196" s="304" t="s">
        <v>109</v>
      </c>
    </row>
    <row r="197" spans="1:46" customFormat="1" ht="14.4" x14ac:dyDescent="0.3">
      <c r="A197" s="328"/>
      <c r="B197" s="303"/>
      <c r="C197" s="330"/>
      <c r="D197" s="469" t="s">
        <v>110</v>
      </c>
      <c r="E197" s="469"/>
      <c r="F197" s="469"/>
      <c r="G197" s="469"/>
      <c r="H197" s="469"/>
      <c r="I197" s="469"/>
      <c r="J197" s="469"/>
      <c r="K197" s="469"/>
      <c r="L197" s="469"/>
      <c r="M197" s="373">
        <v>387.64</v>
      </c>
      <c r="N197" s="370"/>
      <c r="O197" s="371"/>
      <c r="P197" s="372"/>
      <c r="AF197" s="322"/>
      <c r="AG197" s="322"/>
      <c r="AH197" s="322"/>
      <c r="AM197" s="322"/>
      <c r="AP197" s="322"/>
      <c r="AQ197" s="304" t="s">
        <v>110</v>
      </c>
    </row>
    <row r="198" spans="1:46" customFormat="1" ht="14.4" x14ac:dyDescent="0.3">
      <c r="A198" s="328"/>
      <c r="B198" s="303"/>
      <c r="C198" s="330"/>
      <c r="D198" s="469" t="s">
        <v>136</v>
      </c>
      <c r="E198" s="469"/>
      <c r="F198" s="469"/>
      <c r="G198" s="469"/>
      <c r="H198" s="469"/>
      <c r="I198" s="469"/>
      <c r="J198" s="469"/>
      <c r="K198" s="469"/>
      <c r="L198" s="469"/>
      <c r="M198" s="369">
        <v>84343.83</v>
      </c>
      <c r="N198" s="370"/>
      <c r="O198" s="371"/>
      <c r="P198" s="372"/>
      <c r="AF198" s="322"/>
      <c r="AG198" s="322"/>
      <c r="AH198" s="322"/>
      <c r="AM198" s="322"/>
      <c r="AP198" s="322"/>
      <c r="AQ198" s="304" t="s">
        <v>136</v>
      </c>
    </row>
    <row r="199" spans="1:46" customFormat="1" ht="14.4" x14ac:dyDescent="0.3">
      <c r="A199" s="328"/>
      <c r="B199" s="303"/>
      <c r="C199" s="330"/>
      <c r="D199" s="469" t="s">
        <v>111</v>
      </c>
      <c r="E199" s="469"/>
      <c r="F199" s="469"/>
      <c r="G199" s="469"/>
      <c r="H199" s="469"/>
      <c r="I199" s="469"/>
      <c r="J199" s="469"/>
      <c r="K199" s="469"/>
      <c r="L199" s="469"/>
      <c r="M199" s="369">
        <v>1292.1199999999999</v>
      </c>
      <c r="N199" s="370"/>
      <c r="O199" s="371"/>
      <c r="P199" s="372"/>
      <c r="AF199" s="322"/>
      <c r="AG199" s="322"/>
      <c r="AH199" s="322"/>
      <c r="AM199" s="322"/>
      <c r="AP199" s="322"/>
      <c r="AQ199" s="304" t="s">
        <v>111</v>
      </c>
    </row>
    <row r="200" spans="1:46" customFormat="1" ht="14.4" x14ac:dyDescent="0.3">
      <c r="A200" s="328"/>
      <c r="B200" s="303"/>
      <c r="C200" s="330"/>
      <c r="D200" s="469" t="s">
        <v>112</v>
      </c>
      <c r="E200" s="469"/>
      <c r="F200" s="469"/>
      <c r="G200" s="469"/>
      <c r="H200" s="469"/>
      <c r="I200" s="469"/>
      <c r="J200" s="469"/>
      <c r="K200" s="469"/>
      <c r="L200" s="469"/>
      <c r="M200" s="373">
        <v>674.24</v>
      </c>
      <c r="N200" s="370"/>
      <c r="O200" s="371"/>
      <c r="P200" s="372"/>
      <c r="AF200" s="322"/>
      <c r="AG200" s="322"/>
      <c r="AH200" s="322"/>
      <c r="AM200" s="322"/>
      <c r="AP200" s="322"/>
      <c r="AQ200" s="304" t="s">
        <v>112</v>
      </c>
    </row>
    <row r="201" spans="1:46" customFormat="1" ht="14.4" x14ac:dyDescent="0.3">
      <c r="A201" s="328"/>
      <c r="B201" s="303"/>
      <c r="C201" s="330"/>
      <c r="D201" s="469" t="s">
        <v>103</v>
      </c>
      <c r="E201" s="469"/>
      <c r="F201" s="469"/>
      <c r="G201" s="469"/>
      <c r="H201" s="469"/>
      <c r="I201" s="469"/>
      <c r="J201" s="469"/>
      <c r="K201" s="469"/>
      <c r="L201" s="469"/>
      <c r="M201" s="369">
        <v>1143.76</v>
      </c>
      <c r="N201" s="370"/>
      <c r="O201" s="371"/>
      <c r="P201" s="372"/>
      <c r="AF201" s="322"/>
      <c r="AG201" s="322"/>
      <c r="AH201" s="322"/>
      <c r="AM201" s="322"/>
      <c r="AP201" s="322"/>
      <c r="AQ201" s="304" t="s">
        <v>103</v>
      </c>
    </row>
    <row r="202" spans="1:46" customFormat="1" ht="14.4" x14ac:dyDescent="0.3">
      <c r="A202" s="328"/>
      <c r="B202" s="303"/>
      <c r="C202" s="330"/>
      <c r="D202" s="469" t="s">
        <v>104</v>
      </c>
      <c r="E202" s="469"/>
      <c r="F202" s="469"/>
      <c r="G202" s="469"/>
      <c r="H202" s="469"/>
      <c r="I202" s="469"/>
      <c r="J202" s="469"/>
      <c r="K202" s="469"/>
      <c r="L202" s="469"/>
      <c r="M202" s="369">
        <v>1292.1199999999999</v>
      </c>
      <c r="N202" s="370"/>
      <c r="O202" s="371"/>
      <c r="P202" s="372"/>
      <c r="AF202" s="322"/>
      <c r="AG202" s="322"/>
      <c r="AH202" s="322"/>
      <c r="AM202" s="322"/>
      <c r="AP202" s="322"/>
      <c r="AQ202" s="304" t="s">
        <v>104</v>
      </c>
    </row>
    <row r="203" spans="1:46" customFormat="1" ht="14.4" x14ac:dyDescent="0.3">
      <c r="A203" s="328"/>
      <c r="B203" s="303"/>
      <c r="C203" s="330"/>
      <c r="D203" s="469" t="s">
        <v>105</v>
      </c>
      <c r="E203" s="469"/>
      <c r="F203" s="469"/>
      <c r="G203" s="469"/>
      <c r="H203" s="469"/>
      <c r="I203" s="469"/>
      <c r="J203" s="469"/>
      <c r="K203" s="469"/>
      <c r="L203" s="469"/>
      <c r="M203" s="373">
        <v>674.24</v>
      </c>
      <c r="N203" s="370"/>
      <c r="O203" s="371"/>
      <c r="P203" s="372"/>
      <c r="AF203" s="322"/>
      <c r="AG203" s="322"/>
      <c r="AH203" s="322"/>
      <c r="AM203" s="322"/>
      <c r="AP203" s="322"/>
      <c r="AQ203" s="304" t="s">
        <v>105</v>
      </c>
    </row>
    <row r="204" spans="1:46" customFormat="1" ht="14.4" x14ac:dyDescent="0.3">
      <c r="A204" s="328"/>
      <c r="B204" s="303"/>
      <c r="C204" s="374"/>
      <c r="D204" s="477" t="s">
        <v>557</v>
      </c>
      <c r="E204" s="477"/>
      <c r="F204" s="477"/>
      <c r="G204" s="477"/>
      <c r="H204" s="477"/>
      <c r="I204" s="477"/>
      <c r="J204" s="477"/>
      <c r="K204" s="477"/>
      <c r="L204" s="477"/>
      <c r="M204" s="375">
        <v>91330.21</v>
      </c>
      <c r="N204" s="376"/>
      <c r="O204" s="377"/>
      <c r="P204" s="378"/>
      <c r="AF204" s="322"/>
      <c r="AG204" s="322"/>
      <c r="AH204" s="322"/>
      <c r="AM204" s="322"/>
      <c r="AP204" s="322"/>
      <c r="AR204" s="322" t="s">
        <v>557</v>
      </c>
    </row>
    <row r="205" spans="1:46" customFormat="1" ht="14.4" x14ac:dyDescent="0.3">
      <c r="A205" s="364"/>
      <c r="B205" s="305"/>
      <c r="C205" s="326"/>
      <c r="D205" s="475" t="s">
        <v>149</v>
      </c>
      <c r="E205" s="475"/>
      <c r="F205" s="475"/>
      <c r="G205" s="475"/>
      <c r="H205" s="475"/>
      <c r="I205" s="475"/>
      <c r="J205" s="475"/>
      <c r="K205" s="475"/>
      <c r="L205" s="475"/>
      <c r="M205" s="365"/>
      <c r="N205" s="366"/>
      <c r="O205" s="367"/>
      <c r="AS205" s="322" t="s">
        <v>149</v>
      </c>
    </row>
    <row r="206" spans="1:46" customFormat="1" ht="14.4" x14ac:dyDescent="0.3">
      <c r="A206" s="328"/>
      <c r="B206" s="303"/>
      <c r="C206" s="330"/>
      <c r="D206" s="469" t="s">
        <v>96</v>
      </c>
      <c r="E206" s="469"/>
      <c r="F206" s="469"/>
      <c r="G206" s="469"/>
      <c r="H206" s="469"/>
      <c r="I206" s="469"/>
      <c r="J206" s="469"/>
      <c r="K206" s="469"/>
      <c r="L206" s="469"/>
      <c r="M206" s="369">
        <v>89363.85</v>
      </c>
      <c r="N206" s="370"/>
      <c r="O206" s="379">
        <v>778551.19</v>
      </c>
      <c r="AS206" s="322"/>
      <c r="AT206" s="304" t="s">
        <v>96</v>
      </c>
    </row>
    <row r="207" spans="1:46" customFormat="1" ht="14.4" x14ac:dyDescent="0.3">
      <c r="A207" s="328"/>
      <c r="B207" s="303"/>
      <c r="C207" s="330"/>
      <c r="D207" s="469" t="s">
        <v>97</v>
      </c>
      <c r="E207" s="469"/>
      <c r="F207" s="469"/>
      <c r="G207" s="469"/>
      <c r="H207" s="469"/>
      <c r="I207" s="469"/>
      <c r="J207" s="469"/>
      <c r="K207" s="469"/>
      <c r="L207" s="469"/>
      <c r="M207" s="372"/>
      <c r="N207" s="370"/>
      <c r="O207" s="371"/>
      <c r="AS207" s="322"/>
      <c r="AT207" s="304" t="s">
        <v>97</v>
      </c>
    </row>
    <row r="208" spans="1:46" customFormat="1" ht="14.4" x14ac:dyDescent="0.3">
      <c r="A208" s="328"/>
      <c r="B208" s="303"/>
      <c r="C208" s="330"/>
      <c r="D208" s="469" t="s">
        <v>98</v>
      </c>
      <c r="E208" s="469"/>
      <c r="F208" s="469"/>
      <c r="G208" s="469"/>
      <c r="H208" s="469"/>
      <c r="I208" s="469"/>
      <c r="J208" s="469"/>
      <c r="K208" s="469"/>
      <c r="L208" s="469"/>
      <c r="M208" s="373">
        <v>756.12</v>
      </c>
      <c r="N208" s="370"/>
      <c r="O208" s="379">
        <v>33851.5</v>
      </c>
      <c r="AS208" s="322"/>
      <c r="AT208" s="304" t="s">
        <v>98</v>
      </c>
    </row>
    <row r="209" spans="1:47" customFormat="1" ht="14.4" x14ac:dyDescent="0.3">
      <c r="A209" s="328"/>
      <c r="B209" s="303"/>
      <c r="C209" s="330"/>
      <c r="D209" s="469" t="s">
        <v>99</v>
      </c>
      <c r="E209" s="469"/>
      <c r="F209" s="469"/>
      <c r="G209" s="469"/>
      <c r="H209" s="469"/>
      <c r="I209" s="469"/>
      <c r="J209" s="469"/>
      <c r="K209" s="469"/>
      <c r="L209" s="469"/>
      <c r="M209" s="369">
        <v>4263.8999999999996</v>
      </c>
      <c r="N209" s="370"/>
      <c r="O209" s="379">
        <v>56454.03</v>
      </c>
      <c r="AS209" s="322"/>
      <c r="AT209" s="304" t="s">
        <v>99</v>
      </c>
    </row>
    <row r="210" spans="1:47" customFormat="1" ht="14.4" x14ac:dyDescent="0.3">
      <c r="A210" s="328"/>
      <c r="B210" s="303"/>
      <c r="C210" s="330"/>
      <c r="D210" s="469" t="s">
        <v>100</v>
      </c>
      <c r="E210" s="469"/>
      <c r="F210" s="469"/>
      <c r="G210" s="469"/>
      <c r="H210" s="469"/>
      <c r="I210" s="469"/>
      <c r="J210" s="469"/>
      <c r="K210" s="469"/>
      <c r="L210" s="469"/>
      <c r="M210" s="373">
        <v>387.64</v>
      </c>
      <c r="N210" s="370"/>
      <c r="O210" s="379">
        <v>17354.63</v>
      </c>
      <c r="AS210" s="322"/>
      <c r="AT210" s="304" t="s">
        <v>100</v>
      </c>
    </row>
    <row r="211" spans="1:47" customFormat="1" ht="14.4" x14ac:dyDescent="0.3">
      <c r="A211" s="328"/>
      <c r="B211" s="303"/>
      <c r="C211" s="330"/>
      <c r="D211" s="469" t="s">
        <v>101</v>
      </c>
      <c r="E211" s="469"/>
      <c r="F211" s="469"/>
      <c r="G211" s="469"/>
      <c r="H211" s="469"/>
      <c r="I211" s="469"/>
      <c r="J211" s="469"/>
      <c r="K211" s="469"/>
      <c r="L211" s="469"/>
      <c r="M211" s="369">
        <v>84343.83</v>
      </c>
      <c r="N211" s="370"/>
      <c r="O211" s="379">
        <v>688245.66</v>
      </c>
      <c r="AS211" s="322"/>
      <c r="AT211" s="304" t="s">
        <v>101</v>
      </c>
    </row>
    <row r="212" spans="1:47" customFormat="1" ht="14.4" x14ac:dyDescent="0.3">
      <c r="A212" s="328"/>
      <c r="B212" s="303"/>
      <c r="C212" s="330"/>
      <c r="D212" s="469" t="s">
        <v>102</v>
      </c>
      <c r="E212" s="469"/>
      <c r="F212" s="469"/>
      <c r="G212" s="469"/>
      <c r="H212" s="469"/>
      <c r="I212" s="469"/>
      <c r="J212" s="469"/>
      <c r="K212" s="469"/>
      <c r="L212" s="469"/>
      <c r="M212" s="369">
        <v>91330.21</v>
      </c>
      <c r="N212" s="370"/>
      <c r="O212" s="379">
        <v>866585.5</v>
      </c>
      <c r="AS212" s="322"/>
      <c r="AT212" s="304" t="s">
        <v>102</v>
      </c>
    </row>
    <row r="213" spans="1:47" customFormat="1" ht="14.4" x14ac:dyDescent="0.3">
      <c r="A213" s="328"/>
      <c r="B213" s="303"/>
      <c r="C213" s="330"/>
      <c r="D213" s="469" t="s">
        <v>97</v>
      </c>
      <c r="E213" s="469"/>
      <c r="F213" s="469"/>
      <c r="G213" s="469"/>
      <c r="H213" s="469"/>
      <c r="I213" s="469"/>
      <c r="J213" s="469"/>
      <c r="K213" s="469"/>
      <c r="L213" s="469"/>
      <c r="M213" s="372"/>
      <c r="N213" s="370"/>
      <c r="O213" s="371"/>
      <c r="AS213" s="322"/>
      <c r="AT213" s="304" t="s">
        <v>97</v>
      </c>
    </row>
    <row r="214" spans="1:47" customFormat="1" ht="14.4" x14ac:dyDescent="0.3">
      <c r="A214" s="328"/>
      <c r="B214" s="303"/>
      <c r="C214" s="330"/>
      <c r="D214" s="469" t="s">
        <v>108</v>
      </c>
      <c r="E214" s="469"/>
      <c r="F214" s="469"/>
      <c r="G214" s="469"/>
      <c r="H214" s="469"/>
      <c r="I214" s="469"/>
      <c r="J214" s="469"/>
      <c r="K214" s="469"/>
      <c r="L214" s="469"/>
      <c r="M214" s="373">
        <v>756.12</v>
      </c>
      <c r="N214" s="370"/>
      <c r="O214" s="379">
        <v>33851.5</v>
      </c>
      <c r="AS214" s="322"/>
      <c r="AT214" s="304" t="s">
        <v>108</v>
      </c>
    </row>
    <row r="215" spans="1:47" customFormat="1" ht="14.4" x14ac:dyDescent="0.3">
      <c r="A215" s="328"/>
      <c r="B215" s="303"/>
      <c r="C215" s="330"/>
      <c r="D215" s="469" t="s">
        <v>109</v>
      </c>
      <c r="E215" s="469"/>
      <c r="F215" s="469"/>
      <c r="G215" s="469"/>
      <c r="H215" s="469"/>
      <c r="I215" s="469"/>
      <c r="J215" s="469"/>
      <c r="K215" s="469"/>
      <c r="L215" s="469"/>
      <c r="M215" s="369">
        <v>4263.8999999999996</v>
      </c>
      <c r="N215" s="370"/>
      <c r="O215" s="379">
        <v>56454.03</v>
      </c>
      <c r="AS215" s="322"/>
      <c r="AT215" s="304" t="s">
        <v>109</v>
      </c>
    </row>
    <row r="216" spans="1:47" customFormat="1" ht="14.4" x14ac:dyDescent="0.3">
      <c r="A216" s="328"/>
      <c r="B216" s="303"/>
      <c r="C216" s="330"/>
      <c r="D216" s="469" t="s">
        <v>110</v>
      </c>
      <c r="E216" s="469"/>
      <c r="F216" s="469"/>
      <c r="G216" s="469"/>
      <c r="H216" s="469"/>
      <c r="I216" s="469"/>
      <c r="J216" s="469"/>
      <c r="K216" s="469"/>
      <c r="L216" s="469"/>
      <c r="M216" s="373">
        <v>387.64</v>
      </c>
      <c r="N216" s="370"/>
      <c r="O216" s="379">
        <v>17354.63</v>
      </c>
      <c r="AS216" s="322"/>
      <c r="AT216" s="304" t="s">
        <v>110</v>
      </c>
    </row>
    <row r="217" spans="1:47" customFormat="1" ht="14.4" x14ac:dyDescent="0.3">
      <c r="A217" s="328"/>
      <c r="B217" s="303"/>
      <c r="C217" s="330"/>
      <c r="D217" s="469" t="s">
        <v>136</v>
      </c>
      <c r="E217" s="469"/>
      <c r="F217" s="469"/>
      <c r="G217" s="469"/>
      <c r="H217" s="469"/>
      <c r="I217" s="469"/>
      <c r="J217" s="469"/>
      <c r="K217" s="469"/>
      <c r="L217" s="469"/>
      <c r="M217" s="369">
        <v>84343.83</v>
      </c>
      <c r="N217" s="370"/>
      <c r="O217" s="379">
        <v>688245.66</v>
      </c>
      <c r="AS217" s="322"/>
      <c r="AT217" s="304" t="s">
        <v>136</v>
      </c>
    </row>
    <row r="218" spans="1:47" customFormat="1" ht="14.4" x14ac:dyDescent="0.3">
      <c r="A218" s="328"/>
      <c r="B218" s="303"/>
      <c r="C218" s="330"/>
      <c r="D218" s="469" t="s">
        <v>111</v>
      </c>
      <c r="E218" s="469"/>
      <c r="F218" s="469"/>
      <c r="G218" s="469"/>
      <c r="H218" s="469"/>
      <c r="I218" s="469"/>
      <c r="J218" s="469"/>
      <c r="K218" s="469"/>
      <c r="L218" s="469"/>
      <c r="M218" s="369">
        <v>1292.1199999999999</v>
      </c>
      <c r="N218" s="370"/>
      <c r="O218" s="379">
        <v>57848.6</v>
      </c>
      <c r="AS218" s="322"/>
      <c r="AT218" s="304" t="s">
        <v>111</v>
      </c>
    </row>
    <row r="219" spans="1:47" customFormat="1" ht="14.4" x14ac:dyDescent="0.3">
      <c r="A219" s="328"/>
      <c r="B219" s="303"/>
      <c r="C219" s="330"/>
      <c r="D219" s="469" t="s">
        <v>112</v>
      </c>
      <c r="E219" s="469"/>
      <c r="F219" s="469"/>
      <c r="G219" s="469"/>
      <c r="H219" s="469"/>
      <c r="I219" s="469"/>
      <c r="J219" s="469"/>
      <c r="K219" s="469"/>
      <c r="L219" s="469"/>
      <c r="M219" s="373">
        <v>674.24</v>
      </c>
      <c r="N219" s="370"/>
      <c r="O219" s="379">
        <v>30185.71</v>
      </c>
      <c r="AS219" s="322"/>
      <c r="AT219" s="304" t="s">
        <v>112</v>
      </c>
    </row>
    <row r="220" spans="1:47" customFormat="1" ht="14.4" x14ac:dyDescent="0.3">
      <c r="A220" s="328"/>
      <c r="B220" s="303"/>
      <c r="C220" s="330"/>
      <c r="D220" s="469" t="s">
        <v>103</v>
      </c>
      <c r="E220" s="469"/>
      <c r="F220" s="469"/>
      <c r="G220" s="469"/>
      <c r="H220" s="469"/>
      <c r="I220" s="469"/>
      <c r="J220" s="469"/>
      <c r="K220" s="469"/>
      <c r="L220" s="469"/>
      <c r="M220" s="369">
        <v>1143.76</v>
      </c>
      <c r="N220" s="370"/>
      <c r="O220" s="379">
        <v>51206.13</v>
      </c>
      <c r="AS220" s="322"/>
      <c r="AT220" s="304" t="s">
        <v>103</v>
      </c>
    </row>
    <row r="221" spans="1:47" customFormat="1" ht="14.4" x14ac:dyDescent="0.3">
      <c r="A221" s="328"/>
      <c r="B221" s="303"/>
      <c r="C221" s="330"/>
      <c r="D221" s="469" t="s">
        <v>104</v>
      </c>
      <c r="E221" s="469"/>
      <c r="F221" s="469"/>
      <c r="G221" s="469"/>
      <c r="H221" s="469"/>
      <c r="I221" s="469"/>
      <c r="J221" s="469"/>
      <c r="K221" s="469"/>
      <c r="L221" s="469"/>
      <c r="M221" s="369">
        <v>1292.1199999999999</v>
      </c>
      <c r="N221" s="370"/>
      <c r="O221" s="379">
        <v>57848.6</v>
      </c>
      <c r="AS221" s="322"/>
      <c r="AT221" s="304" t="s">
        <v>104</v>
      </c>
    </row>
    <row r="222" spans="1:47" customFormat="1" ht="14.4" x14ac:dyDescent="0.3">
      <c r="A222" s="328"/>
      <c r="B222" s="303"/>
      <c r="C222" s="330"/>
      <c r="D222" s="469" t="s">
        <v>105</v>
      </c>
      <c r="E222" s="469"/>
      <c r="F222" s="469"/>
      <c r="G222" s="469"/>
      <c r="H222" s="469"/>
      <c r="I222" s="469"/>
      <c r="J222" s="469"/>
      <c r="K222" s="469"/>
      <c r="L222" s="469"/>
      <c r="M222" s="373">
        <v>674.24</v>
      </c>
      <c r="N222" s="370"/>
      <c r="O222" s="379">
        <v>30185.71</v>
      </c>
      <c r="AS222" s="322"/>
      <c r="AT222" s="304" t="s">
        <v>105</v>
      </c>
    </row>
    <row r="223" spans="1:47" customFormat="1" ht="14.4" x14ac:dyDescent="0.3">
      <c r="A223" s="328"/>
      <c r="B223" s="303"/>
      <c r="C223" s="330"/>
      <c r="D223" s="469" t="s">
        <v>150</v>
      </c>
      <c r="E223" s="469"/>
      <c r="F223" s="469"/>
      <c r="G223" s="469"/>
      <c r="H223" s="469"/>
      <c r="I223" s="469"/>
      <c r="J223" s="469"/>
      <c r="K223" s="469"/>
      <c r="L223" s="469"/>
      <c r="M223" s="369">
        <v>7489.08</v>
      </c>
      <c r="N223" s="370"/>
      <c r="O223" s="379">
        <v>71060.009999999995</v>
      </c>
      <c r="AS223" s="322"/>
      <c r="AT223" s="304" t="s">
        <v>150</v>
      </c>
    </row>
    <row r="224" spans="1:47" customFormat="1" ht="14.4" x14ac:dyDescent="0.3">
      <c r="A224" s="328"/>
      <c r="B224" s="303"/>
      <c r="C224" s="374"/>
      <c r="D224" s="477" t="s">
        <v>151</v>
      </c>
      <c r="E224" s="477"/>
      <c r="F224" s="477"/>
      <c r="G224" s="477"/>
      <c r="H224" s="477"/>
      <c r="I224" s="477"/>
      <c r="J224" s="477"/>
      <c r="K224" s="477"/>
      <c r="L224" s="477"/>
      <c r="M224" s="375">
        <v>98819.29</v>
      </c>
      <c r="N224" s="376"/>
      <c r="O224" s="380">
        <v>937645.51</v>
      </c>
      <c r="AS224" s="322"/>
      <c r="AU224" s="322" t="s">
        <v>151</v>
      </c>
    </row>
    <row r="225" spans="1:52" customFormat="1" ht="14.4" x14ac:dyDescent="0.3">
      <c r="A225" s="328"/>
      <c r="B225" s="303"/>
      <c r="C225" s="330"/>
      <c r="D225" s="469" t="s">
        <v>152</v>
      </c>
      <c r="E225" s="469"/>
      <c r="F225" s="469"/>
      <c r="G225" s="469"/>
      <c r="H225" s="469"/>
      <c r="I225" s="469"/>
      <c r="J225" s="469"/>
      <c r="K225" s="469"/>
      <c r="L225" s="469"/>
      <c r="M225" s="369">
        <v>2371.66</v>
      </c>
      <c r="N225" s="370"/>
      <c r="O225" s="379">
        <v>22503.49</v>
      </c>
      <c r="AS225" s="322"/>
      <c r="AT225" s="304" t="s">
        <v>152</v>
      </c>
      <c r="AU225" s="322"/>
    </row>
    <row r="226" spans="1:52" customFormat="1" ht="14.4" x14ac:dyDescent="0.3">
      <c r="A226" s="328"/>
      <c r="B226" s="303"/>
      <c r="C226" s="374"/>
      <c r="D226" s="477" t="s">
        <v>151</v>
      </c>
      <c r="E226" s="477"/>
      <c r="F226" s="477"/>
      <c r="G226" s="477"/>
      <c r="H226" s="477"/>
      <c r="I226" s="477"/>
      <c r="J226" s="477"/>
      <c r="K226" s="477"/>
      <c r="L226" s="477"/>
      <c r="M226" s="375">
        <v>101190.95</v>
      </c>
      <c r="N226" s="376"/>
      <c r="O226" s="380">
        <v>960149</v>
      </c>
      <c r="AS226" s="322"/>
      <c r="AU226" s="322" t="s">
        <v>151</v>
      </c>
    </row>
    <row r="227" spans="1:52" customFormat="1" ht="14.4" x14ac:dyDescent="0.3">
      <c r="A227" s="328"/>
      <c r="B227" s="303"/>
      <c r="C227" s="330"/>
      <c r="D227" s="469" t="s">
        <v>153</v>
      </c>
      <c r="E227" s="469"/>
      <c r="F227" s="469"/>
      <c r="G227" s="469"/>
      <c r="H227" s="469"/>
      <c r="I227" s="469"/>
      <c r="J227" s="469"/>
      <c r="K227" s="469"/>
      <c r="L227" s="469"/>
      <c r="M227" s="369">
        <v>5201.21</v>
      </c>
      <c r="N227" s="370"/>
      <c r="O227" s="379">
        <v>49351.66</v>
      </c>
      <c r="AS227" s="322"/>
      <c r="AT227" s="304" t="s">
        <v>153</v>
      </c>
      <c r="AU227" s="322"/>
    </row>
    <row r="228" spans="1:52" customFormat="1" ht="14.4" x14ac:dyDescent="0.3">
      <c r="A228" s="383"/>
      <c r="B228" s="384"/>
      <c r="C228" s="385"/>
      <c r="D228" s="478" t="s">
        <v>154</v>
      </c>
      <c r="E228" s="478"/>
      <c r="F228" s="478"/>
      <c r="G228" s="478"/>
      <c r="H228" s="478"/>
      <c r="I228" s="478"/>
      <c r="J228" s="478"/>
      <c r="K228" s="478"/>
      <c r="L228" s="478"/>
      <c r="M228" s="386">
        <v>106392.16</v>
      </c>
      <c r="N228" s="387"/>
      <c r="O228" s="388">
        <v>1009500.66</v>
      </c>
      <c r="AS228" s="322"/>
      <c r="AU228" s="322"/>
      <c r="AV228" s="322" t="s">
        <v>154</v>
      </c>
    </row>
    <row r="229" spans="1:52" customFormat="1" ht="29.25" customHeight="1" x14ac:dyDescent="0.3">
      <c r="A229" s="303"/>
      <c r="B229" s="303"/>
      <c r="C229" s="303"/>
      <c r="D229" s="303"/>
      <c r="E229" s="303"/>
      <c r="F229" s="303"/>
      <c r="G229" s="303"/>
      <c r="H229" s="303"/>
      <c r="I229" s="303"/>
      <c r="J229" s="303"/>
      <c r="K229" s="303"/>
      <c r="L229" s="303"/>
      <c r="M229" s="303"/>
      <c r="N229" s="303"/>
      <c r="O229" s="303"/>
    </row>
    <row r="230" spans="1:52" s="3" customFormat="1" ht="29.25" customHeight="1" x14ac:dyDescent="0.3">
      <c r="A230" s="203"/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</row>
    <row r="231" spans="1:52" s="19" customFormat="1" ht="14.4" x14ac:dyDescent="0.3">
      <c r="A231" s="6"/>
      <c r="B231" s="18" t="s">
        <v>157</v>
      </c>
      <c r="C231" s="448" t="s">
        <v>166</v>
      </c>
      <c r="D231" s="448"/>
      <c r="E231" s="448"/>
      <c r="F231" s="448"/>
      <c r="G231" s="448"/>
      <c r="H231" s="448"/>
      <c r="I231" s="430" t="s">
        <v>167</v>
      </c>
      <c r="J231" s="430"/>
      <c r="K231" s="430"/>
      <c r="L231" s="430"/>
      <c r="M231" s="430"/>
      <c r="N231" s="430"/>
      <c r="O231" s="6"/>
      <c r="P231" s="6"/>
      <c r="Q231" s="6"/>
      <c r="R231" s="6"/>
      <c r="S231" s="6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 t="s">
        <v>5</v>
      </c>
      <c r="AX231" s="15" t="s">
        <v>158</v>
      </c>
      <c r="AY231" s="15"/>
      <c r="AZ231" s="15"/>
    </row>
    <row r="232" spans="1:52" s="20" customFormat="1" ht="27" customHeight="1" x14ac:dyDescent="0.3">
      <c r="B232" s="18"/>
      <c r="C232" s="431" t="s">
        <v>159</v>
      </c>
      <c r="D232" s="431"/>
      <c r="E232" s="431"/>
      <c r="F232" s="431"/>
      <c r="G232" s="431"/>
      <c r="H232" s="431"/>
      <c r="I232" s="431"/>
      <c r="J232" s="431"/>
      <c r="K232" s="431"/>
      <c r="L232" s="431"/>
      <c r="M232" s="431"/>
      <c r="N232" s="43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1:52" s="19" customFormat="1" ht="14.4" x14ac:dyDescent="0.3">
      <c r="A233" s="6"/>
      <c r="B233" s="18" t="s">
        <v>160</v>
      </c>
      <c r="C233" s="448" t="s">
        <v>168</v>
      </c>
      <c r="D233" s="448"/>
      <c r="E233" s="448"/>
      <c r="F233" s="448"/>
      <c r="G233" s="448"/>
      <c r="H233" s="448"/>
      <c r="I233" s="430" t="s">
        <v>169</v>
      </c>
      <c r="J233" s="430"/>
      <c r="K233" s="430"/>
      <c r="L233" s="430"/>
      <c r="M233" s="430"/>
      <c r="N233" s="430"/>
      <c r="O233" s="6"/>
      <c r="P233" s="6"/>
      <c r="Q233" s="6"/>
      <c r="R233" s="6"/>
      <c r="S233" s="6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 t="s">
        <v>5</v>
      </c>
      <c r="AZ233" s="15" t="s">
        <v>158</v>
      </c>
    </row>
    <row r="234" spans="1:52" s="20" customFormat="1" ht="18.75" customHeight="1" x14ac:dyDescent="0.3">
      <c r="B234" s="22"/>
      <c r="C234" s="431" t="s">
        <v>159</v>
      </c>
      <c r="D234" s="431"/>
      <c r="E234" s="431"/>
      <c r="F234" s="431"/>
      <c r="G234" s="431"/>
      <c r="H234" s="431"/>
      <c r="I234" s="431"/>
      <c r="J234" s="431"/>
      <c r="K234" s="431"/>
      <c r="L234" s="431"/>
      <c r="M234" s="431"/>
      <c r="N234" s="431"/>
      <c r="O234" s="22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</row>
    <row r="235" spans="1:52" customFormat="1" ht="14.4" x14ac:dyDescent="0.3">
      <c r="A235" s="303"/>
      <c r="B235" s="303"/>
      <c r="C235" s="303"/>
      <c r="D235" s="303"/>
      <c r="E235" s="303"/>
      <c r="F235" s="303"/>
      <c r="G235" s="303"/>
      <c r="H235" s="303"/>
      <c r="I235" s="303"/>
      <c r="J235" s="303"/>
      <c r="K235" s="303"/>
      <c r="L235" s="303"/>
      <c r="M235" s="303"/>
      <c r="N235" s="303"/>
      <c r="O235" s="303"/>
    </row>
    <row r="236" spans="1:52" customFormat="1" ht="14.4" x14ac:dyDescent="0.3">
      <c r="A236" s="303"/>
      <c r="B236" s="303"/>
      <c r="C236" s="303"/>
      <c r="D236" s="303"/>
      <c r="E236" s="303"/>
      <c r="F236" s="303"/>
      <c r="G236" s="303"/>
      <c r="H236" s="303"/>
      <c r="I236" s="303"/>
      <c r="J236" s="303"/>
      <c r="K236" s="303"/>
      <c r="L236" s="303"/>
      <c r="M236" s="303"/>
      <c r="N236" s="303"/>
      <c r="O236" s="303"/>
    </row>
    <row r="237" spans="1:52" customFormat="1" ht="14.4" x14ac:dyDescent="0.3">
      <c r="A237" s="303"/>
      <c r="B237" s="303"/>
    </row>
  </sheetData>
  <autoFilter ref="A29:O228" xr:uid="{B3B7C9BC-2937-45D0-B3E0-EEA9826AFD01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35">
    <mergeCell ref="C234:N234"/>
    <mergeCell ref="C231:H231"/>
    <mergeCell ref="I231:N231"/>
    <mergeCell ref="C232:N232"/>
    <mergeCell ref="C233:H233"/>
    <mergeCell ref="I233:N233"/>
    <mergeCell ref="D224:L224"/>
    <mergeCell ref="D225:L225"/>
    <mergeCell ref="D226:L226"/>
    <mergeCell ref="D227:L227"/>
    <mergeCell ref="D228:L228"/>
    <mergeCell ref="D218:L218"/>
    <mergeCell ref="D219:L219"/>
    <mergeCell ref="D220:L220"/>
    <mergeCell ref="D221:L221"/>
    <mergeCell ref="D222:L222"/>
    <mergeCell ref="D223:L223"/>
    <mergeCell ref="D212:L212"/>
    <mergeCell ref="D213:L213"/>
    <mergeCell ref="D214:L214"/>
    <mergeCell ref="D215:L215"/>
    <mergeCell ref="D216:L216"/>
    <mergeCell ref="D217:L217"/>
    <mergeCell ref="D206:L206"/>
    <mergeCell ref="D207:L207"/>
    <mergeCell ref="D208:L208"/>
    <mergeCell ref="D209:L209"/>
    <mergeCell ref="D210:L210"/>
    <mergeCell ref="D211:L211"/>
    <mergeCell ref="D200:L200"/>
    <mergeCell ref="D201:L201"/>
    <mergeCell ref="D202:L202"/>
    <mergeCell ref="D203:L203"/>
    <mergeCell ref="D204:L204"/>
    <mergeCell ref="D205:L205"/>
    <mergeCell ref="D194:L194"/>
    <mergeCell ref="D195:L195"/>
    <mergeCell ref="D196:L196"/>
    <mergeCell ref="D197:L197"/>
    <mergeCell ref="D198:L198"/>
    <mergeCell ref="D199:L199"/>
    <mergeCell ref="D188:L188"/>
    <mergeCell ref="D189:L189"/>
    <mergeCell ref="D190:L190"/>
    <mergeCell ref="D191:L191"/>
    <mergeCell ref="D192:L192"/>
    <mergeCell ref="D193:L193"/>
    <mergeCell ref="D182:O182"/>
    <mergeCell ref="D183:O183"/>
    <mergeCell ref="D184:O184"/>
    <mergeCell ref="D185:F185"/>
    <mergeCell ref="D186:L186"/>
    <mergeCell ref="D187:L187"/>
    <mergeCell ref="D176:F176"/>
    <mergeCell ref="D177:F177"/>
    <mergeCell ref="D178:F178"/>
    <mergeCell ref="D179:F179"/>
    <mergeCell ref="D180:F180"/>
    <mergeCell ref="D181:O181"/>
    <mergeCell ref="D170:F170"/>
    <mergeCell ref="D171:F171"/>
    <mergeCell ref="D172:F172"/>
    <mergeCell ref="D173:F173"/>
    <mergeCell ref="D174:F174"/>
    <mergeCell ref="D175:F175"/>
    <mergeCell ref="D164:O164"/>
    <mergeCell ref="D165:F165"/>
    <mergeCell ref="D166:F166"/>
    <mergeCell ref="D167:O167"/>
    <mergeCell ref="D168:O168"/>
    <mergeCell ref="D169:F169"/>
    <mergeCell ref="D158:F158"/>
    <mergeCell ref="D159:F159"/>
    <mergeCell ref="D160:F160"/>
    <mergeCell ref="D161:F161"/>
    <mergeCell ref="D162:O162"/>
    <mergeCell ref="D163:O163"/>
    <mergeCell ref="D152:F152"/>
    <mergeCell ref="D153:F153"/>
    <mergeCell ref="D154:F154"/>
    <mergeCell ref="D155:F155"/>
    <mergeCell ref="D156:F156"/>
    <mergeCell ref="D157:F157"/>
    <mergeCell ref="D146:F146"/>
    <mergeCell ref="A147:O147"/>
    <mergeCell ref="D148:F148"/>
    <mergeCell ref="D149:O149"/>
    <mergeCell ref="D150:O150"/>
    <mergeCell ref="D151:F151"/>
    <mergeCell ref="D140:F140"/>
    <mergeCell ref="D141:F141"/>
    <mergeCell ref="D142:F142"/>
    <mergeCell ref="D143:F143"/>
    <mergeCell ref="D144:F144"/>
    <mergeCell ref="D145:F145"/>
    <mergeCell ref="D134:O134"/>
    <mergeCell ref="D135:O135"/>
    <mergeCell ref="D136:F136"/>
    <mergeCell ref="D137:F137"/>
    <mergeCell ref="D138:F138"/>
    <mergeCell ref="D139:F139"/>
    <mergeCell ref="D128:F128"/>
    <mergeCell ref="D129:F129"/>
    <mergeCell ref="D130:F130"/>
    <mergeCell ref="D131:O131"/>
    <mergeCell ref="D132:F132"/>
    <mergeCell ref="D133:F133"/>
    <mergeCell ref="D122:F122"/>
    <mergeCell ref="D123:F123"/>
    <mergeCell ref="D124:F124"/>
    <mergeCell ref="D125:F125"/>
    <mergeCell ref="D126:F126"/>
    <mergeCell ref="D127:F127"/>
    <mergeCell ref="D116:F116"/>
    <mergeCell ref="D117:O117"/>
    <mergeCell ref="D118:O118"/>
    <mergeCell ref="D119:F119"/>
    <mergeCell ref="D120:F120"/>
    <mergeCell ref="D121:F121"/>
    <mergeCell ref="D110:F110"/>
    <mergeCell ref="D111:F111"/>
    <mergeCell ref="D112:F112"/>
    <mergeCell ref="D113:F113"/>
    <mergeCell ref="D114:O114"/>
    <mergeCell ref="D115:F115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O100"/>
    <mergeCell ref="D101:O101"/>
    <mergeCell ref="D102:F102"/>
    <mergeCell ref="D103:F103"/>
    <mergeCell ref="D92:F92"/>
    <mergeCell ref="D93:F93"/>
    <mergeCell ref="D94:F94"/>
    <mergeCell ref="D95:F95"/>
    <mergeCell ref="D96:F96"/>
    <mergeCell ref="D97:O97"/>
    <mergeCell ref="D86:F86"/>
    <mergeCell ref="D87:F87"/>
    <mergeCell ref="D88:F88"/>
    <mergeCell ref="D89:F89"/>
    <mergeCell ref="D90:F90"/>
    <mergeCell ref="D91:F91"/>
    <mergeCell ref="D80:F80"/>
    <mergeCell ref="A81:O81"/>
    <mergeCell ref="D82:F82"/>
    <mergeCell ref="D83:O83"/>
    <mergeCell ref="D84:O84"/>
    <mergeCell ref="D85:F85"/>
    <mergeCell ref="D74:O74"/>
    <mergeCell ref="D75:O75"/>
    <mergeCell ref="D76:F76"/>
    <mergeCell ref="D77:F77"/>
    <mergeCell ref="D78:O78"/>
    <mergeCell ref="D79:O79"/>
    <mergeCell ref="D68:F68"/>
    <mergeCell ref="D69:F69"/>
    <mergeCell ref="D70:F70"/>
    <mergeCell ref="D71:F71"/>
    <mergeCell ref="D72:F72"/>
    <mergeCell ref="D73:O73"/>
    <mergeCell ref="D62:O62"/>
    <mergeCell ref="D63:O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O51"/>
    <mergeCell ref="D52:O52"/>
    <mergeCell ref="D53:O53"/>
    <mergeCell ref="D54:F54"/>
    <mergeCell ref="D55:F55"/>
    <mergeCell ref="D44:F44"/>
    <mergeCell ref="D45:F45"/>
    <mergeCell ref="D46:F46"/>
    <mergeCell ref="D47:F47"/>
    <mergeCell ref="D48:F48"/>
    <mergeCell ref="D49:F49"/>
    <mergeCell ref="D38:O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O37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7357-DB96-417F-9D2A-ABBC956EED5B}">
  <sheetPr>
    <tabColor theme="9" tint="0.79998168889431442"/>
    <pageSetUpPr fitToPage="1"/>
  </sheetPr>
  <dimension ref="A1:AZ191"/>
  <sheetViews>
    <sheetView view="pageBreakPreview" topLeftCell="A157" zoomScaleNormal="100" zoomScaleSheetLayoutView="100" workbookViewId="0">
      <selection activeCell="A77" sqref="A77:XFD77"/>
    </sheetView>
  </sheetViews>
  <sheetFormatPr defaultColWidth="9.109375" defaultRowHeight="11.25" customHeight="1" x14ac:dyDescent="0.2"/>
  <cols>
    <col min="1" max="1" width="9.6640625" style="381" customWidth="1"/>
    <col min="2" max="2" width="7.5546875" style="381" customWidth="1"/>
    <col min="3" max="3" width="11.5546875" style="381" customWidth="1"/>
    <col min="4" max="4" width="10.44140625" style="381" customWidth="1"/>
    <col min="5" max="5" width="13.33203125" style="381" customWidth="1"/>
    <col min="6" max="6" width="8.5546875" style="381" customWidth="1"/>
    <col min="7" max="7" width="9.44140625" style="381" customWidth="1"/>
    <col min="8" max="8" width="12.6640625" style="381" customWidth="1"/>
    <col min="9" max="9" width="11.6640625" style="381" customWidth="1"/>
    <col min="10" max="10" width="12.6640625" style="381" customWidth="1"/>
    <col min="11" max="11" width="10.5546875" style="381" customWidth="1"/>
    <col min="12" max="12" width="11.6640625" style="381" customWidth="1"/>
    <col min="13" max="13" width="13.33203125" style="381" customWidth="1"/>
    <col min="14" max="14" width="12.33203125" style="381" customWidth="1"/>
    <col min="15" max="15" width="16.44140625" style="381" customWidth="1"/>
    <col min="16" max="19" width="9.109375" style="381"/>
    <col min="20" max="20" width="101" style="304" hidden="1" customWidth="1"/>
    <col min="21" max="21" width="38.5546875" style="304" hidden="1" customWidth="1"/>
    <col min="22" max="22" width="89.44140625" style="304" hidden="1" customWidth="1"/>
    <col min="23" max="23" width="38.5546875" style="304" hidden="1" customWidth="1"/>
    <col min="24" max="24" width="89.44140625" style="304" hidden="1" customWidth="1"/>
    <col min="25" max="25" width="38.5546875" style="304" hidden="1" customWidth="1"/>
    <col min="26" max="27" width="101" style="304" hidden="1" customWidth="1"/>
    <col min="28" max="29" width="38.5546875" style="304" hidden="1" customWidth="1"/>
    <col min="30" max="33" width="166.44140625" style="304" hidden="1" customWidth="1"/>
    <col min="34" max="34" width="32.33203125" style="304" hidden="1" customWidth="1"/>
    <col min="35" max="35" width="139.6640625" style="304" hidden="1" customWidth="1"/>
    <col min="36" max="39" width="32.33203125" style="304" hidden="1" customWidth="1"/>
    <col min="40" max="41" width="139.6640625" style="304" hidden="1" customWidth="1"/>
    <col min="42" max="48" width="101.109375" style="304" hidden="1" customWidth="1"/>
    <col min="49" max="49" width="66" style="304" hidden="1" customWidth="1"/>
    <col min="50" max="50" width="68.88671875" style="304" hidden="1" customWidth="1"/>
    <col min="51" max="51" width="66" style="304" hidden="1" customWidth="1"/>
    <col min="52" max="52" width="68.88671875" style="304" hidden="1" customWidth="1"/>
    <col min="53" max="16384" width="9.109375" style="381"/>
  </cols>
  <sheetData>
    <row r="1" spans="1:29" s="6" customFormat="1" ht="14.4" x14ac:dyDescent="0.3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4.4" x14ac:dyDescent="0.3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35" t="s">
        <v>0</v>
      </c>
      <c r="N2" s="436"/>
      <c r="O2" s="437"/>
    </row>
    <row r="3" spans="1:29" s="6" customFormat="1" ht="14.4" x14ac:dyDescent="0.3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35" t="s">
        <v>2</v>
      </c>
      <c r="N3" s="436"/>
      <c r="O3" s="437"/>
    </row>
    <row r="4" spans="1:29" s="6" customFormat="1" ht="14.4" x14ac:dyDescent="0.3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44"/>
      <c r="N4" s="445"/>
      <c r="O4" s="446"/>
    </row>
    <row r="5" spans="1:29" s="6" customFormat="1" ht="12.6" customHeight="1" x14ac:dyDescent="0.3">
      <c r="A5" s="8" t="s">
        <v>3</v>
      </c>
      <c r="B5" s="5"/>
      <c r="C5" s="451"/>
      <c r="D5" s="451"/>
      <c r="E5" s="451"/>
      <c r="F5" s="451"/>
      <c r="G5" s="451"/>
      <c r="H5" s="451"/>
      <c r="I5" s="451"/>
      <c r="J5" s="451"/>
      <c r="K5" s="451"/>
      <c r="L5" s="7" t="s">
        <v>4</v>
      </c>
      <c r="M5" s="441"/>
      <c r="N5" s="442"/>
      <c r="O5" s="443"/>
      <c r="T5" s="9" t="s">
        <v>5</v>
      </c>
      <c r="U5" s="9" t="s">
        <v>5</v>
      </c>
    </row>
    <row r="6" spans="1:29" s="6" customFormat="1" ht="14.4" x14ac:dyDescent="0.3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44"/>
      <c r="N6" s="445"/>
      <c r="O6" s="446"/>
    </row>
    <row r="7" spans="1:29" s="6" customFormat="1" ht="14.4" customHeight="1" x14ac:dyDescent="0.3">
      <c r="A7" s="8" t="s">
        <v>7</v>
      </c>
      <c r="B7" s="5"/>
      <c r="C7" s="5"/>
      <c r="D7" s="451" t="s">
        <v>155</v>
      </c>
      <c r="E7" s="451"/>
      <c r="F7" s="451"/>
      <c r="G7" s="451"/>
      <c r="H7" s="451"/>
      <c r="I7" s="451"/>
      <c r="J7" s="451"/>
      <c r="K7" s="451"/>
      <c r="L7" s="7" t="s">
        <v>4</v>
      </c>
      <c r="M7" s="452" t="s">
        <v>161</v>
      </c>
      <c r="N7" s="442"/>
      <c r="O7" s="443"/>
      <c r="V7" s="9" t="s">
        <v>8</v>
      </c>
      <c r="W7" s="9" t="s">
        <v>5</v>
      </c>
    </row>
    <row r="8" spans="1:29" s="6" customFormat="1" ht="14.4" x14ac:dyDescent="0.3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44"/>
      <c r="N8" s="445"/>
      <c r="O8" s="446"/>
    </row>
    <row r="9" spans="1:29" s="6" customFormat="1" ht="14.4" x14ac:dyDescent="0.3">
      <c r="A9" s="8" t="s">
        <v>9</v>
      </c>
      <c r="B9" s="5"/>
      <c r="C9" s="5"/>
      <c r="D9" s="451" t="s">
        <v>156</v>
      </c>
      <c r="E9" s="451"/>
      <c r="F9" s="451"/>
      <c r="G9" s="451"/>
      <c r="H9" s="451"/>
      <c r="I9" s="451"/>
      <c r="J9" s="451"/>
      <c r="K9" s="451"/>
      <c r="L9" s="7" t="s">
        <v>4</v>
      </c>
      <c r="M9" s="452" t="s">
        <v>162</v>
      </c>
      <c r="N9" s="442"/>
      <c r="O9" s="443"/>
      <c r="X9" s="9" t="s">
        <v>5</v>
      </c>
      <c r="Y9" s="9" t="s">
        <v>5</v>
      </c>
    </row>
    <row r="10" spans="1:29" s="6" customFormat="1" ht="13.5" customHeight="1" x14ac:dyDescent="0.3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44"/>
      <c r="N10" s="445"/>
      <c r="O10" s="446"/>
    </row>
    <row r="11" spans="1:29" s="6" customFormat="1" ht="27.75" customHeight="1" x14ac:dyDescent="0.3">
      <c r="A11" s="8" t="s">
        <v>10</v>
      </c>
      <c r="B11" s="5"/>
      <c r="C11" s="44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40"/>
      <c r="E11" s="440"/>
      <c r="F11" s="440"/>
      <c r="G11" s="440"/>
      <c r="H11" s="440"/>
      <c r="I11" s="440"/>
      <c r="J11" s="440"/>
      <c r="K11" s="440"/>
      <c r="L11" s="5"/>
      <c r="M11" s="441"/>
      <c r="N11" s="442"/>
      <c r="O11" s="443"/>
      <c r="Z11" s="9" t="s">
        <v>11</v>
      </c>
    </row>
    <row r="12" spans="1:29" s="6" customFormat="1" ht="14.4" x14ac:dyDescent="0.3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44"/>
      <c r="N12" s="445"/>
      <c r="O12" s="446"/>
    </row>
    <row r="13" spans="1:29" s="6" customFormat="1" ht="14.4" x14ac:dyDescent="0.3">
      <c r="A13" s="8" t="s">
        <v>13</v>
      </c>
      <c r="B13" s="5"/>
      <c r="C13" s="447" t="s">
        <v>580</v>
      </c>
      <c r="D13" s="440"/>
      <c r="E13" s="440"/>
      <c r="F13" s="440"/>
      <c r="G13" s="440"/>
      <c r="H13" s="440"/>
      <c r="I13" s="440"/>
      <c r="J13" s="440"/>
      <c r="K13" s="440"/>
      <c r="L13" s="5"/>
      <c r="M13" s="441"/>
      <c r="N13" s="442"/>
      <c r="O13" s="443"/>
      <c r="AA13" s="9" t="s">
        <v>14</v>
      </c>
    </row>
    <row r="14" spans="1:29" s="6" customFormat="1" ht="14.4" x14ac:dyDescent="0.3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35"/>
      <c r="N14" s="436"/>
      <c r="O14" s="437"/>
    </row>
    <row r="15" spans="1:29" s="6" customFormat="1" ht="15" customHeight="1" x14ac:dyDescent="0.3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32" t="s">
        <v>163</v>
      </c>
      <c r="N15" s="433"/>
      <c r="O15" s="434"/>
      <c r="AB15" s="9" t="s">
        <v>5</v>
      </c>
    </row>
    <row r="16" spans="1:29" s="6" customFormat="1" ht="14.4" x14ac:dyDescent="0.3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32" t="s">
        <v>164</v>
      </c>
      <c r="N16" s="433"/>
      <c r="O16" s="434"/>
      <c r="AC16" s="9" t="s">
        <v>5</v>
      </c>
    </row>
    <row r="17" spans="1:30" s="6" customFormat="1" ht="14.4" x14ac:dyDescent="0.3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35"/>
      <c r="N17" s="436"/>
      <c r="O17" s="437"/>
    </row>
    <row r="18" spans="1:30" s="6" customFormat="1" ht="14.4" x14ac:dyDescent="0.3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6"/>
      <c r="M18" s="216"/>
      <c r="N18" s="216"/>
      <c r="O18" s="5"/>
    </row>
    <row r="19" spans="1:30" s="6" customFormat="1" ht="11.25" customHeight="1" x14ac:dyDescent="0.3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38" t="s">
        <v>21</v>
      </c>
      <c r="M19" s="438" t="s">
        <v>22</v>
      </c>
      <c r="N19" s="439" t="s">
        <v>23</v>
      </c>
      <c r="O19" s="439"/>
    </row>
    <row r="20" spans="1:30" s="6" customFormat="1" ht="14.4" x14ac:dyDescent="0.3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38"/>
      <c r="M20" s="438"/>
      <c r="N20" s="215" t="s">
        <v>24</v>
      </c>
      <c r="O20" s="215" t="s">
        <v>25</v>
      </c>
    </row>
    <row r="21" spans="1:30" s="6" customFormat="1" ht="14.4" x14ac:dyDescent="0.3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93</v>
      </c>
      <c r="M21" s="293">
        <f>O21</f>
        <v>45289</v>
      </c>
      <c r="N21" s="292">
        <v>45268</v>
      </c>
      <c r="O21" s="292">
        <v>45289</v>
      </c>
    </row>
    <row r="22" spans="1:30" s="6" customFormat="1" ht="14.4" x14ac:dyDescent="0.3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6"/>
      <c r="M22" s="216"/>
      <c r="N22" s="216"/>
      <c r="O22" s="5"/>
    </row>
    <row r="23" spans="1:30" s="6" customFormat="1" ht="14.4" x14ac:dyDescent="0.3">
      <c r="A23" s="13"/>
      <c r="B23" s="13"/>
      <c r="C23" s="13"/>
      <c r="D23" s="13"/>
      <c r="E23" s="13"/>
      <c r="F23" s="13"/>
      <c r="G23" s="13"/>
      <c r="H23" s="25" t="s">
        <v>165</v>
      </c>
      <c r="I23" s="13"/>
      <c r="J23" s="13"/>
      <c r="K23" s="14"/>
      <c r="L23" s="216"/>
      <c r="M23" s="216"/>
      <c r="N23" s="216"/>
      <c r="O23" s="5"/>
    </row>
    <row r="24" spans="1:30" customFormat="1" ht="14.4" x14ac:dyDescent="0.3">
      <c r="A24" s="479"/>
      <c r="B24" s="479"/>
      <c r="C24" s="479"/>
      <c r="D24" s="479"/>
      <c r="E24" s="479"/>
      <c r="F24" s="479"/>
      <c r="G24" s="479"/>
      <c r="H24" s="479"/>
      <c r="I24" s="479"/>
      <c r="J24" s="479"/>
      <c r="K24" s="479"/>
      <c r="L24" s="479"/>
      <c r="M24" s="479"/>
      <c r="N24" s="479"/>
      <c r="O24" s="479"/>
      <c r="AD24" s="382" t="s">
        <v>580</v>
      </c>
    </row>
    <row r="25" spans="1:30" customFormat="1" ht="11.25" customHeight="1" x14ac:dyDescent="0.3">
      <c r="A25" s="306" t="s">
        <v>29</v>
      </c>
      <c r="B25" s="306"/>
      <c r="C25" s="308"/>
      <c r="D25" s="308"/>
      <c r="E25" s="308"/>
      <c r="F25" s="308"/>
      <c r="G25" s="308"/>
      <c r="H25" s="309">
        <v>9758.31</v>
      </c>
      <c r="I25" s="310" t="s">
        <v>581</v>
      </c>
      <c r="J25" s="311" t="s">
        <v>30</v>
      </c>
      <c r="K25" s="312"/>
      <c r="L25" s="313"/>
      <c r="M25" s="313"/>
      <c r="N25" s="313"/>
    </row>
    <row r="26" spans="1:30" customFormat="1" ht="11.25" customHeight="1" x14ac:dyDescent="0.3">
      <c r="A26" s="306" t="s">
        <v>31</v>
      </c>
      <c r="B26" s="306"/>
      <c r="C26" s="308"/>
      <c r="D26" s="314"/>
      <c r="E26" s="314"/>
      <c r="F26" s="314"/>
      <c r="G26" s="314"/>
      <c r="H26" s="309">
        <v>367.46</v>
      </c>
      <c r="I26" s="315" t="s">
        <v>582</v>
      </c>
      <c r="J26" s="311" t="s">
        <v>30</v>
      </c>
      <c r="K26" s="312"/>
      <c r="L26" s="313"/>
      <c r="M26" s="313"/>
      <c r="N26" s="313"/>
    </row>
    <row r="27" spans="1:30" customFormat="1" ht="11.25" customHeight="1" x14ac:dyDescent="0.3">
      <c r="A27" s="306" t="s">
        <v>32</v>
      </c>
      <c r="B27" s="306"/>
      <c r="C27" s="308"/>
      <c r="D27" s="316"/>
      <c r="E27" s="316"/>
      <c r="F27" s="316"/>
      <c r="G27" s="316"/>
      <c r="H27" s="316"/>
      <c r="I27" s="317">
        <v>986.56</v>
      </c>
      <c r="J27" s="318" t="s">
        <v>33</v>
      </c>
      <c r="K27" s="312"/>
      <c r="L27" s="313"/>
      <c r="M27" s="313"/>
      <c r="N27" s="313"/>
    </row>
    <row r="28" spans="1:30" customFormat="1" ht="14.4" x14ac:dyDescent="0.3">
      <c r="A28" s="319"/>
      <c r="B28" s="303"/>
    </row>
    <row r="29" spans="1:30" customFormat="1" ht="36" customHeight="1" x14ac:dyDescent="0.3">
      <c r="A29" s="465" t="s">
        <v>34</v>
      </c>
      <c r="B29" s="465"/>
      <c r="C29" s="466" t="s">
        <v>35</v>
      </c>
      <c r="D29" s="466" t="s">
        <v>36</v>
      </c>
      <c r="E29" s="466"/>
      <c r="F29" s="466"/>
      <c r="G29" s="466" t="s">
        <v>37</v>
      </c>
      <c r="H29" s="466" t="s">
        <v>38</v>
      </c>
      <c r="I29" s="466"/>
      <c r="J29" s="466"/>
      <c r="K29" s="466" t="s">
        <v>39</v>
      </c>
      <c r="L29" s="466"/>
      <c r="M29" s="466"/>
      <c r="N29" s="466" t="s">
        <v>40</v>
      </c>
      <c r="O29" s="466" t="s">
        <v>41</v>
      </c>
    </row>
    <row r="30" spans="1:30" customFormat="1" ht="20.25" customHeight="1" x14ac:dyDescent="0.3">
      <c r="A30" s="465"/>
      <c r="B30" s="465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</row>
    <row r="31" spans="1:30" customFormat="1" ht="49.5" customHeight="1" x14ac:dyDescent="0.3">
      <c r="A31" s="320" t="s">
        <v>42</v>
      </c>
      <c r="B31" s="320" t="s">
        <v>43</v>
      </c>
      <c r="C31" s="466"/>
      <c r="D31" s="466"/>
      <c r="E31" s="466"/>
      <c r="F31" s="466"/>
      <c r="G31" s="466"/>
      <c r="H31" s="321" t="s">
        <v>44</v>
      </c>
      <c r="I31" s="321" t="s">
        <v>45</v>
      </c>
      <c r="J31" s="321" t="s">
        <v>46</v>
      </c>
      <c r="K31" s="321" t="s">
        <v>44</v>
      </c>
      <c r="L31" s="321" t="s">
        <v>45</v>
      </c>
      <c r="M31" s="321" t="s">
        <v>47</v>
      </c>
      <c r="N31" s="466"/>
      <c r="O31" s="466"/>
    </row>
    <row r="32" spans="1:30" customFormat="1" ht="14.4" x14ac:dyDescent="0.3">
      <c r="A32" s="307">
        <v>1</v>
      </c>
      <c r="B32" s="307">
        <v>2</v>
      </c>
      <c r="C32" s="307">
        <v>3</v>
      </c>
      <c r="D32" s="465">
        <v>4</v>
      </c>
      <c r="E32" s="465"/>
      <c r="F32" s="465"/>
      <c r="G32" s="307">
        <v>5</v>
      </c>
      <c r="H32" s="307">
        <v>6</v>
      </c>
      <c r="I32" s="307">
        <v>7</v>
      </c>
      <c r="J32" s="307">
        <v>8</v>
      </c>
      <c r="K32" s="307">
        <v>9</v>
      </c>
      <c r="L32" s="307">
        <v>10</v>
      </c>
      <c r="M32" s="307">
        <v>11</v>
      </c>
      <c r="N32" s="307">
        <v>12</v>
      </c>
      <c r="O32" s="307">
        <v>13</v>
      </c>
    </row>
    <row r="33" spans="1:39" customFormat="1" ht="14.4" x14ac:dyDescent="0.3">
      <c r="A33" s="470" t="s">
        <v>583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2"/>
      <c r="AF33" s="322" t="s">
        <v>583</v>
      </c>
    </row>
    <row r="34" spans="1:39" customFormat="1" ht="14.4" x14ac:dyDescent="0.3">
      <c r="A34" s="470" t="s">
        <v>584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2"/>
      <c r="AF34" s="322"/>
      <c r="AG34" s="322" t="s">
        <v>584</v>
      </c>
    </row>
    <row r="35" spans="1:39" customFormat="1" ht="21.6" x14ac:dyDescent="0.3">
      <c r="A35" s="323" t="s">
        <v>48</v>
      </c>
      <c r="B35" s="324" t="s">
        <v>27</v>
      </c>
      <c r="C35" s="325" t="s">
        <v>585</v>
      </c>
      <c r="D35" s="473" t="s">
        <v>586</v>
      </c>
      <c r="E35" s="473"/>
      <c r="F35" s="473"/>
      <c r="G35" s="324" t="s">
        <v>71</v>
      </c>
      <c r="H35" s="324">
        <v>1.7609999999999999</v>
      </c>
      <c r="I35" s="324" t="s">
        <v>48</v>
      </c>
      <c r="J35" s="324" t="s">
        <v>587</v>
      </c>
      <c r="K35" s="326"/>
      <c r="L35" s="324"/>
      <c r="M35" s="326"/>
      <c r="N35" s="324"/>
      <c r="O35" s="327"/>
      <c r="AF35" s="322"/>
      <c r="AG35" s="322"/>
      <c r="AH35" s="322" t="s">
        <v>586</v>
      </c>
    </row>
    <row r="36" spans="1:39" customFormat="1" ht="52.2" x14ac:dyDescent="0.3">
      <c r="A36" s="328"/>
      <c r="B36" s="329"/>
      <c r="C36" s="330" t="s">
        <v>52</v>
      </c>
      <c r="D36" s="467" t="s">
        <v>53</v>
      </c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8"/>
      <c r="AF36" s="322"/>
      <c r="AG36" s="322"/>
      <c r="AH36" s="322"/>
      <c r="AI36" s="304" t="s">
        <v>53</v>
      </c>
    </row>
    <row r="37" spans="1:39" customFormat="1" ht="14.4" x14ac:dyDescent="0.3">
      <c r="A37" s="328"/>
      <c r="B37" s="331"/>
      <c r="C37" s="330" t="s">
        <v>48</v>
      </c>
      <c r="D37" s="469" t="s">
        <v>54</v>
      </c>
      <c r="E37" s="469"/>
      <c r="F37" s="469"/>
      <c r="G37" s="332"/>
      <c r="H37" s="333"/>
      <c r="I37" s="333"/>
      <c r="J37" s="333"/>
      <c r="K37" s="338">
        <v>1494.14</v>
      </c>
      <c r="L37" s="336">
        <v>1.1499999999999999</v>
      </c>
      <c r="M37" s="338">
        <v>3025.86</v>
      </c>
      <c r="N37" s="336">
        <v>44.77</v>
      </c>
      <c r="O37" s="339">
        <v>135467.75</v>
      </c>
      <c r="AF37" s="322"/>
      <c r="AG37" s="322"/>
      <c r="AH37" s="322"/>
      <c r="AJ37" s="304" t="s">
        <v>54</v>
      </c>
    </row>
    <row r="38" spans="1:39" customFormat="1" ht="14.4" x14ac:dyDescent="0.3">
      <c r="A38" s="328"/>
      <c r="B38" s="331"/>
      <c r="C38" s="330" t="s">
        <v>27</v>
      </c>
      <c r="D38" s="469" t="s">
        <v>55</v>
      </c>
      <c r="E38" s="469"/>
      <c r="F38" s="469"/>
      <c r="G38" s="332"/>
      <c r="H38" s="333"/>
      <c r="I38" s="333"/>
      <c r="J38" s="333"/>
      <c r="K38" s="338">
        <v>4292.7299999999996</v>
      </c>
      <c r="L38" s="336">
        <v>1.1499999999999999</v>
      </c>
      <c r="M38" s="338">
        <v>8693.42</v>
      </c>
      <c r="N38" s="336">
        <v>13.24</v>
      </c>
      <c r="O38" s="339">
        <v>115100.88</v>
      </c>
      <c r="AF38" s="322"/>
      <c r="AG38" s="322"/>
      <c r="AH38" s="322"/>
      <c r="AJ38" s="304" t="s">
        <v>55</v>
      </c>
    </row>
    <row r="39" spans="1:39" customFormat="1" ht="14.4" x14ac:dyDescent="0.3">
      <c r="A39" s="328"/>
      <c r="B39" s="331"/>
      <c r="C39" s="330" t="s">
        <v>56</v>
      </c>
      <c r="D39" s="469" t="s">
        <v>57</v>
      </c>
      <c r="E39" s="469"/>
      <c r="F39" s="469"/>
      <c r="G39" s="332"/>
      <c r="H39" s="333"/>
      <c r="I39" s="333"/>
      <c r="J39" s="333"/>
      <c r="K39" s="334">
        <v>464.37</v>
      </c>
      <c r="L39" s="336">
        <v>1.1499999999999999</v>
      </c>
      <c r="M39" s="334">
        <v>940.42</v>
      </c>
      <c r="N39" s="336">
        <v>44.77</v>
      </c>
      <c r="O39" s="339">
        <v>42102.6</v>
      </c>
      <c r="AF39" s="322"/>
      <c r="AG39" s="322"/>
      <c r="AH39" s="322"/>
      <c r="AJ39" s="304" t="s">
        <v>57</v>
      </c>
    </row>
    <row r="40" spans="1:39" customFormat="1" ht="14.4" x14ac:dyDescent="0.3">
      <c r="A40" s="328"/>
      <c r="B40" s="331"/>
      <c r="C40" s="330"/>
      <c r="D40" s="469" t="s">
        <v>60</v>
      </c>
      <c r="E40" s="469"/>
      <c r="F40" s="469"/>
      <c r="G40" s="332" t="s">
        <v>61</v>
      </c>
      <c r="H40" s="344">
        <v>179.8</v>
      </c>
      <c r="I40" s="336">
        <v>1.1499999999999999</v>
      </c>
      <c r="J40" s="345">
        <v>364.12196999999998</v>
      </c>
      <c r="K40" s="342"/>
      <c r="L40" s="333"/>
      <c r="M40" s="342"/>
      <c r="N40" s="333"/>
      <c r="O40" s="343"/>
      <c r="AF40" s="322"/>
      <c r="AG40" s="322"/>
      <c r="AH40" s="322"/>
      <c r="AK40" s="304" t="s">
        <v>60</v>
      </c>
    </row>
    <row r="41" spans="1:39" customFormat="1" ht="14.4" x14ac:dyDescent="0.3">
      <c r="A41" s="328"/>
      <c r="B41" s="331"/>
      <c r="C41" s="330"/>
      <c r="D41" s="469" t="s">
        <v>62</v>
      </c>
      <c r="E41" s="469"/>
      <c r="F41" s="469"/>
      <c r="G41" s="332" t="s">
        <v>61</v>
      </c>
      <c r="H41" s="336">
        <v>45.63</v>
      </c>
      <c r="I41" s="336">
        <v>1.1499999999999999</v>
      </c>
      <c r="J41" s="362">
        <v>92.407594500000002</v>
      </c>
      <c r="K41" s="342"/>
      <c r="L41" s="333"/>
      <c r="M41" s="342"/>
      <c r="N41" s="333"/>
      <c r="O41" s="343"/>
      <c r="AF41" s="322"/>
      <c r="AG41" s="322"/>
      <c r="AH41" s="322"/>
      <c r="AK41" s="304" t="s">
        <v>62</v>
      </c>
    </row>
    <row r="42" spans="1:39" customFormat="1" ht="14.4" x14ac:dyDescent="0.3">
      <c r="A42" s="346"/>
      <c r="B42" s="332"/>
      <c r="C42" s="330"/>
      <c r="D42" s="474" t="s">
        <v>63</v>
      </c>
      <c r="E42" s="474"/>
      <c r="F42" s="474"/>
      <c r="G42" s="347"/>
      <c r="H42" s="348"/>
      <c r="I42" s="348"/>
      <c r="J42" s="348"/>
      <c r="K42" s="349">
        <v>5786.87</v>
      </c>
      <c r="L42" s="348"/>
      <c r="M42" s="349">
        <v>11719.28</v>
      </c>
      <c r="N42" s="348"/>
      <c r="O42" s="351">
        <v>250568.63</v>
      </c>
      <c r="AF42" s="322"/>
      <c r="AG42" s="322"/>
      <c r="AH42" s="322"/>
      <c r="AL42" s="304" t="s">
        <v>63</v>
      </c>
    </row>
    <row r="43" spans="1:39" customFormat="1" ht="14.4" x14ac:dyDescent="0.3">
      <c r="A43" s="328"/>
      <c r="B43" s="331"/>
      <c r="C43" s="330"/>
      <c r="D43" s="469" t="s">
        <v>64</v>
      </c>
      <c r="E43" s="469"/>
      <c r="F43" s="469"/>
      <c r="G43" s="332"/>
      <c r="H43" s="333"/>
      <c r="I43" s="333"/>
      <c r="J43" s="333"/>
      <c r="K43" s="342"/>
      <c r="L43" s="333"/>
      <c r="M43" s="338">
        <v>3966.28</v>
      </c>
      <c r="N43" s="333"/>
      <c r="O43" s="339">
        <v>177570.35</v>
      </c>
      <c r="AF43" s="322"/>
      <c r="AG43" s="322"/>
      <c r="AH43" s="322"/>
      <c r="AK43" s="304" t="s">
        <v>64</v>
      </c>
    </row>
    <row r="44" spans="1:39" customFormat="1" ht="71.400000000000006" x14ac:dyDescent="0.3">
      <c r="A44" s="328"/>
      <c r="B44" s="331"/>
      <c r="C44" s="330" t="s">
        <v>588</v>
      </c>
      <c r="D44" s="469" t="s">
        <v>589</v>
      </c>
      <c r="E44" s="469"/>
      <c r="F44" s="469"/>
      <c r="G44" s="332" t="s">
        <v>67</v>
      </c>
      <c r="H44" s="340">
        <v>147</v>
      </c>
      <c r="I44" s="333"/>
      <c r="J44" s="340">
        <v>147</v>
      </c>
      <c r="K44" s="342"/>
      <c r="L44" s="333"/>
      <c r="M44" s="338">
        <v>5830.43</v>
      </c>
      <c r="N44" s="333"/>
      <c r="O44" s="339">
        <v>261028.41</v>
      </c>
      <c r="AF44" s="322"/>
      <c r="AG44" s="322"/>
      <c r="AH44" s="322"/>
      <c r="AK44" s="304" t="s">
        <v>589</v>
      </c>
    </row>
    <row r="45" spans="1:39" customFormat="1" ht="102" x14ac:dyDescent="0.3">
      <c r="A45" s="328"/>
      <c r="B45" s="331"/>
      <c r="C45" s="330" t="s">
        <v>590</v>
      </c>
      <c r="D45" s="469" t="s">
        <v>591</v>
      </c>
      <c r="E45" s="469"/>
      <c r="F45" s="469"/>
      <c r="G45" s="332" t="s">
        <v>67</v>
      </c>
      <c r="H45" s="340">
        <v>134</v>
      </c>
      <c r="I45" s="336">
        <v>0.85</v>
      </c>
      <c r="J45" s="344">
        <v>113.9</v>
      </c>
      <c r="K45" s="342"/>
      <c r="L45" s="333"/>
      <c r="M45" s="338">
        <v>4517.59</v>
      </c>
      <c r="N45" s="333"/>
      <c r="O45" s="339">
        <v>202252.63</v>
      </c>
      <c r="AF45" s="322"/>
      <c r="AG45" s="322"/>
      <c r="AH45" s="322"/>
      <c r="AK45" s="304" t="s">
        <v>591</v>
      </c>
    </row>
    <row r="46" spans="1:39" customFormat="1" ht="14.4" x14ac:dyDescent="0.3">
      <c r="A46" s="328"/>
      <c r="B46" s="352"/>
      <c r="C46" s="353"/>
      <c r="D46" s="475" t="s">
        <v>70</v>
      </c>
      <c r="E46" s="475"/>
      <c r="F46" s="475"/>
      <c r="G46" s="324"/>
      <c r="H46" s="354"/>
      <c r="I46" s="354"/>
      <c r="J46" s="354"/>
      <c r="K46" s="355"/>
      <c r="L46" s="354"/>
      <c r="M46" s="361">
        <v>22067.3</v>
      </c>
      <c r="N46" s="348"/>
      <c r="O46" s="357">
        <v>713849.67</v>
      </c>
      <c r="AF46" s="322"/>
      <c r="AG46" s="322"/>
      <c r="AH46" s="322"/>
      <c r="AM46" s="322" t="s">
        <v>70</v>
      </c>
    </row>
    <row r="47" spans="1:39" customFormat="1" ht="21.6" x14ac:dyDescent="0.3">
      <c r="A47" s="323" t="s">
        <v>27</v>
      </c>
      <c r="B47" s="324" t="s">
        <v>56</v>
      </c>
      <c r="C47" s="325" t="s">
        <v>592</v>
      </c>
      <c r="D47" s="473" t="s">
        <v>593</v>
      </c>
      <c r="E47" s="473"/>
      <c r="F47" s="473"/>
      <c r="G47" s="324" t="s">
        <v>71</v>
      </c>
      <c r="H47" s="324">
        <v>2.7806999999999999</v>
      </c>
      <c r="I47" s="324" t="s">
        <v>48</v>
      </c>
      <c r="J47" s="324" t="s">
        <v>594</v>
      </c>
      <c r="K47" s="326"/>
      <c r="L47" s="324"/>
      <c r="M47" s="326"/>
      <c r="N47" s="324"/>
      <c r="O47" s="327"/>
      <c r="AF47" s="322"/>
      <c r="AG47" s="322"/>
      <c r="AH47" s="322" t="s">
        <v>593</v>
      </c>
      <c r="AM47" s="322"/>
    </row>
    <row r="48" spans="1:39" customFormat="1" ht="52.2" x14ac:dyDescent="0.3">
      <c r="A48" s="328"/>
      <c r="B48" s="329"/>
      <c r="C48" s="330" t="s">
        <v>52</v>
      </c>
      <c r="D48" s="467" t="s">
        <v>53</v>
      </c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8"/>
      <c r="AF48" s="322"/>
      <c r="AG48" s="322"/>
      <c r="AH48" s="322"/>
      <c r="AI48" s="304" t="s">
        <v>53</v>
      </c>
      <c r="AM48" s="322"/>
    </row>
    <row r="49" spans="1:39" customFormat="1" ht="14.4" x14ac:dyDescent="0.3">
      <c r="A49" s="328"/>
      <c r="B49" s="331"/>
      <c r="C49" s="330" t="s">
        <v>48</v>
      </c>
      <c r="D49" s="469" t="s">
        <v>54</v>
      </c>
      <c r="E49" s="469"/>
      <c r="F49" s="469"/>
      <c r="G49" s="332"/>
      <c r="H49" s="333"/>
      <c r="I49" s="333"/>
      <c r="J49" s="333"/>
      <c r="K49" s="334">
        <v>103.12</v>
      </c>
      <c r="L49" s="336">
        <v>1.1499999999999999</v>
      </c>
      <c r="M49" s="334">
        <v>329.76</v>
      </c>
      <c r="N49" s="336">
        <v>44.77</v>
      </c>
      <c r="O49" s="339">
        <v>14763.36</v>
      </c>
      <c r="AF49" s="322"/>
      <c r="AG49" s="322"/>
      <c r="AH49" s="322"/>
      <c r="AJ49" s="304" t="s">
        <v>54</v>
      </c>
      <c r="AM49" s="322"/>
    </row>
    <row r="50" spans="1:39" customFormat="1" ht="14.4" x14ac:dyDescent="0.3">
      <c r="A50" s="328"/>
      <c r="B50" s="331"/>
      <c r="C50" s="330" t="s">
        <v>27</v>
      </c>
      <c r="D50" s="469" t="s">
        <v>55</v>
      </c>
      <c r="E50" s="469"/>
      <c r="F50" s="469"/>
      <c r="G50" s="332"/>
      <c r="H50" s="333"/>
      <c r="I50" s="333"/>
      <c r="J50" s="333"/>
      <c r="K50" s="334">
        <v>407.65</v>
      </c>
      <c r="L50" s="336">
        <v>1.1499999999999999</v>
      </c>
      <c r="M50" s="338">
        <v>1303.5899999999999</v>
      </c>
      <c r="N50" s="336">
        <v>13.24</v>
      </c>
      <c r="O50" s="339">
        <v>17259.53</v>
      </c>
      <c r="AF50" s="322"/>
      <c r="AG50" s="322"/>
      <c r="AH50" s="322"/>
      <c r="AJ50" s="304" t="s">
        <v>55</v>
      </c>
      <c r="AM50" s="322"/>
    </row>
    <row r="51" spans="1:39" customFormat="1" ht="14.4" x14ac:dyDescent="0.3">
      <c r="A51" s="328"/>
      <c r="B51" s="331"/>
      <c r="C51" s="330" t="s">
        <v>56</v>
      </c>
      <c r="D51" s="469" t="s">
        <v>57</v>
      </c>
      <c r="E51" s="469"/>
      <c r="F51" s="469"/>
      <c r="G51" s="332"/>
      <c r="H51" s="333"/>
      <c r="I51" s="333"/>
      <c r="J51" s="333"/>
      <c r="K51" s="334">
        <v>50.3</v>
      </c>
      <c r="L51" s="336">
        <v>1.1499999999999999</v>
      </c>
      <c r="M51" s="334">
        <v>160.85</v>
      </c>
      <c r="N51" s="336">
        <v>44.77</v>
      </c>
      <c r="O51" s="339">
        <v>7201.25</v>
      </c>
      <c r="AF51" s="322"/>
      <c r="AG51" s="322"/>
      <c r="AH51" s="322"/>
      <c r="AJ51" s="304" t="s">
        <v>57</v>
      </c>
      <c r="AM51" s="322"/>
    </row>
    <row r="52" spans="1:39" customFormat="1" ht="14.4" x14ac:dyDescent="0.3">
      <c r="A52" s="328"/>
      <c r="B52" s="331"/>
      <c r="C52" s="330"/>
      <c r="D52" s="469" t="s">
        <v>60</v>
      </c>
      <c r="E52" s="469"/>
      <c r="F52" s="469"/>
      <c r="G52" s="332" t="s">
        <v>61</v>
      </c>
      <c r="H52" s="336">
        <v>13.22</v>
      </c>
      <c r="I52" s="336">
        <v>1.1499999999999999</v>
      </c>
      <c r="J52" s="362">
        <v>42.274982100000003</v>
      </c>
      <c r="K52" s="342"/>
      <c r="L52" s="333"/>
      <c r="M52" s="342"/>
      <c r="N52" s="333"/>
      <c r="O52" s="343"/>
      <c r="AF52" s="322"/>
      <c r="AG52" s="322"/>
      <c r="AH52" s="322"/>
      <c r="AK52" s="304" t="s">
        <v>60</v>
      </c>
      <c r="AM52" s="322"/>
    </row>
    <row r="53" spans="1:39" customFormat="1" ht="14.4" x14ac:dyDescent="0.3">
      <c r="A53" s="328"/>
      <c r="B53" s="331"/>
      <c r="C53" s="330"/>
      <c r="D53" s="469" t="s">
        <v>62</v>
      </c>
      <c r="E53" s="469"/>
      <c r="F53" s="469"/>
      <c r="G53" s="332" t="s">
        <v>61</v>
      </c>
      <c r="H53" s="336">
        <v>3.79</v>
      </c>
      <c r="I53" s="336">
        <v>1.1499999999999999</v>
      </c>
      <c r="J53" s="341">
        <v>12.119681</v>
      </c>
      <c r="K53" s="342"/>
      <c r="L53" s="333"/>
      <c r="M53" s="342"/>
      <c r="N53" s="333"/>
      <c r="O53" s="343"/>
      <c r="AF53" s="322"/>
      <c r="AG53" s="322"/>
      <c r="AH53" s="322"/>
      <c r="AK53" s="304" t="s">
        <v>62</v>
      </c>
      <c r="AM53" s="322"/>
    </row>
    <row r="54" spans="1:39" customFormat="1" ht="14.4" x14ac:dyDescent="0.3">
      <c r="A54" s="346"/>
      <c r="B54" s="332"/>
      <c r="C54" s="330"/>
      <c r="D54" s="474" t="s">
        <v>63</v>
      </c>
      <c r="E54" s="474"/>
      <c r="F54" s="474"/>
      <c r="G54" s="347"/>
      <c r="H54" s="348"/>
      <c r="I54" s="348"/>
      <c r="J54" s="348"/>
      <c r="K54" s="350">
        <v>510.77</v>
      </c>
      <c r="L54" s="348"/>
      <c r="M54" s="349">
        <v>1633.35</v>
      </c>
      <c r="N54" s="348"/>
      <c r="O54" s="351">
        <v>32022.89</v>
      </c>
      <c r="AF54" s="322"/>
      <c r="AG54" s="322"/>
      <c r="AH54" s="322"/>
      <c r="AL54" s="304" t="s">
        <v>63</v>
      </c>
      <c r="AM54" s="322"/>
    </row>
    <row r="55" spans="1:39" customFormat="1" ht="14.4" x14ac:dyDescent="0.3">
      <c r="A55" s="328"/>
      <c r="B55" s="331"/>
      <c r="C55" s="330"/>
      <c r="D55" s="469" t="s">
        <v>64</v>
      </c>
      <c r="E55" s="469"/>
      <c r="F55" s="469"/>
      <c r="G55" s="332"/>
      <c r="H55" s="333"/>
      <c r="I55" s="333"/>
      <c r="J55" s="333"/>
      <c r="K55" s="342"/>
      <c r="L55" s="333"/>
      <c r="M55" s="334">
        <v>490.61</v>
      </c>
      <c r="N55" s="333"/>
      <c r="O55" s="339">
        <v>21964.61</v>
      </c>
      <c r="AF55" s="322"/>
      <c r="AG55" s="322"/>
      <c r="AH55" s="322"/>
      <c r="AK55" s="304" t="s">
        <v>64</v>
      </c>
      <c r="AM55" s="322"/>
    </row>
    <row r="56" spans="1:39" customFormat="1" ht="71.400000000000006" x14ac:dyDescent="0.3">
      <c r="A56" s="328"/>
      <c r="B56" s="331"/>
      <c r="C56" s="330" t="s">
        <v>588</v>
      </c>
      <c r="D56" s="469" t="s">
        <v>589</v>
      </c>
      <c r="E56" s="469"/>
      <c r="F56" s="469"/>
      <c r="G56" s="332" t="s">
        <v>67</v>
      </c>
      <c r="H56" s="340">
        <v>147</v>
      </c>
      <c r="I56" s="333"/>
      <c r="J56" s="340">
        <v>147</v>
      </c>
      <c r="K56" s="342"/>
      <c r="L56" s="333"/>
      <c r="M56" s="334">
        <v>721.2</v>
      </c>
      <c r="N56" s="333"/>
      <c r="O56" s="339">
        <v>32287.98</v>
      </c>
      <c r="AF56" s="322"/>
      <c r="AG56" s="322"/>
      <c r="AH56" s="322"/>
      <c r="AK56" s="304" t="s">
        <v>589</v>
      </c>
      <c r="AM56" s="322"/>
    </row>
    <row r="57" spans="1:39" customFormat="1" ht="102" x14ac:dyDescent="0.3">
      <c r="A57" s="328"/>
      <c r="B57" s="331"/>
      <c r="C57" s="330" t="s">
        <v>590</v>
      </c>
      <c r="D57" s="469" t="s">
        <v>591</v>
      </c>
      <c r="E57" s="469"/>
      <c r="F57" s="469"/>
      <c r="G57" s="332" t="s">
        <v>67</v>
      </c>
      <c r="H57" s="340">
        <v>134</v>
      </c>
      <c r="I57" s="336">
        <v>0.85</v>
      </c>
      <c r="J57" s="344">
        <v>113.9</v>
      </c>
      <c r="K57" s="342"/>
      <c r="L57" s="333"/>
      <c r="M57" s="334">
        <v>558.79999999999995</v>
      </c>
      <c r="N57" s="333"/>
      <c r="O57" s="339">
        <v>25017.69</v>
      </c>
      <c r="AF57" s="322"/>
      <c r="AG57" s="322"/>
      <c r="AH57" s="322"/>
      <c r="AK57" s="304" t="s">
        <v>591</v>
      </c>
      <c r="AM57" s="322"/>
    </row>
    <row r="58" spans="1:39" customFormat="1" ht="14.4" x14ac:dyDescent="0.3">
      <c r="A58" s="328"/>
      <c r="B58" s="352"/>
      <c r="C58" s="353"/>
      <c r="D58" s="475" t="s">
        <v>70</v>
      </c>
      <c r="E58" s="475"/>
      <c r="F58" s="475"/>
      <c r="G58" s="324"/>
      <c r="H58" s="354"/>
      <c r="I58" s="354"/>
      <c r="J58" s="354"/>
      <c r="K58" s="355"/>
      <c r="L58" s="354"/>
      <c r="M58" s="361">
        <v>2913.35</v>
      </c>
      <c r="N58" s="348"/>
      <c r="O58" s="357">
        <v>89328.56</v>
      </c>
      <c r="AF58" s="322"/>
      <c r="AG58" s="322"/>
      <c r="AH58" s="322"/>
      <c r="AM58" s="322" t="s">
        <v>70</v>
      </c>
    </row>
    <row r="59" spans="1:39" customFormat="1" ht="52.2" x14ac:dyDescent="0.3">
      <c r="A59" s="323" t="s">
        <v>56</v>
      </c>
      <c r="B59" s="324" t="s">
        <v>58</v>
      </c>
      <c r="C59" s="325" t="s">
        <v>595</v>
      </c>
      <c r="D59" s="473" t="s">
        <v>596</v>
      </c>
      <c r="E59" s="473"/>
      <c r="F59" s="473"/>
      <c r="G59" s="324" t="s">
        <v>49</v>
      </c>
      <c r="H59" s="324">
        <v>1.4977799999999999</v>
      </c>
      <c r="I59" s="324" t="s">
        <v>48</v>
      </c>
      <c r="J59" s="324" t="s">
        <v>597</v>
      </c>
      <c r="K59" s="326"/>
      <c r="L59" s="324"/>
      <c r="M59" s="326"/>
      <c r="N59" s="324"/>
      <c r="O59" s="327"/>
      <c r="AF59" s="322"/>
      <c r="AG59" s="322"/>
      <c r="AH59" s="322" t="s">
        <v>596</v>
      </c>
      <c r="AM59" s="322"/>
    </row>
    <row r="60" spans="1:39" customFormat="1" ht="30.6" x14ac:dyDescent="0.3">
      <c r="A60" s="328"/>
      <c r="B60" s="329"/>
      <c r="C60" s="330" t="s">
        <v>50</v>
      </c>
      <c r="D60" s="467" t="s">
        <v>51</v>
      </c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8"/>
      <c r="AF60" s="322"/>
      <c r="AG60" s="322"/>
      <c r="AH60" s="322"/>
      <c r="AI60" s="304" t="s">
        <v>51</v>
      </c>
      <c r="AM60" s="322"/>
    </row>
    <row r="61" spans="1:39" customFormat="1" ht="52.2" x14ac:dyDescent="0.3">
      <c r="A61" s="328"/>
      <c r="B61" s="329"/>
      <c r="C61" s="330" t="s">
        <v>52</v>
      </c>
      <c r="D61" s="467" t="s">
        <v>53</v>
      </c>
      <c r="E61" s="467"/>
      <c r="F61" s="467"/>
      <c r="G61" s="467"/>
      <c r="H61" s="467"/>
      <c r="I61" s="467"/>
      <c r="J61" s="467"/>
      <c r="K61" s="467"/>
      <c r="L61" s="467"/>
      <c r="M61" s="467"/>
      <c r="N61" s="467"/>
      <c r="O61" s="468"/>
      <c r="AF61" s="322"/>
      <c r="AG61" s="322"/>
      <c r="AH61" s="322"/>
      <c r="AI61" s="304" t="s">
        <v>53</v>
      </c>
      <c r="AM61" s="322"/>
    </row>
    <row r="62" spans="1:39" customFormat="1" ht="14.4" x14ac:dyDescent="0.3">
      <c r="A62" s="328"/>
      <c r="B62" s="331"/>
      <c r="C62" s="330" t="s">
        <v>48</v>
      </c>
      <c r="D62" s="469" t="s">
        <v>54</v>
      </c>
      <c r="E62" s="469"/>
      <c r="F62" s="469"/>
      <c r="G62" s="332"/>
      <c r="H62" s="333"/>
      <c r="I62" s="333"/>
      <c r="J62" s="333"/>
      <c r="K62" s="334">
        <v>66.069999999999993</v>
      </c>
      <c r="L62" s="358">
        <v>1.3225</v>
      </c>
      <c r="M62" s="334">
        <v>130.87</v>
      </c>
      <c r="N62" s="336">
        <v>44.77</v>
      </c>
      <c r="O62" s="339">
        <v>5859.05</v>
      </c>
      <c r="AF62" s="322"/>
      <c r="AG62" s="322"/>
      <c r="AH62" s="322"/>
      <c r="AJ62" s="304" t="s">
        <v>54</v>
      </c>
      <c r="AM62" s="322"/>
    </row>
    <row r="63" spans="1:39" customFormat="1" ht="14.4" x14ac:dyDescent="0.3">
      <c r="A63" s="328"/>
      <c r="B63" s="331"/>
      <c r="C63" s="330" t="s">
        <v>27</v>
      </c>
      <c r="D63" s="469" t="s">
        <v>55</v>
      </c>
      <c r="E63" s="469"/>
      <c r="F63" s="469"/>
      <c r="G63" s="332"/>
      <c r="H63" s="333"/>
      <c r="I63" s="333"/>
      <c r="J63" s="333"/>
      <c r="K63" s="338">
        <v>3393.43</v>
      </c>
      <c r="L63" s="358">
        <v>1.4375</v>
      </c>
      <c r="M63" s="338">
        <v>7306.25</v>
      </c>
      <c r="N63" s="336">
        <v>13.24</v>
      </c>
      <c r="O63" s="339">
        <v>96734.75</v>
      </c>
      <c r="AF63" s="322"/>
      <c r="AG63" s="322"/>
      <c r="AH63" s="322"/>
      <c r="AJ63" s="304" t="s">
        <v>55</v>
      </c>
      <c r="AM63" s="322"/>
    </row>
    <row r="64" spans="1:39" customFormat="1" ht="14.4" x14ac:dyDescent="0.3">
      <c r="A64" s="328"/>
      <c r="B64" s="331"/>
      <c r="C64" s="330" t="s">
        <v>56</v>
      </c>
      <c r="D64" s="469" t="s">
        <v>57</v>
      </c>
      <c r="E64" s="469"/>
      <c r="F64" s="469"/>
      <c r="G64" s="332"/>
      <c r="H64" s="333"/>
      <c r="I64" s="333"/>
      <c r="J64" s="333"/>
      <c r="K64" s="334">
        <v>323.2</v>
      </c>
      <c r="L64" s="358">
        <v>1.4375</v>
      </c>
      <c r="M64" s="334">
        <v>695.87</v>
      </c>
      <c r="N64" s="336">
        <v>44.77</v>
      </c>
      <c r="O64" s="339">
        <v>31154.1</v>
      </c>
      <c r="AF64" s="322"/>
      <c r="AG64" s="322"/>
      <c r="AH64" s="322"/>
      <c r="AJ64" s="304" t="s">
        <v>57</v>
      </c>
      <c r="AM64" s="322"/>
    </row>
    <row r="65" spans="1:41" customFormat="1" ht="14.4" x14ac:dyDescent="0.3">
      <c r="A65" s="328"/>
      <c r="B65" s="331"/>
      <c r="C65" s="330" t="s">
        <v>58</v>
      </c>
      <c r="D65" s="469" t="s">
        <v>59</v>
      </c>
      <c r="E65" s="469"/>
      <c r="F65" s="469"/>
      <c r="G65" s="332"/>
      <c r="H65" s="333"/>
      <c r="I65" s="333"/>
      <c r="J65" s="333"/>
      <c r="K65" s="334">
        <v>10.84</v>
      </c>
      <c r="L65" s="333"/>
      <c r="M65" s="334">
        <v>16.239999999999998</v>
      </c>
      <c r="N65" s="336">
        <v>8.16</v>
      </c>
      <c r="O65" s="337">
        <v>132.52000000000001</v>
      </c>
      <c r="AF65" s="322"/>
      <c r="AG65" s="322"/>
      <c r="AH65" s="322"/>
      <c r="AJ65" s="304" t="s">
        <v>59</v>
      </c>
      <c r="AM65" s="322"/>
    </row>
    <row r="66" spans="1:41" customFormat="1" ht="14.4" x14ac:dyDescent="0.3">
      <c r="A66" s="328"/>
      <c r="B66" s="331"/>
      <c r="C66" s="330"/>
      <c r="D66" s="469" t="s">
        <v>60</v>
      </c>
      <c r="E66" s="469"/>
      <c r="F66" s="469"/>
      <c r="G66" s="332" t="s">
        <v>61</v>
      </c>
      <c r="H66" s="336">
        <v>8.4700000000000006</v>
      </c>
      <c r="I66" s="358">
        <v>1.3225</v>
      </c>
      <c r="J66" s="341">
        <v>16.777494999999998</v>
      </c>
      <c r="K66" s="342"/>
      <c r="L66" s="333"/>
      <c r="M66" s="342"/>
      <c r="N66" s="333"/>
      <c r="O66" s="343"/>
      <c r="AF66" s="322"/>
      <c r="AG66" s="322"/>
      <c r="AH66" s="322"/>
      <c r="AK66" s="304" t="s">
        <v>60</v>
      </c>
      <c r="AM66" s="322"/>
    </row>
    <row r="67" spans="1:41" customFormat="1" ht="14.4" x14ac:dyDescent="0.3">
      <c r="A67" s="328"/>
      <c r="B67" s="331"/>
      <c r="C67" s="330"/>
      <c r="D67" s="469" t="s">
        <v>62</v>
      </c>
      <c r="E67" s="469"/>
      <c r="F67" s="469"/>
      <c r="G67" s="332" t="s">
        <v>61</v>
      </c>
      <c r="H67" s="336">
        <v>23.94</v>
      </c>
      <c r="I67" s="358">
        <v>1.4375</v>
      </c>
      <c r="J67" s="362">
        <v>51.544226500000001</v>
      </c>
      <c r="K67" s="342"/>
      <c r="L67" s="333"/>
      <c r="M67" s="342"/>
      <c r="N67" s="333"/>
      <c r="O67" s="343"/>
      <c r="AF67" s="322"/>
      <c r="AG67" s="322"/>
      <c r="AH67" s="322"/>
      <c r="AK67" s="304" t="s">
        <v>62</v>
      </c>
      <c r="AM67" s="322"/>
    </row>
    <row r="68" spans="1:41" customFormat="1" ht="14.4" x14ac:dyDescent="0.3">
      <c r="A68" s="346"/>
      <c r="B68" s="332"/>
      <c r="C68" s="330"/>
      <c r="D68" s="474" t="s">
        <v>63</v>
      </c>
      <c r="E68" s="474"/>
      <c r="F68" s="474"/>
      <c r="G68" s="347"/>
      <c r="H68" s="348"/>
      <c r="I68" s="348"/>
      <c r="J68" s="348"/>
      <c r="K68" s="349">
        <v>3470.34</v>
      </c>
      <c r="L68" s="348"/>
      <c r="M68" s="349">
        <v>7453.36</v>
      </c>
      <c r="N68" s="348"/>
      <c r="O68" s="351">
        <v>102726.32</v>
      </c>
      <c r="AF68" s="322"/>
      <c r="AG68" s="322"/>
      <c r="AH68" s="322"/>
      <c r="AL68" s="304" t="s">
        <v>63</v>
      </c>
      <c r="AM68" s="322"/>
    </row>
    <row r="69" spans="1:41" customFormat="1" ht="14.4" x14ac:dyDescent="0.3">
      <c r="A69" s="328"/>
      <c r="B69" s="331"/>
      <c r="C69" s="330"/>
      <c r="D69" s="469" t="s">
        <v>64</v>
      </c>
      <c r="E69" s="469"/>
      <c r="F69" s="469"/>
      <c r="G69" s="332"/>
      <c r="H69" s="333"/>
      <c r="I69" s="333"/>
      <c r="J69" s="333"/>
      <c r="K69" s="342"/>
      <c r="L69" s="333"/>
      <c r="M69" s="334">
        <v>826.74</v>
      </c>
      <c r="N69" s="333"/>
      <c r="O69" s="339">
        <v>37013.15</v>
      </c>
      <c r="AF69" s="322"/>
      <c r="AG69" s="322"/>
      <c r="AH69" s="322"/>
      <c r="AK69" s="304" t="s">
        <v>64</v>
      </c>
      <c r="AM69" s="322"/>
    </row>
    <row r="70" spans="1:41" customFormat="1" ht="40.799999999999997" x14ac:dyDescent="0.3">
      <c r="A70" s="328"/>
      <c r="B70" s="331"/>
      <c r="C70" s="330" t="s">
        <v>65</v>
      </c>
      <c r="D70" s="469" t="s">
        <v>66</v>
      </c>
      <c r="E70" s="469"/>
      <c r="F70" s="469"/>
      <c r="G70" s="332" t="s">
        <v>67</v>
      </c>
      <c r="H70" s="340">
        <v>92</v>
      </c>
      <c r="I70" s="333"/>
      <c r="J70" s="340">
        <v>92</v>
      </c>
      <c r="K70" s="342"/>
      <c r="L70" s="333"/>
      <c r="M70" s="334">
        <v>760.6</v>
      </c>
      <c r="N70" s="333"/>
      <c r="O70" s="339">
        <v>34052.1</v>
      </c>
      <c r="AF70" s="322"/>
      <c r="AG70" s="322"/>
      <c r="AH70" s="322"/>
      <c r="AK70" s="304" t="s">
        <v>66</v>
      </c>
      <c r="AM70" s="322"/>
    </row>
    <row r="71" spans="1:41" customFormat="1" ht="71.400000000000006" x14ac:dyDescent="0.3">
      <c r="A71" s="328"/>
      <c r="B71" s="331"/>
      <c r="C71" s="330" t="s">
        <v>68</v>
      </c>
      <c r="D71" s="469" t="s">
        <v>69</v>
      </c>
      <c r="E71" s="469"/>
      <c r="F71" s="469"/>
      <c r="G71" s="332" t="s">
        <v>67</v>
      </c>
      <c r="H71" s="340">
        <v>46</v>
      </c>
      <c r="I71" s="336">
        <v>0.85</v>
      </c>
      <c r="J71" s="344">
        <v>39.1</v>
      </c>
      <c r="K71" s="342"/>
      <c r="L71" s="333"/>
      <c r="M71" s="334">
        <v>323.26</v>
      </c>
      <c r="N71" s="333"/>
      <c r="O71" s="339">
        <v>14472.14</v>
      </c>
      <c r="AF71" s="322"/>
      <c r="AG71" s="322"/>
      <c r="AH71" s="322"/>
      <c r="AK71" s="304" t="s">
        <v>69</v>
      </c>
      <c r="AM71" s="322"/>
    </row>
    <row r="72" spans="1:41" customFormat="1" ht="14.4" x14ac:dyDescent="0.3">
      <c r="A72" s="328"/>
      <c r="B72" s="352"/>
      <c r="C72" s="353"/>
      <c r="D72" s="475" t="s">
        <v>70</v>
      </c>
      <c r="E72" s="475"/>
      <c r="F72" s="475"/>
      <c r="G72" s="324"/>
      <c r="H72" s="354"/>
      <c r="I72" s="354"/>
      <c r="J72" s="354"/>
      <c r="K72" s="355"/>
      <c r="L72" s="354"/>
      <c r="M72" s="361">
        <v>8537.2199999999993</v>
      </c>
      <c r="N72" s="348"/>
      <c r="O72" s="357">
        <v>151250.56</v>
      </c>
      <c r="AF72" s="322"/>
      <c r="AG72" s="322"/>
      <c r="AH72" s="322"/>
      <c r="AM72" s="322" t="s">
        <v>70</v>
      </c>
    </row>
    <row r="73" spans="1:41" customFormat="1" ht="42" x14ac:dyDescent="0.3">
      <c r="A73" s="323" t="s">
        <v>58</v>
      </c>
      <c r="B73" s="324" t="s">
        <v>80</v>
      </c>
      <c r="C73" s="325" t="s">
        <v>598</v>
      </c>
      <c r="D73" s="473" t="s">
        <v>599</v>
      </c>
      <c r="E73" s="473"/>
      <c r="F73" s="473"/>
      <c r="G73" s="324" t="s">
        <v>78</v>
      </c>
      <c r="H73" s="324">
        <v>2386.085</v>
      </c>
      <c r="I73" s="324" t="s">
        <v>48</v>
      </c>
      <c r="J73" s="324" t="s">
        <v>600</v>
      </c>
      <c r="K73" s="326" t="s">
        <v>601</v>
      </c>
      <c r="L73" s="324"/>
      <c r="M73" s="326" t="s">
        <v>602</v>
      </c>
      <c r="N73" s="324" t="s">
        <v>139</v>
      </c>
      <c r="O73" s="327" t="s">
        <v>603</v>
      </c>
      <c r="AF73" s="322"/>
      <c r="AG73" s="322"/>
      <c r="AH73" s="322" t="s">
        <v>599</v>
      </c>
      <c r="AM73" s="322"/>
    </row>
    <row r="74" spans="1:41" customFormat="1" ht="14.4" x14ac:dyDescent="0.3">
      <c r="A74" s="328"/>
      <c r="B74" s="352"/>
      <c r="C74" s="353"/>
      <c r="D74" s="475" t="s">
        <v>70</v>
      </c>
      <c r="E74" s="475"/>
      <c r="F74" s="475"/>
      <c r="G74" s="324"/>
      <c r="H74" s="354"/>
      <c r="I74" s="354"/>
      <c r="J74" s="354"/>
      <c r="K74" s="355"/>
      <c r="L74" s="354"/>
      <c r="M74" s="361">
        <v>7826.36</v>
      </c>
      <c r="N74" s="348"/>
      <c r="O74" s="357">
        <v>103621.01</v>
      </c>
      <c r="AF74" s="322"/>
      <c r="AG74" s="322"/>
      <c r="AH74" s="322"/>
      <c r="AM74" s="322" t="s">
        <v>70</v>
      </c>
    </row>
    <row r="75" spans="1:41" customFormat="1" ht="31.8" x14ac:dyDescent="0.3">
      <c r="A75" s="323" t="s">
        <v>80</v>
      </c>
      <c r="B75" s="324" t="s">
        <v>87</v>
      </c>
      <c r="C75" s="325" t="s">
        <v>141</v>
      </c>
      <c r="D75" s="473" t="s">
        <v>142</v>
      </c>
      <c r="E75" s="473"/>
      <c r="F75" s="473"/>
      <c r="G75" s="324" t="s">
        <v>78</v>
      </c>
      <c r="H75" s="324">
        <v>596.52099999999996</v>
      </c>
      <c r="I75" s="324" t="s">
        <v>48</v>
      </c>
      <c r="J75" s="324" t="s">
        <v>604</v>
      </c>
      <c r="K75" s="326" t="s">
        <v>143</v>
      </c>
      <c r="L75" s="324"/>
      <c r="M75" s="326" t="s">
        <v>605</v>
      </c>
      <c r="N75" s="324" t="s">
        <v>139</v>
      </c>
      <c r="O75" s="327" t="s">
        <v>606</v>
      </c>
      <c r="AF75" s="322"/>
      <c r="AG75" s="322"/>
      <c r="AH75" s="322" t="s">
        <v>142</v>
      </c>
      <c r="AM75" s="322"/>
    </row>
    <row r="76" spans="1:41" customFormat="1" ht="14.4" x14ac:dyDescent="0.3">
      <c r="A76" s="328"/>
      <c r="B76" s="352"/>
      <c r="C76" s="353"/>
      <c r="D76" s="475" t="s">
        <v>70</v>
      </c>
      <c r="E76" s="475"/>
      <c r="F76" s="475"/>
      <c r="G76" s="324"/>
      <c r="H76" s="354"/>
      <c r="I76" s="354"/>
      <c r="J76" s="354"/>
      <c r="K76" s="355"/>
      <c r="L76" s="354"/>
      <c r="M76" s="361">
        <v>25638.47</v>
      </c>
      <c r="N76" s="348"/>
      <c r="O76" s="357">
        <v>339453.34</v>
      </c>
      <c r="AF76" s="322"/>
      <c r="AG76" s="322"/>
      <c r="AH76" s="322"/>
      <c r="AM76" s="322" t="s">
        <v>70</v>
      </c>
    </row>
    <row r="77" spans="1:41" s="494" customFormat="1" ht="40.799999999999997" x14ac:dyDescent="0.3">
      <c r="A77" s="488" t="s">
        <v>87</v>
      </c>
      <c r="B77" s="489" t="s">
        <v>88</v>
      </c>
      <c r="C77" s="482" t="s">
        <v>982</v>
      </c>
      <c r="D77" s="491" t="s">
        <v>81</v>
      </c>
      <c r="E77" s="491"/>
      <c r="F77" s="491"/>
      <c r="G77" s="489" t="s">
        <v>82</v>
      </c>
      <c r="H77" s="489">
        <v>1951.95</v>
      </c>
      <c r="I77" s="489" t="s">
        <v>48</v>
      </c>
      <c r="J77" s="489" t="s">
        <v>607</v>
      </c>
      <c r="K77" s="492" t="s">
        <v>83</v>
      </c>
      <c r="L77" s="489"/>
      <c r="M77" s="492" t="s">
        <v>608</v>
      </c>
      <c r="N77" s="489" t="s">
        <v>84</v>
      </c>
      <c r="O77" s="493" t="s">
        <v>609</v>
      </c>
      <c r="AF77" s="495"/>
      <c r="AG77" s="495"/>
      <c r="AH77" s="495" t="s">
        <v>81</v>
      </c>
      <c r="AM77" s="495"/>
    </row>
    <row r="78" spans="1:41" customFormat="1" ht="14.4" x14ac:dyDescent="0.3">
      <c r="A78" s="360"/>
      <c r="B78" s="303"/>
      <c r="C78" s="353"/>
      <c r="D78" s="469" t="s">
        <v>85</v>
      </c>
      <c r="E78" s="469"/>
      <c r="F78" s="469"/>
      <c r="G78" s="469"/>
      <c r="H78" s="469"/>
      <c r="I78" s="469"/>
      <c r="J78" s="469"/>
      <c r="K78" s="469"/>
      <c r="L78" s="469"/>
      <c r="M78" s="469"/>
      <c r="N78" s="469"/>
      <c r="O78" s="476"/>
      <c r="AF78" s="322"/>
      <c r="AG78" s="322"/>
      <c r="AH78" s="322"/>
      <c r="AM78" s="322"/>
      <c r="AN78" s="304" t="s">
        <v>85</v>
      </c>
    </row>
    <row r="79" spans="1:41" customFormat="1" ht="14.4" x14ac:dyDescent="0.3">
      <c r="A79" s="360"/>
      <c r="B79" s="352"/>
      <c r="C79" s="353"/>
      <c r="D79" s="469" t="s">
        <v>86</v>
      </c>
      <c r="E79" s="469"/>
      <c r="F79" s="469"/>
      <c r="G79" s="469"/>
      <c r="H79" s="469"/>
      <c r="I79" s="469"/>
      <c r="J79" s="469"/>
      <c r="K79" s="469"/>
      <c r="L79" s="469"/>
      <c r="M79" s="469"/>
      <c r="N79" s="469"/>
      <c r="O79" s="476"/>
      <c r="AF79" s="322"/>
      <c r="AG79" s="322"/>
      <c r="AH79" s="322"/>
      <c r="AM79" s="322"/>
      <c r="AO79" s="304" t="s">
        <v>86</v>
      </c>
    </row>
    <row r="80" spans="1:41" customFormat="1" ht="14.4" x14ac:dyDescent="0.3">
      <c r="A80" s="328"/>
      <c r="B80" s="352"/>
      <c r="C80" s="353"/>
      <c r="D80" s="475" t="s">
        <v>70</v>
      </c>
      <c r="E80" s="475"/>
      <c r="F80" s="475"/>
      <c r="G80" s="324"/>
      <c r="H80" s="354"/>
      <c r="I80" s="354"/>
      <c r="J80" s="354"/>
      <c r="K80" s="355"/>
      <c r="L80" s="354"/>
      <c r="M80" s="361">
        <v>316957.64</v>
      </c>
      <c r="N80" s="348"/>
      <c r="O80" s="357">
        <v>2586374.34</v>
      </c>
      <c r="AF80" s="322"/>
      <c r="AG80" s="322"/>
      <c r="AH80" s="322"/>
      <c r="AM80" s="322" t="s">
        <v>70</v>
      </c>
    </row>
    <row r="81" spans="1:43" customFormat="1" ht="14.4" x14ac:dyDescent="0.3">
      <c r="A81" s="364"/>
      <c r="B81" s="305"/>
      <c r="C81" s="326"/>
      <c r="D81" s="475" t="s">
        <v>610</v>
      </c>
      <c r="E81" s="475"/>
      <c r="F81" s="475"/>
      <c r="G81" s="475"/>
      <c r="H81" s="475"/>
      <c r="I81" s="475"/>
      <c r="J81" s="475"/>
      <c r="K81" s="475"/>
      <c r="L81" s="475"/>
      <c r="M81" s="365"/>
      <c r="N81" s="366"/>
      <c r="O81" s="367"/>
      <c r="P81" s="368"/>
      <c r="AF81" s="322"/>
      <c r="AG81" s="322"/>
      <c r="AH81" s="322"/>
      <c r="AM81" s="322"/>
      <c r="AP81" s="322" t="s">
        <v>610</v>
      </c>
    </row>
    <row r="82" spans="1:43" customFormat="1" ht="14.4" x14ac:dyDescent="0.3">
      <c r="A82" s="328"/>
      <c r="B82" s="303"/>
      <c r="C82" s="330"/>
      <c r="D82" s="469" t="s">
        <v>96</v>
      </c>
      <c r="E82" s="469"/>
      <c r="F82" s="469"/>
      <c r="G82" s="469"/>
      <c r="H82" s="469"/>
      <c r="I82" s="469"/>
      <c r="J82" s="469"/>
      <c r="K82" s="469"/>
      <c r="L82" s="469"/>
      <c r="M82" s="369">
        <v>371228.46</v>
      </c>
      <c r="N82" s="370"/>
      <c r="O82" s="371"/>
      <c r="P82" s="372"/>
      <c r="AF82" s="322"/>
      <c r="AG82" s="322"/>
      <c r="AH82" s="322"/>
      <c r="AM82" s="322"/>
      <c r="AP82" s="322"/>
      <c r="AQ82" s="304" t="s">
        <v>96</v>
      </c>
    </row>
    <row r="83" spans="1:43" customFormat="1" ht="14.4" x14ac:dyDescent="0.3">
      <c r="A83" s="328"/>
      <c r="B83" s="303"/>
      <c r="C83" s="330"/>
      <c r="D83" s="469" t="s">
        <v>97</v>
      </c>
      <c r="E83" s="469"/>
      <c r="F83" s="469"/>
      <c r="G83" s="469"/>
      <c r="H83" s="469"/>
      <c r="I83" s="469"/>
      <c r="J83" s="469"/>
      <c r="K83" s="469"/>
      <c r="L83" s="469"/>
      <c r="M83" s="372"/>
      <c r="N83" s="370"/>
      <c r="O83" s="371"/>
      <c r="P83" s="372"/>
      <c r="AF83" s="322"/>
      <c r="AG83" s="322"/>
      <c r="AH83" s="322"/>
      <c r="AM83" s="322"/>
      <c r="AP83" s="322"/>
      <c r="AQ83" s="304" t="s">
        <v>97</v>
      </c>
    </row>
    <row r="84" spans="1:43" customFormat="1" ht="14.4" x14ac:dyDescent="0.3">
      <c r="A84" s="328"/>
      <c r="B84" s="303"/>
      <c r="C84" s="330"/>
      <c r="D84" s="469" t="s">
        <v>98</v>
      </c>
      <c r="E84" s="469"/>
      <c r="F84" s="469"/>
      <c r="G84" s="469"/>
      <c r="H84" s="469"/>
      <c r="I84" s="469"/>
      <c r="J84" s="469"/>
      <c r="K84" s="469"/>
      <c r="L84" s="469"/>
      <c r="M84" s="369">
        <v>3486.49</v>
      </c>
      <c r="N84" s="370"/>
      <c r="O84" s="371"/>
      <c r="P84" s="372"/>
      <c r="AF84" s="322"/>
      <c r="AG84" s="322"/>
      <c r="AH84" s="322"/>
      <c r="AM84" s="322"/>
      <c r="AP84" s="322"/>
      <c r="AQ84" s="304" t="s">
        <v>98</v>
      </c>
    </row>
    <row r="85" spans="1:43" customFormat="1" ht="14.4" x14ac:dyDescent="0.3">
      <c r="A85" s="328"/>
      <c r="B85" s="303"/>
      <c r="C85" s="330"/>
      <c r="D85" s="469" t="s">
        <v>99</v>
      </c>
      <c r="E85" s="469"/>
      <c r="F85" s="469"/>
      <c r="G85" s="469"/>
      <c r="H85" s="469"/>
      <c r="I85" s="469"/>
      <c r="J85" s="469"/>
      <c r="K85" s="469"/>
      <c r="L85" s="469"/>
      <c r="M85" s="369">
        <v>50768.09</v>
      </c>
      <c r="N85" s="370"/>
      <c r="O85" s="371"/>
      <c r="P85" s="372"/>
      <c r="AF85" s="322"/>
      <c r="AG85" s="322"/>
      <c r="AH85" s="322"/>
      <c r="AM85" s="322"/>
      <c r="AP85" s="322"/>
      <c r="AQ85" s="304" t="s">
        <v>99</v>
      </c>
    </row>
    <row r="86" spans="1:43" customFormat="1" ht="14.4" x14ac:dyDescent="0.3">
      <c r="A86" s="328"/>
      <c r="B86" s="303"/>
      <c r="C86" s="330"/>
      <c r="D86" s="469" t="s">
        <v>100</v>
      </c>
      <c r="E86" s="469"/>
      <c r="F86" s="469"/>
      <c r="G86" s="469"/>
      <c r="H86" s="469"/>
      <c r="I86" s="469"/>
      <c r="J86" s="469"/>
      <c r="K86" s="469"/>
      <c r="L86" s="469"/>
      <c r="M86" s="369">
        <v>1797.14</v>
      </c>
      <c r="N86" s="370"/>
      <c r="O86" s="371"/>
      <c r="P86" s="372"/>
      <c r="AF86" s="322"/>
      <c r="AG86" s="322"/>
      <c r="AH86" s="322"/>
      <c r="AM86" s="322"/>
      <c r="AP86" s="322"/>
      <c r="AQ86" s="304" t="s">
        <v>100</v>
      </c>
    </row>
    <row r="87" spans="1:43" customFormat="1" ht="14.4" x14ac:dyDescent="0.3">
      <c r="A87" s="328"/>
      <c r="B87" s="303"/>
      <c r="C87" s="330"/>
      <c r="D87" s="469" t="s">
        <v>101</v>
      </c>
      <c r="E87" s="469"/>
      <c r="F87" s="469"/>
      <c r="G87" s="469"/>
      <c r="H87" s="469"/>
      <c r="I87" s="469"/>
      <c r="J87" s="469"/>
      <c r="K87" s="469"/>
      <c r="L87" s="469"/>
      <c r="M87" s="369">
        <v>316973.88</v>
      </c>
      <c r="N87" s="370"/>
      <c r="O87" s="371"/>
      <c r="P87" s="372"/>
      <c r="AF87" s="322"/>
      <c r="AG87" s="322"/>
      <c r="AH87" s="322"/>
      <c r="AM87" s="322"/>
      <c r="AP87" s="322"/>
      <c r="AQ87" s="304" t="s">
        <v>101</v>
      </c>
    </row>
    <row r="88" spans="1:43" customFormat="1" ht="14.4" x14ac:dyDescent="0.3">
      <c r="A88" s="328"/>
      <c r="B88" s="303"/>
      <c r="C88" s="330"/>
      <c r="D88" s="469" t="s">
        <v>102</v>
      </c>
      <c r="E88" s="469"/>
      <c r="F88" s="469"/>
      <c r="G88" s="469"/>
      <c r="H88" s="469"/>
      <c r="I88" s="469"/>
      <c r="J88" s="469"/>
      <c r="K88" s="469"/>
      <c r="L88" s="469"/>
      <c r="M88" s="369">
        <v>383940.34</v>
      </c>
      <c r="N88" s="370"/>
      <c r="O88" s="371"/>
      <c r="P88" s="372"/>
      <c r="AF88" s="322"/>
      <c r="AG88" s="322"/>
      <c r="AH88" s="322"/>
      <c r="AM88" s="322"/>
      <c r="AP88" s="322"/>
      <c r="AQ88" s="304" t="s">
        <v>102</v>
      </c>
    </row>
    <row r="89" spans="1:43" customFormat="1" ht="14.4" x14ac:dyDescent="0.3">
      <c r="A89" s="328"/>
      <c r="B89" s="303"/>
      <c r="C89" s="330"/>
      <c r="D89" s="469" t="s">
        <v>611</v>
      </c>
      <c r="E89" s="469"/>
      <c r="F89" s="469"/>
      <c r="G89" s="469"/>
      <c r="H89" s="469"/>
      <c r="I89" s="469"/>
      <c r="J89" s="469"/>
      <c r="K89" s="469"/>
      <c r="L89" s="469"/>
      <c r="M89" s="369">
        <v>350475.51</v>
      </c>
      <c r="N89" s="370"/>
      <c r="O89" s="371"/>
      <c r="P89" s="372"/>
      <c r="AF89" s="322"/>
      <c r="AG89" s="322"/>
      <c r="AH89" s="322"/>
      <c r="AM89" s="322"/>
      <c r="AP89" s="322"/>
      <c r="AQ89" s="304" t="s">
        <v>611</v>
      </c>
    </row>
    <row r="90" spans="1:43" customFormat="1" ht="14.4" x14ac:dyDescent="0.3">
      <c r="A90" s="328"/>
      <c r="B90" s="303"/>
      <c r="C90" s="330"/>
      <c r="D90" s="469" t="s">
        <v>612</v>
      </c>
      <c r="E90" s="469"/>
      <c r="F90" s="469"/>
      <c r="G90" s="469"/>
      <c r="H90" s="469"/>
      <c r="I90" s="469"/>
      <c r="J90" s="469"/>
      <c r="K90" s="469"/>
      <c r="L90" s="469"/>
      <c r="M90" s="372"/>
      <c r="N90" s="370"/>
      <c r="O90" s="371"/>
      <c r="P90" s="372"/>
      <c r="AF90" s="322"/>
      <c r="AG90" s="322"/>
      <c r="AH90" s="322"/>
      <c r="AM90" s="322"/>
      <c r="AP90" s="322"/>
      <c r="AQ90" s="304" t="s">
        <v>612</v>
      </c>
    </row>
    <row r="91" spans="1:43" customFormat="1" ht="14.4" x14ac:dyDescent="0.3">
      <c r="A91" s="328"/>
      <c r="B91" s="303"/>
      <c r="C91" s="330"/>
      <c r="D91" s="469" t="s">
        <v>613</v>
      </c>
      <c r="E91" s="469"/>
      <c r="F91" s="469"/>
      <c r="G91" s="469"/>
      <c r="H91" s="469"/>
      <c r="I91" s="469"/>
      <c r="J91" s="469"/>
      <c r="K91" s="469"/>
      <c r="L91" s="469"/>
      <c r="M91" s="369">
        <v>3486.49</v>
      </c>
      <c r="N91" s="370"/>
      <c r="O91" s="371"/>
      <c r="P91" s="372"/>
      <c r="AF91" s="322"/>
      <c r="AG91" s="322"/>
      <c r="AH91" s="322"/>
      <c r="AM91" s="322"/>
      <c r="AP91" s="322"/>
      <c r="AQ91" s="304" t="s">
        <v>613</v>
      </c>
    </row>
    <row r="92" spans="1:43" customFormat="1" ht="14.4" x14ac:dyDescent="0.3">
      <c r="A92" s="328"/>
      <c r="B92" s="303"/>
      <c r="C92" s="330"/>
      <c r="D92" s="469" t="s">
        <v>614</v>
      </c>
      <c r="E92" s="469"/>
      <c r="F92" s="469"/>
      <c r="G92" s="469"/>
      <c r="H92" s="469"/>
      <c r="I92" s="469"/>
      <c r="J92" s="469"/>
      <c r="K92" s="469"/>
      <c r="L92" s="469"/>
      <c r="M92" s="369">
        <v>17303.259999999998</v>
      </c>
      <c r="N92" s="370"/>
      <c r="O92" s="371"/>
      <c r="P92" s="372"/>
      <c r="AF92" s="322"/>
      <c r="AG92" s="322"/>
      <c r="AH92" s="322"/>
      <c r="AM92" s="322"/>
      <c r="AP92" s="322"/>
      <c r="AQ92" s="304" t="s">
        <v>614</v>
      </c>
    </row>
    <row r="93" spans="1:43" customFormat="1" ht="14.4" x14ac:dyDescent="0.3">
      <c r="A93" s="328"/>
      <c r="B93" s="303"/>
      <c r="C93" s="330"/>
      <c r="D93" s="469" t="s">
        <v>615</v>
      </c>
      <c r="E93" s="469"/>
      <c r="F93" s="469"/>
      <c r="G93" s="469"/>
      <c r="H93" s="469"/>
      <c r="I93" s="469"/>
      <c r="J93" s="469"/>
      <c r="K93" s="469"/>
      <c r="L93" s="469"/>
      <c r="M93" s="369">
        <v>1797.14</v>
      </c>
      <c r="N93" s="370"/>
      <c r="O93" s="371"/>
      <c r="P93" s="372"/>
      <c r="AF93" s="322"/>
      <c r="AG93" s="322"/>
      <c r="AH93" s="322"/>
      <c r="AM93" s="322"/>
      <c r="AP93" s="322"/>
      <c r="AQ93" s="304" t="s">
        <v>615</v>
      </c>
    </row>
    <row r="94" spans="1:43" customFormat="1" ht="14.4" x14ac:dyDescent="0.3">
      <c r="A94" s="328"/>
      <c r="B94" s="303"/>
      <c r="C94" s="330"/>
      <c r="D94" s="469" t="s">
        <v>616</v>
      </c>
      <c r="E94" s="469"/>
      <c r="F94" s="469"/>
      <c r="G94" s="469"/>
      <c r="H94" s="469"/>
      <c r="I94" s="469"/>
      <c r="J94" s="469"/>
      <c r="K94" s="469"/>
      <c r="L94" s="469"/>
      <c r="M94" s="369">
        <v>316973.88</v>
      </c>
      <c r="N94" s="370"/>
      <c r="O94" s="371"/>
      <c r="P94" s="372"/>
      <c r="AF94" s="322"/>
      <c r="AG94" s="322"/>
      <c r="AH94" s="322"/>
      <c r="AM94" s="322"/>
      <c r="AP94" s="322"/>
      <c r="AQ94" s="304" t="s">
        <v>616</v>
      </c>
    </row>
    <row r="95" spans="1:43" customFormat="1" ht="14.4" x14ac:dyDescent="0.3">
      <c r="A95" s="328"/>
      <c r="B95" s="303"/>
      <c r="C95" s="330"/>
      <c r="D95" s="469" t="s">
        <v>617</v>
      </c>
      <c r="E95" s="469"/>
      <c r="F95" s="469"/>
      <c r="G95" s="469"/>
      <c r="H95" s="469"/>
      <c r="I95" s="469"/>
      <c r="J95" s="469"/>
      <c r="K95" s="469"/>
      <c r="L95" s="469"/>
      <c r="M95" s="369">
        <v>7312.23</v>
      </c>
      <c r="N95" s="370"/>
      <c r="O95" s="371"/>
      <c r="P95" s="372"/>
      <c r="AF95" s="322"/>
      <c r="AG95" s="322"/>
      <c r="AH95" s="322"/>
      <c r="AM95" s="322"/>
      <c r="AP95" s="322"/>
      <c r="AQ95" s="304" t="s">
        <v>617</v>
      </c>
    </row>
    <row r="96" spans="1:43" customFormat="1" ht="14.4" x14ac:dyDescent="0.3">
      <c r="A96" s="328"/>
      <c r="B96" s="303"/>
      <c r="C96" s="330"/>
      <c r="D96" s="469" t="s">
        <v>618</v>
      </c>
      <c r="E96" s="469"/>
      <c r="F96" s="469"/>
      <c r="G96" s="469"/>
      <c r="H96" s="469"/>
      <c r="I96" s="469"/>
      <c r="J96" s="469"/>
      <c r="K96" s="469"/>
      <c r="L96" s="469"/>
      <c r="M96" s="369">
        <v>5399.65</v>
      </c>
      <c r="N96" s="370"/>
      <c r="O96" s="371"/>
      <c r="P96" s="372"/>
      <c r="AF96" s="322"/>
      <c r="AG96" s="322"/>
      <c r="AH96" s="322"/>
      <c r="AM96" s="322"/>
      <c r="AP96" s="322"/>
      <c r="AQ96" s="304" t="s">
        <v>618</v>
      </c>
    </row>
    <row r="97" spans="1:44" customFormat="1" ht="14.4" x14ac:dyDescent="0.3">
      <c r="A97" s="328"/>
      <c r="B97" s="303"/>
      <c r="C97" s="330"/>
      <c r="D97" s="469" t="s">
        <v>619</v>
      </c>
      <c r="E97" s="469"/>
      <c r="F97" s="469"/>
      <c r="G97" s="469"/>
      <c r="H97" s="469"/>
      <c r="I97" s="469"/>
      <c r="J97" s="469"/>
      <c r="K97" s="469"/>
      <c r="L97" s="469"/>
      <c r="M97" s="369">
        <v>33464.83</v>
      </c>
      <c r="N97" s="370"/>
      <c r="O97" s="371"/>
      <c r="P97" s="372"/>
      <c r="AF97" s="322"/>
      <c r="AG97" s="322"/>
      <c r="AH97" s="322"/>
      <c r="AM97" s="322"/>
      <c r="AP97" s="322"/>
      <c r="AQ97" s="304" t="s">
        <v>619</v>
      </c>
    </row>
    <row r="98" spans="1:44" customFormat="1" ht="14.4" x14ac:dyDescent="0.3">
      <c r="A98" s="328"/>
      <c r="B98" s="303"/>
      <c r="C98" s="330"/>
      <c r="D98" s="469" t="s">
        <v>103</v>
      </c>
      <c r="E98" s="469"/>
      <c r="F98" s="469"/>
      <c r="G98" s="469"/>
      <c r="H98" s="469"/>
      <c r="I98" s="469"/>
      <c r="J98" s="469"/>
      <c r="K98" s="469"/>
      <c r="L98" s="469"/>
      <c r="M98" s="369">
        <v>5283.63</v>
      </c>
      <c r="N98" s="370"/>
      <c r="O98" s="371"/>
      <c r="P98" s="372"/>
      <c r="AF98" s="322"/>
      <c r="AG98" s="322"/>
      <c r="AH98" s="322"/>
      <c r="AM98" s="322"/>
      <c r="AP98" s="322"/>
      <c r="AQ98" s="304" t="s">
        <v>103</v>
      </c>
    </row>
    <row r="99" spans="1:44" customFormat="1" ht="14.4" x14ac:dyDescent="0.3">
      <c r="A99" s="328"/>
      <c r="B99" s="303"/>
      <c r="C99" s="330"/>
      <c r="D99" s="469" t="s">
        <v>104</v>
      </c>
      <c r="E99" s="469"/>
      <c r="F99" s="469"/>
      <c r="G99" s="469"/>
      <c r="H99" s="469"/>
      <c r="I99" s="469"/>
      <c r="J99" s="469"/>
      <c r="K99" s="469"/>
      <c r="L99" s="469"/>
      <c r="M99" s="369">
        <v>7312.23</v>
      </c>
      <c r="N99" s="370"/>
      <c r="O99" s="371"/>
      <c r="P99" s="372"/>
      <c r="AF99" s="322"/>
      <c r="AG99" s="322"/>
      <c r="AH99" s="322"/>
      <c r="AM99" s="322"/>
      <c r="AP99" s="322"/>
      <c r="AQ99" s="304" t="s">
        <v>104</v>
      </c>
    </row>
    <row r="100" spans="1:44" customFormat="1" ht="14.4" x14ac:dyDescent="0.3">
      <c r="A100" s="328"/>
      <c r="B100" s="303"/>
      <c r="C100" s="330"/>
      <c r="D100" s="469" t="s">
        <v>105</v>
      </c>
      <c r="E100" s="469"/>
      <c r="F100" s="469"/>
      <c r="G100" s="469"/>
      <c r="H100" s="469"/>
      <c r="I100" s="469"/>
      <c r="J100" s="469"/>
      <c r="K100" s="469"/>
      <c r="L100" s="469"/>
      <c r="M100" s="369">
        <v>5399.65</v>
      </c>
      <c r="N100" s="370"/>
      <c r="O100" s="371"/>
      <c r="P100" s="372"/>
      <c r="AF100" s="322"/>
      <c r="AG100" s="322"/>
      <c r="AH100" s="322"/>
      <c r="AM100" s="322"/>
      <c r="AP100" s="322"/>
      <c r="AQ100" s="304" t="s">
        <v>105</v>
      </c>
    </row>
    <row r="101" spans="1:44" customFormat="1" ht="14.4" x14ac:dyDescent="0.3">
      <c r="A101" s="328"/>
      <c r="B101" s="303"/>
      <c r="C101" s="374"/>
      <c r="D101" s="477" t="s">
        <v>620</v>
      </c>
      <c r="E101" s="477"/>
      <c r="F101" s="477"/>
      <c r="G101" s="477"/>
      <c r="H101" s="477"/>
      <c r="I101" s="477"/>
      <c r="J101" s="477"/>
      <c r="K101" s="477"/>
      <c r="L101" s="477"/>
      <c r="M101" s="375">
        <v>383940.34</v>
      </c>
      <c r="N101" s="376"/>
      <c r="O101" s="377"/>
      <c r="P101" s="378"/>
      <c r="AF101" s="322"/>
      <c r="AG101" s="322"/>
      <c r="AH101" s="322"/>
      <c r="AM101" s="322"/>
      <c r="AP101" s="322"/>
      <c r="AR101" s="322" t="s">
        <v>620</v>
      </c>
    </row>
    <row r="102" spans="1:44" customFormat="1" ht="14.4" x14ac:dyDescent="0.3">
      <c r="A102" s="470" t="s">
        <v>621</v>
      </c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2"/>
      <c r="AF102" s="322" t="s">
        <v>621</v>
      </c>
      <c r="AG102" s="322"/>
      <c r="AH102" s="322"/>
      <c r="AM102" s="322"/>
      <c r="AP102" s="322"/>
      <c r="AR102" s="322"/>
    </row>
    <row r="103" spans="1:44" customFormat="1" ht="14.4" x14ac:dyDescent="0.3">
      <c r="A103" s="470" t="s">
        <v>622</v>
      </c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2"/>
      <c r="AF103" s="322"/>
      <c r="AG103" s="322" t="s">
        <v>622</v>
      </c>
      <c r="AH103" s="322"/>
      <c r="AM103" s="322"/>
      <c r="AP103" s="322"/>
      <c r="AR103" s="322"/>
    </row>
    <row r="104" spans="1:44" customFormat="1" ht="52.2" x14ac:dyDescent="0.3">
      <c r="A104" s="323" t="s">
        <v>88</v>
      </c>
      <c r="B104" s="324" t="s">
        <v>623</v>
      </c>
      <c r="C104" s="325" t="s">
        <v>624</v>
      </c>
      <c r="D104" s="473" t="s">
        <v>625</v>
      </c>
      <c r="E104" s="473"/>
      <c r="F104" s="473"/>
      <c r="G104" s="324" t="s">
        <v>626</v>
      </c>
      <c r="H104" s="324">
        <v>1</v>
      </c>
      <c r="I104" s="324" t="s">
        <v>48</v>
      </c>
      <c r="J104" s="324" t="s">
        <v>48</v>
      </c>
      <c r="K104" s="326"/>
      <c r="L104" s="324"/>
      <c r="M104" s="326"/>
      <c r="N104" s="324"/>
      <c r="O104" s="327"/>
      <c r="AF104" s="322"/>
      <c r="AG104" s="322"/>
      <c r="AH104" s="322" t="s">
        <v>625</v>
      </c>
      <c r="AM104" s="322"/>
      <c r="AP104" s="322"/>
      <c r="AR104" s="322"/>
    </row>
    <row r="105" spans="1:44" customFormat="1" ht="30.6" x14ac:dyDescent="0.3">
      <c r="A105" s="328"/>
      <c r="B105" s="329"/>
      <c r="C105" s="330" t="s">
        <v>50</v>
      </c>
      <c r="D105" s="467" t="s">
        <v>51</v>
      </c>
      <c r="E105" s="467"/>
      <c r="F105" s="467"/>
      <c r="G105" s="467"/>
      <c r="H105" s="467"/>
      <c r="I105" s="467"/>
      <c r="J105" s="467"/>
      <c r="K105" s="467"/>
      <c r="L105" s="467"/>
      <c r="M105" s="467"/>
      <c r="N105" s="467"/>
      <c r="O105" s="468"/>
      <c r="AF105" s="322"/>
      <c r="AG105" s="322"/>
      <c r="AH105" s="322"/>
      <c r="AI105" s="304" t="s">
        <v>51</v>
      </c>
      <c r="AM105" s="322"/>
      <c r="AP105" s="322"/>
      <c r="AR105" s="322"/>
    </row>
    <row r="106" spans="1:44" customFormat="1" ht="52.2" x14ac:dyDescent="0.3">
      <c r="A106" s="328"/>
      <c r="B106" s="329"/>
      <c r="C106" s="330" t="s">
        <v>52</v>
      </c>
      <c r="D106" s="467" t="s">
        <v>53</v>
      </c>
      <c r="E106" s="467"/>
      <c r="F106" s="467"/>
      <c r="G106" s="467"/>
      <c r="H106" s="467"/>
      <c r="I106" s="467"/>
      <c r="J106" s="467"/>
      <c r="K106" s="467"/>
      <c r="L106" s="467"/>
      <c r="M106" s="467"/>
      <c r="N106" s="467"/>
      <c r="O106" s="468"/>
      <c r="AF106" s="322"/>
      <c r="AG106" s="322"/>
      <c r="AH106" s="322"/>
      <c r="AI106" s="304" t="s">
        <v>53</v>
      </c>
      <c r="AM106" s="322"/>
      <c r="AP106" s="322"/>
      <c r="AR106" s="322"/>
    </row>
    <row r="107" spans="1:44" customFormat="1" ht="14.4" x14ac:dyDescent="0.3">
      <c r="A107" s="328"/>
      <c r="B107" s="331"/>
      <c r="C107" s="330" t="s">
        <v>48</v>
      </c>
      <c r="D107" s="469" t="s">
        <v>54</v>
      </c>
      <c r="E107" s="469"/>
      <c r="F107" s="469"/>
      <c r="G107" s="332"/>
      <c r="H107" s="333"/>
      <c r="I107" s="333"/>
      <c r="J107" s="333"/>
      <c r="K107" s="338">
        <v>1784.94</v>
      </c>
      <c r="L107" s="358">
        <v>1.3225</v>
      </c>
      <c r="M107" s="338">
        <v>2360.58</v>
      </c>
      <c r="N107" s="336">
        <v>44.77</v>
      </c>
      <c r="O107" s="339">
        <v>105683.17</v>
      </c>
      <c r="AF107" s="322"/>
      <c r="AG107" s="322"/>
      <c r="AH107" s="322"/>
      <c r="AJ107" s="304" t="s">
        <v>54</v>
      </c>
      <c r="AM107" s="322"/>
      <c r="AP107" s="322"/>
      <c r="AR107" s="322"/>
    </row>
    <row r="108" spans="1:44" customFormat="1" ht="14.4" x14ac:dyDescent="0.3">
      <c r="A108" s="328"/>
      <c r="B108" s="331"/>
      <c r="C108" s="330" t="s">
        <v>27</v>
      </c>
      <c r="D108" s="469" t="s">
        <v>55</v>
      </c>
      <c r="E108" s="469"/>
      <c r="F108" s="469"/>
      <c r="G108" s="332"/>
      <c r="H108" s="333"/>
      <c r="I108" s="333"/>
      <c r="J108" s="333"/>
      <c r="K108" s="338">
        <v>2854.23</v>
      </c>
      <c r="L108" s="358">
        <v>1.4375</v>
      </c>
      <c r="M108" s="338">
        <v>4102.96</v>
      </c>
      <c r="N108" s="336">
        <v>13.24</v>
      </c>
      <c r="O108" s="339">
        <v>54323.19</v>
      </c>
      <c r="AF108" s="322"/>
      <c r="AG108" s="322"/>
      <c r="AH108" s="322"/>
      <c r="AJ108" s="304" t="s">
        <v>55</v>
      </c>
      <c r="AM108" s="322"/>
      <c r="AP108" s="322"/>
      <c r="AR108" s="322"/>
    </row>
    <row r="109" spans="1:44" customFormat="1" ht="14.4" x14ac:dyDescent="0.3">
      <c r="A109" s="328"/>
      <c r="B109" s="331"/>
      <c r="C109" s="330" t="s">
        <v>56</v>
      </c>
      <c r="D109" s="469" t="s">
        <v>57</v>
      </c>
      <c r="E109" s="469"/>
      <c r="F109" s="469"/>
      <c r="G109" s="332"/>
      <c r="H109" s="333"/>
      <c r="I109" s="333"/>
      <c r="J109" s="333"/>
      <c r="K109" s="334">
        <v>306.45999999999998</v>
      </c>
      <c r="L109" s="358">
        <v>1.4375</v>
      </c>
      <c r="M109" s="334">
        <v>440.54</v>
      </c>
      <c r="N109" s="336">
        <v>44.77</v>
      </c>
      <c r="O109" s="339">
        <v>19722.98</v>
      </c>
      <c r="AF109" s="322"/>
      <c r="AG109" s="322"/>
      <c r="AH109" s="322"/>
      <c r="AJ109" s="304" t="s">
        <v>57</v>
      </c>
      <c r="AM109" s="322"/>
      <c r="AP109" s="322"/>
      <c r="AR109" s="322"/>
    </row>
    <row r="110" spans="1:44" customFormat="1" ht="14.4" x14ac:dyDescent="0.3">
      <c r="A110" s="328"/>
      <c r="B110" s="331"/>
      <c r="C110" s="330" t="s">
        <v>58</v>
      </c>
      <c r="D110" s="469" t="s">
        <v>59</v>
      </c>
      <c r="E110" s="469"/>
      <c r="F110" s="469"/>
      <c r="G110" s="332"/>
      <c r="H110" s="333"/>
      <c r="I110" s="333"/>
      <c r="J110" s="333"/>
      <c r="K110" s="338">
        <v>7290.4</v>
      </c>
      <c r="L110" s="333"/>
      <c r="M110" s="338">
        <v>7290.4</v>
      </c>
      <c r="N110" s="336">
        <v>8.16</v>
      </c>
      <c r="O110" s="339">
        <v>59489.66</v>
      </c>
      <c r="AF110" s="322"/>
      <c r="AG110" s="322"/>
      <c r="AH110" s="322"/>
      <c r="AJ110" s="304" t="s">
        <v>59</v>
      </c>
      <c r="AM110" s="322"/>
      <c r="AP110" s="322"/>
      <c r="AR110" s="322"/>
    </row>
    <row r="111" spans="1:44" customFormat="1" ht="14.4" x14ac:dyDescent="0.3">
      <c r="A111" s="328"/>
      <c r="B111" s="331"/>
      <c r="C111" s="330"/>
      <c r="D111" s="469" t="s">
        <v>60</v>
      </c>
      <c r="E111" s="469"/>
      <c r="F111" s="469"/>
      <c r="G111" s="332" t="s">
        <v>61</v>
      </c>
      <c r="H111" s="340">
        <v>213</v>
      </c>
      <c r="I111" s="358">
        <v>1.3225</v>
      </c>
      <c r="J111" s="358">
        <v>281.6925</v>
      </c>
      <c r="K111" s="342"/>
      <c r="L111" s="333"/>
      <c r="M111" s="342"/>
      <c r="N111" s="333"/>
      <c r="O111" s="343"/>
      <c r="AF111" s="322"/>
      <c r="AG111" s="322"/>
      <c r="AH111" s="322"/>
      <c r="AK111" s="304" t="s">
        <v>60</v>
      </c>
      <c r="AM111" s="322"/>
      <c r="AP111" s="322"/>
      <c r="AR111" s="322"/>
    </row>
    <row r="112" spans="1:44" customFormat="1" ht="14.4" x14ac:dyDescent="0.3">
      <c r="A112" s="328"/>
      <c r="B112" s="331"/>
      <c r="C112" s="330"/>
      <c r="D112" s="469" t="s">
        <v>62</v>
      </c>
      <c r="E112" s="469"/>
      <c r="F112" s="469"/>
      <c r="G112" s="332" t="s">
        <v>61</v>
      </c>
      <c r="H112" s="336">
        <v>24.06</v>
      </c>
      <c r="I112" s="358">
        <v>1.4375</v>
      </c>
      <c r="J112" s="345">
        <v>34.58625</v>
      </c>
      <c r="K112" s="342"/>
      <c r="L112" s="333"/>
      <c r="M112" s="342"/>
      <c r="N112" s="333"/>
      <c r="O112" s="343"/>
      <c r="AF112" s="322"/>
      <c r="AG112" s="322"/>
      <c r="AH112" s="322"/>
      <c r="AK112" s="304" t="s">
        <v>62</v>
      </c>
      <c r="AM112" s="322"/>
      <c r="AP112" s="322"/>
      <c r="AR112" s="322"/>
    </row>
    <row r="113" spans="1:44" customFormat="1" ht="14.4" x14ac:dyDescent="0.3">
      <c r="A113" s="346"/>
      <c r="B113" s="332"/>
      <c r="C113" s="330"/>
      <c r="D113" s="474" t="s">
        <v>63</v>
      </c>
      <c r="E113" s="474"/>
      <c r="F113" s="474"/>
      <c r="G113" s="347"/>
      <c r="H113" s="348"/>
      <c r="I113" s="348"/>
      <c r="J113" s="348"/>
      <c r="K113" s="349">
        <v>11929.57</v>
      </c>
      <c r="L113" s="348"/>
      <c r="M113" s="349">
        <v>13753.94</v>
      </c>
      <c r="N113" s="348"/>
      <c r="O113" s="351">
        <v>219496.02</v>
      </c>
      <c r="AF113" s="322"/>
      <c r="AG113" s="322"/>
      <c r="AH113" s="322"/>
      <c r="AL113" s="304" t="s">
        <v>63</v>
      </c>
      <c r="AM113" s="322"/>
      <c r="AP113" s="322"/>
      <c r="AR113" s="322"/>
    </row>
    <row r="114" spans="1:44" customFormat="1" ht="14.4" x14ac:dyDescent="0.3">
      <c r="A114" s="328"/>
      <c r="B114" s="331"/>
      <c r="C114" s="330"/>
      <c r="D114" s="469" t="s">
        <v>64</v>
      </c>
      <c r="E114" s="469"/>
      <c r="F114" s="469"/>
      <c r="G114" s="332"/>
      <c r="H114" s="333"/>
      <c r="I114" s="333"/>
      <c r="J114" s="333"/>
      <c r="K114" s="342"/>
      <c r="L114" s="333"/>
      <c r="M114" s="338">
        <v>2801.12</v>
      </c>
      <c r="N114" s="333"/>
      <c r="O114" s="339">
        <v>125406.15</v>
      </c>
      <c r="AF114" s="322"/>
      <c r="AG114" s="322"/>
      <c r="AH114" s="322"/>
      <c r="AK114" s="304" t="s">
        <v>64</v>
      </c>
      <c r="AM114" s="322"/>
      <c r="AP114" s="322"/>
      <c r="AR114" s="322"/>
    </row>
    <row r="115" spans="1:44" customFormat="1" ht="40.799999999999997" x14ac:dyDescent="0.3">
      <c r="A115" s="328"/>
      <c r="B115" s="331"/>
      <c r="C115" s="330" t="s">
        <v>627</v>
      </c>
      <c r="D115" s="469" t="s">
        <v>628</v>
      </c>
      <c r="E115" s="469"/>
      <c r="F115" s="469"/>
      <c r="G115" s="332" t="s">
        <v>67</v>
      </c>
      <c r="H115" s="340">
        <v>109</v>
      </c>
      <c r="I115" s="333"/>
      <c r="J115" s="340">
        <v>109</v>
      </c>
      <c r="K115" s="342"/>
      <c r="L115" s="333"/>
      <c r="M115" s="338">
        <v>3053.22</v>
      </c>
      <c r="N115" s="333"/>
      <c r="O115" s="339">
        <v>136692.70000000001</v>
      </c>
      <c r="AF115" s="322"/>
      <c r="AG115" s="322"/>
      <c r="AH115" s="322"/>
      <c r="AK115" s="304" t="s">
        <v>628</v>
      </c>
      <c r="AM115" s="322"/>
      <c r="AP115" s="322"/>
      <c r="AR115" s="322"/>
    </row>
    <row r="116" spans="1:44" customFormat="1" ht="71.400000000000006" x14ac:dyDescent="0.3">
      <c r="A116" s="328"/>
      <c r="B116" s="331"/>
      <c r="C116" s="330" t="s">
        <v>629</v>
      </c>
      <c r="D116" s="469" t="s">
        <v>630</v>
      </c>
      <c r="E116" s="469"/>
      <c r="F116" s="469"/>
      <c r="G116" s="332" t="s">
        <v>67</v>
      </c>
      <c r="H116" s="340">
        <v>65</v>
      </c>
      <c r="I116" s="336">
        <v>0.85</v>
      </c>
      <c r="J116" s="336">
        <v>55.25</v>
      </c>
      <c r="K116" s="342"/>
      <c r="L116" s="333"/>
      <c r="M116" s="338">
        <v>1547.62</v>
      </c>
      <c r="N116" s="333"/>
      <c r="O116" s="339">
        <v>69286.899999999994</v>
      </c>
      <c r="AF116" s="322"/>
      <c r="AG116" s="322"/>
      <c r="AH116" s="322"/>
      <c r="AK116" s="304" t="s">
        <v>630</v>
      </c>
      <c r="AM116" s="322"/>
      <c r="AP116" s="322"/>
      <c r="AR116" s="322"/>
    </row>
    <row r="117" spans="1:44" customFormat="1" ht="14.4" x14ac:dyDescent="0.3">
      <c r="A117" s="328"/>
      <c r="B117" s="352"/>
      <c r="C117" s="353"/>
      <c r="D117" s="475" t="s">
        <v>70</v>
      </c>
      <c r="E117" s="475"/>
      <c r="F117" s="475"/>
      <c r="G117" s="324"/>
      <c r="H117" s="354"/>
      <c r="I117" s="354"/>
      <c r="J117" s="354"/>
      <c r="K117" s="355"/>
      <c r="L117" s="354"/>
      <c r="M117" s="361">
        <v>18354.78</v>
      </c>
      <c r="N117" s="348"/>
      <c r="O117" s="357">
        <v>425475.62</v>
      </c>
      <c r="AF117" s="322"/>
      <c r="AG117" s="322"/>
      <c r="AH117" s="322"/>
      <c r="AM117" s="322" t="s">
        <v>70</v>
      </c>
      <c r="AP117" s="322"/>
      <c r="AR117" s="322"/>
    </row>
    <row r="118" spans="1:44" customFormat="1" ht="14.4" x14ac:dyDescent="0.3">
      <c r="A118" s="470" t="s">
        <v>631</v>
      </c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2"/>
      <c r="AF118" s="322"/>
      <c r="AG118" s="322" t="s">
        <v>631</v>
      </c>
      <c r="AH118" s="322"/>
      <c r="AM118" s="322"/>
      <c r="AP118" s="322"/>
      <c r="AR118" s="322"/>
    </row>
    <row r="119" spans="1:44" customFormat="1" ht="52.2" x14ac:dyDescent="0.3">
      <c r="A119" s="323" t="s">
        <v>89</v>
      </c>
      <c r="B119" s="324" t="s">
        <v>632</v>
      </c>
      <c r="C119" s="325" t="s">
        <v>624</v>
      </c>
      <c r="D119" s="473" t="s">
        <v>625</v>
      </c>
      <c r="E119" s="473"/>
      <c r="F119" s="473"/>
      <c r="G119" s="324" t="s">
        <v>626</v>
      </c>
      <c r="H119" s="324">
        <v>1</v>
      </c>
      <c r="I119" s="324" t="s">
        <v>48</v>
      </c>
      <c r="J119" s="324" t="s">
        <v>48</v>
      </c>
      <c r="K119" s="326"/>
      <c r="L119" s="324"/>
      <c r="M119" s="326"/>
      <c r="N119" s="324"/>
      <c r="O119" s="327"/>
      <c r="AF119" s="322"/>
      <c r="AG119" s="322"/>
      <c r="AH119" s="322" t="s">
        <v>625</v>
      </c>
      <c r="AM119" s="322"/>
      <c r="AP119" s="322"/>
      <c r="AR119" s="322"/>
    </row>
    <row r="120" spans="1:44" customFormat="1" ht="30.6" x14ac:dyDescent="0.3">
      <c r="A120" s="328"/>
      <c r="B120" s="329"/>
      <c r="C120" s="330" t="s">
        <v>50</v>
      </c>
      <c r="D120" s="467" t="s">
        <v>51</v>
      </c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8"/>
      <c r="AF120" s="322"/>
      <c r="AG120" s="322"/>
      <c r="AH120" s="322"/>
      <c r="AI120" s="304" t="s">
        <v>51</v>
      </c>
      <c r="AM120" s="322"/>
      <c r="AP120" s="322"/>
      <c r="AR120" s="322"/>
    </row>
    <row r="121" spans="1:44" customFormat="1" ht="52.2" x14ac:dyDescent="0.3">
      <c r="A121" s="328"/>
      <c r="B121" s="329"/>
      <c r="C121" s="330" t="s">
        <v>52</v>
      </c>
      <c r="D121" s="467" t="s">
        <v>53</v>
      </c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8"/>
      <c r="AF121" s="322"/>
      <c r="AG121" s="322"/>
      <c r="AH121" s="322"/>
      <c r="AI121" s="304" t="s">
        <v>53</v>
      </c>
      <c r="AM121" s="322"/>
      <c r="AP121" s="322"/>
      <c r="AR121" s="322"/>
    </row>
    <row r="122" spans="1:44" customFormat="1" ht="14.4" x14ac:dyDescent="0.3">
      <c r="A122" s="328"/>
      <c r="B122" s="331"/>
      <c r="C122" s="330" t="s">
        <v>48</v>
      </c>
      <c r="D122" s="469" t="s">
        <v>54</v>
      </c>
      <c r="E122" s="469"/>
      <c r="F122" s="469"/>
      <c r="G122" s="332"/>
      <c r="H122" s="333"/>
      <c r="I122" s="333"/>
      <c r="J122" s="333"/>
      <c r="K122" s="338">
        <v>1784.94</v>
      </c>
      <c r="L122" s="358">
        <v>1.3225</v>
      </c>
      <c r="M122" s="338">
        <v>2360.58</v>
      </c>
      <c r="N122" s="336">
        <v>44.77</v>
      </c>
      <c r="O122" s="339">
        <v>105683.17</v>
      </c>
      <c r="AF122" s="322"/>
      <c r="AG122" s="322"/>
      <c r="AH122" s="322"/>
      <c r="AJ122" s="304" t="s">
        <v>54</v>
      </c>
      <c r="AM122" s="322"/>
      <c r="AP122" s="322"/>
      <c r="AR122" s="322"/>
    </row>
    <row r="123" spans="1:44" customFormat="1" ht="14.4" x14ac:dyDescent="0.3">
      <c r="A123" s="328"/>
      <c r="B123" s="331"/>
      <c r="C123" s="330" t="s">
        <v>27</v>
      </c>
      <c r="D123" s="469" t="s">
        <v>55</v>
      </c>
      <c r="E123" s="469"/>
      <c r="F123" s="469"/>
      <c r="G123" s="332"/>
      <c r="H123" s="333"/>
      <c r="I123" s="333"/>
      <c r="J123" s="333"/>
      <c r="K123" s="338">
        <v>2854.23</v>
      </c>
      <c r="L123" s="358">
        <v>1.4375</v>
      </c>
      <c r="M123" s="338">
        <v>4102.96</v>
      </c>
      <c r="N123" s="336">
        <v>13.24</v>
      </c>
      <c r="O123" s="339">
        <v>54323.19</v>
      </c>
      <c r="AF123" s="322"/>
      <c r="AG123" s="322"/>
      <c r="AH123" s="322"/>
      <c r="AJ123" s="304" t="s">
        <v>55</v>
      </c>
      <c r="AM123" s="322"/>
      <c r="AP123" s="322"/>
      <c r="AR123" s="322"/>
    </row>
    <row r="124" spans="1:44" customFormat="1" ht="14.4" x14ac:dyDescent="0.3">
      <c r="A124" s="328"/>
      <c r="B124" s="331"/>
      <c r="C124" s="330" t="s">
        <v>56</v>
      </c>
      <c r="D124" s="469" t="s">
        <v>57</v>
      </c>
      <c r="E124" s="469"/>
      <c r="F124" s="469"/>
      <c r="G124" s="332"/>
      <c r="H124" s="333"/>
      <c r="I124" s="333"/>
      <c r="J124" s="333"/>
      <c r="K124" s="334">
        <v>306.45999999999998</v>
      </c>
      <c r="L124" s="358">
        <v>1.4375</v>
      </c>
      <c r="M124" s="334">
        <v>440.54</v>
      </c>
      <c r="N124" s="336">
        <v>44.77</v>
      </c>
      <c r="O124" s="339">
        <v>19722.98</v>
      </c>
      <c r="AF124" s="322"/>
      <c r="AG124" s="322"/>
      <c r="AH124" s="322"/>
      <c r="AJ124" s="304" t="s">
        <v>57</v>
      </c>
      <c r="AM124" s="322"/>
      <c r="AP124" s="322"/>
      <c r="AR124" s="322"/>
    </row>
    <row r="125" spans="1:44" customFormat="1" ht="14.4" x14ac:dyDescent="0.3">
      <c r="A125" s="328"/>
      <c r="B125" s="331"/>
      <c r="C125" s="330" t="s">
        <v>58</v>
      </c>
      <c r="D125" s="469" t="s">
        <v>59</v>
      </c>
      <c r="E125" s="469"/>
      <c r="F125" s="469"/>
      <c r="G125" s="332"/>
      <c r="H125" s="333"/>
      <c r="I125" s="333"/>
      <c r="J125" s="333"/>
      <c r="K125" s="338">
        <v>7290.4</v>
      </c>
      <c r="L125" s="333"/>
      <c r="M125" s="338">
        <v>7290.4</v>
      </c>
      <c r="N125" s="336">
        <v>8.16</v>
      </c>
      <c r="O125" s="339">
        <v>59489.66</v>
      </c>
      <c r="AF125" s="322"/>
      <c r="AG125" s="322"/>
      <c r="AH125" s="322"/>
      <c r="AJ125" s="304" t="s">
        <v>59</v>
      </c>
      <c r="AM125" s="322"/>
      <c r="AP125" s="322"/>
      <c r="AR125" s="322"/>
    </row>
    <row r="126" spans="1:44" customFormat="1" ht="14.4" x14ac:dyDescent="0.3">
      <c r="A126" s="328"/>
      <c r="B126" s="331"/>
      <c r="C126" s="330"/>
      <c r="D126" s="469" t="s">
        <v>60</v>
      </c>
      <c r="E126" s="469"/>
      <c r="F126" s="469"/>
      <c r="G126" s="332" t="s">
        <v>61</v>
      </c>
      <c r="H126" s="340">
        <v>213</v>
      </c>
      <c r="I126" s="358">
        <v>1.3225</v>
      </c>
      <c r="J126" s="358">
        <v>281.6925</v>
      </c>
      <c r="K126" s="342"/>
      <c r="L126" s="333"/>
      <c r="M126" s="342"/>
      <c r="N126" s="333"/>
      <c r="O126" s="343"/>
      <c r="AF126" s="322"/>
      <c r="AG126" s="322"/>
      <c r="AH126" s="322"/>
      <c r="AK126" s="304" t="s">
        <v>60</v>
      </c>
      <c r="AM126" s="322"/>
      <c r="AP126" s="322"/>
      <c r="AR126" s="322"/>
    </row>
    <row r="127" spans="1:44" customFormat="1" ht="14.4" x14ac:dyDescent="0.3">
      <c r="A127" s="328"/>
      <c r="B127" s="331"/>
      <c r="C127" s="330"/>
      <c r="D127" s="469" t="s">
        <v>62</v>
      </c>
      <c r="E127" s="469"/>
      <c r="F127" s="469"/>
      <c r="G127" s="332" t="s">
        <v>61</v>
      </c>
      <c r="H127" s="336">
        <v>24.06</v>
      </c>
      <c r="I127" s="358">
        <v>1.4375</v>
      </c>
      <c r="J127" s="345">
        <v>34.58625</v>
      </c>
      <c r="K127" s="342"/>
      <c r="L127" s="333"/>
      <c r="M127" s="342"/>
      <c r="N127" s="333"/>
      <c r="O127" s="343"/>
      <c r="AF127" s="322"/>
      <c r="AG127" s="322"/>
      <c r="AH127" s="322"/>
      <c r="AK127" s="304" t="s">
        <v>62</v>
      </c>
      <c r="AM127" s="322"/>
      <c r="AP127" s="322"/>
      <c r="AR127" s="322"/>
    </row>
    <row r="128" spans="1:44" customFormat="1" ht="14.4" x14ac:dyDescent="0.3">
      <c r="A128" s="346"/>
      <c r="B128" s="332"/>
      <c r="C128" s="330"/>
      <c r="D128" s="474" t="s">
        <v>63</v>
      </c>
      <c r="E128" s="474"/>
      <c r="F128" s="474"/>
      <c r="G128" s="347"/>
      <c r="H128" s="348"/>
      <c r="I128" s="348"/>
      <c r="J128" s="348"/>
      <c r="K128" s="349">
        <v>11929.57</v>
      </c>
      <c r="L128" s="348"/>
      <c r="M128" s="349">
        <v>13753.94</v>
      </c>
      <c r="N128" s="348"/>
      <c r="O128" s="351">
        <v>219496.02</v>
      </c>
      <c r="AF128" s="322"/>
      <c r="AG128" s="322"/>
      <c r="AH128" s="322"/>
      <c r="AL128" s="304" t="s">
        <v>63</v>
      </c>
      <c r="AM128" s="322"/>
      <c r="AP128" s="322"/>
      <c r="AR128" s="322"/>
    </row>
    <row r="129" spans="1:44" customFormat="1" ht="14.4" x14ac:dyDescent="0.3">
      <c r="A129" s="328"/>
      <c r="B129" s="331"/>
      <c r="C129" s="330"/>
      <c r="D129" s="469" t="s">
        <v>64</v>
      </c>
      <c r="E129" s="469"/>
      <c r="F129" s="469"/>
      <c r="G129" s="332"/>
      <c r="H129" s="333"/>
      <c r="I129" s="333"/>
      <c r="J129" s="333"/>
      <c r="K129" s="342"/>
      <c r="L129" s="333"/>
      <c r="M129" s="338">
        <v>2801.12</v>
      </c>
      <c r="N129" s="333"/>
      <c r="O129" s="339">
        <v>125406.15</v>
      </c>
      <c r="AF129" s="322"/>
      <c r="AG129" s="322"/>
      <c r="AH129" s="322"/>
      <c r="AK129" s="304" t="s">
        <v>64</v>
      </c>
      <c r="AM129" s="322"/>
      <c r="AP129" s="322"/>
      <c r="AR129" s="322"/>
    </row>
    <row r="130" spans="1:44" customFormat="1" ht="40.799999999999997" x14ac:dyDescent="0.3">
      <c r="A130" s="328"/>
      <c r="B130" s="331"/>
      <c r="C130" s="330" t="s">
        <v>627</v>
      </c>
      <c r="D130" s="469" t="s">
        <v>628</v>
      </c>
      <c r="E130" s="469"/>
      <c r="F130" s="469"/>
      <c r="G130" s="332" t="s">
        <v>67</v>
      </c>
      <c r="H130" s="340">
        <v>109</v>
      </c>
      <c r="I130" s="333"/>
      <c r="J130" s="340">
        <v>109</v>
      </c>
      <c r="K130" s="342"/>
      <c r="L130" s="333"/>
      <c r="M130" s="338">
        <v>3053.22</v>
      </c>
      <c r="N130" s="333"/>
      <c r="O130" s="339">
        <v>136692.70000000001</v>
      </c>
      <c r="AF130" s="322"/>
      <c r="AG130" s="322"/>
      <c r="AH130" s="322"/>
      <c r="AK130" s="304" t="s">
        <v>628</v>
      </c>
      <c r="AM130" s="322"/>
      <c r="AP130" s="322"/>
      <c r="AR130" s="322"/>
    </row>
    <row r="131" spans="1:44" customFormat="1" ht="71.400000000000006" x14ac:dyDescent="0.3">
      <c r="A131" s="328"/>
      <c r="B131" s="331"/>
      <c r="C131" s="330" t="s">
        <v>629</v>
      </c>
      <c r="D131" s="469" t="s">
        <v>630</v>
      </c>
      <c r="E131" s="469"/>
      <c r="F131" s="469"/>
      <c r="G131" s="332" t="s">
        <v>67</v>
      </c>
      <c r="H131" s="340">
        <v>65</v>
      </c>
      <c r="I131" s="336">
        <v>0.85</v>
      </c>
      <c r="J131" s="336">
        <v>55.25</v>
      </c>
      <c r="K131" s="342"/>
      <c r="L131" s="333"/>
      <c r="M131" s="338">
        <v>1547.62</v>
      </c>
      <c r="N131" s="333"/>
      <c r="O131" s="339">
        <v>69286.899999999994</v>
      </c>
      <c r="AF131" s="322"/>
      <c r="AG131" s="322"/>
      <c r="AH131" s="322"/>
      <c r="AK131" s="304" t="s">
        <v>630</v>
      </c>
      <c r="AM131" s="322"/>
      <c r="AP131" s="322"/>
      <c r="AR131" s="322"/>
    </row>
    <row r="132" spans="1:44" customFormat="1" ht="14.4" x14ac:dyDescent="0.3">
      <c r="A132" s="328"/>
      <c r="B132" s="352"/>
      <c r="C132" s="353"/>
      <c r="D132" s="475" t="s">
        <v>70</v>
      </c>
      <c r="E132" s="475"/>
      <c r="F132" s="475"/>
      <c r="G132" s="324"/>
      <c r="H132" s="354"/>
      <c r="I132" s="354"/>
      <c r="J132" s="354"/>
      <c r="K132" s="355"/>
      <c r="L132" s="354"/>
      <c r="M132" s="361">
        <v>18354.78</v>
      </c>
      <c r="N132" s="348"/>
      <c r="O132" s="357">
        <v>425475.62</v>
      </c>
      <c r="AF132" s="322"/>
      <c r="AG132" s="322"/>
      <c r="AH132" s="322"/>
      <c r="AM132" s="322" t="s">
        <v>70</v>
      </c>
      <c r="AP132" s="322"/>
      <c r="AR132" s="322"/>
    </row>
    <row r="133" spans="1:44" s="494" customFormat="1" ht="52.2" x14ac:dyDescent="0.3">
      <c r="A133" s="488" t="s">
        <v>90</v>
      </c>
      <c r="B133" s="489" t="s">
        <v>633</v>
      </c>
      <c r="C133" s="490" t="s">
        <v>985</v>
      </c>
      <c r="D133" s="491" t="s">
        <v>634</v>
      </c>
      <c r="E133" s="491"/>
      <c r="F133" s="491"/>
      <c r="G133" s="489" t="s">
        <v>635</v>
      </c>
      <c r="H133" s="489">
        <v>2</v>
      </c>
      <c r="I133" s="489" t="s">
        <v>48</v>
      </c>
      <c r="J133" s="489" t="s">
        <v>27</v>
      </c>
      <c r="K133" s="492" t="s">
        <v>636</v>
      </c>
      <c r="L133" s="489" t="s">
        <v>95</v>
      </c>
      <c r="M133" s="492" t="s">
        <v>637</v>
      </c>
      <c r="N133" s="489" t="s">
        <v>84</v>
      </c>
      <c r="O133" s="493" t="s">
        <v>638</v>
      </c>
      <c r="AF133" s="495"/>
      <c r="AG133" s="495"/>
      <c r="AH133" s="495" t="s">
        <v>634</v>
      </c>
      <c r="AM133" s="495"/>
      <c r="AP133" s="495"/>
      <c r="AR133" s="495"/>
    </row>
    <row r="134" spans="1:44" customFormat="1" ht="14.4" x14ac:dyDescent="0.3">
      <c r="A134" s="360"/>
      <c r="B134" s="303"/>
      <c r="C134" s="353"/>
      <c r="D134" s="469" t="s">
        <v>85</v>
      </c>
      <c r="E134" s="469"/>
      <c r="F134" s="469"/>
      <c r="G134" s="469"/>
      <c r="H134" s="469"/>
      <c r="I134" s="469"/>
      <c r="J134" s="469"/>
      <c r="K134" s="469"/>
      <c r="L134" s="469"/>
      <c r="M134" s="469"/>
      <c r="N134" s="469"/>
      <c r="O134" s="476"/>
      <c r="AF134" s="322"/>
      <c r="AG134" s="322"/>
      <c r="AH134" s="322"/>
      <c r="AM134" s="322"/>
      <c r="AN134" s="304" t="s">
        <v>85</v>
      </c>
      <c r="AP134" s="322"/>
      <c r="AR134" s="322"/>
    </row>
    <row r="135" spans="1:44" customFormat="1" ht="14.4" x14ac:dyDescent="0.3">
      <c r="A135" s="360"/>
      <c r="B135" s="352"/>
      <c r="C135" s="353"/>
      <c r="D135" s="469" t="s">
        <v>639</v>
      </c>
      <c r="E135" s="469"/>
      <c r="F135" s="469"/>
      <c r="G135" s="469"/>
      <c r="H135" s="469"/>
      <c r="I135" s="469"/>
      <c r="J135" s="469"/>
      <c r="K135" s="469"/>
      <c r="L135" s="469"/>
      <c r="M135" s="469"/>
      <c r="N135" s="469"/>
      <c r="O135" s="476"/>
      <c r="AF135" s="322"/>
      <c r="AG135" s="322"/>
      <c r="AH135" s="322"/>
      <c r="AM135" s="322"/>
      <c r="AO135" s="304" t="s">
        <v>639</v>
      </c>
      <c r="AP135" s="322"/>
      <c r="AR135" s="322"/>
    </row>
    <row r="136" spans="1:44" customFormat="1" ht="14.4" x14ac:dyDescent="0.3">
      <c r="A136" s="328"/>
      <c r="B136" s="329"/>
      <c r="C136" s="330"/>
      <c r="D136" s="467" t="s">
        <v>119</v>
      </c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8"/>
      <c r="AF136" s="322"/>
      <c r="AG136" s="322"/>
      <c r="AH136" s="322"/>
      <c r="AI136" s="304" t="s">
        <v>119</v>
      </c>
      <c r="AM136" s="322"/>
      <c r="AP136" s="322"/>
      <c r="AR136" s="322"/>
    </row>
    <row r="137" spans="1:44" customFormat="1" ht="14.4" x14ac:dyDescent="0.3">
      <c r="A137" s="328"/>
      <c r="B137" s="352"/>
      <c r="C137" s="353"/>
      <c r="D137" s="475" t="s">
        <v>70</v>
      </c>
      <c r="E137" s="475"/>
      <c r="F137" s="475"/>
      <c r="G137" s="324"/>
      <c r="H137" s="354"/>
      <c r="I137" s="354"/>
      <c r="J137" s="354"/>
      <c r="K137" s="355"/>
      <c r="L137" s="354"/>
      <c r="M137" s="361">
        <v>434068.62</v>
      </c>
      <c r="N137" s="348"/>
      <c r="O137" s="357">
        <v>3541999.94</v>
      </c>
      <c r="AF137" s="322"/>
      <c r="AG137" s="322"/>
      <c r="AH137" s="322"/>
      <c r="AM137" s="322" t="s">
        <v>70</v>
      </c>
      <c r="AP137" s="322"/>
      <c r="AR137" s="322"/>
    </row>
    <row r="138" spans="1:44" customFormat="1" ht="14.4" x14ac:dyDescent="0.3">
      <c r="A138" s="364"/>
      <c r="B138" s="305"/>
      <c r="C138" s="326"/>
      <c r="D138" s="475" t="s">
        <v>640</v>
      </c>
      <c r="E138" s="475"/>
      <c r="F138" s="475"/>
      <c r="G138" s="475"/>
      <c r="H138" s="475"/>
      <c r="I138" s="475"/>
      <c r="J138" s="475"/>
      <c r="K138" s="475"/>
      <c r="L138" s="475"/>
      <c r="M138" s="365"/>
      <c r="N138" s="366"/>
      <c r="O138" s="367"/>
      <c r="P138" s="368"/>
      <c r="AF138" s="322"/>
      <c r="AG138" s="322"/>
      <c r="AH138" s="322"/>
      <c r="AM138" s="322"/>
      <c r="AP138" s="322" t="s">
        <v>640</v>
      </c>
      <c r="AR138" s="322"/>
    </row>
    <row r="139" spans="1:44" customFormat="1" ht="14.4" x14ac:dyDescent="0.3">
      <c r="A139" s="328"/>
      <c r="B139" s="303"/>
      <c r="C139" s="330"/>
      <c r="D139" s="469" t="s">
        <v>96</v>
      </c>
      <c r="E139" s="469"/>
      <c r="F139" s="469"/>
      <c r="G139" s="469"/>
      <c r="H139" s="469"/>
      <c r="I139" s="469"/>
      <c r="J139" s="469"/>
      <c r="K139" s="469"/>
      <c r="L139" s="469"/>
      <c r="M139" s="369">
        <v>461576.5</v>
      </c>
      <c r="N139" s="370"/>
      <c r="O139" s="371"/>
      <c r="P139" s="372"/>
      <c r="AF139" s="322"/>
      <c r="AG139" s="322"/>
      <c r="AH139" s="322"/>
      <c r="AM139" s="322"/>
      <c r="AP139" s="322"/>
      <c r="AQ139" s="304" t="s">
        <v>96</v>
      </c>
      <c r="AR139" s="322"/>
    </row>
    <row r="140" spans="1:44" customFormat="1" ht="14.4" x14ac:dyDescent="0.3">
      <c r="A140" s="328"/>
      <c r="B140" s="303"/>
      <c r="C140" s="330"/>
      <c r="D140" s="469" t="s">
        <v>97</v>
      </c>
      <c r="E140" s="469"/>
      <c r="F140" s="469"/>
      <c r="G140" s="469"/>
      <c r="H140" s="469"/>
      <c r="I140" s="469"/>
      <c r="J140" s="469"/>
      <c r="K140" s="469"/>
      <c r="L140" s="469"/>
      <c r="M140" s="372"/>
      <c r="N140" s="370"/>
      <c r="O140" s="371"/>
      <c r="P140" s="372"/>
      <c r="AF140" s="322"/>
      <c r="AG140" s="322"/>
      <c r="AH140" s="322"/>
      <c r="AM140" s="322"/>
      <c r="AP140" s="322"/>
      <c r="AQ140" s="304" t="s">
        <v>97</v>
      </c>
      <c r="AR140" s="322"/>
    </row>
    <row r="141" spans="1:44" customFormat="1" ht="14.4" x14ac:dyDescent="0.3">
      <c r="A141" s="328"/>
      <c r="B141" s="303"/>
      <c r="C141" s="330"/>
      <c r="D141" s="469" t="s">
        <v>98</v>
      </c>
      <c r="E141" s="469"/>
      <c r="F141" s="469"/>
      <c r="G141" s="469"/>
      <c r="H141" s="469"/>
      <c r="I141" s="469"/>
      <c r="J141" s="469"/>
      <c r="K141" s="469"/>
      <c r="L141" s="469"/>
      <c r="M141" s="369">
        <v>4721.16</v>
      </c>
      <c r="N141" s="370"/>
      <c r="O141" s="371"/>
      <c r="P141" s="372"/>
      <c r="AF141" s="322"/>
      <c r="AG141" s="322"/>
      <c r="AH141" s="322"/>
      <c r="AM141" s="322"/>
      <c r="AP141" s="322"/>
      <c r="AQ141" s="304" t="s">
        <v>98</v>
      </c>
      <c r="AR141" s="322"/>
    </row>
    <row r="142" spans="1:44" customFormat="1" ht="14.4" x14ac:dyDescent="0.3">
      <c r="A142" s="328"/>
      <c r="B142" s="303"/>
      <c r="C142" s="330"/>
      <c r="D142" s="469" t="s">
        <v>99</v>
      </c>
      <c r="E142" s="469"/>
      <c r="F142" s="469"/>
      <c r="G142" s="469"/>
      <c r="H142" s="469"/>
      <c r="I142" s="469"/>
      <c r="J142" s="469"/>
      <c r="K142" s="469"/>
      <c r="L142" s="469"/>
      <c r="M142" s="369">
        <v>8205.92</v>
      </c>
      <c r="N142" s="370"/>
      <c r="O142" s="371"/>
      <c r="P142" s="372"/>
      <c r="AF142" s="322"/>
      <c r="AG142" s="322"/>
      <c r="AH142" s="322"/>
      <c r="AM142" s="322"/>
      <c r="AP142" s="322"/>
      <c r="AQ142" s="304" t="s">
        <v>99</v>
      </c>
      <c r="AR142" s="322"/>
    </row>
    <row r="143" spans="1:44" customFormat="1" ht="14.4" x14ac:dyDescent="0.3">
      <c r="A143" s="328"/>
      <c r="B143" s="303"/>
      <c r="C143" s="330"/>
      <c r="D143" s="469" t="s">
        <v>100</v>
      </c>
      <c r="E143" s="469"/>
      <c r="F143" s="469"/>
      <c r="G143" s="469"/>
      <c r="H143" s="469"/>
      <c r="I143" s="469"/>
      <c r="J143" s="469"/>
      <c r="K143" s="469"/>
      <c r="L143" s="469"/>
      <c r="M143" s="373">
        <v>881.08</v>
      </c>
      <c r="N143" s="370"/>
      <c r="O143" s="371"/>
      <c r="P143" s="372"/>
      <c r="AF143" s="322"/>
      <c r="AG143" s="322"/>
      <c r="AH143" s="322"/>
      <c r="AM143" s="322"/>
      <c r="AP143" s="322"/>
      <c r="AQ143" s="304" t="s">
        <v>100</v>
      </c>
      <c r="AR143" s="322"/>
    </row>
    <row r="144" spans="1:44" customFormat="1" ht="14.4" x14ac:dyDescent="0.3">
      <c r="A144" s="328"/>
      <c r="B144" s="303"/>
      <c r="C144" s="330"/>
      <c r="D144" s="469" t="s">
        <v>101</v>
      </c>
      <c r="E144" s="469"/>
      <c r="F144" s="469"/>
      <c r="G144" s="469"/>
      <c r="H144" s="469"/>
      <c r="I144" s="469"/>
      <c r="J144" s="469"/>
      <c r="K144" s="469"/>
      <c r="L144" s="469"/>
      <c r="M144" s="369">
        <v>448649.42</v>
      </c>
      <c r="N144" s="370"/>
      <c r="O144" s="371"/>
      <c r="P144" s="372"/>
      <c r="AF144" s="322"/>
      <c r="AG144" s="322"/>
      <c r="AH144" s="322"/>
      <c r="AM144" s="322"/>
      <c r="AP144" s="322"/>
      <c r="AQ144" s="304" t="s">
        <v>101</v>
      </c>
      <c r="AR144" s="322"/>
    </row>
    <row r="145" spans="1:46" customFormat="1" ht="14.4" x14ac:dyDescent="0.3">
      <c r="A145" s="328"/>
      <c r="B145" s="303"/>
      <c r="C145" s="330"/>
      <c r="D145" s="469" t="s">
        <v>102</v>
      </c>
      <c r="E145" s="469"/>
      <c r="F145" s="469"/>
      <c r="G145" s="469"/>
      <c r="H145" s="469"/>
      <c r="I145" s="469"/>
      <c r="J145" s="469"/>
      <c r="K145" s="469"/>
      <c r="L145" s="469"/>
      <c r="M145" s="369">
        <v>470778.18</v>
      </c>
      <c r="N145" s="370"/>
      <c r="O145" s="371"/>
      <c r="P145" s="372"/>
      <c r="AF145" s="322"/>
      <c r="AG145" s="322"/>
      <c r="AH145" s="322"/>
      <c r="AM145" s="322"/>
      <c r="AP145" s="322"/>
      <c r="AQ145" s="304" t="s">
        <v>102</v>
      </c>
      <c r="AR145" s="322"/>
    </row>
    <row r="146" spans="1:46" customFormat="1" ht="14.4" x14ac:dyDescent="0.3">
      <c r="A146" s="328"/>
      <c r="B146" s="303"/>
      <c r="C146" s="330"/>
      <c r="D146" s="469" t="s">
        <v>97</v>
      </c>
      <c r="E146" s="469"/>
      <c r="F146" s="469"/>
      <c r="G146" s="469"/>
      <c r="H146" s="469"/>
      <c r="I146" s="469"/>
      <c r="J146" s="469"/>
      <c r="K146" s="469"/>
      <c r="L146" s="469"/>
      <c r="M146" s="372"/>
      <c r="N146" s="370"/>
      <c r="O146" s="371"/>
      <c r="P146" s="372"/>
      <c r="AF146" s="322"/>
      <c r="AG146" s="322"/>
      <c r="AH146" s="322"/>
      <c r="AM146" s="322"/>
      <c r="AP146" s="322"/>
      <c r="AQ146" s="304" t="s">
        <v>97</v>
      </c>
      <c r="AR146" s="322"/>
    </row>
    <row r="147" spans="1:46" customFormat="1" ht="14.4" x14ac:dyDescent="0.3">
      <c r="A147" s="328"/>
      <c r="B147" s="303"/>
      <c r="C147" s="330"/>
      <c r="D147" s="469" t="s">
        <v>108</v>
      </c>
      <c r="E147" s="469"/>
      <c r="F147" s="469"/>
      <c r="G147" s="469"/>
      <c r="H147" s="469"/>
      <c r="I147" s="469"/>
      <c r="J147" s="469"/>
      <c r="K147" s="469"/>
      <c r="L147" s="469"/>
      <c r="M147" s="369">
        <v>4721.16</v>
      </c>
      <c r="N147" s="370"/>
      <c r="O147" s="371"/>
      <c r="P147" s="372"/>
      <c r="AF147" s="322"/>
      <c r="AG147" s="322"/>
      <c r="AH147" s="322"/>
      <c r="AM147" s="322"/>
      <c r="AP147" s="322"/>
      <c r="AQ147" s="304" t="s">
        <v>108</v>
      </c>
      <c r="AR147" s="322"/>
    </row>
    <row r="148" spans="1:46" customFormat="1" ht="14.4" x14ac:dyDescent="0.3">
      <c r="A148" s="328"/>
      <c r="B148" s="303"/>
      <c r="C148" s="330"/>
      <c r="D148" s="469" t="s">
        <v>109</v>
      </c>
      <c r="E148" s="469"/>
      <c r="F148" s="469"/>
      <c r="G148" s="469"/>
      <c r="H148" s="469"/>
      <c r="I148" s="469"/>
      <c r="J148" s="469"/>
      <c r="K148" s="469"/>
      <c r="L148" s="469"/>
      <c r="M148" s="369">
        <v>8205.92</v>
      </c>
      <c r="N148" s="370"/>
      <c r="O148" s="371"/>
      <c r="P148" s="372"/>
      <c r="AF148" s="322"/>
      <c r="AG148" s="322"/>
      <c r="AH148" s="322"/>
      <c r="AM148" s="322"/>
      <c r="AP148" s="322"/>
      <c r="AQ148" s="304" t="s">
        <v>109</v>
      </c>
      <c r="AR148" s="322"/>
    </row>
    <row r="149" spans="1:46" customFormat="1" ht="14.4" x14ac:dyDescent="0.3">
      <c r="A149" s="328"/>
      <c r="B149" s="303"/>
      <c r="C149" s="330"/>
      <c r="D149" s="469" t="s">
        <v>110</v>
      </c>
      <c r="E149" s="469"/>
      <c r="F149" s="469"/>
      <c r="G149" s="469"/>
      <c r="H149" s="469"/>
      <c r="I149" s="469"/>
      <c r="J149" s="469"/>
      <c r="K149" s="469"/>
      <c r="L149" s="469"/>
      <c r="M149" s="373">
        <v>881.08</v>
      </c>
      <c r="N149" s="370"/>
      <c r="O149" s="371"/>
      <c r="P149" s="372"/>
      <c r="AF149" s="322"/>
      <c r="AG149" s="322"/>
      <c r="AH149" s="322"/>
      <c r="AM149" s="322"/>
      <c r="AP149" s="322"/>
      <c r="AQ149" s="304" t="s">
        <v>110</v>
      </c>
      <c r="AR149" s="322"/>
    </row>
    <row r="150" spans="1:46" customFormat="1" ht="14.4" x14ac:dyDescent="0.3">
      <c r="A150" s="328"/>
      <c r="B150" s="303"/>
      <c r="C150" s="330"/>
      <c r="D150" s="469" t="s">
        <v>136</v>
      </c>
      <c r="E150" s="469"/>
      <c r="F150" s="469"/>
      <c r="G150" s="469"/>
      <c r="H150" s="469"/>
      <c r="I150" s="469"/>
      <c r="J150" s="469"/>
      <c r="K150" s="469"/>
      <c r="L150" s="469"/>
      <c r="M150" s="369">
        <v>448649.42</v>
      </c>
      <c r="N150" s="370"/>
      <c r="O150" s="371"/>
      <c r="P150" s="372"/>
      <c r="AF150" s="322"/>
      <c r="AG150" s="322"/>
      <c r="AH150" s="322"/>
      <c r="AM150" s="322"/>
      <c r="AP150" s="322"/>
      <c r="AQ150" s="304" t="s">
        <v>136</v>
      </c>
      <c r="AR150" s="322"/>
    </row>
    <row r="151" spans="1:46" customFormat="1" ht="14.4" x14ac:dyDescent="0.3">
      <c r="A151" s="328"/>
      <c r="B151" s="303"/>
      <c r="C151" s="330"/>
      <c r="D151" s="469" t="s">
        <v>111</v>
      </c>
      <c r="E151" s="469"/>
      <c r="F151" s="469"/>
      <c r="G151" s="469"/>
      <c r="H151" s="469"/>
      <c r="I151" s="469"/>
      <c r="J151" s="469"/>
      <c r="K151" s="469"/>
      <c r="L151" s="469"/>
      <c r="M151" s="369">
        <v>6106.44</v>
      </c>
      <c r="N151" s="370"/>
      <c r="O151" s="371"/>
      <c r="P151" s="372"/>
      <c r="AF151" s="322"/>
      <c r="AG151" s="322"/>
      <c r="AH151" s="322"/>
      <c r="AM151" s="322"/>
      <c r="AP151" s="322"/>
      <c r="AQ151" s="304" t="s">
        <v>111</v>
      </c>
      <c r="AR151" s="322"/>
    </row>
    <row r="152" spans="1:46" customFormat="1" ht="14.4" x14ac:dyDescent="0.3">
      <c r="A152" s="328"/>
      <c r="B152" s="303"/>
      <c r="C152" s="330"/>
      <c r="D152" s="469" t="s">
        <v>112</v>
      </c>
      <c r="E152" s="469"/>
      <c r="F152" s="469"/>
      <c r="G152" s="469"/>
      <c r="H152" s="469"/>
      <c r="I152" s="469"/>
      <c r="J152" s="469"/>
      <c r="K152" s="469"/>
      <c r="L152" s="469"/>
      <c r="M152" s="369">
        <v>3095.24</v>
      </c>
      <c r="N152" s="370"/>
      <c r="O152" s="371"/>
      <c r="P152" s="372"/>
      <c r="AF152" s="322"/>
      <c r="AG152" s="322"/>
      <c r="AH152" s="322"/>
      <c r="AM152" s="322"/>
      <c r="AP152" s="322"/>
      <c r="AQ152" s="304" t="s">
        <v>112</v>
      </c>
      <c r="AR152" s="322"/>
    </row>
    <row r="153" spans="1:46" customFormat="1" ht="14.4" x14ac:dyDescent="0.3">
      <c r="A153" s="328"/>
      <c r="B153" s="303"/>
      <c r="C153" s="330"/>
      <c r="D153" s="469" t="s">
        <v>103</v>
      </c>
      <c r="E153" s="469"/>
      <c r="F153" s="469"/>
      <c r="G153" s="469"/>
      <c r="H153" s="469"/>
      <c r="I153" s="469"/>
      <c r="J153" s="469"/>
      <c r="K153" s="469"/>
      <c r="L153" s="469"/>
      <c r="M153" s="369">
        <v>5602.24</v>
      </c>
      <c r="N153" s="370"/>
      <c r="O153" s="371"/>
      <c r="P153" s="372"/>
      <c r="AF153" s="322"/>
      <c r="AG153" s="322"/>
      <c r="AH153" s="322"/>
      <c r="AM153" s="322"/>
      <c r="AP153" s="322"/>
      <c r="AQ153" s="304" t="s">
        <v>103</v>
      </c>
      <c r="AR153" s="322"/>
    </row>
    <row r="154" spans="1:46" customFormat="1" ht="14.4" x14ac:dyDescent="0.3">
      <c r="A154" s="328"/>
      <c r="B154" s="303"/>
      <c r="C154" s="330"/>
      <c r="D154" s="469" t="s">
        <v>104</v>
      </c>
      <c r="E154" s="469"/>
      <c r="F154" s="469"/>
      <c r="G154" s="469"/>
      <c r="H154" s="469"/>
      <c r="I154" s="469"/>
      <c r="J154" s="469"/>
      <c r="K154" s="469"/>
      <c r="L154" s="469"/>
      <c r="M154" s="369">
        <v>6106.44</v>
      </c>
      <c r="N154" s="370"/>
      <c r="O154" s="371"/>
      <c r="P154" s="372"/>
      <c r="AF154" s="322"/>
      <c r="AG154" s="322"/>
      <c r="AH154" s="322"/>
      <c r="AM154" s="322"/>
      <c r="AP154" s="322"/>
      <c r="AQ154" s="304" t="s">
        <v>104</v>
      </c>
      <c r="AR154" s="322"/>
    </row>
    <row r="155" spans="1:46" customFormat="1" ht="14.4" x14ac:dyDescent="0.3">
      <c r="A155" s="328"/>
      <c r="B155" s="303"/>
      <c r="C155" s="330"/>
      <c r="D155" s="469" t="s">
        <v>105</v>
      </c>
      <c r="E155" s="469"/>
      <c r="F155" s="469"/>
      <c r="G155" s="469"/>
      <c r="H155" s="469"/>
      <c r="I155" s="469"/>
      <c r="J155" s="469"/>
      <c r="K155" s="469"/>
      <c r="L155" s="469"/>
      <c r="M155" s="369">
        <v>3095.24</v>
      </c>
      <c r="N155" s="370"/>
      <c r="O155" s="371"/>
      <c r="P155" s="372"/>
      <c r="AF155" s="322"/>
      <c r="AG155" s="322"/>
      <c r="AH155" s="322"/>
      <c r="AM155" s="322"/>
      <c r="AP155" s="322"/>
      <c r="AQ155" s="304" t="s">
        <v>105</v>
      </c>
      <c r="AR155" s="322"/>
    </row>
    <row r="156" spans="1:46" customFormat="1" ht="14.4" x14ac:dyDescent="0.3">
      <c r="A156" s="328"/>
      <c r="B156" s="303"/>
      <c r="C156" s="374"/>
      <c r="D156" s="477" t="s">
        <v>641</v>
      </c>
      <c r="E156" s="477"/>
      <c r="F156" s="477"/>
      <c r="G156" s="477"/>
      <c r="H156" s="477"/>
      <c r="I156" s="477"/>
      <c r="J156" s="477"/>
      <c r="K156" s="477"/>
      <c r="L156" s="477"/>
      <c r="M156" s="375">
        <v>470778.18</v>
      </c>
      <c r="N156" s="376"/>
      <c r="O156" s="377"/>
      <c r="P156" s="378"/>
      <c r="AF156" s="322"/>
      <c r="AG156" s="322"/>
      <c r="AH156" s="322"/>
      <c r="AM156" s="322"/>
      <c r="AP156" s="322"/>
      <c r="AR156" s="322" t="s">
        <v>641</v>
      </c>
    </row>
    <row r="157" spans="1:46" customFormat="1" ht="14.4" x14ac:dyDescent="0.3">
      <c r="A157" s="364"/>
      <c r="B157" s="305"/>
      <c r="C157" s="326"/>
      <c r="D157" s="475" t="s">
        <v>149</v>
      </c>
      <c r="E157" s="475"/>
      <c r="F157" s="475"/>
      <c r="G157" s="475"/>
      <c r="H157" s="475"/>
      <c r="I157" s="475"/>
      <c r="J157" s="475"/>
      <c r="K157" s="475"/>
      <c r="L157" s="475"/>
      <c r="M157" s="365"/>
      <c r="N157" s="366"/>
      <c r="O157" s="367"/>
      <c r="AS157" s="322" t="s">
        <v>149</v>
      </c>
    </row>
    <row r="158" spans="1:46" customFormat="1" ht="14.4" x14ac:dyDescent="0.3">
      <c r="A158" s="328"/>
      <c r="B158" s="303"/>
      <c r="C158" s="330"/>
      <c r="D158" s="469" t="s">
        <v>96</v>
      </c>
      <c r="E158" s="469"/>
      <c r="F158" s="469"/>
      <c r="G158" s="469"/>
      <c r="H158" s="469"/>
      <c r="I158" s="469"/>
      <c r="J158" s="469"/>
      <c r="K158" s="469"/>
      <c r="L158" s="469"/>
      <c r="M158" s="369">
        <v>832804.96</v>
      </c>
      <c r="N158" s="370"/>
      <c r="O158" s="379">
        <v>7395758.5099999998</v>
      </c>
      <c r="AS158" s="322"/>
      <c r="AT158" s="304" t="s">
        <v>96</v>
      </c>
    </row>
    <row r="159" spans="1:46" customFormat="1" ht="14.4" x14ac:dyDescent="0.3">
      <c r="A159" s="328"/>
      <c r="B159" s="303"/>
      <c r="C159" s="330"/>
      <c r="D159" s="469" t="s">
        <v>97</v>
      </c>
      <c r="E159" s="469"/>
      <c r="F159" s="469"/>
      <c r="G159" s="469"/>
      <c r="H159" s="469"/>
      <c r="I159" s="469"/>
      <c r="J159" s="469"/>
      <c r="K159" s="469"/>
      <c r="L159" s="469"/>
      <c r="M159" s="372"/>
      <c r="N159" s="370"/>
      <c r="O159" s="371"/>
      <c r="AS159" s="322"/>
      <c r="AT159" s="304" t="s">
        <v>97</v>
      </c>
    </row>
    <row r="160" spans="1:46" customFormat="1" ht="14.4" x14ac:dyDescent="0.3">
      <c r="A160" s="328"/>
      <c r="B160" s="303"/>
      <c r="C160" s="330"/>
      <c r="D160" s="469" t="s">
        <v>98</v>
      </c>
      <c r="E160" s="469"/>
      <c r="F160" s="469"/>
      <c r="G160" s="469"/>
      <c r="H160" s="469"/>
      <c r="I160" s="469"/>
      <c r="J160" s="469"/>
      <c r="K160" s="469"/>
      <c r="L160" s="469"/>
      <c r="M160" s="369">
        <v>8207.65</v>
      </c>
      <c r="N160" s="370"/>
      <c r="O160" s="379">
        <v>367456.5</v>
      </c>
      <c r="AS160" s="322"/>
      <c r="AT160" s="304" t="s">
        <v>98</v>
      </c>
    </row>
    <row r="161" spans="1:46" customFormat="1" ht="14.4" x14ac:dyDescent="0.3">
      <c r="A161" s="328"/>
      <c r="B161" s="303"/>
      <c r="C161" s="330"/>
      <c r="D161" s="469" t="s">
        <v>99</v>
      </c>
      <c r="E161" s="469"/>
      <c r="F161" s="469"/>
      <c r="G161" s="469"/>
      <c r="H161" s="469"/>
      <c r="I161" s="469"/>
      <c r="J161" s="469"/>
      <c r="K161" s="469"/>
      <c r="L161" s="469"/>
      <c r="M161" s="369">
        <v>58974.01</v>
      </c>
      <c r="N161" s="370"/>
      <c r="O161" s="379">
        <v>780815.89</v>
      </c>
      <c r="AS161" s="322"/>
      <c r="AT161" s="304" t="s">
        <v>99</v>
      </c>
    </row>
    <row r="162" spans="1:46" customFormat="1" ht="14.4" x14ac:dyDescent="0.3">
      <c r="A162" s="328"/>
      <c r="B162" s="303"/>
      <c r="C162" s="330"/>
      <c r="D162" s="469" t="s">
        <v>100</v>
      </c>
      <c r="E162" s="469"/>
      <c r="F162" s="469"/>
      <c r="G162" s="469"/>
      <c r="H162" s="469"/>
      <c r="I162" s="469"/>
      <c r="J162" s="469"/>
      <c r="K162" s="469"/>
      <c r="L162" s="469"/>
      <c r="M162" s="369">
        <v>2678.22</v>
      </c>
      <c r="N162" s="370"/>
      <c r="O162" s="379">
        <v>119903.91</v>
      </c>
      <c r="AS162" s="322"/>
      <c r="AT162" s="304" t="s">
        <v>100</v>
      </c>
    </row>
    <row r="163" spans="1:46" customFormat="1" ht="14.4" x14ac:dyDescent="0.3">
      <c r="A163" s="328"/>
      <c r="B163" s="303"/>
      <c r="C163" s="330"/>
      <c r="D163" s="469" t="s">
        <v>101</v>
      </c>
      <c r="E163" s="469"/>
      <c r="F163" s="469"/>
      <c r="G163" s="469"/>
      <c r="H163" s="469"/>
      <c r="I163" s="469"/>
      <c r="J163" s="469"/>
      <c r="K163" s="469"/>
      <c r="L163" s="469"/>
      <c r="M163" s="369">
        <v>765623.3</v>
      </c>
      <c r="N163" s="370"/>
      <c r="O163" s="379">
        <v>6247486.1200000001</v>
      </c>
      <c r="AS163" s="322"/>
      <c r="AT163" s="304" t="s">
        <v>101</v>
      </c>
    </row>
    <row r="164" spans="1:46" customFormat="1" ht="14.4" x14ac:dyDescent="0.3">
      <c r="A164" s="328"/>
      <c r="B164" s="303"/>
      <c r="C164" s="330"/>
      <c r="D164" s="469" t="s">
        <v>102</v>
      </c>
      <c r="E164" s="469"/>
      <c r="F164" s="469"/>
      <c r="G164" s="469"/>
      <c r="H164" s="469"/>
      <c r="I164" s="469"/>
      <c r="J164" s="469"/>
      <c r="K164" s="469"/>
      <c r="L164" s="469"/>
      <c r="M164" s="369">
        <v>854718.52</v>
      </c>
      <c r="N164" s="370"/>
      <c r="O164" s="379">
        <v>8376828.6600000001</v>
      </c>
      <c r="AS164" s="322"/>
      <c r="AT164" s="304" t="s">
        <v>102</v>
      </c>
    </row>
    <row r="165" spans="1:46" customFormat="1" ht="14.4" x14ac:dyDescent="0.3">
      <c r="A165" s="328"/>
      <c r="B165" s="303"/>
      <c r="C165" s="330"/>
      <c r="D165" s="469" t="s">
        <v>611</v>
      </c>
      <c r="E165" s="469"/>
      <c r="F165" s="469"/>
      <c r="G165" s="469"/>
      <c r="H165" s="469"/>
      <c r="I165" s="469"/>
      <c r="J165" s="469"/>
      <c r="K165" s="469"/>
      <c r="L165" s="469"/>
      <c r="M165" s="369">
        <v>821253.69</v>
      </c>
      <c r="N165" s="370"/>
      <c r="O165" s="379">
        <v>7933754.3099999996</v>
      </c>
      <c r="AS165" s="322"/>
      <c r="AT165" s="304" t="s">
        <v>611</v>
      </c>
    </row>
    <row r="166" spans="1:46" customFormat="1" ht="14.4" x14ac:dyDescent="0.3">
      <c r="A166" s="328"/>
      <c r="B166" s="303"/>
      <c r="C166" s="330"/>
      <c r="D166" s="469" t="s">
        <v>612</v>
      </c>
      <c r="E166" s="469"/>
      <c r="F166" s="469"/>
      <c r="G166" s="469"/>
      <c r="H166" s="469"/>
      <c r="I166" s="469"/>
      <c r="J166" s="469"/>
      <c r="K166" s="469"/>
      <c r="L166" s="469"/>
      <c r="M166" s="372"/>
      <c r="N166" s="370"/>
      <c r="O166" s="371"/>
      <c r="AS166" s="322"/>
      <c r="AT166" s="304" t="s">
        <v>612</v>
      </c>
    </row>
    <row r="167" spans="1:46" customFormat="1" ht="14.4" x14ac:dyDescent="0.3">
      <c r="A167" s="328"/>
      <c r="B167" s="303"/>
      <c r="C167" s="330"/>
      <c r="D167" s="469" t="s">
        <v>613</v>
      </c>
      <c r="E167" s="469"/>
      <c r="F167" s="469"/>
      <c r="G167" s="469"/>
      <c r="H167" s="469"/>
      <c r="I167" s="469"/>
      <c r="J167" s="469"/>
      <c r="K167" s="469"/>
      <c r="L167" s="469"/>
      <c r="M167" s="369">
        <v>8207.65</v>
      </c>
      <c r="N167" s="370"/>
      <c r="O167" s="379">
        <v>367456.5</v>
      </c>
      <c r="AS167" s="322"/>
      <c r="AT167" s="304" t="s">
        <v>613</v>
      </c>
    </row>
    <row r="168" spans="1:46" customFormat="1" ht="14.4" x14ac:dyDescent="0.3">
      <c r="A168" s="328"/>
      <c r="B168" s="303"/>
      <c r="C168" s="330"/>
      <c r="D168" s="469" t="s">
        <v>614</v>
      </c>
      <c r="E168" s="469"/>
      <c r="F168" s="469"/>
      <c r="G168" s="469"/>
      <c r="H168" s="469"/>
      <c r="I168" s="469"/>
      <c r="J168" s="469"/>
      <c r="K168" s="469"/>
      <c r="L168" s="469"/>
      <c r="M168" s="369">
        <v>25509.18</v>
      </c>
      <c r="N168" s="370"/>
      <c r="O168" s="379">
        <v>337741.54</v>
      </c>
      <c r="AS168" s="322"/>
      <c r="AT168" s="304" t="s">
        <v>614</v>
      </c>
    </row>
    <row r="169" spans="1:46" customFormat="1" ht="14.4" x14ac:dyDescent="0.3">
      <c r="A169" s="328"/>
      <c r="B169" s="303"/>
      <c r="C169" s="330"/>
      <c r="D169" s="469" t="s">
        <v>615</v>
      </c>
      <c r="E169" s="469"/>
      <c r="F169" s="469"/>
      <c r="G169" s="469"/>
      <c r="H169" s="469"/>
      <c r="I169" s="469"/>
      <c r="J169" s="469"/>
      <c r="K169" s="469"/>
      <c r="L169" s="469"/>
      <c r="M169" s="369">
        <v>2678.22</v>
      </c>
      <c r="N169" s="370"/>
      <c r="O169" s="379">
        <v>119903.91</v>
      </c>
      <c r="AS169" s="322"/>
      <c r="AT169" s="304" t="s">
        <v>615</v>
      </c>
    </row>
    <row r="170" spans="1:46" customFormat="1" ht="14.4" x14ac:dyDescent="0.3">
      <c r="A170" s="328"/>
      <c r="B170" s="303"/>
      <c r="C170" s="330"/>
      <c r="D170" s="469" t="s">
        <v>616</v>
      </c>
      <c r="E170" s="469"/>
      <c r="F170" s="469"/>
      <c r="G170" s="469"/>
      <c r="H170" s="469"/>
      <c r="I170" s="469"/>
      <c r="J170" s="469"/>
      <c r="K170" s="469"/>
      <c r="L170" s="469"/>
      <c r="M170" s="369">
        <v>765623.3</v>
      </c>
      <c r="N170" s="370"/>
      <c r="O170" s="379">
        <v>6247486.1200000001</v>
      </c>
      <c r="AS170" s="322"/>
      <c r="AT170" s="304" t="s">
        <v>616</v>
      </c>
    </row>
    <row r="171" spans="1:46" customFormat="1" ht="14.4" x14ac:dyDescent="0.3">
      <c r="A171" s="328"/>
      <c r="B171" s="303"/>
      <c r="C171" s="330"/>
      <c r="D171" s="469" t="s">
        <v>617</v>
      </c>
      <c r="E171" s="469"/>
      <c r="F171" s="469"/>
      <c r="G171" s="469"/>
      <c r="H171" s="469"/>
      <c r="I171" s="469"/>
      <c r="J171" s="469"/>
      <c r="K171" s="469"/>
      <c r="L171" s="469"/>
      <c r="M171" s="369">
        <v>13418.67</v>
      </c>
      <c r="N171" s="370"/>
      <c r="O171" s="379">
        <v>600753.89</v>
      </c>
      <c r="AS171" s="322"/>
      <c r="AT171" s="304" t="s">
        <v>617</v>
      </c>
    </row>
    <row r="172" spans="1:46" customFormat="1" ht="14.4" x14ac:dyDescent="0.3">
      <c r="A172" s="328"/>
      <c r="B172" s="303"/>
      <c r="C172" s="330"/>
      <c r="D172" s="469" t="s">
        <v>618</v>
      </c>
      <c r="E172" s="469"/>
      <c r="F172" s="469"/>
      <c r="G172" s="469"/>
      <c r="H172" s="469"/>
      <c r="I172" s="469"/>
      <c r="J172" s="469"/>
      <c r="K172" s="469"/>
      <c r="L172" s="469"/>
      <c r="M172" s="369">
        <v>8494.89</v>
      </c>
      <c r="N172" s="370"/>
      <c r="O172" s="379">
        <v>380316.26</v>
      </c>
      <c r="AS172" s="322"/>
      <c r="AT172" s="304" t="s">
        <v>618</v>
      </c>
    </row>
    <row r="173" spans="1:46" customFormat="1" ht="14.4" x14ac:dyDescent="0.3">
      <c r="A173" s="328"/>
      <c r="B173" s="303"/>
      <c r="C173" s="330"/>
      <c r="D173" s="469" t="s">
        <v>619</v>
      </c>
      <c r="E173" s="469"/>
      <c r="F173" s="469"/>
      <c r="G173" s="469"/>
      <c r="H173" s="469"/>
      <c r="I173" s="469"/>
      <c r="J173" s="469"/>
      <c r="K173" s="469"/>
      <c r="L173" s="469"/>
      <c r="M173" s="369">
        <v>33464.83</v>
      </c>
      <c r="N173" s="370"/>
      <c r="O173" s="379">
        <v>443074.35</v>
      </c>
      <c r="AS173" s="322"/>
      <c r="AT173" s="304" t="s">
        <v>619</v>
      </c>
    </row>
    <row r="174" spans="1:46" customFormat="1" ht="14.4" x14ac:dyDescent="0.3">
      <c r="A174" s="328"/>
      <c r="B174" s="303"/>
      <c r="C174" s="330"/>
      <c r="D174" s="469" t="s">
        <v>103</v>
      </c>
      <c r="E174" s="469"/>
      <c r="F174" s="469"/>
      <c r="G174" s="469"/>
      <c r="H174" s="469"/>
      <c r="I174" s="469"/>
      <c r="J174" s="469"/>
      <c r="K174" s="469"/>
      <c r="L174" s="469"/>
      <c r="M174" s="369">
        <v>10885.87</v>
      </c>
      <c r="N174" s="370"/>
      <c r="O174" s="379">
        <v>487360.41</v>
      </c>
      <c r="AS174" s="322"/>
      <c r="AT174" s="304" t="s">
        <v>103</v>
      </c>
    </row>
    <row r="175" spans="1:46" customFormat="1" ht="14.4" x14ac:dyDescent="0.3">
      <c r="A175" s="328"/>
      <c r="B175" s="303"/>
      <c r="C175" s="330"/>
      <c r="D175" s="469" t="s">
        <v>104</v>
      </c>
      <c r="E175" s="469"/>
      <c r="F175" s="469"/>
      <c r="G175" s="469"/>
      <c r="H175" s="469"/>
      <c r="I175" s="469"/>
      <c r="J175" s="469"/>
      <c r="K175" s="469"/>
      <c r="L175" s="469"/>
      <c r="M175" s="369">
        <v>13418.67</v>
      </c>
      <c r="N175" s="370"/>
      <c r="O175" s="379">
        <v>600753.89</v>
      </c>
      <c r="AS175" s="322"/>
      <c r="AT175" s="304" t="s">
        <v>104</v>
      </c>
    </row>
    <row r="176" spans="1:46" customFormat="1" ht="14.4" x14ac:dyDescent="0.3">
      <c r="A176" s="328"/>
      <c r="B176" s="303"/>
      <c r="C176" s="330"/>
      <c r="D176" s="469" t="s">
        <v>105</v>
      </c>
      <c r="E176" s="469"/>
      <c r="F176" s="469"/>
      <c r="G176" s="469"/>
      <c r="H176" s="469"/>
      <c r="I176" s="469"/>
      <c r="J176" s="469"/>
      <c r="K176" s="469"/>
      <c r="L176" s="469"/>
      <c r="M176" s="369">
        <v>8494.89</v>
      </c>
      <c r="N176" s="370"/>
      <c r="O176" s="379">
        <v>380316.26</v>
      </c>
      <c r="AS176" s="322"/>
      <c r="AT176" s="304" t="s">
        <v>105</v>
      </c>
    </row>
    <row r="177" spans="1:52" customFormat="1" ht="14.4" x14ac:dyDescent="0.3">
      <c r="A177" s="328"/>
      <c r="B177" s="303"/>
      <c r="C177" s="330"/>
      <c r="D177" s="469" t="s">
        <v>150</v>
      </c>
      <c r="E177" s="469"/>
      <c r="F177" s="469"/>
      <c r="G177" s="469"/>
      <c r="H177" s="469"/>
      <c r="I177" s="469"/>
      <c r="J177" s="469"/>
      <c r="K177" s="469"/>
      <c r="L177" s="469"/>
      <c r="M177" s="369">
        <v>70086.92</v>
      </c>
      <c r="N177" s="370"/>
      <c r="O177" s="379">
        <v>686899.95</v>
      </c>
      <c r="AS177" s="322"/>
      <c r="AT177" s="304" t="s">
        <v>150</v>
      </c>
    </row>
    <row r="178" spans="1:52" customFormat="1" ht="14.4" x14ac:dyDescent="0.3">
      <c r="A178" s="328"/>
      <c r="B178" s="303"/>
      <c r="C178" s="374"/>
      <c r="D178" s="477" t="s">
        <v>151</v>
      </c>
      <c r="E178" s="477"/>
      <c r="F178" s="477"/>
      <c r="G178" s="477"/>
      <c r="H178" s="477"/>
      <c r="I178" s="477"/>
      <c r="J178" s="477"/>
      <c r="K178" s="477"/>
      <c r="L178" s="477"/>
      <c r="M178" s="375">
        <v>924805.44</v>
      </c>
      <c r="N178" s="376"/>
      <c r="O178" s="380">
        <v>9063728.6099999994</v>
      </c>
      <c r="AS178" s="322"/>
      <c r="AU178" s="322" t="s">
        <v>151</v>
      </c>
    </row>
    <row r="179" spans="1:52" customFormat="1" ht="14.4" x14ac:dyDescent="0.3">
      <c r="A179" s="328"/>
      <c r="B179" s="303"/>
      <c r="C179" s="330"/>
      <c r="D179" s="469" t="s">
        <v>152</v>
      </c>
      <c r="E179" s="469"/>
      <c r="F179" s="469"/>
      <c r="G179" s="469"/>
      <c r="H179" s="469"/>
      <c r="I179" s="469"/>
      <c r="J179" s="469"/>
      <c r="K179" s="469"/>
      <c r="L179" s="469"/>
      <c r="M179" s="369">
        <v>22195.33</v>
      </c>
      <c r="N179" s="370"/>
      <c r="O179" s="379">
        <v>217529.49</v>
      </c>
      <c r="AS179" s="322"/>
      <c r="AT179" s="304" t="s">
        <v>152</v>
      </c>
      <c r="AU179" s="322"/>
    </row>
    <row r="180" spans="1:52" customFormat="1" ht="14.4" x14ac:dyDescent="0.3">
      <c r="A180" s="328"/>
      <c r="B180" s="303"/>
      <c r="C180" s="374"/>
      <c r="D180" s="477" t="s">
        <v>151</v>
      </c>
      <c r="E180" s="477"/>
      <c r="F180" s="477"/>
      <c r="G180" s="477"/>
      <c r="H180" s="477"/>
      <c r="I180" s="477"/>
      <c r="J180" s="477"/>
      <c r="K180" s="477"/>
      <c r="L180" s="477"/>
      <c r="M180" s="375">
        <v>947000.77</v>
      </c>
      <c r="N180" s="376"/>
      <c r="O180" s="380">
        <v>9281258.0999999996</v>
      </c>
      <c r="AS180" s="322"/>
      <c r="AU180" s="322" t="s">
        <v>151</v>
      </c>
    </row>
    <row r="181" spans="1:52" customFormat="1" ht="14.4" x14ac:dyDescent="0.3">
      <c r="A181" s="328"/>
      <c r="B181" s="303"/>
      <c r="C181" s="330"/>
      <c r="D181" s="469" t="s">
        <v>153</v>
      </c>
      <c r="E181" s="469"/>
      <c r="F181" s="469"/>
      <c r="G181" s="469"/>
      <c r="H181" s="469"/>
      <c r="I181" s="469"/>
      <c r="J181" s="469"/>
      <c r="K181" s="469"/>
      <c r="L181" s="469"/>
      <c r="M181" s="369">
        <v>48675.839999999997</v>
      </c>
      <c r="N181" s="370"/>
      <c r="O181" s="379">
        <v>477056.67</v>
      </c>
      <c r="AS181" s="322"/>
      <c r="AT181" s="304" t="s">
        <v>153</v>
      </c>
      <c r="AU181" s="322"/>
    </row>
    <row r="182" spans="1:52" customFormat="1" ht="14.4" x14ac:dyDescent="0.3">
      <c r="A182" s="328"/>
      <c r="B182" s="303"/>
      <c r="C182" s="374"/>
      <c r="D182" s="477" t="s">
        <v>154</v>
      </c>
      <c r="E182" s="477"/>
      <c r="F182" s="477"/>
      <c r="G182" s="477"/>
      <c r="H182" s="477"/>
      <c r="I182" s="477"/>
      <c r="J182" s="477"/>
      <c r="K182" s="477"/>
      <c r="L182" s="477"/>
      <c r="M182" s="375">
        <v>995676.61</v>
      </c>
      <c r="N182" s="376"/>
      <c r="O182" s="380">
        <v>9758314.7699999996</v>
      </c>
      <c r="AS182" s="322"/>
      <c r="AU182" s="322"/>
      <c r="AV182" s="322" t="s">
        <v>154</v>
      </c>
    </row>
    <row r="183" spans="1:52" customFormat="1" ht="29.25" customHeight="1" x14ac:dyDescent="0.3">
      <c r="A183" s="305"/>
      <c r="B183" s="305"/>
      <c r="C183" s="305"/>
      <c r="D183" s="305"/>
      <c r="E183" s="305"/>
      <c r="F183" s="305"/>
      <c r="G183" s="305"/>
      <c r="H183" s="305"/>
      <c r="I183" s="305"/>
      <c r="J183" s="305"/>
      <c r="K183" s="305"/>
      <c r="L183" s="305"/>
      <c r="M183" s="305"/>
      <c r="N183" s="305"/>
      <c r="O183" s="305"/>
    </row>
    <row r="184" spans="1:52" s="3" customFormat="1" ht="29.25" customHeight="1" x14ac:dyDescent="0.3">
      <c r="A184" s="203"/>
      <c r="B184" s="203"/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</row>
    <row r="185" spans="1:52" s="19" customFormat="1" ht="14.4" x14ac:dyDescent="0.3">
      <c r="A185" s="6"/>
      <c r="B185" s="18" t="s">
        <v>157</v>
      </c>
      <c r="C185" s="448" t="s">
        <v>166</v>
      </c>
      <c r="D185" s="448"/>
      <c r="E185" s="448"/>
      <c r="F185" s="448"/>
      <c r="G185" s="448"/>
      <c r="H185" s="448"/>
      <c r="I185" s="430" t="s">
        <v>167</v>
      </c>
      <c r="J185" s="430"/>
      <c r="K185" s="430"/>
      <c r="L185" s="430"/>
      <c r="M185" s="430"/>
      <c r="N185" s="430"/>
      <c r="O185" s="6"/>
      <c r="P185" s="6"/>
      <c r="Q185" s="6"/>
      <c r="R185" s="6"/>
      <c r="S185" s="6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 t="s">
        <v>5</v>
      </c>
      <c r="AX185" s="15" t="s">
        <v>158</v>
      </c>
      <c r="AY185" s="15"/>
      <c r="AZ185" s="15"/>
    </row>
    <row r="186" spans="1:52" s="20" customFormat="1" ht="27" customHeight="1" x14ac:dyDescent="0.3">
      <c r="B186" s="18"/>
      <c r="C186" s="431" t="s">
        <v>159</v>
      </c>
      <c r="D186" s="431"/>
      <c r="E186" s="431"/>
      <c r="F186" s="431"/>
      <c r="G186" s="431"/>
      <c r="H186" s="431"/>
      <c r="I186" s="431"/>
      <c r="J186" s="431"/>
      <c r="K186" s="431"/>
      <c r="L186" s="431"/>
      <c r="M186" s="431"/>
      <c r="N186" s="43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</row>
    <row r="187" spans="1:52" s="19" customFormat="1" ht="14.4" x14ac:dyDescent="0.3">
      <c r="A187" s="6"/>
      <c r="B187" s="18" t="s">
        <v>160</v>
      </c>
      <c r="C187" s="448" t="s">
        <v>168</v>
      </c>
      <c r="D187" s="448"/>
      <c r="E187" s="448"/>
      <c r="F187" s="448"/>
      <c r="G187" s="448"/>
      <c r="H187" s="448"/>
      <c r="I187" s="430" t="s">
        <v>169</v>
      </c>
      <c r="J187" s="430"/>
      <c r="K187" s="430"/>
      <c r="L187" s="430"/>
      <c r="M187" s="430"/>
      <c r="N187" s="430"/>
      <c r="O187" s="6"/>
      <c r="P187" s="6"/>
      <c r="Q187" s="6"/>
      <c r="R187" s="6"/>
      <c r="S187" s="6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 t="s">
        <v>5</v>
      </c>
      <c r="AZ187" s="15" t="s">
        <v>158</v>
      </c>
    </row>
    <row r="188" spans="1:52" s="20" customFormat="1" ht="18.75" customHeight="1" x14ac:dyDescent="0.3">
      <c r="B188" s="22"/>
      <c r="C188" s="431" t="s">
        <v>159</v>
      </c>
      <c r="D188" s="431"/>
      <c r="E188" s="431"/>
      <c r="F188" s="431"/>
      <c r="G188" s="431"/>
      <c r="H188" s="431"/>
      <c r="I188" s="431"/>
      <c r="J188" s="431"/>
      <c r="K188" s="431"/>
      <c r="L188" s="431"/>
      <c r="M188" s="431"/>
      <c r="N188" s="431"/>
      <c r="O188" s="22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</row>
    <row r="189" spans="1:52" customFormat="1" ht="14.4" x14ac:dyDescent="0.3">
      <c r="A189" s="303"/>
      <c r="B189" s="303"/>
      <c r="C189" s="303"/>
      <c r="D189" s="303"/>
      <c r="E189" s="303"/>
      <c r="F189" s="303"/>
      <c r="G189" s="303"/>
      <c r="H189" s="303"/>
      <c r="I189" s="303"/>
      <c r="J189" s="303"/>
      <c r="K189" s="303"/>
      <c r="L189" s="303"/>
      <c r="M189" s="303"/>
      <c r="N189" s="303"/>
      <c r="O189" s="303"/>
    </row>
    <row r="190" spans="1:52" customFormat="1" ht="14.4" x14ac:dyDescent="0.3">
      <c r="A190" s="303"/>
      <c r="B190" s="303"/>
      <c r="C190" s="303"/>
      <c r="D190" s="303"/>
      <c r="E190" s="303"/>
      <c r="F190" s="303"/>
      <c r="G190" s="303"/>
      <c r="H190" s="303"/>
      <c r="I190" s="303"/>
      <c r="J190" s="303"/>
      <c r="K190" s="303"/>
      <c r="L190" s="303"/>
      <c r="M190" s="303"/>
      <c r="N190" s="303"/>
      <c r="O190" s="303"/>
    </row>
    <row r="191" spans="1:52" customFormat="1" ht="14.4" x14ac:dyDescent="0.3">
      <c r="A191" s="303"/>
      <c r="B191" s="303"/>
    </row>
  </sheetData>
  <autoFilter ref="A29:O182" xr:uid="{BD467357-DB96-417F-9D2A-ABBC956EED5B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90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O48"/>
    <mergeCell ref="D49:F49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O60"/>
    <mergeCell ref="D61:O61"/>
    <mergeCell ref="D74:F74"/>
    <mergeCell ref="D75:F75"/>
    <mergeCell ref="D76:F76"/>
    <mergeCell ref="D77:F77"/>
    <mergeCell ref="D78:O78"/>
    <mergeCell ref="D79:O79"/>
    <mergeCell ref="D68:F68"/>
    <mergeCell ref="D69:F69"/>
    <mergeCell ref="D70:F70"/>
    <mergeCell ref="D71:F71"/>
    <mergeCell ref="D72:F72"/>
    <mergeCell ref="D73:F73"/>
    <mergeCell ref="D86:L86"/>
    <mergeCell ref="D87:L87"/>
    <mergeCell ref="D88:L88"/>
    <mergeCell ref="D89:L89"/>
    <mergeCell ref="D90:L90"/>
    <mergeCell ref="D91:L91"/>
    <mergeCell ref="D80:F80"/>
    <mergeCell ref="D81:L81"/>
    <mergeCell ref="D82:L82"/>
    <mergeCell ref="D83:L83"/>
    <mergeCell ref="D84:L84"/>
    <mergeCell ref="D85:L85"/>
    <mergeCell ref="D98:L98"/>
    <mergeCell ref="D99:L99"/>
    <mergeCell ref="D100:L100"/>
    <mergeCell ref="D101:L101"/>
    <mergeCell ref="A102:O102"/>
    <mergeCell ref="A103:O103"/>
    <mergeCell ref="D92:L92"/>
    <mergeCell ref="D93:L93"/>
    <mergeCell ref="D94:L94"/>
    <mergeCell ref="D95:L95"/>
    <mergeCell ref="D96:L96"/>
    <mergeCell ref="D97:L97"/>
    <mergeCell ref="D110:F110"/>
    <mergeCell ref="D111:F111"/>
    <mergeCell ref="D112:F112"/>
    <mergeCell ref="D113:F113"/>
    <mergeCell ref="D114:F114"/>
    <mergeCell ref="D115:F115"/>
    <mergeCell ref="D104:F104"/>
    <mergeCell ref="D105:O105"/>
    <mergeCell ref="D106:O106"/>
    <mergeCell ref="D107:F107"/>
    <mergeCell ref="D108:F108"/>
    <mergeCell ref="D109:F109"/>
    <mergeCell ref="D122:F122"/>
    <mergeCell ref="D123:F123"/>
    <mergeCell ref="D124:F124"/>
    <mergeCell ref="D125:F125"/>
    <mergeCell ref="D126:F126"/>
    <mergeCell ref="D127:F127"/>
    <mergeCell ref="D116:F116"/>
    <mergeCell ref="D117:F117"/>
    <mergeCell ref="A118:O118"/>
    <mergeCell ref="D119:F119"/>
    <mergeCell ref="D120:O120"/>
    <mergeCell ref="D121:O121"/>
    <mergeCell ref="D134:O134"/>
    <mergeCell ref="D135:O135"/>
    <mergeCell ref="D136:O136"/>
    <mergeCell ref="D137:F137"/>
    <mergeCell ref="D138:L138"/>
    <mergeCell ref="D139:L139"/>
    <mergeCell ref="D128:F128"/>
    <mergeCell ref="D129:F129"/>
    <mergeCell ref="D130:F130"/>
    <mergeCell ref="D131:F131"/>
    <mergeCell ref="D132:F132"/>
    <mergeCell ref="D133:F133"/>
    <mergeCell ref="D146:L146"/>
    <mergeCell ref="D147:L147"/>
    <mergeCell ref="D148:L148"/>
    <mergeCell ref="D149:L149"/>
    <mergeCell ref="D150:L150"/>
    <mergeCell ref="D151:L151"/>
    <mergeCell ref="D140:L140"/>
    <mergeCell ref="D141:L141"/>
    <mergeCell ref="D142:L142"/>
    <mergeCell ref="D143:L143"/>
    <mergeCell ref="D144:L144"/>
    <mergeCell ref="D145:L145"/>
    <mergeCell ref="D158:L158"/>
    <mergeCell ref="D159:L159"/>
    <mergeCell ref="D160:L160"/>
    <mergeCell ref="D161:L161"/>
    <mergeCell ref="D162:L162"/>
    <mergeCell ref="D163:L163"/>
    <mergeCell ref="D152:L152"/>
    <mergeCell ref="D153:L153"/>
    <mergeCell ref="D154:L154"/>
    <mergeCell ref="D155:L155"/>
    <mergeCell ref="D156:L156"/>
    <mergeCell ref="D157:L157"/>
    <mergeCell ref="D170:L170"/>
    <mergeCell ref="D171:L171"/>
    <mergeCell ref="D172:L172"/>
    <mergeCell ref="D173:L173"/>
    <mergeCell ref="D174:L174"/>
    <mergeCell ref="D175:L175"/>
    <mergeCell ref="D164:L164"/>
    <mergeCell ref="D165:L165"/>
    <mergeCell ref="D166:L166"/>
    <mergeCell ref="D167:L167"/>
    <mergeCell ref="D168:L168"/>
    <mergeCell ref="D169:L169"/>
    <mergeCell ref="C188:N188"/>
    <mergeCell ref="C185:H185"/>
    <mergeCell ref="I185:N185"/>
    <mergeCell ref="C186:N186"/>
    <mergeCell ref="C187:H187"/>
    <mergeCell ref="I187:N187"/>
    <mergeCell ref="D182:L182"/>
    <mergeCell ref="D176:L176"/>
    <mergeCell ref="D177:L177"/>
    <mergeCell ref="D178:L178"/>
    <mergeCell ref="D179:L179"/>
    <mergeCell ref="D180:L180"/>
    <mergeCell ref="D181:L1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6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410F-3FEC-4597-B710-F7CD211E4F87}">
  <sheetPr>
    <tabColor theme="9" tint="0.79998168889431442"/>
    <pageSetUpPr fitToPage="1"/>
  </sheetPr>
  <dimension ref="A1:BA485"/>
  <sheetViews>
    <sheetView view="pageBreakPreview" topLeftCell="A19" zoomScale="110" zoomScaleNormal="100" zoomScaleSheetLayoutView="110" workbookViewId="0">
      <selection activeCell="H25" sqref="H25"/>
    </sheetView>
  </sheetViews>
  <sheetFormatPr defaultColWidth="9.109375" defaultRowHeight="11.25" customHeight="1" x14ac:dyDescent="0.2"/>
  <cols>
    <col min="1" max="1" width="10.109375" style="381" customWidth="1"/>
    <col min="2" max="2" width="7.5546875" style="381" customWidth="1"/>
    <col min="3" max="3" width="14.44140625" style="381" customWidth="1"/>
    <col min="4" max="4" width="10.44140625" style="381" customWidth="1"/>
    <col min="5" max="5" width="13.33203125" style="381" customWidth="1"/>
    <col min="6" max="6" width="8.5546875" style="381" customWidth="1"/>
    <col min="7" max="7" width="9.44140625" style="381" customWidth="1"/>
    <col min="8" max="8" width="12.6640625" style="381" customWidth="1"/>
    <col min="9" max="9" width="11.6640625" style="381" customWidth="1"/>
    <col min="10" max="10" width="12.6640625" style="381" customWidth="1"/>
    <col min="11" max="11" width="10.5546875" style="381" customWidth="1"/>
    <col min="12" max="12" width="11.6640625" style="381" customWidth="1"/>
    <col min="13" max="13" width="13.33203125" style="381" customWidth="1"/>
    <col min="14" max="14" width="12.5546875" style="381" customWidth="1"/>
    <col min="15" max="15" width="16.44140625" style="381" customWidth="1"/>
    <col min="16" max="19" width="9.109375" style="381"/>
    <col min="20" max="20" width="101" style="304" hidden="1" customWidth="1"/>
    <col min="21" max="21" width="38.5546875" style="304" hidden="1" customWidth="1"/>
    <col min="22" max="22" width="89.44140625" style="304" hidden="1" customWidth="1"/>
    <col min="23" max="23" width="38.5546875" style="304" hidden="1" customWidth="1"/>
    <col min="24" max="24" width="89.44140625" style="304" hidden="1" customWidth="1"/>
    <col min="25" max="25" width="38.5546875" style="304" hidden="1" customWidth="1"/>
    <col min="26" max="27" width="101" style="304" hidden="1" customWidth="1"/>
    <col min="28" max="29" width="38.5546875" style="304" hidden="1" customWidth="1"/>
    <col min="30" max="32" width="166.44140625" style="304" hidden="1" customWidth="1"/>
    <col min="33" max="33" width="32.33203125" style="304" hidden="1" customWidth="1"/>
    <col min="34" max="34" width="139.6640625" style="304" hidden="1" customWidth="1"/>
    <col min="35" max="38" width="32.33203125" style="304" hidden="1" customWidth="1"/>
    <col min="39" max="41" width="139.6640625" style="304" hidden="1" customWidth="1"/>
    <col min="42" max="44" width="101.109375" style="304" hidden="1" customWidth="1"/>
    <col min="45" max="45" width="166.44140625" style="304" hidden="1" customWidth="1"/>
    <col min="46" max="49" width="101.109375" style="304" hidden="1" customWidth="1"/>
    <col min="50" max="50" width="66" style="304" hidden="1" customWidth="1"/>
    <col min="51" max="51" width="68.88671875" style="304" hidden="1" customWidth="1"/>
    <col min="52" max="52" width="66" style="304" hidden="1" customWidth="1"/>
    <col min="53" max="53" width="68.88671875" style="304" hidden="1" customWidth="1"/>
    <col min="54" max="16384" width="9.109375" style="381"/>
  </cols>
  <sheetData>
    <row r="1" spans="1:29" s="6" customFormat="1" ht="14.4" x14ac:dyDescent="0.3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4.4" x14ac:dyDescent="0.3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35" t="s">
        <v>0</v>
      </c>
      <c r="N2" s="436"/>
      <c r="O2" s="437"/>
    </row>
    <row r="3" spans="1:29" s="6" customFormat="1" ht="14.4" x14ac:dyDescent="0.3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35" t="s">
        <v>2</v>
      </c>
      <c r="N3" s="436"/>
      <c r="O3" s="437"/>
    </row>
    <row r="4" spans="1:29" s="6" customFormat="1" ht="14.4" x14ac:dyDescent="0.3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44"/>
      <c r="N4" s="445"/>
      <c r="O4" s="446"/>
    </row>
    <row r="5" spans="1:29" s="6" customFormat="1" ht="12.6" customHeight="1" x14ac:dyDescent="0.3">
      <c r="A5" s="8" t="s">
        <v>3</v>
      </c>
      <c r="B5" s="5"/>
      <c r="C5" s="451"/>
      <c r="D5" s="451"/>
      <c r="E5" s="451"/>
      <c r="F5" s="451"/>
      <c r="G5" s="451"/>
      <c r="H5" s="451"/>
      <c r="I5" s="451"/>
      <c r="J5" s="451"/>
      <c r="K5" s="451"/>
      <c r="L5" s="7" t="s">
        <v>4</v>
      </c>
      <c r="M5" s="441"/>
      <c r="N5" s="442"/>
      <c r="O5" s="443"/>
      <c r="T5" s="9" t="s">
        <v>5</v>
      </c>
      <c r="U5" s="9" t="s">
        <v>5</v>
      </c>
    </row>
    <row r="6" spans="1:29" s="6" customFormat="1" ht="14.4" x14ac:dyDescent="0.3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44"/>
      <c r="N6" s="445"/>
      <c r="O6" s="446"/>
    </row>
    <row r="7" spans="1:29" s="6" customFormat="1" ht="14.4" customHeight="1" x14ac:dyDescent="0.3">
      <c r="A7" s="8" t="s">
        <v>7</v>
      </c>
      <c r="B7" s="5"/>
      <c r="C7" s="5"/>
      <c r="D7" s="451" t="s">
        <v>155</v>
      </c>
      <c r="E7" s="451"/>
      <c r="F7" s="451"/>
      <c r="G7" s="451"/>
      <c r="H7" s="451"/>
      <c r="I7" s="451"/>
      <c r="J7" s="451"/>
      <c r="K7" s="451"/>
      <c r="L7" s="7" t="s">
        <v>4</v>
      </c>
      <c r="M7" s="452" t="s">
        <v>161</v>
      </c>
      <c r="N7" s="442"/>
      <c r="O7" s="443"/>
      <c r="V7" s="9" t="s">
        <v>8</v>
      </c>
      <c r="W7" s="9" t="s">
        <v>5</v>
      </c>
    </row>
    <row r="8" spans="1:29" s="6" customFormat="1" ht="14.4" x14ac:dyDescent="0.3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44"/>
      <c r="N8" s="445"/>
      <c r="O8" s="446"/>
    </row>
    <row r="9" spans="1:29" s="6" customFormat="1" ht="14.4" x14ac:dyDescent="0.3">
      <c r="A9" s="8" t="s">
        <v>9</v>
      </c>
      <c r="B9" s="5"/>
      <c r="C9" s="5"/>
      <c r="D9" s="451" t="s">
        <v>156</v>
      </c>
      <c r="E9" s="451"/>
      <c r="F9" s="451"/>
      <c r="G9" s="451"/>
      <c r="H9" s="451"/>
      <c r="I9" s="451"/>
      <c r="J9" s="451"/>
      <c r="K9" s="451"/>
      <c r="L9" s="7" t="s">
        <v>4</v>
      </c>
      <c r="M9" s="452" t="s">
        <v>162</v>
      </c>
      <c r="N9" s="442"/>
      <c r="O9" s="443"/>
      <c r="X9" s="9" t="s">
        <v>5</v>
      </c>
      <c r="Y9" s="9" t="s">
        <v>5</v>
      </c>
    </row>
    <row r="10" spans="1:29" s="6" customFormat="1" ht="13.5" customHeight="1" x14ac:dyDescent="0.3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44"/>
      <c r="N10" s="445"/>
      <c r="O10" s="446"/>
    </row>
    <row r="11" spans="1:29" s="6" customFormat="1" ht="27.75" customHeight="1" x14ac:dyDescent="0.3">
      <c r="A11" s="8" t="s">
        <v>10</v>
      </c>
      <c r="B11" s="5"/>
      <c r="C11" s="44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40"/>
      <c r="E11" s="440"/>
      <c r="F11" s="440"/>
      <c r="G11" s="440"/>
      <c r="H11" s="440"/>
      <c r="I11" s="440"/>
      <c r="J11" s="440"/>
      <c r="K11" s="440"/>
      <c r="L11" s="5"/>
      <c r="M11" s="441"/>
      <c r="N11" s="442"/>
      <c r="O11" s="443"/>
      <c r="Z11" s="9" t="s">
        <v>11</v>
      </c>
    </row>
    <row r="12" spans="1:29" s="6" customFormat="1" ht="14.4" x14ac:dyDescent="0.3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44"/>
      <c r="N12" s="445"/>
      <c r="O12" s="446"/>
    </row>
    <row r="13" spans="1:29" s="6" customFormat="1" ht="14.4" x14ac:dyDescent="0.3">
      <c r="A13" s="8" t="s">
        <v>13</v>
      </c>
      <c r="B13" s="5"/>
      <c r="C13" s="447" t="s">
        <v>648</v>
      </c>
      <c r="D13" s="440"/>
      <c r="E13" s="440"/>
      <c r="F13" s="440"/>
      <c r="G13" s="440"/>
      <c r="H13" s="440"/>
      <c r="I13" s="440"/>
      <c r="J13" s="440"/>
      <c r="K13" s="440"/>
      <c r="L13" s="5"/>
      <c r="M13" s="441"/>
      <c r="N13" s="442"/>
      <c r="O13" s="443"/>
      <c r="AA13" s="9" t="s">
        <v>14</v>
      </c>
    </row>
    <row r="14" spans="1:29" s="6" customFormat="1" ht="14.4" x14ac:dyDescent="0.3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35"/>
      <c r="N14" s="436"/>
      <c r="O14" s="437"/>
    </row>
    <row r="15" spans="1:29" s="6" customFormat="1" ht="15" customHeight="1" x14ac:dyDescent="0.3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32" t="s">
        <v>163</v>
      </c>
      <c r="N15" s="433"/>
      <c r="O15" s="434"/>
      <c r="AB15" s="9" t="s">
        <v>5</v>
      </c>
    </row>
    <row r="16" spans="1:29" s="6" customFormat="1" ht="14.4" x14ac:dyDescent="0.3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32" t="s">
        <v>164</v>
      </c>
      <c r="N16" s="433"/>
      <c r="O16" s="434"/>
      <c r="AC16" s="9" t="s">
        <v>5</v>
      </c>
    </row>
    <row r="17" spans="1:30" s="6" customFormat="1" ht="14.4" x14ac:dyDescent="0.3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35"/>
      <c r="N17" s="436"/>
      <c r="O17" s="437"/>
    </row>
    <row r="18" spans="1:30" s="6" customFormat="1" ht="14.4" x14ac:dyDescent="0.3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6"/>
      <c r="M18" s="216"/>
      <c r="N18" s="216"/>
      <c r="O18" s="5"/>
    </row>
    <row r="19" spans="1:30" s="6" customFormat="1" ht="11.25" customHeight="1" x14ac:dyDescent="0.3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38" t="s">
        <v>21</v>
      </c>
      <c r="M19" s="438" t="s">
        <v>22</v>
      </c>
      <c r="N19" s="439" t="s">
        <v>23</v>
      </c>
      <c r="O19" s="439"/>
    </row>
    <row r="20" spans="1:30" s="6" customFormat="1" ht="14.4" x14ac:dyDescent="0.3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38"/>
      <c r="M20" s="438"/>
      <c r="N20" s="215" t="s">
        <v>24</v>
      </c>
      <c r="O20" s="215" t="s">
        <v>25</v>
      </c>
    </row>
    <row r="21" spans="1:30" s="6" customFormat="1" ht="14.4" x14ac:dyDescent="0.3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92</v>
      </c>
      <c r="M21" s="293">
        <f>O21</f>
        <v>45289</v>
      </c>
      <c r="N21" s="292">
        <v>45268</v>
      </c>
      <c r="O21" s="292">
        <v>45289</v>
      </c>
    </row>
    <row r="22" spans="1:30" s="6" customFormat="1" ht="14.4" x14ac:dyDescent="0.3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6"/>
      <c r="M22" s="216"/>
      <c r="N22" s="216"/>
      <c r="O22" s="5"/>
    </row>
    <row r="23" spans="1:30" s="6" customFormat="1" ht="14.4" x14ac:dyDescent="0.3">
      <c r="A23" s="13"/>
      <c r="B23" s="13"/>
      <c r="C23" s="13"/>
      <c r="D23" s="13"/>
      <c r="E23" s="13"/>
      <c r="F23" s="13"/>
      <c r="G23" s="13"/>
      <c r="H23" s="25" t="s">
        <v>165</v>
      </c>
      <c r="I23" s="13"/>
      <c r="J23" s="13"/>
      <c r="K23" s="14"/>
      <c r="L23" s="216"/>
      <c r="M23" s="216"/>
      <c r="N23" s="216"/>
      <c r="O23" s="5"/>
    </row>
    <row r="24" spans="1:30" customFormat="1" ht="14.4" x14ac:dyDescent="0.3">
      <c r="A24" s="479"/>
      <c r="B24" s="479"/>
      <c r="C24" s="479"/>
      <c r="D24" s="479"/>
      <c r="E24" s="479"/>
      <c r="F24" s="479"/>
      <c r="G24" s="479"/>
      <c r="H24" s="479"/>
      <c r="I24" s="479"/>
      <c r="J24" s="479"/>
      <c r="K24" s="479"/>
      <c r="L24" s="479"/>
      <c r="M24" s="479"/>
      <c r="N24" s="479"/>
      <c r="O24" s="479"/>
      <c r="AD24" s="382" t="s">
        <v>648</v>
      </c>
    </row>
    <row r="25" spans="1:30" customFormat="1" ht="11.25" customHeight="1" x14ac:dyDescent="0.3">
      <c r="A25" s="306" t="s">
        <v>29</v>
      </c>
      <c r="B25" s="306"/>
      <c r="C25" s="308"/>
      <c r="D25" s="308"/>
      <c r="E25" s="308"/>
      <c r="F25" s="308"/>
      <c r="G25" s="308"/>
      <c r="H25" s="309">
        <v>35560.620000000003</v>
      </c>
      <c r="I25" s="310" t="s">
        <v>649</v>
      </c>
      <c r="J25" s="311" t="s">
        <v>30</v>
      </c>
      <c r="K25" s="312"/>
      <c r="L25" s="313"/>
      <c r="M25" s="313"/>
      <c r="N25" s="313"/>
    </row>
    <row r="26" spans="1:30" customFormat="1" ht="11.25" customHeight="1" x14ac:dyDescent="0.3">
      <c r="A26" s="306" t="s">
        <v>31</v>
      </c>
      <c r="B26" s="306"/>
      <c r="C26" s="308"/>
      <c r="D26" s="314"/>
      <c r="E26" s="314"/>
      <c r="F26" s="314"/>
      <c r="G26" s="314"/>
      <c r="H26" s="309">
        <v>664.59</v>
      </c>
      <c r="I26" s="315" t="s">
        <v>650</v>
      </c>
      <c r="J26" s="311" t="s">
        <v>30</v>
      </c>
      <c r="K26" s="312"/>
      <c r="L26" s="313"/>
      <c r="M26" s="313"/>
      <c r="N26" s="313"/>
    </row>
    <row r="27" spans="1:30" customFormat="1" ht="11.25" customHeight="1" x14ac:dyDescent="0.3">
      <c r="A27" s="306" t="s">
        <v>32</v>
      </c>
      <c r="B27" s="306"/>
      <c r="C27" s="308"/>
      <c r="D27" s="316"/>
      <c r="E27" s="316"/>
      <c r="F27" s="316"/>
      <c r="G27" s="316"/>
      <c r="H27" s="316"/>
      <c r="I27" s="317">
        <v>1758.77</v>
      </c>
      <c r="J27" s="318" t="s">
        <v>33</v>
      </c>
      <c r="K27" s="312"/>
      <c r="L27" s="313"/>
      <c r="M27" s="313"/>
      <c r="N27" s="313"/>
    </row>
    <row r="28" spans="1:30" customFormat="1" ht="14.4" x14ac:dyDescent="0.3">
      <c r="A28" s="319"/>
      <c r="B28" s="303"/>
    </row>
    <row r="29" spans="1:30" customFormat="1" ht="36" customHeight="1" x14ac:dyDescent="0.3">
      <c r="A29" s="465" t="s">
        <v>34</v>
      </c>
      <c r="B29" s="465"/>
      <c r="C29" s="466" t="s">
        <v>35</v>
      </c>
      <c r="D29" s="466" t="s">
        <v>36</v>
      </c>
      <c r="E29" s="466"/>
      <c r="F29" s="466"/>
      <c r="G29" s="466" t="s">
        <v>37</v>
      </c>
      <c r="H29" s="466" t="s">
        <v>38</v>
      </c>
      <c r="I29" s="466"/>
      <c r="J29" s="466"/>
      <c r="K29" s="466" t="s">
        <v>39</v>
      </c>
      <c r="L29" s="466"/>
      <c r="M29" s="466"/>
      <c r="N29" s="466" t="s">
        <v>40</v>
      </c>
      <c r="O29" s="466" t="s">
        <v>41</v>
      </c>
    </row>
    <row r="30" spans="1:30" customFormat="1" ht="20.25" customHeight="1" x14ac:dyDescent="0.3">
      <c r="A30" s="465"/>
      <c r="B30" s="465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</row>
    <row r="31" spans="1:30" customFormat="1" ht="49.5" customHeight="1" x14ac:dyDescent="0.3">
      <c r="A31" s="320" t="s">
        <v>42</v>
      </c>
      <c r="B31" s="320" t="s">
        <v>43</v>
      </c>
      <c r="C31" s="466"/>
      <c r="D31" s="466"/>
      <c r="E31" s="466"/>
      <c r="F31" s="466"/>
      <c r="G31" s="466"/>
      <c r="H31" s="321" t="s">
        <v>44</v>
      </c>
      <c r="I31" s="321" t="s">
        <v>45</v>
      </c>
      <c r="J31" s="321" t="s">
        <v>46</v>
      </c>
      <c r="K31" s="321" t="s">
        <v>44</v>
      </c>
      <c r="L31" s="321" t="s">
        <v>45</v>
      </c>
      <c r="M31" s="321" t="s">
        <v>47</v>
      </c>
      <c r="N31" s="466"/>
      <c r="O31" s="466"/>
    </row>
    <row r="32" spans="1:30" customFormat="1" ht="14.4" x14ac:dyDescent="0.3">
      <c r="A32" s="307">
        <v>1</v>
      </c>
      <c r="B32" s="307">
        <v>2</v>
      </c>
      <c r="C32" s="307">
        <v>3</v>
      </c>
      <c r="D32" s="465">
        <v>4</v>
      </c>
      <c r="E32" s="465"/>
      <c r="F32" s="465"/>
      <c r="G32" s="307">
        <v>5</v>
      </c>
      <c r="H32" s="307">
        <v>6</v>
      </c>
      <c r="I32" s="307">
        <v>7</v>
      </c>
      <c r="J32" s="307">
        <v>8</v>
      </c>
      <c r="K32" s="307">
        <v>9</v>
      </c>
      <c r="L32" s="307">
        <v>10</v>
      </c>
      <c r="M32" s="307">
        <v>11</v>
      </c>
      <c r="N32" s="307">
        <v>12</v>
      </c>
      <c r="O32" s="307">
        <v>13</v>
      </c>
    </row>
    <row r="33" spans="1:38" customFormat="1" ht="14.4" x14ac:dyDescent="0.3">
      <c r="A33" s="470" t="s">
        <v>979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2"/>
      <c r="AF33" s="322" t="s">
        <v>651</v>
      </c>
    </row>
    <row r="34" spans="1:38" customFormat="1" ht="42" x14ac:dyDescent="0.3">
      <c r="A34" s="323" t="s">
        <v>48</v>
      </c>
      <c r="B34" s="324" t="s">
        <v>48</v>
      </c>
      <c r="C34" s="325" t="s">
        <v>652</v>
      </c>
      <c r="D34" s="473" t="s">
        <v>653</v>
      </c>
      <c r="E34" s="473"/>
      <c r="F34" s="473"/>
      <c r="G34" s="324" t="s">
        <v>49</v>
      </c>
      <c r="H34" s="324">
        <v>0.20100000000000001</v>
      </c>
      <c r="I34" s="324" t="s">
        <v>48</v>
      </c>
      <c r="J34" s="324" t="s">
        <v>654</v>
      </c>
      <c r="K34" s="326"/>
      <c r="L34" s="324"/>
      <c r="M34" s="326"/>
      <c r="N34" s="324"/>
      <c r="O34" s="327"/>
      <c r="AF34" s="322"/>
      <c r="AG34" s="322" t="s">
        <v>653</v>
      </c>
    </row>
    <row r="35" spans="1:38" customFormat="1" ht="14.4" x14ac:dyDescent="0.3">
      <c r="A35" s="328"/>
      <c r="B35" s="329"/>
      <c r="C35" s="330" t="s">
        <v>655</v>
      </c>
      <c r="D35" s="467" t="s">
        <v>656</v>
      </c>
      <c r="E35" s="467"/>
      <c r="F35" s="467"/>
      <c r="G35" s="467"/>
      <c r="H35" s="467"/>
      <c r="I35" s="467"/>
      <c r="J35" s="467"/>
      <c r="K35" s="467"/>
      <c r="L35" s="467"/>
      <c r="M35" s="467"/>
      <c r="N35" s="467"/>
      <c r="O35" s="468"/>
      <c r="AF35" s="322"/>
      <c r="AG35" s="322"/>
      <c r="AH35" s="304" t="s">
        <v>656</v>
      </c>
    </row>
    <row r="36" spans="1:38" customFormat="1" ht="30.6" x14ac:dyDescent="0.3">
      <c r="A36" s="328"/>
      <c r="B36" s="329"/>
      <c r="C36" s="330" t="s">
        <v>50</v>
      </c>
      <c r="D36" s="467" t="s">
        <v>51</v>
      </c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8"/>
      <c r="AF36" s="322"/>
      <c r="AG36" s="322"/>
      <c r="AH36" s="304" t="s">
        <v>51</v>
      </c>
    </row>
    <row r="37" spans="1:38" customFormat="1" ht="52.2" x14ac:dyDescent="0.3">
      <c r="A37" s="328"/>
      <c r="B37" s="329"/>
      <c r="C37" s="330" t="s">
        <v>52</v>
      </c>
      <c r="D37" s="467" t="s">
        <v>53</v>
      </c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8"/>
      <c r="AF37" s="322"/>
      <c r="AG37" s="322"/>
      <c r="AH37" s="304" t="s">
        <v>53</v>
      </c>
    </row>
    <row r="38" spans="1:38" customFormat="1" ht="14.4" x14ac:dyDescent="0.3">
      <c r="A38" s="328"/>
      <c r="B38" s="331"/>
      <c r="C38" s="330" t="s">
        <v>48</v>
      </c>
      <c r="D38" s="469" t="s">
        <v>54</v>
      </c>
      <c r="E38" s="469"/>
      <c r="F38" s="469"/>
      <c r="G38" s="332"/>
      <c r="H38" s="333"/>
      <c r="I38" s="333"/>
      <c r="J38" s="333"/>
      <c r="K38" s="334">
        <v>82.68</v>
      </c>
      <c r="L38" s="335">
        <v>1.587</v>
      </c>
      <c r="M38" s="334">
        <v>26.37</v>
      </c>
      <c r="N38" s="336">
        <v>44.77</v>
      </c>
      <c r="O38" s="339">
        <v>1180.58</v>
      </c>
      <c r="AF38" s="322"/>
      <c r="AG38" s="322"/>
      <c r="AI38" s="304" t="s">
        <v>54</v>
      </c>
    </row>
    <row r="39" spans="1:38" customFormat="1" ht="14.4" x14ac:dyDescent="0.3">
      <c r="A39" s="328"/>
      <c r="B39" s="331"/>
      <c r="C39" s="330" t="s">
        <v>27</v>
      </c>
      <c r="D39" s="469" t="s">
        <v>55</v>
      </c>
      <c r="E39" s="469"/>
      <c r="F39" s="469"/>
      <c r="G39" s="332"/>
      <c r="H39" s="333"/>
      <c r="I39" s="333"/>
      <c r="J39" s="333"/>
      <c r="K39" s="338">
        <v>2918.84</v>
      </c>
      <c r="L39" s="335">
        <v>1.7250000000000001</v>
      </c>
      <c r="M39" s="338">
        <v>1012.03</v>
      </c>
      <c r="N39" s="336">
        <v>13.24</v>
      </c>
      <c r="O39" s="339">
        <v>13399.28</v>
      </c>
      <c r="AF39" s="322"/>
      <c r="AG39" s="322"/>
      <c r="AI39" s="304" t="s">
        <v>55</v>
      </c>
    </row>
    <row r="40" spans="1:38" customFormat="1" ht="14.4" x14ac:dyDescent="0.3">
      <c r="A40" s="328"/>
      <c r="B40" s="331"/>
      <c r="C40" s="330" t="s">
        <v>56</v>
      </c>
      <c r="D40" s="469" t="s">
        <v>57</v>
      </c>
      <c r="E40" s="469"/>
      <c r="F40" s="469"/>
      <c r="G40" s="332"/>
      <c r="H40" s="333"/>
      <c r="I40" s="333"/>
      <c r="J40" s="333"/>
      <c r="K40" s="334">
        <v>415.8</v>
      </c>
      <c r="L40" s="335">
        <v>1.7250000000000001</v>
      </c>
      <c r="M40" s="334">
        <v>144.16999999999999</v>
      </c>
      <c r="N40" s="336">
        <v>44.77</v>
      </c>
      <c r="O40" s="339">
        <v>6454.49</v>
      </c>
      <c r="AF40" s="322"/>
      <c r="AG40" s="322"/>
      <c r="AI40" s="304" t="s">
        <v>57</v>
      </c>
    </row>
    <row r="41" spans="1:38" customFormat="1" ht="14.4" x14ac:dyDescent="0.3">
      <c r="A41" s="328"/>
      <c r="B41" s="331"/>
      <c r="C41" s="330" t="s">
        <v>58</v>
      </c>
      <c r="D41" s="469" t="s">
        <v>59</v>
      </c>
      <c r="E41" s="469"/>
      <c r="F41" s="469"/>
      <c r="G41" s="332"/>
      <c r="H41" s="333"/>
      <c r="I41" s="333"/>
      <c r="J41" s="333"/>
      <c r="K41" s="334">
        <v>3.25</v>
      </c>
      <c r="L41" s="333"/>
      <c r="M41" s="334">
        <v>0.65</v>
      </c>
      <c r="N41" s="336">
        <v>8.16</v>
      </c>
      <c r="O41" s="337">
        <v>5.3</v>
      </c>
      <c r="AF41" s="322"/>
      <c r="AG41" s="322"/>
      <c r="AI41" s="304" t="s">
        <v>59</v>
      </c>
    </row>
    <row r="42" spans="1:38" customFormat="1" ht="14.4" x14ac:dyDescent="0.3">
      <c r="A42" s="328"/>
      <c r="B42" s="331"/>
      <c r="C42" s="330"/>
      <c r="D42" s="469" t="s">
        <v>60</v>
      </c>
      <c r="E42" s="469"/>
      <c r="F42" s="469"/>
      <c r="G42" s="332" t="s">
        <v>61</v>
      </c>
      <c r="H42" s="344">
        <v>10.6</v>
      </c>
      <c r="I42" s="335">
        <v>1.587</v>
      </c>
      <c r="J42" s="362">
        <v>3.3812622000000001</v>
      </c>
      <c r="K42" s="342"/>
      <c r="L42" s="333"/>
      <c r="M42" s="342"/>
      <c r="N42" s="333"/>
      <c r="O42" s="343"/>
      <c r="AF42" s="322"/>
      <c r="AG42" s="322"/>
      <c r="AJ42" s="304" t="s">
        <v>60</v>
      </c>
    </row>
    <row r="43" spans="1:38" customFormat="1" ht="14.4" x14ac:dyDescent="0.3">
      <c r="A43" s="328"/>
      <c r="B43" s="331"/>
      <c r="C43" s="330"/>
      <c r="D43" s="469" t="s">
        <v>62</v>
      </c>
      <c r="E43" s="469"/>
      <c r="F43" s="469"/>
      <c r="G43" s="332" t="s">
        <v>61</v>
      </c>
      <c r="H43" s="344">
        <v>30.8</v>
      </c>
      <c r="I43" s="335">
        <v>1.7250000000000001</v>
      </c>
      <c r="J43" s="345">
        <v>10.679130000000001</v>
      </c>
      <c r="K43" s="342"/>
      <c r="L43" s="333"/>
      <c r="M43" s="342"/>
      <c r="N43" s="333"/>
      <c r="O43" s="343"/>
      <c r="AF43" s="322"/>
      <c r="AG43" s="322"/>
      <c r="AJ43" s="304" t="s">
        <v>62</v>
      </c>
    </row>
    <row r="44" spans="1:38" customFormat="1" ht="14.4" x14ac:dyDescent="0.3">
      <c r="A44" s="346"/>
      <c r="B44" s="332"/>
      <c r="C44" s="330"/>
      <c r="D44" s="474" t="s">
        <v>63</v>
      </c>
      <c r="E44" s="474"/>
      <c r="F44" s="474"/>
      <c r="G44" s="347"/>
      <c r="H44" s="348"/>
      <c r="I44" s="348"/>
      <c r="J44" s="348"/>
      <c r="K44" s="349">
        <v>3004.77</v>
      </c>
      <c r="L44" s="348"/>
      <c r="M44" s="349">
        <v>1039.05</v>
      </c>
      <c r="N44" s="348"/>
      <c r="O44" s="351">
        <v>14585.16</v>
      </c>
      <c r="AF44" s="322"/>
      <c r="AG44" s="322"/>
      <c r="AK44" s="304" t="s">
        <v>63</v>
      </c>
    </row>
    <row r="45" spans="1:38" customFormat="1" ht="14.4" x14ac:dyDescent="0.3">
      <c r="A45" s="328"/>
      <c r="B45" s="331"/>
      <c r="C45" s="330"/>
      <c r="D45" s="469" t="s">
        <v>64</v>
      </c>
      <c r="E45" s="469"/>
      <c r="F45" s="469"/>
      <c r="G45" s="332"/>
      <c r="H45" s="333"/>
      <c r="I45" s="333"/>
      <c r="J45" s="333"/>
      <c r="K45" s="342"/>
      <c r="L45" s="333"/>
      <c r="M45" s="334">
        <v>170.54</v>
      </c>
      <c r="N45" s="333"/>
      <c r="O45" s="339">
        <v>7635.07</v>
      </c>
      <c r="AF45" s="322"/>
      <c r="AG45" s="322"/>
      <c r="AJ45" s="304" t="s">
        <v>64</v>
      </c>
    </row>
    <row r="46" spans="1:38" customFormat="1" ht="30.6" x14ac:dyDescent="0.3">
      <c r="A46" s="328"/>
      <c r="B46" s="331"/>
      <c r="C46" s="330" t="s">
        <v>65</v>
      </c>
      <c r="D46" s="469" t="s">
        <v>66</v>
      </c>
      <c r="E46" s="469"/>
      <c r="F46" s="469"/>
      <c r="G46" s="332" t="s">
        <v>67</v>
      </c>
      <c r="H46" s="340">
        <v>92</v>
      </c>
      <c r="I46" s="333"/>
      <c r="J46" s="340">
        <v>92</v>
      </c>
      <c r="K46" s="342"/>
      <c r="L46" s="333"/>
      <c r="M46" s="334">
        <v>156.9</v>
      </c>
      <c r="N46" s="333"/>
      <c r="O46" s="339">
        <v>7024.26</v>
      </c>
      <c r="AF46" s="322"/>
      <c r="AG46" s="322"/>
      <c r="AJ46" s="304" t="s">
        <v>66</v>
      </c>
    </row>
    <row r="47" spans="1:38" customFormat="1" ht="51" x14ac:dyDescent="0.3">
      <c r="A47" s="328"/>
      <c r="B47" s="331"/>
      <c r="C47" s="330" t="s">
        <v>68</v>
      </c>
      <c r="D47" s="469" t="s">
        <v>69</v>
      </c>
      <c r="E47" s="469"/>
      <c r="F47" s="469"/>
      <c r="G47" s="332" t="s">
        <v>67</v>
      </c>
      <c r="H47" s="340">
        <v>46</v>
      </c>
      <c r="I47" s="336">
        <v>0.85</v>
      </c>
      <c r="J47" s="344">
        <v>39.1</v>
      </c>
      <c r="K47" s="342"/>
      <c r="L47" s="333"/>
      <c r="M47" s="334">
        <v>66.680000000000007</v>
      </c>
      <c r="N47" s="333"/>
      <c r="O47" s="339">
        <v>2985.31</v>
      </c>
      <c r="AF47" s="322"/>
      <c r="AG47" s="322"/>
      <c r="AJ47" s="304" t="s">
        <v>69</v>
      </c>
    </row>
    <row r="48" spans="1:38" customFormat="1" ht="14.4" x14ac:dyDescent="0.3">
      <c r="A48" s="328"/>
      <c r="B48" s="352"/>
      <c r="C48" s="353"/>
      <c r="D48" s="475" t="s">
        <v>70</v>
      </c>
      <c r="E48" s="475"/>
      <c r="F48" s="475"/>
      <c r="G48" s="324"/>
      <c r="H48" s="354"/>
      <c r="I48" s="354"/>
      <c r="J48" s="354"/>
      <c r="K48" s="355"/>
      <c r="L48" s="354"/>
      <c r="M48" s="361">
        <v>1262.6300000000001</v>
      </c>
      <c r="N48" s="348"/>
      <c r="O48" s="357">
        <v>24594.73</v>
      </c>
      <c r="AF48" s="322"/>
      <c r="AG48" s="322"/>
      <c r="AL48" s="322" t="s">
        <v>70</v>
      </c>
    </row>
    <row r="49" spans="1:38" customFormat="1" ht="31.8" x14ac:dyDescent="0.3">
      <c r="A49" s="323" t="s">
        <v>27</v>
      </c>
      <c r="B49" s="324" t="s">
        <v>27</v>
      </c>
      <c r="C49" s="325" t="s">
        <v>657</v>
      </c>
      <c r="D49" s="473" t="s">
        <v>658</v>
      </c>
      <c r="E49" s="473"/>
      <c r="F49" s="473"/>
      <c r="G49" s="324" t="s">
        <v>71</v>
      </c>
      <c r="H49" s="324">
        <v>0.71</v>
      </c>
      <c r="I49" s="324" t="s">
        <v>48</v>
      </c>
      <c r="J49" s="324" t="s">
        <v>659</v>
      </c>
      <c r="K49" s="326"/>
      <c r="L49" s="324"/>
      <c r="M49" s="326"/>
      <c r="N49" s="324"/>
      <c r="O49" s="327"/>
      <c r="AF49" s="322"/>
      <c r="AG49" s="322" t="s">
        <v>658</v>
      </c>
      <c r="AL49" s="322"/>
    </row>
    <row r="50" spans="1:38" customFormat="1" ht="14.4" x14ac:dyDescent="0.3">
      <c r="A50" s="328"/>
      <c r="B50" s="329"/>
      <c r="C50" s="330" t="s">
        <v>72</v>
      </c>
      <c r="D50" s="467" t="s">
        <v>73</v>
      </c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8"/>
      <c r="AF50" s="322"/>
      <c r="AG50" s="322"/>
      <c r="AH50" s="304" t="s">
        <v>73</v>
      </c>
      <c r="AL50" s="322"/>
    </row>
    <row r="51" spans="1:38" customFormat="1" ht="30.6" x14ac:dyDescent="0.3">
      <c r="A51" s="328"/>
      <c r="B51" s="329"/>
      <c r="C51" s="330" t="s">
        <v>50</v>
      </c>
      <c r="D51" s="467" t="s">
        <v>51</v>
      </c>
      <c r="E51" s="467"/>
      <c r="F51" s="467"/>
      <c r="G51" s="467"/>
      <c r="H51" s="467"/>
      <c r="I51" s="467"/>
      <c r="J51" s="467"/>
      <c r="K51" s="467"/>
      <c r="L51" s="467"/>
      <c r="M51" s="467"/>
      <c r="N51" s="467"/>
      <c r="O51" s="468"/>
      <c r="AF51" s="322"/>
      <c r="AG51" s="322"/>
      <c r="AH51" s="304" t="s">
        <v>51</v>
      </c>
      <c r="AL51" s="322"/>
    </row>
    <row r="52" spans="1:38" customFormat="1" ht="52.2" x14ac:dyDescent="0.3">
      <c r="A52" s="328"/>
      <c r="B52" s="329"/>
      <c r="C52" s="330" t="s">
        <v>52</v>
      </c>
      <c r="D52" s="467" t="s">
        <v>53</v>
      </c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8"/>
      <c r="AF52" s="322"/>
      <c r="AG52" s="322"/>
      <c r="AH52" s="304" t="s">
        <v>53</v>
      </c>
      <c r="AL52" s="322"/>
    </row>
    <row r="53" spans="1:38" customFormat="1" ht="14.4" x14ac:dyDescent="0.3">
      <c r="A53" s="328"/>
      <c r="B53" s="331"/>
      <c r="C53" s="330" t="s">
        <v>48</v>
      </c>
      <c r="D53" s="469" t="s">
        <v>54</v>
      </c>
      <c r="E53" s="469"/>
      <c r="F53" s="469"/>
      <c r="G53" s="332"/>
      <c r="H53" s="333"/>
      <c r="I53" s="333"/>
      <c r="J53" s="333"/>
      <c r="K53" s="334">
        <v>920.4</v>
      </c>
      <c r="L53" s="335">
        <v>1.587</v>
      </c>
      <c r="M53" s="338">
        <v>1037.08</v>
      </c>
      <c r="N53" s="336">
        <v>44.77</v>
      </c>
      <c r="O53" s="339">
        <v>46430.07</v>
      </c>
      <c r="AF53" s="322"/>
      <c r="AG53" s="322"/>
      <c r="AI53" s="304" t="s">
        <v>54</v>
      </c>
      <c r="AL53" s="322"/>
    </row>
    <row r="54" spans="1:38" customFormat="1" ht="14.4" x14ac:dyDescent="0.3">
      <c r="A54" s="328"/>
      <c r="B54" s="331"/>
      <c r="C54" s="330"/>
      <c r="D54" s="469" t="s">
        <v>60</v>
      </c>
      <c r="E54" s="469"/>
      <c r="F54" s="469"/>
      <c r="G54" s="332" t="s">
        <v>61</v>
      </c>
      <c r="H54" s="340">
        <v>118</v>
      </c>
      <c r="I54" s="335">
        <v>1.587</v>
      </c>
      <c r="J54" s="345">
        <v>132.95885999999999</v>
      </c>
      <c r="K54" s="342"/>
      <c r="L54" s="333"/>
      <c r="M54" s="342"/>
      <c r="N54" s="333"/>
      <c r="O54" s="343"/>
      <c r="AF54" s="322"/>
      <c r="AG54" s="322"/>
      <c r="AJ54" s="304" t="s">
        <v>60</v>
      </c>
      <c r="AL54" s="322"/>
    </row>
    <row r="55" spans="1:38" customFormat="1" ht="14.4" x14ac:dyDescent="0.3">
      <c r="A55" s="346"/>
      <c r="B55" s="332"/>
      <c r="C55" s="330"/>
      <c r="D55" s="474" t="s">
        <v>63</v>
      </c>
      <c r="E55" s="474"/>
      <c r="F55" s="474"/>
      <c r="G55" s="347"/>
      <c r="H55" s="348"/>
      <c r="I55" s="348"/>
      <c r="J55" s="348"/>
      <c r="K55" s="350">
        <v>920.4</v>
      </c>
      <c r="L55" s="348"/>
      <c r="M55" s="349">
        <v>1037.08</v>
      </c>
      <c r="N55" s="348"/>
      <c r="O55" s="351">
        <v>46430.07</v>
      </c>
      <c r="AF55" s="322"/>
      <c r="AG55" s="322"/>
      <c r="AK55" s="304" t="s">
        <v>63</v>
      </c>
      <c r="AL55" s="322"/>
    </row>
    <row r="56" spans="1:38" customFormat="1" ht="14.4" x14ac:dyDescent="0.3">
      <c r="A56" s="328"/>
      <c r="B56" s="331"/>
      <c r="C56" s="330"/>
      <c r="D56" s="469" t="s">
        <v>64</v>
      </c>
      <c r="E56" s="469"/>
      <c r="F56" s="469"/>
      <c r="G56" s="332"/>
      <c r="H56" s="333"/>
      <c r="I56" s="333"/>
      <c r="J56" s="333"/>
      <c r="K56" s="342"/>
      <c r="L56" s="333"/>
      <c r="M56" s="338">
        <v>1037.08</v>
      </c>
      <c r="N56" s="333"/>
      <c r="O56" s="339">
        <v>46430.07</v>
      </c>
      <c r="AF56" s="322"/>
      <c r="AG56" s="322"/>
      <c r="AJ56" s="304" t="s">
        <v>64</v>
      </c>
      <c r="AL56" s="322"/>
    </row>
    <row r="57" spans="1:38" customFormat="1" ht="30.6" x14ac:dyDescent="0.3">
      <c r="A57" s="328"/>
      <c r="B57" s="331"/>
      <c r="C57" s="330" t="s">
        <v>74</v>
      </c>
      <c r="D57" s="469" t="s">
        <v>75</v>
      </c>
      <c r="E57" s="469"/>
      <c r="F57" s="469"/>
      <c r="G57" s="332" t="s">
        <v>67</v>
      </c>
      <c r="H57" s="340">
        <v>89</v>
      </c>
      <c r="I57" s="333"/>
      <c r="J57" s="340">
        <v>89</v>
      </c>
      <c r="K57" s="342"/>
      <c r="L57" s="333"/>
      <c r="M57" s="334">
        <v>923</v>
      </c>
      <c r="N57" s="333"/>
      <c r="O57" s="339">
        <v>41322.76</v>
      </c>
      <c r="AF57" s="322"/>
      <c r="AG57" s="322"/>
      <c r="AJ57" s="304" t="s">
        <v>75</v>
      </c>
      <c r="AL57" s="322"/>
    </row>
    <row r="58" spans="1:38" customFormat="1" ht="51" x14ac:dyDescent="0.3">
      <c r="A58" s="328"/>
      <c r="B58" s="331"/>
      <c r="C58" s="330" t="s">
        <v>76</v>
      </c>
      <c r="D58" s="469" t="s">
        <v>77</v>
      </c>
      <c r="E58" s="469"/>
      <c r="F58" s="469"/>
      <c r="G58" s="332" t="s">
        <v>67</v>
      </c>
      <c r="H58" s="340">
        <v>40</v>
      </c>
      <c r="I58" s="336">
        <v>0.85</v>
      </c>
      <c r="J58" s="340">
        <v>34</v>
      </c>
      <c r="K58" s="342"/>
      <c r="L58" s="333"/>
      <c r="M58" s="334">
        <v>352.61</v>
      </c>
      <c r="N58" s="333"/>
      <c r="O58" s="339">
        <v>15786.22</v>
      </c>
      <c r="AF58" s="322"/>
      <c r="AG58" s="322"/>
      <c r="AJ58" s="304" t="s">
        <v>77</v>
      </c>
      <c r="AL58" s="322"/>
    </row>
    <row r="59" spans="1:38" customFormat="1" ht="14.4" x14ac:dyDescent="0.3">
      <c r="A59" s="328"/>
      <c r="B59" s="352"/>
      <c r="C59" s="353"/>
      <c r="D59" s="475" t="s">
        <v>70</v>
      </c>
      <c r="E59" s="475"/>
      <c r="F59" s="475"/>
      <c r="G59" s="324"/>
      <c r="H59" s="354"/>
      <c r="I59" s="354"/>
      <c r="J59" s="354"/>
      <c r="K59" s="355"/>
      <c r="L59" s="354"/>
      <c r="M59" s="361">
        <v>2312.69</v>
      </c>
      <c r="N59" s="348"/>
      <c r="O59" s="357">
        <v>103539.05</v>
      </c>
      <c r="AF59" s="322"/>
      <c r="AG59" s="322"/>
      <c r="AL59" s="322" t="s">
        <v>70</v>
      </c>
    </row>
    <row r="60" spans="1:38" customFormat="1" ht="31.8" x14ac:dyDescent="0.3">
      <c r="A60" s="323" t="s">
        <v>56</v>
      </c>
      <c r="B60" s="324" t="s">
        <v>56</v>
      </c>
      <c r="C60" s="325" t="s">
        <v>660</v>
      </c>
      <c r="D60" s="473" t="s">
        <v>661</v>
      </c>
      <c r="E60" s="473"/>
      <c r="F60" s="473"/>
      <c r="G60" s="324" t="s">
        <v>71</v>
      </c>
      <c r="H60" s="324">
        <v>0.71</v>
      </c>
      <c r="I60" s="324" t="s">
        <v>48</v>
      </c>
      <c r="J60" s="324" t="s">
        <v>659</v>
      </c>
      <c r="K60" s="326"/>
      <c r="L60" s="324"/>
      <c r="M60" s="326"/>
      <c r="N60" s="324"/>
      <c r="O60" s="327"/>
      <c r="AF60" s="322"/>
      <c r="AG60" s="322" t="s">
        <v>661</v>
      </c>
      <c r="AL60" s="322"/>
    </row>
    <row r="61" spans="1:38" customFormat="1" ht="30.6" x14ac:dyDescent="0.3">
      <c r="A61" s="328"/>
      <c r="B61" s="329"/>
      <c r="C61" s="330" t="s">
        <v>50</v>
      </c>
      <c r="D61" s="467" t="s">
        <v>51</v>
      </c>
      <c r="E61" s="467"/>
      <c r="F61" s="467"/>
      <c r="G61" s="467"/>
      <c r="H61" s="467"/>
      <c r="I61" s="467"/>
      <c r="J61" s="467"/>
      <c r="K61" s="467"/>
      <c r="L61" s="467"/>
      <c r="M61" s="467"/>
      <c r="N61" s="467"/>
      <c r="O61" s="468"/>
      <c r="AF61" s="322"/>
      <c r="AG61" s="322"/>
      <c r="AH61" s="304" t="s">
        <v>51</v>
      </c>
      <c r="AL61" s="322"/>
    </row>
    <row r="62" spans="1:38" customFormat="1" ht="52.2" x14ac:dyDescent="0.3">
      <c r="A62" s="328"/>
      <c r="B62" s="329"/>
      <c r="C62" s="330" t="s">
        <v>52</v>
      </c>
      <c r="D62" s="467" t="s">
        <v>53</v>
      </c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8"/>
      <c r="AF62" s="322"/>
      <c r="AG62" s="322"/>
      <c r="AH62" s="304" t="s">
        <v>53</v>
      </c>
      <c r="AL62" s="322"/>
    </row>
    <row r="63" spans="1:38" customFormat="1" ht="14.4" x14ac:dyDescent="0.3">
      <c r="A63" s="328"/>
      <c r="B63" s="331"/>
      <c r="C63" s="330" t="s">
        <v>48</v>
      </c>
      <c r="D63" s="469" t="s">
        <v>54</v>
      </c>
      <c r="E63" s="469"/>
      <c r="F63" s="469"/>
      <c r="G63" s="332"/>
      <c r="H63" s="333"/>
      <c r="I63" s="333"/>
      <c r="J63" s="333"/>
      <c r="K63" s="334">
        <v>401.7</v>
      </c>
      <c r="L63" s="358">
        <v>1.3225</v>
      </c>
      <c r="M63" s="334">
        <v>377.19</v>
      </c>
      <c r="N63" s="336">
        <v>44.77</v>
      </c>
      <c r="O63" s="339">
        <v>16886.8</v>
      </c>
      <c r="AF63" s="322"/>
      <c r="AG63" s="322"/>
      <c r="AI63" s="304" t="s">
        <v>54</v>
      </c>
      <c r="AL63" s="322"/>
    </row>
    <row r="64" spans="1:38" customFormat="1" ht="14.4" x14ac:dyDescent="0.3">
      <c r="A64" s="328"/>
      <c r="B64" s="331"/>
      <c r="C64" s="330"/>
      <c r="D64" s="469" t="s">
        <v>60</v>
      </c>
      <c r="E64" s="469"/>
      <c r="F64" s="469"/>
      <c r="G64" s="332" t="s">
        <v>61</v>
      </c>
      <c r="H64" s="336">
        <v>53.56</v>
      </c>
      <c r="I64" s="358">
        <v>1.3225</v>
      </c>
      <c r="J64" s="341">
        <v>50.291500999999997</v>
      </c>
      <c r="K64" s="342"/>
      <c r="L64" s="333"/>
      <c r="M64" s="342"/>
      <c r="N64" s="333"/>
      <c r="O64" s="343"/>
      <c r="AF64" s="322"/>
      <c r="AG64" s="322"/>
      <c r="AJ64" s="304" t="s">
        <v>60</v>
      </c>
      <c r="AL64" s="322"/>
    </row>
    <row r="65" spans="1:40" customFormat="1" ht="14.4" x14ac:dyDescent="0.3">
      <c r="A65" s="346"/>
      <c r="B65" s="332"/>
      <c r="C65" s="330"/>
      <c r="D65" s="474" t="s">
        <v>63</v>
      </c>
      <c r="E65" s="474"/>
      <c r="F65" s="474"/>
      <c r="G65" s="347"/>
      <c r="H65" s="348"/>
      <c r="I65" s="348"/>
      <c r="J65" s="348"/>
      <c r="K65" s="350">
        <v>401.7</v>
      </c>
      <c r="L65" s="348"/>
      <c r="M65" s="350">
        <v>377.19</v>
      </c>
      <c r="N65" s="348"/>
      <c r="O65" s="351">
        <v>16886.8</v>
      </c>
      <c r="AF65" s="322"/>
      <c r="AG65" s="322"/>
      <c r="AK65" s="304" t="s">
        <v>63</v>
      </c>
      <c r="AL65" s="322"/>
    </row>
    <row r="66" spans="1:40" customFormat="1" ht="14.4" x14ac:dyDescent="0.3">
      <c r="A66" s="328"/>
      <c r="B66" s="331"/>
      <c r="C66" s="330"/>
      <c r="D66" s="469" t="s">
        <v>64</v>
      </c>
      <c r="E66" s="469"/>
      <c r="F66" s="469"/>
      <c r="G66" s="332"/>
      <c r="H66" s="333"/>
      <c r="I66" s="333"/>
      <c r="J66" s="333"/>
      <c r="K66" s="342"/>
      <c r="L66" s="333"/>
      <c r="M66" s="334">
        <v>377.19</v>
      </c>
      <c r="N66" s="333"/>
      <c r="O66" s="339">
        <v>16886.8</v>
      </c>
      <c r="AF66" s="322"/>
      <c r="AG66" s="322"/>
      <c r="AJ66" s="304" t="s">
        <v>64</v>
      </c>
      <c r="AL66" s="322"/>
    </row>
    <row r="67" spans="1:40" customFormat="1" ht="30.6" x14ac:dyDescent="0.3">
      <c r="A67" s="328"/>
      <c r="B67" s="331"/>
      <c r="C67" s="330" t="s">
        <v>74</v>
      </c>
      <c r="D67" s="469" t="s">
        <v>75</v>
      </c>
      <c r="E67" s="469"/>
      <c r="F67" s="469"/>
      <c r="G67" s="332" t="s">
        <v>67</v>
      </c>
      <c r="H67" s="340">
        <v>89</v>
      </c>
      <c r="I67" s="333"/>
      <c r="J67" s="340">
        <v>89</v>
      </c>
      <c r="K67" s="342"/>
      <c r="L67" s="333"/>
      <c r="M67" s="334">
        <v>335.7</v>
      </c>
      <c r="N67" s="333"/>
      <c r="O67" s="339">
        <v>15029.25</v>
      </c>
      <c r="AF67" s="322"/>
      <c r="AG67" s="322"/>
      <c r="AJ67" s="304" t="s">
        <v>75</v>
      </c>
      <c r="AL67" s="322"/>
    </row>
    <row r="68" spans="1:40" customFormat="1" ht="51" x14ac:dyDescent="0.3">
      <c r="A68" s="328"/>
      <c r="B68" s="331"/>
      <c r="C68" s="330" t="s">
        <v>76</v>
      </c>
      <c r="D68" s="469" t="s">
        <v>77</v>
      </c>
      <c r="E68" s="469"/>
      <c r="F68" s="469"/>
      <c r="G68" s="332" t="s">
        <v>67</v>
      </c>
      <c r="H68" s="340">
        <v>40</v>
      </c>
      <c r="I68" s="336">
        <v>0.85</v>
      </c>
      <c r="J68" s="340">
        <v>34</v>
      </c>
      <c r="K68" s="342"/>
      <c r="L68" s="333"/>
      <c r="M68" s="334">
        <v>128.24</v>
      </c>
      <c r="N68" s="333"/>
      <c r="O68" s="339">
        <v>5741.51</v>
      </c>
      <c r="AF68" s="322"/>
      <c r="AG68" s="322"/>
      <c r="AJ68" s="304" t="s">
        <v>77</v>
      </c>
      <c r="AL68" s="322"/>
    </row>
    <row r="69" spans="1:40" customFormat="1" ht="14.4" x14ac:dyDescent="0.3">
      <c r="A69" s="328"/>
      <c r="B69" s="352"/>
      <c r="C69" s="353"/>
      <c r="D69" s="475" t="s">
        <v>70</v>
      </c>
      <c r="E69" s="475"/>
      <c r="F69" s="475"/>
      <c r="G69" s="324"/>
      <c r="H69" s="354"/>
      <c r="I69" s="354"/>
      <c r="J69" s="354"/>
      <c r="K69" s="355"/>
      <c r="L69" s="354"/>
      <c r="M69" s="356">
        <v>841.13</v>
      </c>
      <c r="N69" s="348"/>
      <c r="O69" s="357">
        <v>37657.56</v>
      </c>
      <c r="AF69" s="322"/>
      <c r="AG69" s="322"/>
      <c r="AL69" s="322" t="s">
        <v>70</v>
      </c>
    </row>
    <row r="70" spans="1:40" customFormat="1" ht="42" x14ac:dyDescent="0.3">
      <c r="A70" s="323" t="s">
        <v>58</v>
      </c>
      <c r="B70" s="324" t="s">
        <v>58</v>
      </c>
      <c r="C70" s="325" t="s">
        <v>662</v>
      </c>
      <c r="D70" s="473" t="s">
        <v>663</v>
      </c>
      <c r="E70" s="473"/>
      <c r="F70" s="473"/>
      <c r="G70" s="324" t="s">
        <v>78</v>
      </c>
      <c r="H70" s="324">
        <v>78.453999999999994</v>
      </c>
      <c r="I70" s="324" t="s">
        <v>48</v>
      </c>
      <c r="J70" s="324" t="s">
        <v>664</v>
      </c>
      <c r="K70" s="326" t="s">
        <v>665</v>
      </c>
      <c r="L70" s="324"/>
      <c r="M70" s="326" t="s">
        <v>666</v>
      </c>
      <c r="N70" s="324" t="s">
        <v>79</v>
      </c>
      <c r="O70" s="327" t="s">
        <v>667</v>
      </c>
      <c r="AF70" s="322"/>
      <c r="AG70" s="322" t="s">
        <v>663</v>
      </c>
      <c r="AL70" s="322"/>
    </row>
    <row r="71" spans="1:40" customFormat="1" ht="14.4" x14ac:dyDescent="0.3">
      <c r="A71" s="328"/>
      <c r="B71" s="352"/>
      <c r="C71" s="353"/>
      <c r="D71" s="475" t="s">
        <v>70</v>
      </c>
      <c r="E71" s="475"/>
      <c r="F71" s="475"/>
      <c r="G71" s="324"/>
      <c r="H71" s="354"/>
      <c r="I71" s="354"/>
      <c r="J71" s="354"/>
      <c r="K71" s="355"/>
      <c r="L71" s="354"/>
      <c r="M71" s="356">
        <v>228.3</v>
      </c>
      <c r="N71" s="348"/>
      <c r="O71" s="357">
        <v>3109.45</v>
      </c>
      <c r="AF71" s="322"/>
      <c r="AG71" s="322"/>
      <c r="AL71" s="322" t="s">
        <v>70</v>
      </c>
    </row>
    <row r="72" spans="1:40" s="494" customFormat="1" ht="30.6" x14ac:dyDescent="0.3">
      <c r="A72" s="488" t="s">
        <v>80</v>
      </c>
      <c r="B72" s="489" t="s">
        <v>80</v>
      </c>
      <c r="C72" s="482" t="s">
        <v>982</v>
      </c>
      <c r="D72" s="491" t="s">
        <v>81</v>
      </c>
      <c r="E72" s="491"/>
      <c r="F72" s="491"/>
      <c r="G72" s="489" t="s">
        <v>82</v>
      </c>
      <c r="H72" s="489">
        <v>279.54000000000002</v>
      </c>
      <c r="I72" s="489" t="s">
        <v>48</v>
      </c>
      <c r="J72" s="489" t="s">
        <v>668</v>
      </c>
      <c r="K72" s="492" t="s">
        <v>83</v>
      </c>
      <c r="L72" s="489"/>
      <c r="M72" s="492" t="s">
        <v>669</v>
      </c>
      <c r="N72" s="489" t="s">
        <v>84</v>
      </c>
      <c r="O72" s="493" t="s">
        <v>670</v>
      </c>
      <c r="AF72" s="495"/>
      <c r="AG72" s="495" t="s">
        <v>81</v>
      </c>
      <c r="AL72" s="495"/>
    </row>
    <row r="73" spans="1:40" customFormat="1" ht="14.4" x14ac:dyDescent="0.3">
      <c r="A73" s="360"/>
      <c r="B73" s="303"/>
      <c r="C73" s="353"/>
      <c r="D73" s="469" t="s">
        <v>85</v>
      </c>
      <c r="E73" s="469"/>
      <c r="F73" s="469"/>
      <c r="G73" s="469"/>
      <c r="H73" s="469"/>
      <c r="I73" s="469"/>
      <c r="J73" s="469"/>
      <c r="K73" s="469"/>
      <c r="L73" s="469"/>
      <c r="M73" s="469"/>
      <c r="N73" s="469"/>
      <c r="O73" s="476"/>
      <c r="AF73" s="322"/>
      <c r="AG73" s="322"/>
      <c r="AL73" s="322"/>
      <c r="AM73" s="304" t="s">
        <v>85</v>
      </c>
    </row>
    <row r="74" spans="1:40" customFormat="1" ht="14.4" x14ac:dyDescent="0.3">
      <c r="A74" s="360"/>
      <c r="B74" s="352"/>
      <c r="C74" s="353"/>
      <c r="D74" s="469" t="s">
        <v>86</v>
      </c>
      <c r="E74" s="469"/>
      <c r="F74" s="469"/>
      <c r="G74" s="469"/>
      <c r="H74" s="469"/>
      <c r="I74" s="469"/>
      <c r="J74" s="469"/>
      <c r="K74" s="469"/>
      <c r="L74" s="469"/>
      <c r="M74" s="469"/>
      <c r="N74" s="469"/>
      <c r="O74" s="476"/>
      <c r="AF74" s="322"/>
      <c r="AG74" s="322"/>
      <c r="AL74" s="322"/>
      <c r="AN74" s="304" t="s">
        <v>86</v>
      </c>
    </row>
    <row r="75" spans="1:40" customFormat="1" ht="14.4" x14ac:dyDescent="0.3">
      <c r="A75" s="328"/>
      <c r="B75" s="352"/>
      <c r="C75" s="353"/>
      <c r="D75" s="475" t="s">
        <v>70</v>
      </c>
      <c r="E75" s="475"/>
      <c r="F75" s="475"/>
      <c r="G75" s="324"/>
      <c r="H75" s="354"/>
      <c r="I75" s="354"/>
      <c r="J75" s="354"/>
      <c r="K75" s="355"/>
      <c r="L75" s="354"/>
      <c r="M75" s="361">
        <v>45391.71</v>
      </c>
      <c r="N75" s="348"/>
      <c r="O75" s="357">
        <v>370396.35</v>
      </c>
      <c r="AF75" s="322"/>
      <c r="AG75" s="322"/>
      <c r="AL75" s="322" t="s">
        <v>70</v>
      </c>
    </row>
    <row r="76" spans="1:40" customFormat="1" ht="21.6" x14ac:dyDescent="0.3">
      <c r="A76" s="323" t="s">
        <v>87</v>
      </c>
      <c r="B76" s="324" t="s">
        <v>87</v>
      </c>
      <c r="C76" s="325" t="s">
        <v>671</v>
      </c>
      <c r="D76" s="473" t="s">
        <v>672</v>
      </c>
      <c r="E76" s="473"/>
      <c r="F76" s="473"/>
      <c r="G76" s="324" t="s">
        <v>673</v>
      </c>
      <c r="H76" s="324">
        <v>1.8186</v>
      </c>
      <c r="I76" s="324" t="s">
        <v>48</v>
      </c>
      <c r="J76" s="324" t="s">
        <v>674</v>
      </c>
      <c r="K76" s="326"/>
      <c r="L76" s="324"/>
      <c r="M76" s="326"/>
      <c r="N76" s="324"/>
      <c r="O76" s="327"/>
      <c r="AF76" s="322"/>
      <c r="AG76" s="322" t="s">
        <v>672</v>
      </c>
      <c r="AL76" s="322"/>
    </row>
    <row r="77" spans="1:40" customFormat="1" ht="30.6" x14ac:dyDescent="0.3">
      <c r="A77" s="328"/>
      <c r="B77" s="329"/>
      <c r="C77" s="330" t="s">
        <v>50</v>
      </c>
      <c r="D77" s="467" t="s">
        <v>51</v>
      </c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8"/>
      <c r="AF77" s="322"/>
      <c r="AG77" s="322"/>
      <c r="AH77" s="304" t="s">
        <v>51</v>
      </c>
      <c r="AL77" s="322"/>
    </row>
    <row r="78" spans="1:40" customFormat="1" ht="52.2" x14ac:dyDescent="0.3">
      <c r="A78" s="328"/>
      <c r="B78" s="329"/>
      <c r="C78" s="330" t="s">
        <v>52</v>
      </c>
      <c r="D78" s="467" t="s">
        <v>53</v>
      </c>
      <c r="E78" s="467"/>
      <c r="F78" s="467"/>
      <c r="G78" s="467"/>
      <c r="H78" s="467"/>
      <c r="I78" s="467"/>
      <c r="J78" s="467"/>
      <c r="K78" s="467"/>
      <c r="L78" s="467"/>
      <c r="M78" s="467"/>
      <c r="N78" s="467"/>
      <c r="O78" s="468"/>
      <c r="AF78" s="322"/>
      <c r="AG78" s="322"/>
      <c r="AH78" s="304" t="s">
        <v>53</v>
      </c>
      <c r="AL78" s="322"/>
    </row>
    <row r="79" spans="1:40" customFormat="1" ht="14.4" x14ac:dyDescent="0.3">
      <c r="A79" s="328"/>
      <c r="B79" s="331"/>
      <c r="C79" s="330" t="s">
        <v>27</v>
      </c>
      <c r="D79" s="469" t="s">
        <v>55</v>
      </c>
      <c r="E79" s="469"/>
      <c r="F79" s="469"/>
      <c r="G79" s="332"/>
      <c r="H79" s="333"/>
      <c r="I79" s="333"/>
      <c r="J79" s="333"/>
      <c r="K79" s="334">
        <v>18.190000000000001</v>
      </c>
      <c r="L79" s="358">
        <v>1.4375</v>
      </c>
      <c r="M79" s="334">
        <v>47.55</v>
      </c>
      <c r="N79" s="336">
        <v>13.24</v>
      </c>
      <c r="O79" s="337">
        <v>629.55999999999995</v>
      </c>
      <c r="AF79" s="322"/>
      <c r="AG79" s="322"/>
      <c r="AI79" s="304" t="s">
        <v>55</v>
      </c>
      <c r="AL79" s="322"/>
    </row>
    <row r="80" spans="1:40" customFormat="1" ht="14.4" x14ac:dyDescent="0.3">
      <c r="A80" s="328"/>
      <c r="B80" s="331"/>
      <c r="C80" s="330" t="s">
        <v>56</v>
      </c>
      <c r="D80" s="469" t="s">
        <v>57</v>
      </c>
      <c r="E80" s="469"/>
      <c r="F80" s="469"/>
      <c r="G80" s="332"/>
      <c r="H80" s="333"/>
      <c r="I80" s="333"/>
      <c r="J80" s="333"/>
      <c r="K80" s="334">
        <v>3.11</v>
      </c>
      <c r="L80" s="358">
        <v>1.4375</v>
      </c>
      <c r="M80" s="334">
        <v>8.1300000000000008</v>
      </c>
      <c r="N80" s="336">
        <v>44.77</v>
      </c>
      <c r="O80" s="337">
        <v>363.98</v>
      </c>
      <c r="AF80" s="322"/>
      <c r="AG80" s="322"/>
      <c r="AI80" s="304" t="s">
        <v>57</v>
      </c>
      <c r="AL80" s="322"/>
    </row>
    <row r="81" spans="1:38" customFormat="1" ht="14.4" x14ac:dyDescent="0.3">
      <c r="A81" s="328"/>
      <c r="B81" s="331"/>
      <c r="C81" s="330"/>
      <c r="D81" s="469" t="s">
        <v>62</v>
      </c>
      <c r="E81" s="469"/>
      <c r="F81" s="469"/>
      <c r="G81" s="332" t="s">
        <v>61</v>
      </c>
      <c r="H81" s="336">
        <v>0.23</v>
      </c>
      <c r="I81" s="358">
        <v>1.4375</v>
      </c>
      <c r="J81" s="362">
        <v>0.60127459999999999</v>
      </c>
      <c r="K81" s="342"/>
      <c r="L81" s="333"/>
      <c r="M81" s="342"/>
      <c r="N81" s="333"/>
      <c r="O81" s="343"/>
      <c r="AF81" s="322"/>
      <c r="AG81" s="322"/>
      <c r="AJ81" s="304" t="s">
        <v>62</v>
      </c>
      <c r="AL81" s="322"/>
    </row>
    <row r="82" spans="1:38" customFormat="1" ht="14.4" x14ac:dyDescent="0.3">
      <c r="A82" s="346"/>
      <c r="B82" s="332"/>
      <c r="C82" s="330"/>
      <c r="D82" s="474" t="s">
        <v>63</v>
      </c>
      <c r="E82" s="474"/>
      <c r="F82" s="474"/>
      <c r="G82" s="347"/>
      <c r="H82" s="348"/>
      <c r="I82" s="348"/>
      <c r="J82" s="348"/>
      <c r="K82" s="350">
        <v>18.190000000000001</v>
      </c>
      <c r="L82" s="348"/>
      <c r="M82" s="350">
        <v>47.55</v>
      </c>
      <c r="N82" s="348"/>
      <c r="O82" s="359">
        <v>629.55999999999995</v>
      </c>
      <c r="AF82" s="322"/>
      <c r="AG82" s="322"/>
      <c r="AK82" s="304" t="s">
        <v>63</v>
      </c>
      <c r="AL82" s="322"/>
    </row>
    <row r="83" spans="1:38" customFormat="1" ht="14.4" x14ac:dyDescent="0.3">
      <c r="A83" s="328"/>
      <c r="B83" s="331"/>
      <c r="C83" s="330"/>
      <c r="D83" s="469" t="s">
        <v>64</v>
      </c>
      <c r="E83" s="469"/>
      <c r="F83" s="469"/>
      <c r="G83" s="332"/>
      <c r="H83" s="333"/>
      <c r="I83" s="333"/>
      <c r="J83" s="333"/>
      <c r="K83" s="342"/>
      <c r="L83" s="333"/>
      <c r="M83" s="334">
        <v>8.1300000000000008</v>
      </c>
      <c r="N83" s="333"/>
      <c r="O83" s="337">
        <v>363.98</v>
      </c>
      <c r="AF83" s="322"/>
      <c r="AG83" s="322"/>
      <c r="AJ83" s="304" t="s">
        <v>64</v>
      </c>
      <c r="AL83" s="322"/>
    </row>
    <row r="84" spans="1:38" customFormat="1" ht="30.6" x14ac:dyDescent="0.3">
      <c r="A84" s="328"/>
      <c r="B84" s="331"/>
      <c r="C84" s="330" t="s">
        <v>65</v>
      </c>
      <c r="D84" s="469" t="s">
        <v>66</v>
      </c>
      <c r="E84" s="469"/>
      <c r="F84" s="469"/>
      <c r="G84" s="332" t="s">
        <v>67</v>
      </c>
      <c r="H84" s="340">
        <v>92</v>
      </c>
      <c r="I84" s="333"/>
      <c r="J84" s="340">
        <v>92</v>
      </c>
      <c r="K84" s="342"/>
      <c r="L84" s="333"/>
      <c r="M84" s="334">
        <v>7.48</v>
      </c>
      <c r="N84" s="333"/>
      <c r="O84" s="337">
        <v>334.86</v>
      </c>
      <c r="AF84" s="322"/>
      <c r="AG84" s="322"/>
      <c r="AJ84" s="304" t="s">
        <v>66</v>
      </c>
      <c r="AL84" s="322"/>
    </row>
    <row r="85" spans="1:38" customFormat="1" ht="51" x14ac:dyDescent="0.3">
      <c r="A85" s="328"/>
      <c r="B85" s="331"/>
      <c r="C85" s="330" t="s">
        <v>68</v>
      </c>
      <c r="D85" s="469" t="s">
        <v>69</v>
      </c>
      <c r="E85" s="469"/>
      <c r="F85" s="469"/>
      <c r="G85" s="332" t="s">
        <v>67</v>
      </c>
      <c r="H85" s="340">
        <v>46</v>
      </c>
      <c r="I85" s="336">
        <v>0.85</v>
      </c>
      <c r="J85" s="344">
        <v>39.1</v>
      </c>
      <c r="K85" s="342"/>
      <c r="L85" s="333"/>
      <c r="M85" s="334">
        <v>3.18</v>
      </c>
      <c r="N85" s="333"/>
      <c r="O85" s="337">
        <v>142.32</v>
      </c>
      <c r="AF85" s="322"/>
      <c r="AG85" s="322"/>
      <c r="AJ85" s="304" t="s">
        <v>69</v>
      </c>
      <c r="AL85" s="322"/>
    </row>
    <row r="86" spans="1:38" customFormat="1" ht="14.4" x14ac:dyDescent="0.3">
      <c r="A86" s="328"/>
      <c r="B86" s="352"/>
      <c r="C86" s="353"/>
      <c r="D86" s="475" t="s">
        <v>70</v>
      </c>
      <c r="E86" s="475"/>
      <c r="F86" s="475"/>
      <c r="G86" s="324"/>
      <c r="H86" s="354"/>
      <c r="I86" s="354"/>
      <c r="J86" s="354"/>
      <c r="K86" s="355"/>
      <c r="L86" s="354"/>
      <c r="M86" s="356">
        <v>58.21</v>
      </c>
      <c r="N86" s="348"/>
      <c r="O86" s="357">
        <v>1106.74</v>
      </c>
      <c r="AF86" s="322"/>
      <c r="AG86" s="322"/>
      <c r="AL86" s="322" t="s">
        <v>70</v>
      </c>
    </row>
    <row r="87" spans="1:38" customFormat="1" ht="21.6" x14ac:dyDescent="0.3">
      <c r="A87" s="323" t="s">
        <v>88</v>
      </c>
      <c r="B87" s="324" t="s">
        <v>88</v>
      </c>
      <c r="C87" s="325" t="s">
        <v>675</v>
      </c>
      <c r="D87" s="473" t="s">
        <v>676</v>
      </c>
      <c r="E87" s="473"/>
      <c r="F87" s="473"/>
      <c r="G87" s="324" t="s">
        <v>673</v>
      </c>
      <c r="H87" s="324">
        <v>0.44964199999999999</v>
      </c>
      <c r="I87" s="324" t="s">
        <v>48</v>
      </c>
      <c r="J87" s="324" t="s">
        <v>677</v>
      </c>
      <c r="K87" s="326"/>
      <c r="L87" s="324"/>
      <c r="M87" s="326"/>
      <c r="N87" s="324"/>
      <c r="O87" s="327"/>
      <c r="AF87" s="322"/>
      <c r="AG87" s="322" t="s">
        <v>676</v>
      </c>
      <c r="AL87" s="322"/>
    </row>
    <row r="88" spans="1:38" customFormat="1" ht="30.6" x14ac:dyDescent="0.3">
      <c r="A88" s="328"/>
      <c r="B88" s="329"/>
      <c r="C88" s="330" t="s">
        <v>50</v>
      </c>
      <c r="D88" s="467" t="s">
        <v>51</v>
      </c>
      <c r="E88" s="467"/>
      <c r="F88" s="467"/>
      <c r="G88" s="467"/>
      <c r="H88" s="467"/>
      <c r="I88" s="467"/>
      <c r="J88" s="467"/>
      <c r="K88" s="467"/>
      <c r="L88" s="467"/>
      <c r="M88" s="467"/>
      <c r="N88" s="467"/>
      <c r="O88" s="468"/>
      <c r="AF88" s="322"/>
      <c r="AG88" s="322"/>
      <c r="AH88" s="304" t="s">
        <v>51</v>
      </c>
      <c r="AL88" s="322"/>
    </row>
    <row r="89" spans="1:38" customFormat="1" ht="52.2" x14ac:dyDescent="0.3">
      <c r="A89" s="328"/>
      <c r="B89" s="329"/>
      <c r="C89" s="330" t="s">
        <v>52</v>
      </c>
      <c r="D89" s="467" t="s">
        <v>53</v>
      </c>
      <c r="E89" s="467"/>
      <c r="F89" s="467"/>
      <c r="G89" s="467"/>
      <c r="H89" s="467"/>
      <c r="I89" s="467"/>
      <c r="J89" s="467"/>
      <c r="K89" s="467"/>
      <c r="L89" s="467"/>
      <c r="M89" s="467"/>
      <c r="N89" s="467"/>
      <c r="O89" s="468"/>
      <c r="AF89" s="322"/>
      <c r="AG89" s="322"/>
      <c r="AH89" s="304" t="s">
        <v>53</v>
      </c>
      <c r="AL89" s="322"/>
    </row>
    <row r="90" spans="1:38" customFormat="1" ht="14.4" x14ac:dyDescent="0.3">
      <c r="A90" s="328"/>
      <c r="B90" s="331"/>
      <c r="C90" s="330" t="s">
        <v>48</v>
      </c>
      <c r="D90" s="469" t="s">
        <v>54</v>
      </c>
      <c r="E90" s="469"/>
      <c r="F90" s="469"/>
      <c r="G90" s="332"/>
      <c r="H90" s="333"/>
      <c r="I90" s="333"/>
      <c r="J90" s="333"/>
      <c r="K90" s="334">
        <v>737.85</v>
      </c>
      <c r="L90" s="358">
        <v>1.3225</v>
      </c>
      <c r="M90" s="334">
        <v>438.76</v>
      </c>
      <c r="N90" s="336">
        <v>44.77</v>
      </c>
      <c r="O90" s="339">
        <v>19643.29</v>
      </c>
      <c r="AF90" s="322"/>
      <c r="AG90" s="322"/>
      <c r="AI90" s="304" t="s">
        <v>54</v>
      </c>
      <c r="AL90" s="322"/>
    </row>
    <row r="91" spans="1:38" customFormat="1" ht="14.4" x14ac:dyDescent="0.3">
      <c r="A91" s="328"/>
      <c r="B91" s="331"/>
      <c r="C91" s="330"/>
      <c r="D91" s="469" t="s">
        <v>60</v>
      </c>
      <c r="E91" s="469"/>
      <c r="F91" s="469"/>
      <c r="G91" s="332" t="s">
        <v>61</v>
      </c>
      <c r="H91" s="344">
        <v>86.5</v>
      </c>
      <c r="I91" s="358">
        <v>1.3225</v>
      </c>
      <c r="J91" s="362">
        <v>51.437358600000003</v>
      </c>
      <c r="K91" s="342"/>
      <c r="L91" s="333"/>
      <c r="M91" s="342"/>
      <c r="N91" s="333"/>
      <c r="O91" s="343"/>
      <c r="AF91" s="322"/>
      <c r="AG91" s="322"/>
      <c r="AJ91" s="304" t="s">
        <v>60</v>
      </c>
      <c r="AL91" s="322"/>
    </row>
    <row r="92" spans="1:38" customFormat="1" ht="14.4" x14ac:dyDescent="0.3">
      <c r="A92" s="346"/>
      <c r="B92" s="332"/>
      <c r="C92" s="330"/>
      <c r="D92" s="474" t="s">
        <v>63</v>
      </c>
      <c r="E92" s="474"/>
      <c r="F92" s="474"/>
      <c r="G92" s="347"/>
      <c r="H92" s="348"/>
      <c r="I92" s="348"/>
      <c r="J92" s="348"/>
      <c r="K92" s="350">
        <v>737.85</v>
      </c>
      <c r="L92" s="348"/>
      <c r="M92" s="350">
        <v>438.76</v>
      </c>
      <c r="N92" s="348"/>
      <c r="O92" s="351">
        <v>19643.29</v>
      </c>
      <c r="AF92" s="322"/>
      <c r="AG92" s="322"/>
      <c r="AK92" s="304" t="s">
        <v>63</v>
      </c>
      <c r="AL92" s="322"/>
    </row>
    <row r="93" spans="1:38" customFormat="1" ht="14.4" x14ac:dyDescent="0.3">
      <c r="A93" s="328"/>
      <c r="B93" s="331"/>
      <c r="C93" s="330"/>
      <c r="D93" s="469" t="s">
        <v>64</v>
      </c>
      <c r="E93" s="469"/>
      <c r="F93" s="469"/>
      <c r="G93" s="332"/>
      <c r="H93" s="333"/>
      <c r="I93" s="333"/>
      <c r="J93" s="333"/>
      <c r="K93" s="342"/>
      <c r="L93" s="333"/>
      <c r="M93" s="334">
        <v>438.76</v>
      </c>
      <c r="N93" s="333"/>
      <c r="O93" s="339">
        <v>19643.29</v>
      </c>
      <c r="AF93" s="322"/>
      <c r="AG93" s="322"/>
      <c r="AJ93" s="304" t="s">
        <v>64</v>
      </c>
      <c r="AL93" s="322"/>
    </row>
    <row r="94" spans="1:38" customFormat="1" ht="30.6" x14ac:dyDescent="0.3">
      <c r="A94" s="328"/>
      <c r="B94" s="331"/>
      <c r="C94" s="330" t="s">
        <v>65</v>
      </c>
      <c r="D94" s="469" t="s">
        <v>66</v>
      </c>
      <c r="E94" s="469"/>
      <c r="F94" s="469"/>
      <c r="G94" s="332" t="s">
        <v>67</v>
      </c>
      <c r="H94" s="340">
        <v>92</v>
      </c>
      <c r="I94" s="333"/>
      <c r="J94" s="340">
        <v>92</v>
      </c>
      <c r="K94" s="342"/>
      <c r="L94" s="333"/>
      <c r="M94" s="334">
        <v>403.66</v>
      </c>
      <c r="N94" s="333"/>
      <c r="O94" s="339">
        <v>18071.830000000002</v>
      </c>
      <c r="AF94" s="322"/>
      <c r="AG94" s="322"/>
      <c r="AJ94" s="304" t="s">
        <v>66</v>
      </c>
      <c r="AL94" s="322"/>
    </row>
    <row r="95" spans="1:38" customFormat="1" ht="51" x14ac:dyDescent="0.3">
      <c r="A95" s="328"/>
      <c r="B95" s="331"/>
      <c r="C95" s="330" t="s">
        <v>68</v>
      </c>
      <c r="D95" s="469" t="s">
        <v>69</v>
      </c>
      <c r="E95" s="469"/>
      <c r="F95" s="469"/>
      <c r="G95" s="332" t="s">
        <v>67</v>
      </c>
      <c r="H95" s="340">
        <v>46</v>
      </c>
      <c r="I95" s="336">
        <v>0.85</v>
      </c>
      <c r="J95" s="344">
        <v>39.1</v>
      </c>
      <c r="K95" s="342"/>
      <c r="L95" s="333"/>
      <c r="M95" s="334">
        <v>171.56</v>
      </c>
      <c r="N95" s="333"/>
      <c r="O95" s="339">
        <v>7680.53</v>
      </c>
      <c r="AF95" s="322"/>
      <c r="AG95" s="322"/>
      <c r="AJ95" s="304" t="s">
        <v>69</v>
      </c>
      <c r="AL95" s="322"/>
    </row>
    <row r="96" spans="1:38" customFormat="1" ht="14.4" x14ac:dyDescent="0.3">
      <c r="A96" s="328"/>
      <c r="B96" s="352"/>
      <c r="C96" s="353"/>
      <c r="D96" s="475" t="s">
        <v>70</v>
      </c>
      <c r="E96" s="475"/>
      <c r="F96" s="475"/>
      <c r="G96" s="324"/>
      <c r="H96" s="354"/>
      <c r="I96" s="354"/>
      <c r="J96" s="354"/>
      <c r="K96" s="355"/>
      <c r="L96" s="354"/>
      <c r="M96" s="361">
        <v>1013.98</v>
      </c>
      <c r="N96" s="348"/>
      <c r="O96" s="357">
        <v>45395.65</v>
      </c>
      <c r="AF96" s="322"/>
      <c r="AG96" s="322"/>
      <c r="AL96" s="322" t="s">
        <v>70</v>
      </c>
    </row>
    <row r="97" spans="1:38" customFormat="1" ht="21.6" x14ac:dyDescent="0.3">
      <c r="A97" s="323" t="s">
        <v>89</v>
      </c>
      <c r="B97" s="324" t="s">
        <v>89</v>
      </c>
      <c r="C97" s="325" t="s">
        <v>678</v>
      </c>
      <c r="D97" s="473" t="s">
        <v>679</v>
      </c>
      <c r="E97" s="473"/>
      <c r="F97" s="473"/>
      <c r="G97" s="324" t="s">
        <v>673</v>
      </c>
      <c r="H97" s="324">
        <v>0.91800000000000004</v>
      </c>
      <c r="I97" s="324" t="s">
        <v>48</v>
      </c>
      <c r="J97" s="324" t="s">
        <v>680</v>
      </c>
      <c r="K97" s="326"/>
      <c r="L97" s="324"/>
      <c r="M97" s="326"/>
      <c r="N97" s="324"/>
      <c r="O97" s="327"/>
      <c r="AF97" s="322"/>
      <c r="AG97" s="322" t="s">
        <v>679</v>
      </c>
      <c r="AL97" s="322"/>
    </row>
    <row r="98" spans="1:38" customFormat="1" ht="30.6" x14ac:dyDescent="0.3">
      <c r="A98" s="328"/>
      <c r="B98" s="329"/>
      <c r="C98" s="330" t="s">
        <v>50</v>
      </c>
      <c r="D98" s="467" t="s">
        <v>51</v>
      </c>
      <c r="E98" s="467"/>
      <c r="F98" s="467"/>
      <c r="G98" s="467"/>
      <c r="H98" s="467"/>
      <c r="I98" s="467"/>
      <c r="J98" s="467"/>
      <c r="K98" s="467"/>
      <c r="L98" s="467"/>
      <c r="M98" s="467"/>
      <c r="N98" s="467"/>
      <c r="O98" s="468"/>
      <c r="AF98" s="322"/>
      <c r="AG98" s="322"/>
      <c r="AH98" s="304" t="s">
        <v>51</v>
      </c>
      <c r="AL98" s="322"/>
    </row>
    <row r="99" spans="1:38" customFormat="1" ht="52.2" x14ac:dyDescent="0.3">
      <c r="A99" s="328"/>
      <c r="B99" s="329"/>
      <c r="C99" s="330" t="s">
        <v>52</v>
      </c>
      <c r="D99" s="467" t="s">
        <v>53</v>
      </c>
      <c r="E99" s="467"/>
      <c r="F99" s="467"/>
      <c r="G99" s="467"/>
      <c r="H99" s="467"/>
      <c r="I99" s="467"/>
      <c r="J99" s="467"/>
      <c r="K99" s="467"/>
      <c r="L99" s="467"/>
      <c r="M99" s="467"/>
      <c r="N99" s="467"/>
      <c r="O99" s="468"/>
      <c r="AF99" s="322"/>
      <c r="AG99" s="322"/>
      <c r="AH99" s="304" t="s">
        <v>53</v>
      </c>
      <c r="AL99" s="322"/>
    </row>
    <row r="100" spans="1:38" customFormat="1" ht="14.4" x14ac:dyDescent="0.3">
      <c r="A100" s="328"/>
      <c r="B100" s="331"/>
      <c r="C100" s="330" t="s">
        <v>48</v>
      </c>
      <c r="D100" s="469" t="s">
        <v>54</v>
      </c>
      <c r="E100" s="469"/>
      <c r="F100" s="469"/>
      <c r="G100" s="332"/>
      <c r="H100" s="333"/>
      <c r="I100" s="333"/>
      <c r="J100" s="333"/>
      <c r="K100" s="334">
        <v>41.57</v>
      </c>
      <c r="L100" s="358">
        <v>1.3225</v>
      </c>
      <c r="M100" s="334">
        <v>50.47</v>
      </c>
      <c r="N100" s="336">
        <v>44.77</v>
      </c>
      <c r="O100" s="339">
        <v>2259.54</v>
      </c>
      <c r="AF100" s="322"/>
      <c r="AG100" s="322"/>
      <c r="AI100" s="304" t="s">
        <v>54</v>
      </c>
      <c r="AL100" s="322"/>
    </row>
    <row r="101" spans="1:38" customFormat="1" ht="14.4" x14ac:dyDescent="0.3">
      <c r="A101" s="328"/>
      <c r="B101" s="331"/>
      <c r="C101" s="330" t="s">
        <v>27</v>
      </c>
      <c r="D101" s="469" t="s">
        <v>55</v>
      </c>
      <c r="E101" s="469"/>
      <c r="F101" s="469"/>
      <c r="G101" s="332"/>
      <c r="H101" s="333"/>
      <c r="I101" s="333"/>
      <c r="J101" s="333"/>
      <c r="K101" s="338">
        <v>1302.55</v>
      </c>
      <c r="L101" s="358">
        <v>1.4375</v>
      </c>
      <c r="M101" s="338">
        <v>1718.88</v>
      </c>
      <c r="N101" s="336">
        <v>13.24</v>
      </c>
      <c r="O101" s="339">
        <v>22757.97</v>
      </c>
      <c r="AF101" s="322"/>
      <c r="AG101" s="322"/>
      <c r="AI101" s="304" t="s">
        <v>55</v>
      </c>
      <c r="AL101" s="322"/>
    </row>
    <row r="102" spans="1:38" customFormat="1" ht="14.4" x14ac:dyDescent="0.3">
      <c r="A102" s="328"/>
      <c r="B102" s="331"/>
      <c r="C102" s="330" t="s">
        <v>56</v>
      </c>
      <c r="D102" s="469" t="s">
        <v>57</v>
      </c>
      <c r="E102" s="469"/>
      <c r="F102" s="469"/>
      <c r="G102" s="332"/>
      <c r="H102" s="333"/>
      <c r="I102" s="333"/>
      <c r="J102" s="333"/>
      <c r="K102" s="334">
        <v>152.55000000000001</v>
      </c>
      <c r="L102" s="358">
        <v>1.4375</v>
      </c>
      <c r="M102" s="334">
        <v>201.31</v>
      </c>
      <c r="N102" s="336">
        <v>44.77</v>
      </c>
      <c r="O102" s="339">
        <v>9012.65</v>
      </c>
      <c r="AF102" s="322"/>
      <c r="AG102" s="322"/>
      <c r="AI102" s="304" t="s">
        <v>57</v>
      </c>
      <c r="AL102" s="322"/>
    </row>
    <row r="103" spans="1:38" customFormat="1" ht="14.4" x14ac:dyDescent="0.3">
      <c r="A103" s="328"/>
      <c r="B103" s="331"/>
      <c r="C103" s="330"/>
      <c r="D103" s="469" t="s">
        <v>60</v>
      </c>
      <c r="E103" s="469"/>
      <c r="F103" s="469"/>
      <c r="G103" s="332" t="s">
        <v>61</v>
      </c>
      <c r="H103" s="336">
        <v>5.33</v>
      </c>
      <c r="I103" s="358">
        <v>1.3225</v>
      </c>
      <c r="J103" s="362">
        <v>6.4709132</v>
      </c>
      <c r="K103" s="342"/>
      <c r="L103" s="333"/>
      <c r="M103" s="342"/>
      <c r="N103" s="333"/>
      <c r="O103" s="343"/>
      <c r="AF103" s="322"/>
      <c r="AG103" s="322"/>
      <c r="AJ103" s="304" t="s">
        <v>60</v>
      </c>
      <c r="AL103" s="322"/>
    </row>
    <row r="104" spans="1:38" customFormat="1" ht="14.4" x14ac:dyDescent="0.3">
      <c r="A104" s="328"/>
      <c r="B104" s="331"/>
      <c r="C104" s="330"/>
      <c r="D104" s="469" t="s">
        <v>62</v>
      </c>
      <c r="E104" s="469"/>
      <c r="F104" s="469"/>
      <c r="G104" s="332" t="s">
        <v>61</v>
      </c>
      <c r="H104" s="344">
        <v>11.3</v>
      </c>
      <c r="I104" s="358">
        <v>1.4375</v>
      </c>
      <c r="J104" s="362">
        <v>14.9117625</v>
      </c>
      <c r="K104" s="342"/>
      <c r="L104" s="333"/>
      <c r="M104" s="342"/>
      <c r="N104" s="333"/>
      <c r="O104" s="343"/>
      <c r="AF104" s="322"/>
      <c r="AG104" s="322"/>
      <c r="AJ104" s="304" t="s">
        <v>62</v>
      </c>
      <c r="AL104" s="322"/>
    </row>
    <row r="105" spans="1:38" customFormat="1" ht="14.4" x14ac:dyDescent="0.3">
      <c r="A105" s="346"/>
      <c r="B105" s="332"/>
      <c r="C105" s="330"/>
      <c r="D105" s="474" t="s">
        <v>63</v>
      </c>
      <c r="E105" s="474"/>
      <c r="F105" s="474"/>
      <c r="G105" s="347"/>
      <c r="H105" s="348"/>
      <c r="I105" s="348"/>
      <c r="J105" s="348"/>
      <c r="K105" s="349">
        <v>1344.12</v>
      </c>
      <c r="L105" s="348"/>
      <c r="M105" s="349">
        <v>1769.35</v>
      </c>
      <c r="N105" s="348"/>
      <c r="O105" s="351">
        <v>25017.51</v>
      </c>
      <c r="AF105" s="322"/>
      <c r="AG105" s="322"/>
      <c r="AK105" s="304" t="s">
        <v>63</v>
      </c>
      <c r="AL105" s="322"/>
    </row>
    <row r="106" spans="1:38" customFormat="1" ht="14.4" x14ac:dyDescent="0.3">
      <c r="A106" s="328"/>
      <c r="B106" s="331"/>
      <c r="C106" s="330"/>
      <c r="D106" s="469" t="s">
        <v>64</v>
      </c>
      <c r="E106" s="469"/>
      <c r="F106" s="469"/>
      <c r="G106" s="332"/>
      <c r="H106" s="333"/>
      <c r="I106" s="333"/>
      <c r="J106" s="333"/>
      <c r="K106" s="342"/>
      <c r="L106" s="333"/>
      <c r="M106" s="334">
        <v>251.78</v>
      </c>
      <c r="N106" s="333"/>
      <c r="O106" s="339">
        <v>11272.19</v>
      </c>
      <c r="AF106" s="322"/>
      <c r="AG106" s="322"/>
      <c r="AJ106" s="304" t="s">
        <v>64</v>
      </c>
      <c r="AL106" s="322"/>
    </row>
    <row r="107" spans="1:38" customFormat="1" ht="30.6" x14ac:dyDescent="0.3">
      <c r="A107" s="328"/>
      <c r="B107" s="331"/>
      <c r="C107" s="330" t="s">
        <v>65</v>
      </c>
      <c r="D107" s="469" t="s">
        <v>66</v>
      </c>
      <c r="E107" s="469"/>
      <c r="F107" s="469"/>
      <c r="G107" s="332" t="s">
        <v>67</v>
      </c>
      <c r="H107" s="340">
        <v>92</v>
      </c>
      <c r="I107" s="333"/>
      <c r="J107" s="340">
        <v>92</v>
      </c>
      <c r="K107" s="342"/>
      <c r="L107" s="333"/>
      <c r="M107" s="334">
        <v>231.64</v>
      </c>
      <c r="N107" s="333"/>
      <c r="O107" s="339">
        <v>10370.41</v>
      </c>
      <c r="AF107" s="322"/>
      <c r="AG107" s="322"/>
      <c r="AJ107" s="304" t="s">
        <v>66</v>
      </c>
      <c r="AL107" s="322"/>
    </row>
    <row r="108" spans="1:38" customFormat="1" ht="51" x14ac:dyDescent="0.3">
      <c r="A108" s="328"/>
      <c r="B108" s="331"/>
      <c r="C108" s="330" t="s">
        <v>68</v>
      </c>
      <c r="D108" s="469" t="s">
        <v>69</v>
      </c>
      <c r="E108" s="469"/>
      <c r="F108" s="469"/>
      <c r="G108" s="332" t="s">
        <v>67</v>
      </c>
      <c r="H108" s="340">
        <v>46</v>
      </c>
      <c r="I108" s="336">
        <v>0.85</v>
      </c>
      <c r="J108" s="344">
        <v>39.1</v>
      </c>
      <c r="K108" s="342"/>
      <c r="L108" s="333"/>
      <c r="M108" s="334">
        <v>98.45</v>
      </c>
      <c r="N108" s="333"/>
      <c r="O108" s="339">
        <v>4407.43</v>
      </c>
      <c r="AF108" s="322"/>
      <c r="AG108" s="322"/>
      <c r="AJ108" s="304" t="s">
        <v>69</v>
      </c>
      <c r="AL108" s="322"/>
    </row>
    <row r="109" spans="1:38" customFormat="1" ht="14.4" x14ac:dyDescent="0.3">
      <c r="A109" s="328"/>
      <c r="B109" s="352"/>
      <c r="C109" s="353"/>
      <c r="D109" s="475" t="s">
        <v>70</v>
      </c>
      <c r="E109" s="475"/>
      <c r="F109" s="475"/>
      <c r="G109" s="324"/>
      <c r="H109" s="354"/>
      <c r="I109" s="354"/>
      <c r="J109" s="354"/>
      <c r="K109" s="355"/>
      <c r="L109" s="354"/>
      <c r="M109" s="361">
        <v>2099.44</v>
      </c>
      <c r="N109" s="348"/>
      <c r="O109" s="357">
        <v>39795.35</v>
      </c>
      <c r="AF109" s="322"/>
      <c r="AG109" s="322"/>
      <c r="AL109" s="322" t="s">
        <v>70</v>
      </c>
    </row>
    <row r="110" spans="1:38" customFormat="1" ht="21.6" x14ac:dyDescent="0.3">
      <c r="A110" s="323" t="s">
        <v>90</v>
      </c>
      <c r="B110" s="324" t="s">
        <v>90</v>
      </c>
      <c r="C110" s="325" t="s">
        <v>675</v>
      </c>
      <c r="D110" s="473" t="s">
        <v>676</v>
      </c>
      <c r="E110" s="473"/>
      <c r="F110" s="473"/>
      <c r="G110" s="324" t="s">
        <v>673</v>
      </c>
      <c r="H110" s="324">
        <v>0.217</v>
      </c>
      <c r="I110" s="324" t="s">
        <v>48</v>
      </c>
      <c r="J110" s="324" t="s">
        <v>681</v>
      </c>
      <c r="K110" s="326"/>
      <c r="L110" s="324"/>
      <c r="M110" s="326"/>
      <c r="N110" s="324"/>
      <c r="O110" s="327"/>
      <c r="AF110" s="322"/>
      <c r="AG110" s="322" t="s">
        <v>676</v>
      </c>
      <c r="AL110" s="322"/>
    </row>
    <row r="111" spans="1:38" customFormat="1" ht="30.6" x14ac:dyDescent="0.3">
      <c r="A111" s="328"/>
      <c r="B111" s="329"/>
      <c r="C111" s="330" t="s">
        <v>50</v>
      </c>
      <c r="D111" s="467" t="s">
        <v>51</v>
      </c>
      <c r="E111" s="467"/>
      <c r="F111" s="467"/>
      <c r="G111" s="467"/>
      <c r="H111" s="467"/>
      <c r="I111" s="467"/>
      <c r="J111" s="467"/>
      <c r="K111" s="467"/>
      <c r="L111" s="467"/>
      <c r="M111" s="467"/>
      <c r="N111" s="467"/>
      <c r="O111" s="468"/>
      <c r="AF111" s="322"/>
      <c r="AG111" s="322"/>
      <c r="AH111" s="304" t="s">
        <v>51</v>
      </c>
      <c r="AL111" s="322"/>
    </row>
    <row r="112" spans="1:38" customFormat="1" ht="52.2" x14ac:dyDescent="0.3">
      <c r="A112" s="328"/>
      <c r="B112" s="329"/>
      <c r="C112" s="330" t="s">
        <v>52</v>
      </c>
      <c r="D112" s="467" t="s">
        <v>53</v>
      </c>
      <c r="E112" s="467"/>
      <c r="F112" s="467"/>
      <c r="G112" s="467"/>
      <c r="H112" s="467"/>
      <c r="I112" s="467"/>
      <c r="J112" s="467"/>
      <c r="K112" s="467"/>
      <c r="L112" s="467"/>
      <c r="M112" s="467"/>
      <c r="N112" s="467"/>
      <c r="O112" s="468"/>
      <c r="AF112" s="322"/>
      <c r="AG112" s="322"/>
      <c r="AH112" s="304" t="s">
        <v>53</v>
      </c>
      <c r="AL112" s="322"/>
    </row>
    <row r="113" spans="1:38" customFormat="1" ht="14.4" x14ac:dyDescent="0.3">
      <c r="A113" s="328"/>
      <c r="B113" s="331"/>
      <c r="C113" s="330" t="s">
        <v>48</v>
      </c>
      <c r="D113" s="469" t="s">
        <v>54</v>
      </c>
      <c r="E113" s="469"/>
      <c r="F113" s="469"/>
      <c r="G113" s="332"/>
      <c r="H113" s="333"/>
      <c r="I113" s="333"/>
      <c r="J113" s="333"/>
      <c r="K113" s="334">
        <v>737.85</v>
      </c>
      <c r="L113" s="358">
        <v>1.3225</v>
      </c>
      <c r="M113" s="334">
        <v>211.75</v>
      </c>
      <c r="N113" s="336">
        <v>44.77</v>
      </c>
      <c r="O113" s="339">
        <v>9480.0499999999993</v>
      </c>
      <c r="AF113" s="322"/>
      <c r="AG113" s="322"/>
      <c r="AI113" s="304" t="s">
        <v>54</v>
      </c>
      <c r="AL113" s="322"/>
    </row>
    <row r="114" spans="1:38" customFormat="1" ht="14.4" x14ac:dyDescent="0.3">
      <c r="A114" s="328"/>
      <c r="B114" s="331"/>
      <c r="C114" s="330"/>
      <c r="D114" s="469" t="s">
        <v>60</v>
      </c>
      <c r="E114" s="469"/>
      <c r="F114" s="469"/>
      <c r="G114" s="332" t="s">
        <v>61</v>
      </c>
      <c r="H114" s="344">
        <v>86.5</v>
      </c>
      <c r="I114" s="358">
        <v>1.3225</v>
      </c>
      <c r="J114" s="362">
        <v>24.823986300000001</v>
      </c>
      <c r="K114" s="342"/>
      <c r="L114" s="333"/>
      <c r="M114" s="342"/>
      <c r="N114" s="333"/>
      <c r="O114" s="343"/>
      <c r="AF114" s="322"/>
      <c r="AG114" s="322"/>
      <c r="AJ114" s="304" t="s">
        <v>60</v>
      </c>
      <c r="AL114" s="322"/>
    </row>
    <row r="115" spans="1:38" customFormat="1" ht="14.4" x14ac:dyDescent="0.3">
      <c r="A115" s="346"/>
      <c r="B115" s="332"/>
      <c r="C115" s="330"/>
      <c r="D115" s="474" t="s">
        <v>63</v>
      </c>
      <c r="E115" s="474"/>
      <c r="F115" s="474"/>
      <c r="G115" s="347"/>
      <c r="H115" s="348"/>
      <c r="I115" s="348"/>
      <c r="J115" s="348"/>
      <c r="K115" s="350">
        <v>737.85</v>
      </c>
      <c r="L115" s="348"/>
      <c r="M115" s="350">
        <v>211.75</v>
      </c>
      <c r="N115" s="348"/>
      <c r="O115" s="351">
        <v>9480.0499999999993</v>
      </c>
      <c r="AF115" s="322"/>
      <c r="AG115" s="322"/>
      <c r="AK115" s="304" t="s">
        <v>63</v>
      </c>
      <c r="AL115" s="322"/>
    </row>
    <row r="116" spans="1:38" customFormat="1" ht="14.4" x14ac:dyDescent="0.3">
      <c r="A116" s="328"/>
      <c r="B116" s="331"/>
      <c r="C116" s="330"/>
      <c r="D116" s="469" t="s">
        <v>64</v>
      </c>
      <c r="E116" s="469"/>
      <c r="F116" s="469"/>
      <c r="G116" s="332"/>
      <c r="H116" s="333"/>
      <c r="I116" s="333"/>
      <c r="J116" s="333"/>
      <c r="K116" s="342"/>
      <c r="L116" s="333"/>
      <c r="M116" s="334">
        <v>211.75</v>
      </c>
      <c r="N116" s="333"/>
      <c r="O116" s="339">
        <v>9480.0499999999993</v>
      </c>
      <c r="AF116" s="322"/>
      <c r="AG116" s="322"/>
      <c r="AJ116" s="304" t="s">
        <v>64</v>
      </c>
      <c r="AL116" s="322"/>
    </row>
    <row r="117" spans="1:38" customFormat="1" ht="30.6" x14ac:dyDescent="0.3">
      <c r="A117" s="328"/>
      <c r="B117" s="331"/>
      <c r="C117" s="330" t="s">
        <v>65</v>
      </c>
      <c r="D117" s="469" t="s">
        <v>66</v>
      </c>
      <c r="E117" s="469"/>
      <c r="F117" s="469"/>
      <c r="G117" s="332" t="s">
        <v>67</v>
      </c>
      <c r="H117" s="340">
        <v>92</v>
      </c>
      <c r="I117" s="333"/>
      <c r="J117" s="340">
        <v>92</v>
      </c>
      <c r="K117" s="342"/>
      <c r="L117" s="333"/>
      <c r="M117" s="334">
        <v>194.81</v>
      </c>
      <c r="N117" s="333"/>
      <c r="O117" s="339">
        <v>8721.65</v>
      </c>
      <c r="AF117" s="322"/>
      <c r="AG117" s="322"/>
      <c r="AJ117" s="304" t="s">
        <v>66</v>
      </c>
      <c r="AL117" s="322"/>
    </row>
    <row r="118" spans="1:38" customFormat="1" ht="51" x14ac:dyDescent="0.3">
      <c r="A118" s="328"/>
      <c r="B118" s="331"/>
      <c r="C118" s="330" t="s">
        <v>68</v>
      </c>
      <c r="D118" s="469" t="s">
        <v>69</v>
      </c>
      <c r="E118" s="469"/>
      <c r="F118" s="469"/>
      <c r="G118" s="332" t="s">
        <v>67</v>
      </c>
      <c r="H118" s="340">
        <v>46</v>
      </c>
      <c r="I118" s="336">
        <v>0.85</v>
      </c>
      <c r="J118" s="344">
        <v>39.1</v>
      </c>
      <c r="K118" s="342"/>
      <c r="L118" s="333"/>
      <c r="M118" s="334">
        <v>82.79</v>
      </c>
      <c r="N118" s="333"/>
      <c r="O118" s="339">
        <v>3706.7</v>
      </c>
      <c r="AF118" s="322"/>
      <c r="AG118" s="322"/>
      <c r="AJ118" s="304" t="s">
        <v>69</v>
      </c>
      <c r="AL118" s="322"/>
    </row>
    <row r="119" spans="1:38" customFormat="1" ht="14.4" x14ac:dyDescent="0.3">
      <c r="A119" s="328"/>
      <c r="B119" s="352"/>
      <c r="C119" s="353"/>
      <c r="D119" s="475" t="s">
        <v>70</v>
      </c>
      <c r="E119" s="475"/>
      <c r="F119" s="475"/>
      <c r="G119" s="324"/>
      <c r="H119" s="354"/>
      <c r="I119" s="354"/>
      <c r="J119" s="354"/>
      <c r="K119" s="355"/>
      <c r="L119" s="354"/>
      <c r="M119" s="356">
        <v>489.35</v>
      </c>
      <c r="N119" s="348"/>
      <c r="O119" s="357">
        <v>21908.400000000001</v>
      </c>
      <c r="AF119" s="322"/>
      <c r="AG119" s="322"/>
      <c r="AL119" s="322" t="s">
        <v>70</v>
      </c>
    </row>
    <row r="120" spans="1:38" customFormat="1" ht="31.8" x14ac:dyDescent="0.3">
      <c r="A120" s="323" t="s">
        <v>91</v>
      </c>
      <c r="B120" s="324" t="s">
        <v>92</v>
      </c>
      <c r="C120" s="325" t="s">
        <v>682</v>
      </c>
      <c r="D120" s="473" t="s">
        <v>683</v>
      </c>
      <c r="E120" s="473"/>
      <c r="F120" s="473"/>
      <c r="G120" s="324" t="s">
        <v>71</v>
      </c>
      <c r="H120" s="324">
        <v>7.16</v>
      </c>
      <c r="I120" s="324" t="s">
        <v>48</v>
      </c>
      <c r="J120" s="324" t="s">
        <v>684</v>
      </c>
      <c r="K120" s="326"/>
      <c r="L120" s="324"/>
      <c r="M120" s="326"/>
      <c r="N120" s="324"/>
      <c r="O120" s="327"/>
      <c r="AF120" s="322"/>
      <c r="AG120" s="322" t="s">
        <v>683</v>
      </c>
      <c r="AL120" s="322"/>
    </row>
    <row r="121" spans="1:38" customFormat="1" ht="30.6" x14ac:dyDescent="0.3">
      <c r="A121" s="328"/>
      <c r="B121" s="329"/>
      <c r="C121" s="330" t="s">
        <v>50</v>
      </c>
      <c r="D121" s="467" t="s">
        <v>51</v>
      </c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8"/>
      <c r="AF121" s="322"/>
      <c r="AG121" s="322"/>
      <c r="AH121" s="304" t="s">
        <v>51</v>
      </c>
      <c r="AL121" s="322"/>
    </row>
    <row r="122" spans="1:38" customFormat="1" ht="52.2" x14ac:dyDescent="0.3">
      <c r="A122" s="328"/>
      <c r="B122" s="329"/>
      <c r="C122" s="330" t="s">
        <v>52</v>
      </c>
      <c r="D122" s="467" t="s">
        <v>53</v>
      </c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8"/>
      <c r="AF122" s="322"/>
      <c r="AG122" s="322"/>
      <c r="AH122" s="304" t="s">
        <v>53</v>
      </c>
      <c r="AL122" s="322"/>
    </row>
    <row r="123" spans="1:38" customFormat="1" ht="14.4" x14ac:dyDescent="0.3">
      <c r="A123" s="328"/>
      <c r="B123" s="331"/>
      <c r="C123" s="330" t="s">
        <v>48</v>
      </c>
      <c r="D123" s="469" t="s">
        <v>54</v>
      </c>
      <c r="E123" s="469"/>
      <c r="F123" s="469"/>
      <c r="G123" s="332"/>
      <c r="H123" s="333"/>
      <c r="I123" s="333"/>
      <c r="J123" s="333"/>
      <c r="K123" s="334">
        <v>173.23</v>
      </c>
      <c r="L123" s="358">
        <v>1.3225</v>
      </c>
      <c r="M123" s="338">
        <v>1640.33</v>
      </c>
      <c r="N123" s="336">
        <v>44.77</v>
      </c>
      <c r="O123" s="339">
        <v>73437.570000000007</v>
      </c>
      <c r="AF123" s="322"/>
      <c r="AG123" s="322"/>
      <c r="AI123" s="304" t="s">
        <v>54</v>
      </c>
      <c r="AL123" s="322"/>
    </row>
    <row r="124" spans="1:38" customFormat="1" ht="14.4" x14ac:dyDescent="0.3">
      <c r="A124" s="328"/>
      <c r="B124" s="331"/>
      <c r="C124" s="330" t="s">
        <v>27</v>
      </c>
      <c r="D124" s="469" t="s">
        <v>55</v>
      </c>
      <c r="E124" s="469"/>
      <c r="F124" s="469"/>
      <c r="G124" s="332"/>
      <c r="H124" s="333"/>
      <c r="I124" s="333"/>
      <c r="J124" s="333"/>
      <c r="K124" s="338">
        <v>5268.76</v>
      </c>
      <c r="L124" s="358">
        <v>1.4375</v>
      </c>
      <c r="M124" s="338">
        <v>54228.71</v>
      </c>
      <c r="N124" s="336">
        <v>13.24</v>
      </c>
      <c r="O124" s="339">
        <v>717988.12</v>
      </c>
      <c r="AF124" s="322"/>
      <c r="AG124" s="322"/>
      <c r="AI124" s="304" t="s">
        <v>55</v>
      </c>
      <c r="AL124" s="322"/>
    </row>
    <row r="125" spans="1:38" customFormat="1" ht="14.4" x14ac:dyDescent="0.3">
      <c r="A125" s="328"/>
      <c r="B125" s="331"/>
      <c r="C125" s="330" t="s">
        <v>56</v>
      </c>
      <c r="D125" s="469" t="s">
        <v>57</v>
      </c>
      <c r="E125" s="469"/>
      <c r="F125" s="469"/>
      <c r="G125" s="332"/>
      <c r="H125" s="333"/>
      <c r="I125" s="333"/>
      <c r="J125" s="333"/>
      <c r="K125" s="334">
        <v>267.67</v>
      </c>
      <c r="L125" s="358">
        <v>1.4375</v>
      </c>
      <c r="M125" s="338">
        <v>2754.99</v>
      </c>
      <c r="N125" s="336">
        <v>44.77</v>
      </c>
      <c r="O125" s="339">
        <v>123340.9</v>
      </c>
      <c r="AF125" s="322"/>
      <c r="AG125" s="322"/>
      <c r="AI125" s="304" t="s">
        <v>57</v>
      </c>
      <c r="AL125" s="322"/>
    </row>
    <row r="126" spans="1:38" customFormat="1" ht="14.4" x14ac:dyDescent="0.3">
      <c r="A126" s="328"/>
      <c r="B126" s="331"/>
      <c r="C126" s="330" t="s">
        <v>58</v>
      </c>
      <c r="D126" s="469" t="s">
        <v>59</v>
      </c>
      <c r="E126" s="469"/>
      <c r="F126" s="469"/>
      <c r="G126" s="332"/>
      <c r="H126" s="333"/>
      <c r="I126" s="333"/>
      <c r="J126" s="333"/>
      <c r="K126" s="334">
        <v>17.079999999999998</v>
      </c>
      <c r="L126" s="333"/>
      <c r="M126" s="334">
        <v>122.29</v>
      </c>
      <c r="N126" s="336">
        <v>8.16</v>
      </c>
      <c r="O126" s="337">
        <v>997.89</v>
      </c>
      <c r="AF126" s="322"/>
      <c r="AG126" s="322"/>
      <c r="AI126" s="304" t="s">
        <v>59</v>
      </c>
      <c r="AL126" s="322"/>
    </row>
    <row r="127" spans="1:38" customFormat="1" ht="14.4" x14ac:dyDescent="0.3">
      <c r="A127" s="328"/>
      <c r="B127" s="331"/>
      <c r="C127" s="330"/>
      <c r="D127" s="469" t="s">
        <v>60</v>
      </c>
      <c r="E127" s="469"/>
      <c r="F127" s="469"/>
      <c r="G127" s="332" t="s">
        <v>61</v>
      </c>
      <c r="H127" s="344">
        <v>21.6</v>
      </c>
      <c r="I127" s="358">
        <v>1.3225</v>
      </c>
      <c r="J127" s="345">
        <v>204.53255999999999</v>
      </c>
      <c r="K127" s="342"/>
      <c r="L127" s="333"/>
      <c r="M127" s="342"/>
      <c r="N127" s="333"/>
      <c r="O127" s="343"/>
      <c r="AF127" s="322"/>
      <c r="AG127" s="322"/>
      <c r="AJ127" s="304" t="s">
        <v>60</v>
      </c>
      <c r="AL127" s="322"/>
    </row>
    <row r="128" spans="1:38" customFormat="1" ht="14.4" x14ac:dyDescent="0.3">
      <c r="A128" s="328"/>
      <c r="B128" s="331"/>
      <c r="C128" s="330"/>
      <c r="D128" s="469" t="s">
        <v>62</v>
      </c>
      <c r="E128" s="469"/>
      <c r="F128" s="469"/>
      <c r="G128" s="332" t="s">
        <v>61</v>
      </c>
      <c r="H128" s="344">
        <v>20.6</v>
      </c>
      <c r="I128" s="358">
        <v>1.4375</v>
      </c>
      <c r="J128" s="358">
        <v>212.02549999999999</v>
      </c>
      <c r="K128" s="342"/>
      <c r="L128" s="333"/>
      <c r="M128" s="342"/>
      <c r="N128" s="333"/>
      <c r="O128" s="343"/>
      <c r="AF128" s="322"/>
      <c r="AG128" s="322"/>
      <c r="AJ128" s="304" t="s">
        <v>62</v>
      </c>
      <c r="AL128" s="322"/>
    </row>
    <row r="129" spans="1:43" customFormat="1" ht="14.4" x14ac:dyDescent="0.3">
      <c r="A129" s="346"/>
      <c r="B129" s="332"/>
      <c r="C129" s="330"/>
      <c r="D129" s="474" t="s">
        <v>63</v>
      </c>
      <c r="E129" s="474"/>
      <c r="F129" s="474"/>
      <c r="G129" s="347"/>
      <c r="H129" s="348"/>
      <c r="I129" s="348"/>
      <c r="J129" s="348"/>
      <c r="K129" s="349">
        <v>5459.07</v>
      </c>
      <c r="L129" s="348"/>
      <c r="M129" s="349">
        <v>55991.33</v>
      </c>
      <c r="N129" s="348"/>
      <c r="O129" s="351">
        <v>792423.58</v>
      </c>
      <c r="AF129" s="322"/>
      <c r="AG129" s="322"/>
      <c r="AK129" s="304" t="s">
        <v>63</v>
      </c>
      <c r="AL129" s="322"/>
    </row>
    <row r="130" spans="1:43" customFormat="1" ht="14.4" x14ac:dyDescent="0.3">
      <c r="A130" s="328"/>
      <c r="B130" s="331"/>
      <c r="C130" s="330"/>
      <c r="D130" s="469" t="s">
        <v>64</v>
      </c>
      <c r="E130" s="469"/>
      <c r="F130" s="469"/>
      <c r="G130" s="332"/>
      <c r="H130" s="333"/>
      <c r="I130" s="333"/>
      <c r="J130" s="333"/>
      <c r="K130" s="342"/>
      <c r="L130" s="333"/>
      <c r="M130" s="338">
        <v>4395.32</v>
      </c>
      <c r="N130" s="333"/>
      <c r="O130" s="339">
        <v>196778.47</v>
      </c>
      <c r="AF130" s="322"/>
      <c r="AG130" s="322"/>
      <c r="AJ130" s="304" t="s">
        <v>64</v>
      </c>
      <c r="AL130" s="322"/>
    </row>
    <row r="131" spans="1:43" customFormat="1" ht="51" x14ac:dyDescent="0.3">
      <c r="A131" s="328"/>
      <c r="B131" s="331"/>
      <c r="C131" s="330" t="s">
        <v>588</v>
      </c>
      <c r="D131" s="469" t="s">
        <v>589</v>
      </c>
      <c r="E131" s="469"/>
      <c r="F131" s="469"/>
      <c r="G131" s="332" t="s">
        <v>67</v>
      </c>
      <c r="H131" s="340">
        <v>147</v>
      </c>
      <c r="I131" s="333"/>
      <c r="J131" s="340">
        <v>147</v>
      </c>
      <c r="K131" s="342"/>
      <c r="L131" s="333"/>
      <c r="M131" s="338">
        <v>6461.12</v>
      </c>
      <c r="N131" s="333"/>
      <c r="O131" s="339">
        <v>289264.34999999998</v>
      </c>
      <c r="AF131" s="322"/>
      <c r="AG131" s="322"/>
      <c r="AJ131" s="304" t="s">
        <v>589</v>
      </c>
      <c r="AL131" s="322"/>
    </row>
    <row r="132" spans="1:43" customFormat="1" ht="71.400000000000006" x14ac:dyDescent="0.3">
      <c r="A132" s="328"/>
      <c r="B132" s="331"/>
      <c r="C132" s="330" t="s">
        <v>590</v>
      </c>
      <c r="D132" s="469" t="s">
        <v>591</v>
      </c>
      <c r="E132" s="469"/>
      <c r="F132" s="469"/>
      <c r="G132" s="332" t="s">
        <v>67</v>
      </c>
      <c r="H132" s="340">
        <v>134</v>
      </c>
      <c r="I132" s="336">
        <v>0.85</v>
      </c>
      <c r="J132" s="344">
        <v>113.9</v>
      </c>
      <c r="K132" s="342"/>
      <c r="L132" s="333"/>
      <c r="M132" s="338">
        <v>5006.2700000000004</v>
      </c>
      <c r="N132" s="333"/>
      <c r="O132" s="339">
        <v>224130.68</v>
      </c>
      <c r="AF132" s="322"/>
      <c r="AG132" s="322"/>
      <c r="AJ132" s="304" t="s">
        <v>591</v>
      </c>
      <c r="AL132" s="322"/>
    </row>
    <row r="133" spans="1:43" customFormat="1" ht="14.4" x14ac:dyDescent="0.3">
      <c r="A133" s="328"/>
      <c r="B133" s="352"/>
      <c r="C133" s="353"/>
      <c r="D133" s="475" t="s">
        <v>70</v>
      </c>
      <c r="E133" s="475"/>
      <c r="F133" s="475"/>
      <c r="G133" s="324"/>
      <c r="H133" s="354"/>
      <c r="I133" s="354"/>
      <c r="J133" s="354"/>
      <c r="K133" s="355"/>
      <c r="L133" s="354"/>
      <c r="M133" s="361">
        <v>67458.720000000001</v>
      </c>
      <c r="N133" s="348"/>
      <c r="O133" s="357">
        <v>1305818.6100000001</v>
      </c>
      <c r="AF133" s="322"/>
      <c r="AG133" s="322"/>
      <c r="AL133" s="322" t="s">
        <v>70</v>
      </c>
    </row>
    <row r="134" spans="1:43" s="494" customFormat="1" ht="30.6" x14ac:dyDescent="0.3">
      <c r="A134" s="488" t="s">
        <v>93</v>
      </c>
      <c r="B134" s="489" t="s">
        <v>94</v>
      </c>
      <c r="C134" s="490" t="s">
        <v>986</v>
      </c>
      <c r="D134" s="491" t="s">
        <v>685</v>
      </c>
      <c r="E134" s="491"/>
      <c r="F134" s="491"/>
      <c r="G134" s="489" t="s">
        <v>82</v>
      </c>
      <c r="H134" s="489">
        <v>902.16</v>
      </c>
      <c r="I134" s="489" t="s">
        <v>48</v>
      </c>
      <c r="J134" s="489" t="s">
        <v>686</v>
      </c>
      <c r="K134" s="492" t="s">
        <v>687</v>
      </c>
      <c r="L134" s="489" t="s">
        <v>95</v>
      </c>
      <c r="M134" s="492" t="s">
        <v>688</v>
      </c>
      <c r="N134" s="489" t="s">
        <v>84</v>
      </c>
      <c r="O134" s="493" t="s">
        <v>689</v>
      </c>
      <c r="AF134" s="495"/>
      <c r="AG134" s="495" t="s">
        <v>685</v>
      </c>
      <c r="AL134" s="495"/>
    </row>
    <row r="135" spans="1:43" customFormat="1" ht="14.4" x14ac:dyDescent="0.3">
      <c r="A135" s="360"/>
      <c r="B135" s="303"/>
      <c r="C135" s="353"/>
      <c r="D135" s="469" t="s">
        <v>85</v>
      </c>
      <c r="E135" s="469"/>
      <c r="F135" s="469"/>
      <c r="G135" s="469"/>
      <c r="H135" s="469"/>
      <c r="I135" s="469"/>
      <c r="J135" s="469"/>
      <c r="K135" s="469"/>
      <c r="L135" s="469"/>
      <c r="M135" s="469"/>
      <c r="N135" s="469"/>
      <c r="O135" s="476"/>
      <c r="AF135" s="322"/>
      <c r="AG135" s="322"/>
      <c r="AL135" s="322"/>
      <c r="AM135" s="304" t="s">
        <v>85</v>
      </c>
    </row>
    <row r="136" spans="1:43" customFormat="1" ht="14.4" x14ac:dyDescent="0.3">
      <c r="A136" s="360"/>
      <c r="B136" s="352"/>
      <c r="C136" s="353"/>
      <c r="D136" s="469" t="s">
        <v>690</v>
      </c>
      <c r="E136" s="469"/>
      <c r="F136" s="469"/>
      <c r="G136" s="469"/>
      <c r="H136" s="469"/>
      <c r="I136" s="469"/>
      <c r="J136" s="469"/>
      <c r="K136" s="469"/>
      <c r="L136" s="469"/>
      <c r="M136" s="469"/>
      <c r="N136" s="469"/>
      <c r="O136" s="476"/>
      <c r="AF136" s="322"/>
      <c r="AG136" s="322"/>
      <c r="AL136" s="322"/>
      <c r="AO136" s="304" t="s">
        <v>690</v>
      </c>
    </row>
    <row r="137" spans="1:43" customFormat="1" ht="14.4" x14ac:dyDescent="0.3">
      <c r="A137" s="360"/>
      <c r="B137" s="352"/>
      <c r="C137" s="353"/>
      <c r="D137" s="469" t="s">
        <v>691</v>
      </c>
      <c r="E137" s="469"/>
      <c r="F137" s="469"/>
      <c r="G137" s="469"/>
      <c r="H137" s="469"/>
      <c r="I137" s="469"/>
      <c r="J137" s="469"/>
      <c r="K137" s="469"/>
      <c r="L137" s="469"/>
      <c r="M137" s="469"/>
      <c r="N137" s="469"/>
      <c r="O137" s="476"/>
      <c r="AF137" s="322"/>
      <c r="AG137" s="322"/>
      <c r="AL137" s="322"/>
      <c r="AN137" s="304" t="s">
        <v>691</v>
      </c>
    </row>
    <row r="138" spans="1:43" customFormat="1" ht="14.4" x14ac:dyDescent="0.3">
      <c r="A138" s="328"/>
      <c r="B138" s="329"/>
      <c r="C138" s="330"/>
      <c r="D138" s="467" t="s">
        <v>692</v>
      </c>
      <c r="E138" s="467"/>
      <c r="F138" s="467"/>
      <c r="G138" s="467"/>
      <c r="H138" s="467"/>
      <c r="I138" s="467"/>
      <c r="J138" s="467"/>
      <c r="K138" s="467"/>
      <c r="L138" s="467"/>
      <c r="M138" s="467"/>
      <c r="N138" s="467"/>
      <c r="O138" s="468"/>
      <c r="AF138" s="322"/>
      <c r="AG138" s="322"/>
      <c r="AH138" s="304" t="s">
        <v>692</v>
      </c>
      <c r="AL138" s="322"/>
    </row>
    <row r="139" spans="1:43" customFormat="1" ht="14.4" x14ac:dyDescent="0.3">
      <c r="A139" s="328"/>
      <c r="B139" s="352"/>
      <c r="C139" s="353"/>
      <c r="D139" s="475" t="s">
        <v>70</v>
      </c>
      <c r="E139" s="475"/>
      <c r="F139" s="475"/>
      <c r="G139" s="324"/>
      <c r="H139" s="354"/>
      <c r="I139" s="354"/>
      <c r="J139" s="354"/>
      <c r="K139" s="355"/>
      <c r="L139" s="354"/>
      <c r="M139" s="361">
        <v>450248.14</v>
      </c>
      <c r="N139" s="348"/>
      <c r="O139" s="357">
        <v>3674024.82</v>
      </c>
      <c r="AF139" s="322"/>
      <c r="AG139" s="322"/>
      <c r="AL139" s="322" t="s">
        <v>70</v>
      </c>
    </row>
    <row r="140" spans="1:43" customFormat="1" ht="14.4" x14ac:dyDescent="0.3">
      <c r="A140" s="364"/>
      <c r="B140" s="305"/>
      <c r="C140" s="326"/>
      <c r="D140" s="475" t="s">
        <v>693</v>
      </c>
      <c r="E140" s="475"/>
      <c r="F140" s="475"/>
      <c r="G140" s="475"/>
      <c r="H140" s="475"/>
      <c r="I140" s="475"/>
      <c r="J140" s="475"/>
      <c r="K140" s="475"/>
      <c r="L140" s="475"/>
      <c r="M140" s="365"/>
      <c r="N140" s="366"/>
      <c r="O140" s="367"/>
      <c r="P140" s="368"/>
      <c r="AF140" s="322"/>
      <c r="AG140" s="322"/>
      <c r="AL140" s="322"/>
      <c r="AP140" s="322" t="s">
        <v>693</v>
      </c>
    </row>
    <row r="141" spans="1:43" customFormat="1" ht="14.4" x14ac:dyDescent="0.3">
      <c r="A141" s="328"/>
      <c r="B141" s="303"/>
      <c r="C141" s="330"/>
      <c r="D141" s="469" t="s">
        <v>96</v>
      </c>
      <c r="E141" s="469"/>
      <c r="F141" s="469"/>
      <c r="G141" s="469"/>
      <c r="H141" s="469"/>
      <c r="I141" s="469"/>
      <c r="J141" s="469"/>
      <c r="K141" s="469"/>
      <c r="L141" s="469"/>
      <c r="M141" s="369">
        <v>556780.21</v>
      </c>
      <c r="N141" s="370"/>
      <c r="O141" s="371"/>
      <c r="P141" s="372"/>
      <c r="AF141" s="322"/>
      <c r="AG141" s="322"/>
      <c r="AL141" s="322"/>
      <c r="AP141" s="322"/>
      <c r="AQ141" s="304" t="s">
        <v>96</v>
      </c>
    </row>
    <row r="142" spans="1:43" customFormat="1" ht="14.4" x14ac:dyDescent="0.3">
      <c r="A142" s="328"/>
      <c r="B142" s="303"/>
      <c r="C142" s="330"/>
      <c r="D142" s="469" t="s">
        <v>97</v>
      </c>
      <c r="E142" s="469"/>
      <c r="F142" s="469"/>
      <c r="G142" s="469"/>
      <c r="H142" s="469"/>
      <c r="I142" s="469"/>
      <c r="J142" s="469"/>
      <c r="K142" s="469"/>
      <c r="L142" s="469"/>
      <c r="M142" s="372"/>
      <c r="N142" s="370"/>
      <c r="O142" s="371"/>
      <c r="P142" s="372"/>
      <c r="AF142" s="322"/>
      <c r="AG142" s="322"/>
      <c r="AL142" s="322"/>
      <c r="AP142" s="322"/>
      <c r="AQ142" s="304" t="s">
        <v>97</v>
      </c>
    </row>
    <row r="143" spans="1:43" customFormat="1" ht="14.4" x14ac:dyDescent="0.3">
      <c r="A143" s="328"/>
      <c r="B143" s="303"/>
      <c r="C143" s="330"/>
      <c r="D143" s="469" t="s">
        <v>98</v>
      </c>
      <c r="E143" s="469"/>
      <c r="F143" s="469"/>
      <c r="G143" s="469"/>
      <c r="H143" s="469"/>
      <c r="I143" s="469"/>
      <c r="J143" s="469"/>
      <c r="K143" s="469"/>
      <c r="L143" s="469"/>
      <c r="M143" s="369">
        <v>3781.95</v>
      </c>
      <c r="N143" s="370"/>
      <c r="O143" s="371"/>
      <c r="P143" s="372"/>
      <c r="AF143" s="322"/>
      <c r="AG143" s="322"/>
      <c r="AL143" s="322"/>
      <c r="AP143" s="322"/>
      <c r="AQ143" s="304" t="s">
        <v>98</v>
      </c>
    </row>
    <row r="144" spans="1:43" customFormat="1" ht="14.4" x14ac:dyDescent="0.3">
      <c r="A144" s="328"/>
      <c r="B144" s="303"/>
      <c r="C144" s="330"/>
      <c r="D144" s="469" t="s">
        <v>99</v>
      </c>
      <c r="E144" s="469"/>
      <c r="F144" s="469"/>
      <c r="G144" s="469"/>
      <c r="H144" s="469"/>
      <c r="I144" s="469"/>
      <c r="J144" s="469"/>
      <c r="K144" s="469"/>
      <c r="L144" s="469"/>
      <c r="M144" s="369">
        <v>57235.47</v>
      </c>
      <c r="N144" s="370"/>
      <c r="O144" s="371"/>
      <c r="P144" s="372"/>
      <c r="AF144" s="322"/>
      <c r="AG144" s="322"/>
      <c r="AL144" s="322"/>
      <c r="AP144" s="322"/>
      <c r="AQ144" s="304" t="s">
        <v>99</v>
      </c>
    </row>
    <row r="145" spans="1:44" customFormat="1" ht="14.4" x14ac:dyDescent="0.3">
      <c r="A145" s="328"/>
      <c r="B145" s="303"/>
      <c r="C145" s="330"/>
      <c r="D145" s="469" t="s">
        <v>100</v>
      </c>
      <c r="E145" s="469"/>
      <c r="F145" s="469"/>
      <c r="G145" s="469"/>
      <c r="H145" s="469"/>
      <c r="I145" s="469"/>
      <c r="J145" s="469"/>
      <c r="K145" s="469"/>
      <c r="L145" s="469"/>
      <c r="M145" s="369">
        <v>3108.6</v>
      </c>
      <c r="N145" s="370"/>
      <c r="O145" s="371"/>
      <c r="P145" s="372"/>
      <c r="AF145" s="322"/>
      <c r="AG145" s="322"/>
      <c r="AL145" s="322"/>
      <c r="AP145" s="322"/>
      <c r="AQ145" s="304" t="s">
        <v>100</v>
      </c>
    </row>
    <row r="146" spans="1:44" customFormat="1" ht="14.4" x14ac:dyDescent="0.3">
      <c r="A146" s="328"/>
      <c r="B146" s="303"/>
      <c r="C146" s="330"/>
      <c r="D146" s="469" t="s">
        <v>101</v>
      </c>
      <c r="E146" s="469"/>
      <c r="F146" s="469"/>
      <c r="G146" s="469"/>
      <c r="H146" s="469"/>
      <c r="I146" s="469"/>
      <c r="J146" s="469"/>
      <c r="K146" s="469"/>
      <c r="L146" s="469"/>
      <c r="M146" s="369">
        <v>495762.79</v>
      </c>
      <c r="N146" s="370"/>
      <c r="O146" s="371"/>
      <c r="P146" s="372"/>
      <c r="AF146" s="322"/>
      <c r="AG146" s="322"/>
      <c r="AL146" s="322"/>
      <c r="AP146" s="322"/>
      <c r="AQ146" s="304" t="s">
        <v>101</v>
      </c>
    </row>
    <row r="147" spans="1:44" customFormat="1" ht="14.4" x14ac:dyDescent="0.3">
      <c r="A147" s="328"/>
      <c r="B147" s="303"/>
      <c r="C147" s="330"/>
      <c r="D147" s="469" t="s">
        <v>102</v>
      </c>
      <c r="E147" s="469"/>
      <c r="F147" s="469"/>
      <c r="G147" s="469"/>
      <c r="H147" s="469"/>
      <c r="I147" s="469"/>
      <c r="J147" s="469"/>
      <c r="K147" s="469"/>
      <c r="L147" s="469"/>
      <c r="M147" s="369">
        <v>571404.30000000005</v>
      </c>
      <c r="N147" s="370"/>
      <c r="O147" s="371"/>
      <c r="P147" s="372"/>
      <c r="AF147" s="322"/>
      <c r="AG147" s="322"/>
      <c r="AL147" s="322"/>
      <c r="AP147" s="322"/>
      <c r="AQ147" s="304" t="s">
        <v>102</v>
      </c>
    </row>
    <row r="148" spans="1:44" customFormat="1" ht="14.4" x14ac:dyDescent="0.3">
      <c r="A148" s="328"/>
      <c r="B148" s="303"/>
      <c r="C148" s="330"/>
      <c r="D148" s="469" t="s">
        <v>611</v>
      </c>
      <c r="E148" s="469"/>
      <c r="F148" s="469"/>
      <c r="G148" s="469"/>
      <c r="H148" s="469"/>
      <c r="I148" s="469"/>
      <c r="J148" s="469"/>
      <c r="K148" s="469"/>
      <c r="L148" s="469"/>
      <c r="M148" s="369">
        <v>571176</v>
      </c>
      <c r="N148" s="370"/>
      <c r="O148" s="371"/>
      <c r="P148" s="372"/>
      <c r="AF148" s="322"/>
      <c r="AG148" s="322"/>
      <c r="AL148" s="322"/>
      <c r="AP148" s="322"/>
      <c r="AQ148" s="304" t="s">
        <v>611</v>
      </c>
    </row>
    <row r="149" spans="1:44" customFormat="1" ht="14.4" x14ac:dyDescent="0.3">
      <c r="A149" s="328"/>
      <c r="B149" s="303"/>
      <c r="C149" s="330"/>
      <c r="D149" s="469" t="s">
        <v>612</v>
      </c>
      <c r="E149" s="469"/>
      <c r="F149" s="469"/>
      <c r="G149" s="469"/>
      <c r="H149" s="469"/>
      <c r="I149" s="469"/>
      <c r="J149" s="469"/>
      <c r="K149" s="469"/>
      <c r="L149" s="469"/>
      <c r="M149" s="372"/>
      <c r="N149" s="370"/>
      <c r="O149" s="371"/>
      <c r="P149" s="372"/>
      <c r="AF149" s="322"/>
      <c r="AG149" s="322"/>
      <c r="AL149" s="322"/>
      <c r="AP149" s="322"/>
      <c r="AQ149" s="304" t="s">
        <v>612</v>
      </c>
    </row>
    <row r="150" spans="1:44" customFormat="1" ht="14.4" x14ac:dyDescent="0.3">
      <c r="A150" s="328"/>
      <c r="B150" s="303"/>
      <c r="C150" s="330"/>
      <c r="D150" s="469" t="s">
        <v>613</v>
      </c>
      <c r="E150" s="469"/>
      <c r="F150" s="469"/>
      <c r="G150" s="469"/>
      <c r="H150" s="469"/>
      <c r="I150" s="469"/>
      <c r="J150" s="469"/>
      <c r="K150" s="469"/>
      <c r="L150" s="469"/>
      <c r="M150" s="369">
        <v>3781.95</v>
      </c>
      <c r="N150" s="370"/>
      <c r="O150" s="371"/>
      <c r="P150" s="372"/>
      <c r="AF150" s="322"/>
      <c r="AG150" s="322"/>
      <c r="AL150" s="322"/>
      <c r="AP150" s="322"/>
      <c r="AQ150" s="304" t="s">
        <v>613</v>
      </c>
    </row>
    <row r="151" spans="1:44" customFormat="1" ht="14.4" x14ac:dyDescent="0.3">
      <c r="A151" s="328"/>
      <c r="B151" s="303"/>
      <c r="C151" s="330"/>
      <c r="D151" s="469" t="s">
        <v>614</v>
      </c>
      <c r="E151" s="469"/>
      <c r="F151" s="469"/>
      <c r="G151" s="469"/>
      <c r="H151" s="469"/>
      <c r="I151" s="469"/>
      <c r="J151" s="469"/>
      <c r="K151" s="469"/>
      <c r="L151" s="469"/>
      <c r="M151" s="369">
        <v>57007.17</v>
      </c>
      <c r="N151" s="370"/>
      <c r="O151" s="371"/>
      <c r="P151" s="372"/>
      <c r="AF151" s="322"/>
      <c r="AG151" s="322"/>
      <c r="AL151" s="322"/>
      <c r="AP151" s="322"/>
      <c r="AQ151" s="304" t="s">
        <v>614</v>
      </c>
    </row>
    <row r="152" spans="1:44" customFormat="1" ht="14.4" x14ac:dyDescent="0.3">
      <c r="A152" s="328"/>
      <c r="B152" s="303"/>
      <c r="C152" s="330"/>
      <c r="D152" s="469" t="s">
        <v>615</v>
      </c>
      <c r="E152" s="469"/>
      <c r="F152" s="469"/>
      <c r="G152" s="469"/>
      <c r="H152" s="469"/>
      <c r="I152" s="469"/>
      <c r="J152" s="469"/>
      <c r="K152" s="469"/>
      <c r="L152" s="469"/>
      <c r="M152" s="369">
        <v>3108.6</v>
      </c>
      <c r="N152" s="370"/>
      <c r="O152" s="371"/>
      <c r="P152" s="372"/>
      <c r="AF152" s="322"/>
      <c r="AG152" s="322"/>
      <c r="AL152" s="322"/>
      <c r="AP152" s="322"/>
      <c r="AQ152" s="304" t="s">
        <v>615</v>
      </c>
    </row>
    <row r="153" spans="1:44" customFormat="1" ht="14.4" x14ac:dyDescent="0.3">
      <c r="A153" s="328"/>
      <c r="B153" s="303"/>
      <c r="C153" s="330"/>
      <c r="D153" s="469" t="s">
        <v>616</v>
      </c>
      <c r="E153" s="469"/>
      <c r="F153" s="469"/>
      <c r="G153" s="469"/>
      <c r="H153" s="469"/>
      <c r="I153" s="469"/>
      <c r="J153" s="469"/>
      <c r="K153" s="469"/>
      <c r="L153" s="469"/>
      <c r="M153" s="369">
        <v>495762.79</v>
      </c>
      <c r="N153" s="370"/>
      <c r="O153" s="371"/>
      <c r="P153" s="372"/>
      <c r="AF153" s="322"/>
      <c r="AG153" s="322"/>
      <c r="AL153" s="322"/>
      <c r="AP153" s="322"/>
      <c r="AQ153" s="304" t="s">
        <v>616</v>
      </c>
    </row>
    <row r="154" spans="1:44" customFormat="1" ht="14.4" x14ac:dyDescent="0.3">
      <c r="A154" s="328"/>
      <c r="B154" s="303"/>
      <c r="C154" s="330"/>
      <c r="D154" s="469" t="s">
        <v>617</v>
      </c>
      <c r="E154" s="469"/>
      <c r="F154" s="469"/>
      <c r="G154" s="469"/>
      <c r="H154" s="469"/>
      <c r="I154" s="469"/>
      <c r="J154" s="469"/>
      <c r="K154" s="469"/>
      <c r="L154" s="469"/>
      <c r="M154" s="369">
        <v>8714.31</v>
      </c>
      <c r="N154" s="370"/>
      <c r="O154" s="371"/>
      <c r="P154" s="372"/>
      <c r="AF154" s="322"/>
      <c r="AG154" s="322"/>
      <c r="AL154" s="322"/>
      <c r="AP154" s="322"/>
      <c r="AQ154" s="304" t="s">
        <v>617</v>
      </c>
    </row>
    <row r="155" spans="1:44" customFormat="1" ht="14.4" x14ac:dyDescent="0.3">
      <c r="A155" s="328"/>
      <c r="B155" s="303"/>
      <c r="C155" s="330"/>
      <c r="D155" s="469" t="s">
        <v>618</v>
      </c>
      <c r="E155" s="469"/>
      <c r="F155" s="469"/>
      <c r="G155" s="469"/>
      <c r="H155" s="469"/>
      <c r="I155" s="469"/>
      <c r="J155" s="469"/>
      <c r="K155" s="469"/>
      <c r="L155" s="469"/>
      <c r="M155" s="369">
        <v>5909.78</v>
      </c>
      <c r="N155" s="370"/>
      <c r="O155" s="371"/>
      <c r="P155" s="372"/>
      <c r="AF155" s="322"/>
      <c r="AG155" s="322"/>
      <c r="AL155" s="322"/>
      <c r="AP155" s="322"/>
      <c r="AQ155" s="304" t="s">
        <v>618</v>
      </c>
    </row>
    <row r="156" spans="1:44" customFormat="1" ht="14.4" x14ac:dyDescent="0.3">
      <c r="A156" s="328"/>
      <c r="B156" s="303"/>
      <c r="C156" s="330"/>
      <c r="D156" s="469" t="s">
        <v>619</v>
      </c>
      <c r="E156" s="469"/>
      <c r="F156" s="469"/>
      <c r="G156" s="469"/>
      <c r="H156" s="469"/>
      <c r="I156" s="469"/>
      <c r="J156" s="469"/>
      <c r="K156" s="469"/>
      <c r="L156" s="469"/>
      <c r="M156" s="373">
        <v>228.3</v>
      </c>
      <c r="N156" s="370"/>
      <c r="O156" s="371"/>
      <c r="P156" s="372"/>
      <c r="AF156" s="322"/>
      <c r="AG156" s="322"/>
      <c r="AL156" s="322"/>
      <c r="AP156" s="322"/>
      <c r="AQ156" s="304" t="s">
        <v>619</v>
      </c>
    </row>
    <row r="157" spans="1:44" customFormat="1" ht="14.4" x14ac:dyDescent="0.3">
      <c r="A157" s="328"/>
      <c r="B157" s="303"/>
      <c r="C157" s="330"/>
      <c r="D157" s="469" t="s">
        <v>103</v>
      </c>
      <c r="E157" s="469"/>
      <c r="F157" s="469"/>
      <c r="G157" s="469"/>
      <c r="H157" s="469"/>
      <c r="I157" s="469"/>
      <c r="J157" s="469"/>
      <c r="K157" s="469"/>
      <c r="L157" s="469"/>
      <c r="M157" s="369">
        <v>6890.55</v>
      </c>
      <c r="N157" s="370"/>
      <c r="O157" s="371"/>
      <c r="P157" s="372"/>
      <c r="AF157" s="322"/>
      <c r="AG157" s="322"/>
      <c r="AL157" s="322"/>
      <c r="AP157" s="322"/>
      <c r="AQ157" s="304" t="s">
        <v>103</v>
      </c>
    </row>
    <row r="158" spans="1:44" customFormat="1" ht="14.4" x14ac:dyDescent="0.3">
      <c r="A158" s="328"/>
      <c r="B158" s="303"/>
      <c r="C158" s="330"/>
      <c r="D158" s="469" t="s">
        <v>104</v>
      </c>
      <c r="E158" s="469"/>
      <c r="F158" s="469"/>
      <c r="G158" s="469"/>
      <c r="H158" s="469"/>
      <c r="I158" s="469"/>
      <c r="J158" s="469"/>
      <c r="K158" s="469"/>
      <c r="L158" s="469"/>
      <c r="M158" s="369">
        <v>8714.31</v>
      </c>
      <c r="N158" s="370"/>
      <c r="O158" s="371"/>
      <c r="P158" s="372"/>
      <c r="AF158" s="322"/>
      <c r="AG158" s="322"/>
      <c r="AL158" s="322"/>
      <c r="AP158" s="322"/>
      <c r="AQ158" s="304" t="s">
        <v>104</v>
      </c>
    </row>
    <row r="159" spans="1:44" customFormat="1" ht="14.4" x14ac:dyDescent="0.3">
      <c r="A159" s="328"/>
      <c r="B159" s="303"/>
      <c r="C159" s="330"/>
      <c r="D159" s="469" t="s">
        <v>105</v>
      </c>
      <c r="E159" s="469"/>
      <c r="F159" s="469"/>
      <c r="G159" s="469"/>
      <c r="H159" s="469"/>
      <c r="I159" s="469"/>
      <c r="J159" s="469"/>
      <c r="K159" s="469"/>
      <c r="L159" s="469"/>
      <c r="M159" s="369">
        <v>5909.78</v>
      </c>
      <c r="N159" s="370"/>
      <c r="O159" s="371"/>
      <c r="P159" s="372"/>
      <c r="AF159" s="322"/>
      <c r="AG159" s="322"/>
      <c r="AL159" s="322"/>
      <c r="AP159" s="322"/>
      <c r="AQ159" s="304" t="s">
        <v>105</v>
      </c>
    </row>
    <row r="160" spans="1:44" customFormat="1" ht="14.4" x14ac:dyDescent="0.3">
      <c r="A160" s="328"/>
      <c r="B160" s="303"/>
      <c r="C160" s="374"/>
      <c r="D160" s="477" t="s">
        <v>694</v>
      </c>
      <c r="E160" s="477"/>
      <c r="F160" s="477"/>
      <c r="G160" s="477"/>
      <c r="H160" s="477"/>
      <c r="I160" s="477"/>
      <c r="J160" s="477"/>
      <c r="K160" s="477"/>
      <c r="L160" s="477"/>
      <c r="M160" s="375">
        <v>571404.30000000005</v>
      </c>
      <c r="N160" s="376"/>
      <c r="O160" s="377"/>
      <c r="P160" s="378"/>
      <c r="AF160" s="322"/>
      <c r="AG160" s="322"/>
      <c r="AL160" s="322"/>
      <c r="AP160" s="322"/>
      <c r="AR160" s="322" t="s">
        <v>694</v>
      </c>
    </row>
    <row r="161" spans="1:44" customFormat="1" ht="30.75" customHeight="1" x14ac:dyDescent="0.3">
      <c r="A161" s="470" t="s">
        <v>980</v>
      </c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2"/>
      <c r="AF161" s="322" t="s">
        <v>695</v>
      </c>
      <c r="AG161" s="322"/>
      <c r="AL161" s="322"/>
      <c r="AP161" s="322"/>
      <c r="AR161" s="322"/>
    </row>
    <row r="162" spans="1:44" customFormat="1" ht="52.2" x14ac:dyDescent="0.3">
      <c r="A162" s="323" t="s">
        <v>92</v>
      </c>
      <c r="B162" s="324" t="s">
        <v>113</v>
      </c>
      <c r="C162" s="325" t="s">
        <v>696</v>
      </c>
      <c r="D162" s="473" t="s">
        <v>697</v>
      </c>
      <c r="E162" s="473"/>
      <c r="F162" s="473"/>
      <c r="G162" s="324" t="s">
        <v>698</v>
      </c>
      <c r="H162" s="324">
        <v>1.7000000000000001E-2</v>
      </c>
      <c r="I162" s="324" t="s">
        <v>48</v>
      </c>
      <c r="J162" s="324" t="s">
        <v>699</v>
      </c>
      <c r="K162" s="326"/>
      <c r="L162" s="324"/>
      <c r="M162" s="326"/>
      <c r="N162" s="324"/>
      <c r="O162" s="327"/>
      <c r="AF162" s="322"/>
      <c r="AG162" s="322" t="s">
        <v>697</v>
      </c>
      <c r="AL162" s="322"/>
      <c r="AP162" s="322"/>
      <c r="AR162" s="322"/>
    </row>
    <row r="163" spans="1:44" customFormat="1" ht="30.6" x14ac:dyDescent="0.3">
      <c r="A163" s="328"/>
      <c r="B163" s="329"/>
      <c r="C163" s="330" t="s">
        <v>50</v>
      </c>
      <c r="D163" s="467" t="s">
        <v>51</v>
      </c>
      <c r="E163" s="467"/>
      <c r="F163" s="467"/>
      <c r="G163" s="467"/>
      <c r="H163" s="467"/>
      <c r="I163" s="467"/>
      <c r="J163" s="467"/>
      <c r="K163" s="467"/>
      <c r="L163" s="467"/>
      <c r="M163" s="467"/>
      <c r="N163" s="467"/>
      <c r="O163" s="468"/>
      <c r="AF163" s="322"/>
      <c r="AG163" s="322"/>
      <c r="AH163" s="304" t="s">
        <v>51</v>
      </c>
      <c r="AL163" s="322"/>
      <c r="AP163" s="322"/>
      <c r="AR163" s="322"/>
    </row>
    <row r="164" spans="1:44" customFormat="1" ht="52.2" x14ac:dyDescent="0.3">
      <c r="A164" s="328"/>
      <c r="B164" s="329"/>
      <c r="C164" s="330" t="s">
        <v>52</v>
      </c>
      <c r="D164" s="467" t="s">
        <v>53</v>
      </c>
      <c r="E164" s="467"/>
      <c r="F164" s="467"/>
      <c r="G164" s="467"/>
      <c r="H164" s="467"/>
      <c r="I164" s="467"/>
      <c r="J164" s="467"/>
      <c r="K164" s="467"/>
      <c r="L164" s="467"/>
      <c r="M164" s="467"/>
      <c r="N164" s="467"/>
      <c r="O164" s="468"/>
      <c r="AF164" s="322"/>
      <c r="AG164" s="322"/>
      <c r="AH164" s="304" t="s">
        <v>53</v>
      </c>
      <c r="AL164" s="322"/>
      <c r="AP164" s="322"/>
      <c r="AR164" s="322"/>
    </row>
    <row r="165" spans="1:44" customFormat="1" ht="14.4" x14ac:dyDescent="0.3">
      <c r="A165" s="328"/>
      <c r="B165" s="331"/>
      <c r="C165" s="330" t="s">
        <v>48</v>
      </c>
      <c r="D165" s="469" t="s">
        <v>54</v>
      </c>
      <c r="E165" s="469"/>
      <c r="F165" s="469"/>
      <c r="G165" s="332"/>
      <c r="H165" s="333"/>
      <c r="I165" s="333"/>
      <c r="J165" s="333"/>
      <c r="K165" s="338">
        <v>9639.6</v>
      </c>
      <c r="L165" s="358">
        <v>1.3225</v>
      </c>
      <c r="M165" s="334">
        <v>216.72</v>
      </c>
      <c r="N165" s="336">
        <v>44.77</v>
      </c>
      <c r="O165" s="339">
        <v>9702.5499999999993</v>
      </c>
      <c r="AF165" s="322"/>
      <c r="AG165" s="322"/>
      <c r="AI165" s="304" t="s">
        <v>54</v>
      </c>
      <c r="AL165" s="322"/>
      <c r="AP165" s="322"/>
      <c r="AR165" s="322"/>
    </row>
    <row r="166" spans="1:44" customFormat="1" ht="14.4" x14ac:dyDescent="0.3">
      <c r="A166" s="328"/>
      <c r="B166" s="331"/>
      <c r="C166" s="330" t="s">
        <v>27</v>
      </c>
      <c r="D166" s="469" t="s">
        <v>55</v>
      </c>
      <c r="E166" s="469"/>
      <c r="F166" s="469"/>
      <c r="G166" s="332"/>
      <c r="H166" s="333"/>
      <c r="I166" s="333"/>
      <c r="J166" s="333"/>
      <c r="K166" s="338">
        <v>23560.16</v>
      </c>
      <c r="L166" s="358">
        <v>1.4375</v>
      </c>
      <c r="M166" s="334">
        <v>575.75</v>
      </c>
      <c r="N166" s="336">
        <v>13.24</v>
      </c>
      <c r="O166" s="339">
        <v>7622.93</v>
      </c>
      <c r="AF166" s="322"/>
      <c r="AG166" s="322"/>
      <c r="AI166" s="304" t="s">
        <v>55</v>
      </c>
      <c r="AL166" s="322"/>
      <c r="AP166" s="322"/>
      <c r="AR166" s="322"/>
    </row>
    <row r="167" spans="1:44" customFormat="1" ht="14.4" x14ac:dyDescent="0.3">
      <c r="A167" s="328"/>
      <c r="B167" s="331"/>
      <c r="C167" s="330" t="s">
        <v>56</v>
      </c>
      <c r="D167" s="469" t="s">
        <v>57</v>
      </c>
      <c r="E167" s="469"/>
      <c r="F167" s="469"/>
      <c r="G167" s="332"/>
      <c r="H167" s="333"/>
      <c r="I167" s="333"/>
      <c r="J167" s="333"/>
      <c r="K167" s="338">
        <v>1283.78</v>
      </c>
      <c r="L167" s="358">
        <v>1.4375</v>
      </c>
      <c r="M167" s="334">
        <v>31.37</v>
      </c>
      <c r="N167" s="336">
        <v>44.77</v>
      </c>
      <c r="O167" s="339">
        <v>1404.43</v>
      </c>
      <c r="AF167" s="322"/>
      <c r="AG167" s="322"/>
      <c r="AI167" s="304" t="s">
        <v>57</v>
      </c>
      <c r="AL167" s="322"/>
      <c r="AP167" s="322"/>
      <c r="AR167" s="322"/>
    </row>
    <row r="168" spans="1:44" customFormat="1" ht="14.4" x14ac:dyDescent="0.3">
      <c r="A168" s="328"/>
      <c r="B168" s="331"/>
      <c r="C168" s="330" t="s">
        <v>58</v>
      </c>
      <c r="D168" s="469" t="s">
        <v>59</v>
      </c>
      <c r="E168" s="469"/>
      <c r="F168" s="469"/>
      <c r="G168" s="332"/>
      <c r="H168" s="333"/>
      <c r="I168" s="333"/>
      <c r="J168" s="333"/>
      <c r="K168" s="338">
        <v>1731974.32</v>
      </c>
      <c r="L168" s="333"/>
      <c r="M168" s="338">
        <v>29443.56</v>
      </c>
      <c r="N168" s="336">
        <v>8.16</v>
      </c>
      <c r="O168" s="339">
        <v>240259.45</v>
      </c>
      <c r="AF168" s="322"/>
      <c r="AG168" s="322"/>
      <c r="AI168" s="304" t="s">
        <v>59</v>
      </c>
      <c r="AL168" s="322"/>
      <c r="AP168" s="322"/>
      <c r="AR168" s="322"/>
    </row>
    <row r="169" spans="1:44" customFormat="1" ht="14.4" x14ac:dyDescent="0.3">
      <c r="A169" s="328"/>
      <c r="B169" s="331"/>
      <c r="C169" s="330"/>
      <c r="D169" s="469" t="s">
        <v>60</v>
      </c>
      <c r="E169" s="469"/>
      <c r="F169" s="469"/>
      <c r="G169" s="332" t="s">
        <v>61</v>
      </c>
      <c r="H169" s="340">
        <v>1160</v>
      </c>
      <c r="I169" s="358">
        <v>1.3225</v>
      </c>
      <c r="J169" s="358">
        <v>26.079699999999999</v>
      </c>
      <c r="K169" s="342"/>
      <c r="L169" s="333"/>
      <c r="M169" s="342"/>
      <c r="N169" s="333"/>
      <c r="O169" s="343"/>
      <c r="AF169" s="322"/>
      <c r="AG169" s="322"/>
      <c r="AJ169" s="304" t="s">
        <v>60</v>
      </c>
      <c r="AL169" s="322"/>
      <c r="AP169" s="322"/>
      <c r="AR169" s="322"/>
    </row>
    <row r="170" spans="1:44" customFormat="1" ht="14.4" x14ac:dyDescent="0.3">
      <c r="A170" s="328"/>
      <c r="B170" s="331"/>
      <c r="C170" s="330"/>
      <c r="D170" s="469" t="s">
        <v>62</v>
      </c>
      <c r="E170" s="469"/>
      <c r="F170" s="469"/>
      <c r="G170" s="332" t="s">
        <v>61</v>
      </c>
      <c r="H170" s="344">
        <v>105.2</v>
      </c>
      <c r="I170" s="358">
        <v>1.4375</v>
      </c>
      <c r="J170" s="341">
        <v>2.5708250000000001</v>
      </c>
      <c r="K170" s="342"/>
      <c r="L170" s="333"/>
      <c r="M170" s="342"/>
      <c r="N170" s="333"/>
      <c r="O170" s="343"/>
      <c r="AF170" s="322"/>
      <c r="AG170" s="322"/>
      <c r="AJ170" s="304" t="s">
        <v>62</v>
      </c>
      <c r="AL170" s="322"/>
      <c r="AP170" s="322"/>
      <c r="AR170" s="322"/>
    </row>
    <row r="171" spans="1:44" customFormat="1" ht="14.4" x14ac:dyDescent="0.3">
      <c r="A171" s="346"/>
      <c r="B171" s="332"/>
      <c r="C171" s="330"/>
      <c r="D171" s="474" t="s">
        <v>63</v>
      </c>
      <c r="E171" s="474"/>
      <c r="F171" s="474"/>
      <c r="G171" s="347"/>
      <c r="H171" s="348"/>
      <c r="I171" s="348"/>
      <c r="J171" s="348"/>
      <c r="K171" s="349">
        <v>1765174.08</v>
      </c>
      <c r="L171" s="348"/>
      <c r="M171" s="349">
        <v>30236.03</v>
      </c>
      <c r="N171" s="348"/>
      <c r="O171" s="351">
        <v>257584.93</v>
      </c>
      <c r="AF171" s="322"/>
      <c r="AG171" s="322"/>
      <c r="AK171" s="304" t="s">
        <v>63</v>
      </c>
      <c r="AL171" s="322"/>
      <c r="AP171" s="322"/>
      <c r="AR171" s="322"/>
    </row>
    <row r="172" spans="1:44" customFormat="1" ht="14.4" x14ac:dyDescent="0.3">
      <c r="A172" s="328"/>
      <c r="B172" s="331"/>
      <c r="C172" s="330"/>
      <c r="D172" s="469" t="s">
        <v>64</v>
      </c>
      <c r="E172" s="469"/>
      <c r="F172" s="469"/>
      <c r="G172" s="332"/>
      <c r="H172" s="333"/>
      <c r="I172" s="333"/>
      <c r="J172" s="333"/>
      <c r="K172" s="342"/>
      <c r="L172" s="333"/>
      <c r="M172" s="334">
        <v>248.09</v>
      </c>
      <c r="N172" s="333"/>
      <c r="O172" s="339">
        <v>11106.98</v>
      </c>
      <c r="AF172" s="322"/>
      <c r="AG172" s="322"/>
      <c r="AJ172" s="304" t="s">
        <v>64</v>
      </c>
      <c r="AL172" s="322"/>
      <c r="AP172" s="322"/>
      <c r="AR172" s="322"/>
    </row>
    <row r="173" spans="1:44" customFormat="1" ht="30.6" x14ac:dyDescent="0.3">
      <c r="A173" s="328"/>
      <c r="B173" s="331"/>
      <c r="C173" s="330" t="s">
        <v>627</v>
      </c>
      <c r="D173" s="469" t="s">
        <v>628</v>
      </c>
      <c r="E173" s="469"/>
      <c r="F173" s="469"/>
      <c r="G173" s="332" t="s">
        <v>67</v>
      </c>
      <c r="H173" s="340">
        <v>109</v>
      </c>
      <c r="I173" s="333"/>
      <c r="J173" s="340">
        <v>109</v>
      </c>
      <c r="K173" s="342"/>
      <c r="L173" s="333"/>
      <c r="M173" s="334">
        <v>270.42</v>
      </c>
      <c r="N173" s="333"/>
      <c r="O173" s="339">
        <v>12106.61</v>
      </c>
      <c r="AF173" s="322"/>
      <c r="AG173" s="322"/>
      <c r="AJ173" s="304" t="s">
        <v>628</v>
      </c>
      <c r="AL173" s="322"/>
      <c r="AP173" s="322"/>
      <c r="AR173" s="322"/>
    </row>
    <row r="174" spans="1:44" customFormat="1" ht="51" x14ac:dyDescent="0.3">
      <c r="A174" s="328"/>
      <c r="B174" s="331"/>
      <c r="C174" s="330" t="s">
        <v>629</v>
      </c>
      <c r="D174" s="469" t="s">
        <v>630</v>
      </c>
      <c r="E174" s="469"/>
      <c r="F174" s="469"/>
      <c r="G174" s="332" t="s">
        <v>67</v>
      </c>
      <c r="H174" s="340">
        <v>65</v>
      </c>
      <c r="I174" s="336">
        <v>0.85</v>
      </c>
      <c r="J174" s="336">
        <v>55.25</v>
      </c>
      <c r="K174" s="342"/>
      <c r="L174" s="333"/>
      <c r="M174" s="334">
        <v>137.07</v>
      </c>
      <c r="N174" s="333"/>
      <c r="O174" s="339">
        <v>6136.61</v>
      </c>
      <c r="AF174" s="322"/>
      <c r="AG174" s="322"/>
      <c r="AJ174" s="304" t="s">
        <v>630</v>
      </c>
      <c r="AL174" s="322"/>
      <c r="AP174" s="322"/>
      <c r="AR174" s="322"/>
    </row>
    <row r="175" spans="1:44" customFormat="1" ht="14.4" x14ac:dyDescent="0.3">
      <c r="A175" s="328"/>
      <c r="B175" s="352"/>
      <c r="C175" s="353"/>
      <c r="D175" s="475" t="s">
        <v>70</v>
      </c>
      <c r="E175" s="475"/>
      <c r="F175" s="475"/>
      <c r="G175" s="324"/>
      <c r="H175" s="354"/>
      <c r="I175" s="354"/>
      <c r="J175" s="354"/>
      <c r="K175" s="355"/>
      <c r="L175" s="354"/>
      <c r="M175" s="361">
        <v>30643.52</v>
      </c>
      <c r="N175" s="348"/>
      <c r="O175" s="357">
        <v>275828.15000000002</v>
      </c>
      <c r="AF175" s="322"/>
      <c r="AG175" s="322"/>
      <c r="AL175" s="322" t="s">
        <v>70</v>
      </c>
      <c r="AP175" s="322"/>
      <c r="AR175" s="322"/>
    </row>
    <row r="176" spans="1:44" customFormat="1" ht="21.6" x14ac:dyDescent="0.3">
      <c r="A176" s="323" t="s">
        <v>94</v>
      </c>
      <c r="B176" s="324" t="s">
        <v>114</v>
      </c>
      <c r="C176" s="325" t="s">
        <v>700</v>
      </c>
      <c r="D176" s="473" t="s">
        <v>701</v>
      </c>
      <c r="E176" s="473"/>
      <c r="F176" s="473"/>
      <c r="G176" s="324" t="s">
        <v>115</v>
      </c>
      <c r="H176" s="324">
        <v>-34</v>
      </c>
      <c r="I176" s="324" t="s">
        <v>48</v>
      </c>
      <c r="J176" s="324" t="s">
        <v>702</v>
      </c>
      <c r="K176" s="326" t="s">
        <v>703</v>
      </c>
      <c r="L176" s="324"/>
      <c r="M176" s="326" t="s">
        <v>704</v>
      </c>
      <c r="N176" s="324" t="s">
        <v>84</v>
      </c>
      <c r="O176" s="327" t="s">
        <v>705</v>
      </c>
      <c r="AF176" s="322"/>
      <c r="AG176" s="322" t="s">
        <v>701</v>
      </c>
      <c r="AL176" s="322"/>
      <c r="AP176" s="322"/>
      <c r="AR176" s="322"/>
    </row>
    <row r="177" spans="1:44" customFormat="1" ht="14.4" x14ac:dyDescent="0.3">
      <c r="A177" s="360"/>
      <c r="B177" s="303"/>
      <c r="C177" s="353"/>
      <c r="D177" s="469" t="s">
        <v>706</v>
      </c>
      <c r="E177" s="469"/>
      <c r="F177" s="469"/>
      <c r="G177" s="469"/>
      <c r="H177" s="469"/>
      <c r="I177" s="469"/>
      <c r="J177" s="469"/>
      <c r="K177" s="469"/>
      <c r="L177" s="469"/>
      <c r="M177" s="469"/>
      <c r="N177" s="469"/>
      <c r="O177" s="476"/>
      <c r="AF177" s="322"/>
      <c r="AG177" s="322"/>
      <c r="AL177" s="322"/>
      <c r="AM177" s="304" t="s">
        <v>706</v>
      </c>
      <c r="AP177" s="322"/>
      <c r="AR177" s="322"/>
    </row>
    <row r="178" spans="1:44" customFormat="1" ht="14.4" x14ac:dyDescent="0.3">
      <c r="A178" s="328"/>
      <c r="B178" s="352"/>
      <c r="C178" s="353"/>
      <c r="D178" s="475" t="s">
        <v>70</v>
      </c>
      <c r="E178" s="475"/>
      <c r="F178" s="475"/>
      <c r="G178" s="324"/>
      <c r="H178" s="354"/>
      <c r="I178" s="354"/>
      <c r="J178" s="354"/>
      <c r="K178" s="355"/>
      <c r="L178" s="354"/>
      <c r="M178" s="361">
        <v>-11940.8</v>
      </c>
      <c r="N178" s="348"/>
      <c r="O178" s="357">
        <v>-97436.93</v>
      </c>
      <c r="AF178" s="322"/>
      <c r="AG178" s="322"/>
      <c r="AL178" s="322" t="s">
        <v>70</v>
      </c>
      <c r="AP178" s="322"/>
      <c r="AR178" s="322"/>
    </row>
    <row r="179" spans="1:44" s="494" customFormat="1" ht="30.6" x14ac:dyDescent="0.3">
      <c r="A179" s="488" t="s">
        <v>106</v>
      </c>
      <c r="B179" s="489" t="s">
        <v>117</v>
      </c>
      <c r="C179" s="490" t="s">
        <v>987</v>
      </c>
      <c r="D179" s="491" t="s">
        <v>707</v>
      </c>
      <c r="E179" s="491"/>
      <c r="F179" s="491"/>
      <c r="G179" s="489" t="s">
        <v>118</v>
      </c>
      <c r="H179" s="489">
        <v>2.21</v>
      </c>
      <c r="I179" s="489" t="s">
        <v>48</v>
      </c>
      <c r="J179" s="489" t="s">
        <v>708</v>
      </c>
      <c r="K179" s="492" t="s">
        <v>709</v>
      </c>
      <c r="L179" s="489" t="s">
        <v>95</v>
      </c>
      <c r="M179" s="492" t="s">
        <v>710</v>
      </c>
      <c r="N179" s="489" t="s">
        <v>84</v>
      </c>
      <c r="O179" s="493" t="s">
        <v>711</v>
      </c>
      <c r="AF179" s="495"/>
      <c r="AG179" s="495" t="s">
        <v>707</v>
      </c>
      <c r="AL179" s="495"/>
      <c r="AP179" s="495"/>
      <c r="AR179" s="495"/>
    </row>
    <row r="180" spans="1:44" customFormat="1" ht="14.4" x14ac:dyDescent="0.3">
      <c r="A180" s="360"/>
      <c r="B180" s="303"/>
      <c r="C180" s="353"/>
      <c r="D180" s="469" t="s">
        <v>85</v>
      </c>
      <c r="E180" s="469"/>
      <c r="F180" s="469"/>
      <c r="G180" s="469"/>
      <c r="H180" s="469"/>
      <c r="I180" s="469"/>
      <c r="J180" s="469"/>
      <c r="K180" s="469"/>
      <c r="L180" s="469"/>
      <c r="M180" s="469"/>
      <c r="N180" s="469"/>
      <c r="O180" s="476"/>
      <c r="AF180" s="322"/>
      <c r="AG180" s="322"/>
      <c r="AL180" s="322"/>
      <c r="AM180" s="304" t="s">
        <v>85</v>
      </c>
      <c r="AP180" s="322"/>
      <c r="AR180" s="322"/>
    </row>
    <row r="181" spans="1:44" customFormat="1" ht="14.4" x14ac:dyDescent="0.3">
      <c r="A181" s="360"/>
      <c r="B181" s="352"/>
      <c r="C181" s="353"/>
      <c r="D181" s="469" t="s">
        <v>712</v>
      </c>
      <c r="E181" s="469"/>
      <c r="F181" s="469"/>
      <c r="G181" s="469"/>
      <c r="H181" s="469"/>
      <c r="I181" s="469"/>
      <c r="J181" s="469"/>
      <c r="K181" s="469"/>
      <c r="L181" s="469"/>
      <c r="M181" s="469"/>
      <c r="N181" s="469"/>
      <c r="O181" s="476"/>
      <c r="AF181" s="322"/>
      <c r="AG181" s="322"/>
      <c r="AL181" s="322"/>
      <c r="AN181" s="304" t="s">
        <v>712</v>
      </c>
      <c r="AP181" s="322"/>
      <c r="AR181" s="322"/>
    </row>
    <row r="182" spans="1:44" customFormat="1" ht="14.4" x14ac:dyDescent="0.3">
      <c r="A182" s="328"/>
      <c r="B182" s="329"/>
      <c r="C182" s="330"/>
      <c r="D182" s="467" t="s">
        <v>119</v>
      </c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8"/>
      <c r="AF182" s="322"/>
      <c r="AG182" s="322"/>
      <c r="AH182" s="304" t="s">
        <v>119</v>
      </c>
      <c r="AL182" s="322"/>
      <c r="AP182" s="322"/>
      <c r="AR182" s="322"/>
    </row>
    <row r="183" spans="1:44" customFormat="1" ht="14.4" x14ac:dyDescent="0.3">
      <c r="A183" s="328"/>
      <c r="B183" s="352"/>
      <c r="C183" s="353"/>
      <c r="D183" s="475" t="s">
        <v>70</v>
      </c>
      <c r="E183" s="475"/>
      <c r="F183" s="475"/>
      <c r="G183" s="324"/>
      <c r="H183" s="354"/>
      <c r="I183" s="354"/>
      <c r="J183" s="354"/>
      <c r="K183" s="355"/>
      <c r="L183" s="354"/>
      <c r="M183" s="361">
        <v>37480.9</v>
      </c>
      <c r="N183" s="348"/>
      <c r="O183" s="357">
        <v>305844.14</v>
      </c>
      <c r="AF183" s="322"/>
      <c r="AG183" s="322"/>
      <c r="AL183" s="322" t="s">
        <v>70</v>
      </c>
      <c r="AP183" s="322"/>
      <c r="AR183" s="322"/>
    </row>
    <row r="184" spans="1:44" customFormat="1" ht="20.399999999999999" x14ac:dyDescent="0.3">
      <c r="A184" s="323" t="s">
        <v>116</v>
      </c>
      <c r="B184" s="324" t="s">
        <v>121</v>
      </c>
      <c r="C184" s="325" t="s">
        <v>713</v>
      </c>
      <c r="D184" s="473" t="s">
        <v>714</v>
      </c>
      <c r="E184" s="473"/>
      <c r="F184" s="473"/>
      <c r="G184" s="324" t="s">
        <v>107</v>
      </c>
      <c r="H184" s="324">
        <v>-31.28</v>
      </c>
      <c r="I184" s="324" t="s">
        <v>48</v>
      </c>
      <c r="J184" s="324" t="s">
        <v>715</v>
      </c>
      <c r="K184" s="326" t="s">
        <v>716</v>
      </c>
      <c r="L184" s="324"/>
      <c r="M184" s="326" t="s">
        <v>717</v>
      </c>
      <c r="N184" s="324" t="s">
        <v>84</v>
      </c>
      <c r="O184" s="327" t="s">
        <v>718</v>
      </c>
      <c r="AF184" s="322"/>
      <c r="AG184" s="322" t="s">
        <v>714</v>
      </c>
      <c r="AL184" s="322"/>
      <c r="AP184" s="322"/>
      <c r="AR184" s="322"/>
    </row>
    <row r="185" spans="1:44" customFormat="1" ht="14.4" x14ac:dyDescent="0.3">
      <c r="A185" s="360"/>
      <c r="B185" s="303"/>
      <c r="C185" s="353"/>
      <c r="D185" s="469" t="s">
        <v>706</v>
      </c>
      <c r="E185" s="469"/>
      <c r="F185" s="469"/>
      <c r="G185" s="469"/>
      <c r="H185" s="469"/>
      <c r="I185" s="469"/>
      <c r="J185" s="469"/>
      <c r="K185" s="469"/>
      <c r="L185" s="469"/>
      <c r="M185" s="469"/>
      <c r="N185" s="469"/>
      <c r="O185" s="476"/>
      <c r="AF185" s="322"/>
      <c r="AG185" s="322"/>
      <c r="AL185" s="322"/>
      <c r="AM185" s="304" t="s">
        <v>706</v>
      </c>
      <c r="AP185" s="322"/>
      <c r="AR185" s="322"/>
    </row>
    <row r="186" spans="1:44" customFormat="1" ht="14.4" x14ac:dyDescent="0.3">
      <c r="A186" s="328"/>
      <c r="B186" s="352"/>
      <c r="C186" s="353"/>
      <c r="D186" s="475" t="s">
        <v>70</v>
      </c>
      <c r="E186" s="475"/>
      <c r="F186" s="475"/>
      <c r="G186" s="324"/>
      <c r="H186" s="354"/>
      <c r="I186" s="354"/>
      <c r="J186" s="354"/>
      <c r="K186" s="355"/>
      <c r="L186" s="354"/>
      <c r="M186" s="361">
        <v>-8996.1299999999992</v>
      </c>
      <c r="N186" s="348"/>
      <c r="O186" s="357">
        <v>-73408.42</v>
      </c>
      <c r="AF186" s="322"/>
      <c r="AG186" s="322"/>
      <c r="AL186" s="322" t="s">
        <v>70</v>
      </c>
      <c r="AP186" s="322"/>
      <c r="AR186" s="322"/>
    </row>
    <row r="187" spans="1:44" s="494" customFormat="1" ht="31.8" x14ac:dyDescent="0.3">
      <c r="A187" s="488" t="s">
        <v>120</v>
      </c>
      <c r="B187" s="489" t="s">
        <v>123</v>
      </c>
      <c r="C187" s="490" t="s">
        <v>987</v>
      </c>
      <c r="D187" s="491" t="s">
        <v>719</v>
      </c>
      <c r="E187" s="491"/>
      <c r="F187" s="491"/>
      <c r="G187" s="489" t="s">
        <v>107</v>
      </c>
      <c r="H187" s="489">
        <v>31</v>
      </c>
      <c r="I187" s="489" t="s">
        <v>48</v>
      </c>
      <c r="J187" s="489" t="s">
        <v>121</v>
      </c>
      <c r="K187" s="492" t="s">
        <v>720</v>
      </c>
      <c r="L187" s="489" t="s">
        <v>95</v>
      </c>
      <c r="M187" s="492" t="s">
        <v>721</v>
      </c>
      <c r="N187" s="489" t="s">
        <v>84</v>
      </c>
      <c r="O187" s="493" t="s">
        <v>722</v>
      </c>
      <c r="AF187" s="495"/>
      <c r="AG187" s="495" t="s">
        <v>719</v>
      </c>
      <c r="AL187" s="495"/>
      <c r="AP187" s="495"/>
      <c r="AR187" s="495"/>
    </row>
    <row r="188" spans="1:44" customFormat="1" ht="14.4" x14ac:dyDescent="0.3">
      <c r="A188" s="360"/>
      <c r="B188" s="303"/>
      <c r="C188" s="353"/>
      <c r="D188" s="469" t="s">
        <v>85</v>
      </c>
      <c r="E188" s="469"/>
      <c r="F188" s="469"/>
      <c r="G188" s="469"/>
      <c r="H188" s="469"/>
      <c r="I188" s="469"/>
      <c r="J188" s="469"/>
      <c r="K188" s="469"/>
      <c r="L188" s="469"/>
      <c r="M188" s="469"/>
      <c r="N188" s="469"/>
      <c r="O188" s="476"/>
      <c r="AF188" s="322"/>
      <c r="AG188" s="322"/>
      <c r="AL188" s="322"/>
      <c r="AM188" s="304" t="s">
        <v>85</v>
      </c>
      <c r="AP188" s="322"/>
      <c r="AR188" s="322"/>
    </row>
    <row r="189" spans="1:44" customFormat="1" ht="14.4" x14ac:dyDescent="0.3">
      <c r="A189" s="360"/>
      <c r="B189" s="352"/>
      <c r="C189" s="353"/>
      <c r="D189" s="469" t="s">
        <v>723</v>
      </c>
      <c r="E189" s="469"/>
      <c r="F189" s="469"/>
      <c r="G189" s="469"/>
      <c r="H189" s="469"/>
      <c r="I189" s="469"/>
      <c r="J189" s="469"/>
      <c r="K189" s="469"/>
      <c r="L189" s="469"/>
      <c r="M189" s="469"/>
      <c r="N189" s="469"/>
      <c r="O189" s="476"/>
      <c r="AF189" s="322"/>
      <c r="AG189" s="322"/>
      <c r="AL189" s="322"/>
      <c r="AN189" s="304" t="s">
        <v>723</v>
      </c>
      <c r="AP189" s="322"/>
      <c r="AR189" s="322"/>
    </row>
    <row r="190" spans="1:44" customFormat="1" ht="14.4" x14ac:dyDescent="0.3">
      <c r="A190" s="328"/>
      <c r="B190" s="329"/>
      <c r="C190" s="330"/>
      <c r="D190" s="467" t="s">
        <v>119</v>
      </c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8"/>
      <c r="AF190" s="322"/>
      <c r="AG190" s="322"/>
      <c r="AH190" s="304" t="s">
        <v>119</v>
      </c>
      <c r="AL190" s="322"/>
      <c r="AP190" s="322"/>
      <c r="AR190" s="322"/>
    </row>
    <row r="191" spans="1:44" customFormat="1" ht="14.4" x14ac:dyDescent="0.3">
      <c r="A191" s="328"/>
      <c r="B191" s="352"/>
      <c r="C191" s="353"/>
      <c r="D191" s="475" t="s">
        <v>70</v>
      </c>
      <c r="E191" s="475"/>
      <c r="F191" s="475"/>
      <c r="G191" s="324"/>
      <c r="H191" s="354"/>
      <c r="I191" s="354"/>
      <c r="J191" s="354"/>
      <c r="K191" s="355"/>
      <c r="L191" s="354"/>
      <c r="M191" s="361">
        <v>7689.28</v>
      </c>
      <c r="N191" s="348"/>
      <c r="O191" s="357">
        <v>62744.52</v>
      </c>
      <c r="AF191" s="322"/>
      <c r="AG191" s="322"/>
      <c r="AL191" s="322" t="s">
        <v>70</v>
      </c>
      <c r="AP191" s="322"/>
      <c r="AR191" s="322"/>
    </row>
    <row r="192" spans="1:44" customFormat="1" ht="21.6" x14ac:dyDescent="0.3">
      <c r="A192" s="323" t="s">
        <v>122</v>
      </c>
      <c r="B192" s="324" t="s">
        <v>724</v>
      </c>
      <c r="C192" s="325" t="s">
        <v>725</v>
      </c>
      <c r="D192" s="473" t="s">
        <v>726</v>
      </c>
      <c r="E192" s="473"/>
      <c r="F192" s="473"/>
      <c r="G192" s="324" t="s">
        <v>107</v>
      </c>
      <c r="H192" s="324">
        <v>-62.56</v>
      </c>
      <c r="I192" s="324" t="s">
        <v>48</v>
      </c>
      <c r="J192" s="324" t="s">
        <v>727</v>
      </c>
      <c r="K192" s="326" t="s">
        <v>728</v>
      </c>
      <c r="L192" s="324"/>
      <c r="M192" s="326" t="s">
        <v>729</v>
      </c>
      <c r="N192" s="324" t="s">
        <v>84</v>
      </c>
      <c r="O192" s="327" t="s">
        <v>730</v>
      </c>
      <c r="AF192" s="322"/>
      <c r="AG192" s="322" t="s">
        <v>726</v>
      </c>
      <c r="AL192" s="322"/>
      <c r="AP192" s="322"/>
      <c r="AR192" s="322"/>
    </row>
    <row r="193" spans="1:44" customFormat="1" ht="14.4" x14ac:dyDescent="0.3">
      <c r="A193" s="360"/>
      <c r="B193" s="303"/>
      <c r="C193" s="353"/>
      <c r="D193" s="469" t="s">
        <v>706</v>
      </c>
      <c r="E193" s="469"/>
      <c r="F193" s="469"/>
      <c r="G193" s="469"/>
      <c r="H193" s="469"/>
      <c r="I193" s="469"/>
      <c r="J193" s="469"/>
      <c r="K193" s="469"/>
      <c r="L193" s="469"/>
      <c r="M193" s="469"/>
      <c r="N193" s="469"/>
      <c r="O193" s="476"/>
      <c r="AF193" s="322"/>
      <c r="AG193" s="322"/>
      <c r="AL193" s="322"/>
      <c r="AM193" s="304" t="s">
        <v>706</v>
      </c>
      <c r="AP193" s="322"/>
      <c r="AR193" s="322"/>
    </row>
    <row r="194" spans="1:44" customFormat="1" ht="14.4" x14ac:dyDescent="0.3">
      <c r="A194" s="328"/>
      <c r="B194" s="352"/>
      <c r="C194" s="353"/>
      <c r="D194" s="475" t="s">
        <v>70</v>
      </c>
      <c r="E194" s="475"/>
      <c r="F194" s="475"/>
      <c r="G194" s="324"/>
      <c r="H194" s="354"/>
      <c r="I194" s="354"/>
      <c r="J194" s="354"/>
      <c r="K194" s="355"/>
      <c r="L194" s="354"/>
      <c r="M194" s="361">
        <v>-4153.9799999999996</v>
      </c>
      <c r="N194" s="348"/>
      <c r="O194" s="357">
        <v>-33896.480000000003</v>
      </c>
      <c r="AF194" s="322"/>
      <c r="AG194" s="322"/>
      <c r="AL194" s="322" t="s">
        <v>70</v>
      </c>
      <c r="AP194" s="322"/>
      <c r="AR194" s="322"/>
    </row>
    <row r="195" spans="1:44" customFormat="1" ht="21.6" x14ac:dyDescent="0.3">
      <c r="A195" s="323" t="s">
        <v>124</v>
      </c>
      <c r="B195" s="324" t="s">
        <v>731</v>
      </c>
      <c r="C195" s="325" t="s">
        <v>732</v>
      </c>
      <c r="D195" s="473" t="s">
        <v>733</v>
      </c>
      <c r="E195" s="473"/>
      <c r="F195" s="473"/>
      <c r="G195" s="324" t="s">
        <v>107</v>
      </c>
      <c r="H195" s="324">
        <v>-62.56</v>
      </c>
      <c r="I195" s="324" t="s">
        <v>48</v>
      </c>
      <c r="J195" s="324" t="s">
        <v>727</v>
      </c>
      <c r="K195" s="326" t="s">
        <v>734</v>
      </c>
      <c r="L195" s="324"/>
      <c r="M195" s="326" t="s">
        <v>735</v>
      </c>
      <c r="N195" s="324" t="s">
        <v>84</v>
      </c>
      <c r="O195" s="327" t="s">
        <v>736</v>
      </c>
      <c r="AF195" s="322"/>
      <c r="AG195" s="322" t="s">
        <v>733</v>
      </c>
      <c r="AL195" s="322"/>
      <c r="AP195" s="322"/>
      <c r="AR195" s="322"/>
    </row>
    <row r="196" spans="1:44" customFormat="1" ht="14.4" x14ac:dyDescent="0.3">
      <c r="A196" s="360"/>
      <c r="B196" s="303"/>
      <c r="C196" s="353"/>
      <c r="D196" s="469" t="s">
        <v>706</v>
      </c>
      <c r="E196" s="469"/>
      <c r="F196" s="469"/>
      <c r="G196" s="469"/>
      <c r="H196" s="469"/>
      <c r="I196" s="469"/>
      <c r="J196" s="469"/>
      <c r="K196" s="469"/>
      <c r="L196" s="469"/>
      <c r="M196" s="469"/>
      <c r="N196" s="469"/>
      <c r="O196" s="476"/>
      <c r="AF196" s="322"/>
      <c r="AG196" s="322"/>
      <c r="AL196" s="322"/>
      <c r="AM196" s="304" t="s">
        <v>706</v>
      </c>
      <c r="AP196" s="322"/>
      <c r="AR196" s="322"/>
    </row>
    <row r="197" spans="1:44" customFormat="1" ht="14.4" x14ac:dyDescent="0.3">
      <c r="A197" s="328"/>
      <c r="B197" s="352"/>
      <c r="C197" s="353"/>
      <c r="D197" s="475" t="s">
        <v>70</v>
      </c>
      <c r="E197" s="475"/>
      <c r="F197" s="475"/>
      <c r="G197" s="324"/>
      <c r="H197" s="354"/>
      <c r="I197" s="354"/>
      <c r="J197" s="354"/>
      <c r="K197" s="355"/>
      <c r="L197" s="354"/>
      <c r="M197" s="356">
        <v>-344.08</v>
      </c>
      <c r="N197" s="348"/>
      <c r="O197" s="357">
        <v>-2807.69</v>
      </c>
      <c r="AF197" s="322"/>
      <c r="AG197" s="322"/>
      <c r="AL197" s="322" t="s">
        <v>70</v>
      </c>
      <c r="AP197" s="322"/>
      <c r="AR197" s="322"/>
    </row>
    <row r="198" spans="1:44" s="494" customFormat="1" ht="52.2" x14ac:dyDescent="0.3">
      <c r="A198" s="488" t="s">
        <v>125</v>
      </c>
      <c r="B198" s="489" t="s">
        <v>737</v>
      </c>
      <c r="C198" s="490" t="s">
        <v>985</v>
      </c>
      <c r="D198" s="491" t="s">
        <v>738</v>
      </c>
      <c r="E198" s="491"/>
      <c r="F198" s="491"/>
      <c r="G198" s="489" t="s">
        <v>739</v>
      </c>
      <c r="H198" s="489">
        <v>62</v>
      </c>
      <c r="I198" s="489" t="s">
        <v>48</v>
      </c>
      <c r="J198" s="489" t="s">
        <v>740</v>
      </c>
      <c r="K198" s="492" t="s">
        <v>741</v>
      </c>
      <c r="L198" s="489" t="s">
        <v>95</v>
      </c>
      <c r="M198" s="492" t="s">
        <v>742</v>
      </c>
      <c r="N198" s="489" t="s">
        <v>84</v>
      </c>
      <c r="O198" s="493" t="s">
        <v>743</v>
      </c>
      <c r="AF198" s="495"/>
      <c r="AG198" s="495" t="s">
        <v>738</v>
      </c>
      <c r="AL198" s="495"/>
      <c r="AP198" s="495"/>
      <c r="AR198" s="495"/>
    </row>
    <row r="199" spans="1:44" customFormat="1" ht="14.4" x14ac:dyDescent="0.3">
      <c r="A199" s="360"/>
      <c r="B199" s="303"/>
      <c r="C199" s="353"/>
      <c r="D199" s="469" t="s">
        <v>85</v>
      </c>
      <c r="E199" s="469"/>
      <c r="F199" s="469"/>
      <c r="G199" s="469"/>
      <c r="H199" s="469"/>
      <c r="I199" s="469"/>
      <c r="J199" s="469"/>
      <c r="K199" s="469"/>
      <c r="L199" s="469"/>
      <c r="M199" s="469"/>
      <c r="N199" s="469"/>
      <c r="O199" s="476"/>
      <c r="AF199" s="322"/>
      <c r="AG199" s="322"/>
      <c r="AL199" s="322"/>
      <c r="AM199" s="304" t="s">
        <v>85</v>
      </c>
      <c r="AP199" s="322"/>
      <c r="AR199" s="322"/>
    </row>
    <row r="200" spans="1:44" customFormat="1" ht="14.4" x14ac:dyDescent="0.3">
      <c r="A200" s="360"/>
      <c r="B200" s="352"/>
      <c r="C200" s="353"/>
      <c r="D200" s="469" t="s">
        <v>744</v>
      </c>
      <c r="E200" s="469"/>
      <c r="F200" s="469"/>
      <c r="G200" s="469"/>
      <c r="H200" s="469"/>
      <c r="I200" s="469"/>
      <c r="J200" s="469"/>
      <c r="K200" s="469"/>
      <c r="L200" s="469"/>
      <c r="M200" s="469"/>
      <c r="N200" s="469"/>
      <c r="O200" s="476"/>
      <c r="AF200" s="322"/>
      <c r="AG200" s="322"/>
      <c r="AL200" s="322"/>
      <c r="AN200" s="304" t="s">
        <v>744</v>
      </c>
      <c r="AP200" s="322"/>
      <c r="AR200" s="322"/>
    </row>
    <row r="201" spans="1:44" customFormat="1" ht="14.4" x14ac:dyDescent="0.3">
      <c r="A201" s="328"/>
      <c r="B201" s="329"/>
      <c r="C201" s="330"/>
      <c r="D201" s="467" t="s">
        <v>119</v>
      </c>
      <c r="E201" s="467"/>
      <c r="F201" s="467"/>
      <c r="G201" s="467"/>
      <c r="H201" s="467"/>
      <c r="I201" s="467"/>
      <c r="J201" s="467"/>
      <c r="K201" s="467"/>
      <c r="L201" s="467"/>
      <c r="M201" s="467"/>
      <c r="N201" s="467"/>
      <c r="O201" s="468"/>
      <c r="AF201" s="322"/>
      <c r="AG201" s="322"/>
      <c r="AH201" s="304" t="s">
        <v>119</v>
      </c>
      <c r="AL201" s="322"/>
      <c r="AP201" s="322"/>
      <c r="AR201" s="322"/>
    </row>
    <row r="202" spans="1:44" customFormat="1" ht="14.4" x14ac:dyDescent="0.3">
      <c r="A202" s="328"/>
      <c r="B202" s="352"/>
      <c r="C202" s="353"/>
      <c r="D202" s="475" t="s">
        <v>70</v>
      </c>
      <c r="E202" s="475"/>
      <c r="F202" s="475"/>
      <c r="G202" s="324"/>
      <c r="H202" s="354"/>
      <c r="I202" s="354"/>
      <c r="J202" s="354"/>
      <c r="K202" s="355"/>
      <c r="L202" s="354"/>
      <c r="M202" s="361">
        <v>23131.83</v>
      </c>
      <c r="N202" s="348"/>
      <c r="O202" s="357">
        <v>188755.73</v>
      </c>
      <c r="AF202" s="322"/>
      <c r="AG202" s="322"/>
      <c r="AL202" s="322" t="s">
        <v>70</v>
      </c>
      <c r="AP202" s="322"/>
      <c r="AR202" s="322"/>
    </row>
    <row r="203" spans="1:44" customFormat="1" ht="52.2" x14ac:dyDescent="0.3">
      <c r="A203" s="323" t="s">
        <v>126</v>
      </c>
      <c r="B203" s="324" t="s">
        <v>745</v>
      </c>
      <c r="C203" s="325" t="s">
        <v>696</v>
      </c>
      <c r="D203" s="473" t="s">
        <v>746</v>
      </c>
      <c r="E203" s="473"/>
      <c r="F203" s="473"/>
      <c r="G203" s="324" t="s">
        <v>698</v>
      </c>
      <c r="H203" s="324">
        <v>0.16</v>
      </c>
      <c r="I203" s="324" t="s">
        <v>48</v>
      </c>
      <c r="J203" s="324" t="s">
        <v>747</v>
      </c>
      <c r="K203" s="326"/>
      <c r="L203" s="324"/>
      <c r="M203" s="326"/>
      <c r="N203" s="324"/>
      <c r="O203" s="327"/>
      <c r="AF203" s="322"/>
      <c r="AG203" s="322" t="s">
        <v>746</v>
      </c>
      <c r="AL203" s="322"/>
      <c r="AP203" s="322"/>
      <c r="AR203" s="322"/>
    </row>
    <row r="204" spans="1:44" customFormat="1" ht="30.6" x14ac:dyDescent="0.3">
      <c r="A204" s="328"/>
      <c r="B204" s="329"/>
      <c r="C204" s="330" t="s">
        <v>50</v>
      </c>
      <c r="D204" s="467" t="s">
        <v>51</v>
      </c>
      <c r="E204" s="467"/>
      <c r="F204" s="467"/>
      <c r="G204" s="467"/>
      <c r="H204" s="467"/>
      <c r="I204" s="467"/>
      <c r="J204" s="467"/>
      <c r="K204" s="467"/>
      <c r="L204" s="467"/>
      <c r="M204" s="467"/>
      <c r="N204" s="467"/>
      <c r="O204" s="468"/>
      <c r="AF204" s="322"/>
      <c r="AG204" s="322"/>
      <c r="AH204" s="304" t="s">
        <v>51</v>
      </c>
      <c r="AL204" s="322"/>
      <c r="AP204" s="322"/>
      <c r="AR204" s="322"/>
    </row>
    <row r="205" spans="1:44" customFormat="1" ht="52.2" x14ac:dyDescent="0.3">
      <c r="A205" s="328"/>
      <c r="B205" s="329"/>
      <c r="C205" s="330" t="s">
        <v>52</v>
      </c>
      <c r="D205" s="467" t="s">
        <v>53</v>
      </c>
      <c r="E205" s="467"/>
      <c r="F205" s="467"/>
      <c r="G205" s="467"/>
      <c r="H205" s="467"/>
      <c r="I205" s="467"/>
      <c r="J205" s="467"/>
      <c r="K205" s="467"/>
      <c r="L205" s="467"/>
      <c r="M205" s="467"/>
      <c r="N205" s="467"/>
      <c r="O205" s="468"/>
      <c r="AF205" s="322"/>
      <c r="AG205" s="322"/>
      <c r="AH205" s="304" t="s">
        <v>53</v>
      </c>
      <c r="AL205" s="322"/>
      <c r="AP205" s="322"/>
      <c r="AR205" s="322"/>
    </row>
    <row r="206" spans="1:44" customFormat="1" ht="14.4" x14ac:dyDescent="0.3">
      <c r="A206" s="328"/>
      <c r="B206" s="331"/>
      <c r="C206" s="330" t="s">
        <v>48</v>
      </c>
      <c r="D206" s="469" t="s">
        <v>54</v>
      </c>
      <c r="E206" s="469"/>
      <c r="F206" s="469"/>
      <c r="G206" s="332"/>
      <c r="H206" s="333"/>
      <c r="I206" s="333"/>
      <c r="J206" s="333"/>
      <c r="K206" s="338">
        <v>9639.6</v>
      </c>
      <c r="L206" s="358">
        <v>1.3225</v>
      </c>
      <c r="M206" s="338">
        <v>2039.74</v>
      </c>
      <c r="N206" s="336">
        <v>44.77</v>
      </c>
      <c r="O206" s="339">
        <v>91319.16</v>
      </c>
      <c r="AF206" s="322"/>
      <c r="AG206" s="322"/>
      <c r="AI206" s="304" t="s">
        <v>54</v>
      </c>
      <c r="AL206" s="322"/>
      <c r="AP206" s="322"/>
      <c r="AR206" s="322"/>
    </row>
    <row r="207" spans="1:44" customFormat="1" ht="14.4" x14ac:dyDescent="0.3">
      <c r="A207" s="328"/>
      <c r="B207" s="331"/>
      <c r="C207" s="330" t="s">
        <v>27</v>
      </c>
      <c r="D207" s="469" t="s">
        <v>55</v>
      </c>
      <c r="E207" s="469"/>
      <c r="F207" s="469"/>
      <c r="G207" s="332"/>
      <c r="H207" s="333"/>
      <c r="I207" s="333"/>
      <c r="J207" s="333"/>
      <c r="K207" s="338">
        <v>23560.16</v>
      </c>
      <c r="L207" s="358">
        <v>1.4375</v>
      </c>
      <c r="M207" s="338">
        <v>5418.84</v>
      </c>
      <c r="N207" s="336">
        <v>13.24</v>
      </c>
      <c r="O207" s="339">
        <v>71745.440000000002</v>
      </c>
      <c r="AF207" s="322"/>
      <c r="AG207" s="322"/>
      <c r="AI207" s="304" t="s">
        <v>55</v>
      </c>
      <c r="AL207" s="322"/>
      <c r="AP207" s="322"/>
      <c r="AR207" s="322"/>
    </row>
    <row r="208" spans="1:44" customFormat="1" ht="14.4" x14ac:dyDescent="0.3">
      <c r="A208" s="328"/>
      <c r="B208" s="331"/>
      <c r="C208" s="330" t="s">
        <v>56</v>
      </c>
      <c r="D208" s="469" t="s">
        <v>57</v>
      </c>
      <c r="E208" s="469"/>
      <c r="F208" s="469"/>
      <c r="G208" s="332"/>
      <c r="H208" s="333"/>
      <c r="I208" s="333"/>
      <c r="J208" s="333"/>
      <c r="K208" s="338">
        <v>1283.78</v>
      </c>
      <c r="L208" s="358">
        <v>1.4375</v>
      </c>
      <c r="M208" s="334">
        <v>295.27</v>
      </c>
      <c r="N208" s="336">
        <v>44.77</v>
      </c>
      <c r="O208" s="339">
        <v>13219.24</v>
      </c>
      <c r="AF208" s="322"/>
      <c r="AG208" s="322"/>
      <c r="AI208" s="304" t="s">
        <v>57</v>
      </c>
      <c r="AL208" s="322"/>
      <c r="AP208" s="322"/>
      <c r="AR208" s="322"/>
    </row>
    <row r="209" spans="1:44" customFormat="1" ht="14.4" x14ac:dyDescent="0.3">
      <c r="A209" s="328"/>
      <c r="B209" s="331"/>
      <c r="C209" s="330" t="s">
        <v>58</v>
      </c>
      <c r="D209" s="469" t="s">
        <v>59</v>
      </c>
      <c r="E209" s="469"/>
      <c r="F209" s="469"/>
      <c r="G209" s="332"/>
      <c r="H209" s="333"/>
      <c r="I209" s="333"/>
      <c r="J209" s="333"/>
      <c r="K209" s="338">
        <v>1731974.32</v>
      </c>
      <c r="L209" s="333"/>
      <c r="M209" s="338">
        <v>277115.89</v>
      </c>
      <c r="N209" s="336">
        <v>8.16</v>
      </c>
      <c r="O209" s="339">
        <v>2261265.66</v>
      </c>
      <c r="AF209" s="322"/>
      <c r="AG209" s="322"/>
      <c r="AI209" s="304" t="s">
        <v>59</v>
      </c>
      <c r="AL209" s="322"/>
      <c r="AP209" s="322"/>
      <c r="AR209" s="322"/>
    </row>
    <row r="210" spans="1:44" customFormat="1" ht="14.4" x14ac:dyDescent="0.3">
      <c r="A210" s="328"/>
      <c r="B210" s="331"/>
      <c r="C210" s="330"/>
      <c r="D210" s="469" t="s">
        <v>60</v>
      </c>
      <c r="E210" s="469"/>
      <c r="F210" s="469"/>
      <c r="G210" s="332" t="s">
        <v>61</v>
      </c>
      <c r="H210" s="340">
        <v>1160</v>
      </c>
      <c r="I210" s="358">
        <v>1.3225</v>
      </c>
      <c r="J210" s="335">
        <v>245.45599999999999</v>
      </c>
      <c r="K210" s="342"/>
      <c r="L210" s="333"/>
      <c r="M210" s="342"/>
      <c r="N210" s="333"/>
      <c r="O210" s="343"/>
      <c r="AF210" s="322"/>
      <c r="AG210" s="322"/>
      <c r="AJ210" s="304" t="s">
        <v>60</v>
      </c>
      <c r="AL210" s="322"/>
      <c r="AP210" s="322"/>
      <c r="AR210" s="322"/>
    </row>
    <row r="211" spans="1:44" customFormat="1" ht="14.4" x14ac:dyDescent="0.3">
      <c r="A211" s="328"/>
      <c r="B211" s="331"/>
      <c r="C211" s="330"/>
      <c r="D211" s="469" t="s">
        <v>62</v>
      </c>
      <c r="E211" s="469"/>
      <c r="F211" s="469"/>
      <c r="G211" s="332" t="s">
        <v>61</v>
      </c>
      <c r="H211" s="344">
        <v>105.2</v>
      </c>
      <c r="I211" s="358">
        <v>1.4375</v>
      </c>
      <c r="J211" s="335">
        <v>24.196000000000002</v>
      </c>
      <c r="K211" s="342"/>
      <c r="L211" s="333"/>
      <c r="M211" s="342"/>
      <c r="N211" s="333"/>
      <c r="O211" s="343"/>
      <c r="AF211" s="322"/>
      <c r="AG211" s="322"/>
      <c r="AJ211" s="304" t="s">
        <v>62</v>
      </c>
      <c r="AL211" s="322"/>
      <c r="AP211" s="322"/>
      <c r="AR211" s="322"/>
    </row>
    <row r="212" spans="1:44" customFormat="1" ht="14.4" x14ac:dyDescent="0.3">
      <c r="A212" s="346"/>
      <c r="B212" s="332"/>
      <c r="C212" s="330"/>
      <c r="D212" s="474" t="s">
        <v>63</v>
      </c>
      <c r="E212" s="474"/>
      <c r="F212" s="474"/>
      <c r="G212" s="347"/>
      <c r="H212" s="348"/>
      <c r="I212" s="348"/>
      <c r="J212" s="348"/>
      <c r="K212" s="349">
        <v>1765174.08</v>
      </c>
      <c r="L212" s="348"/>
      <c r="M212" s="349">
        <v>284574.46999999997</v>
      </c>
      <c r="N212" s="348"/>
      <c r="O212" s="351">
        <v>2424330.2599999998</v>
      </c>
      <c r="AF212" s="322"/>
      <c r="AG212" s="322"/>
      <c r="AK212" s="304" t="s">
        <v>63</v>
      </c>
      <c r="AL212" s="322"/>
      <c r="AP212" s="322"/>
      <c r="AR212" s="322"/>
    </row>
    <row r="213" spans="1:44" customFormat="1" ht="14.4" x14ac:dyDescent="0.3">
      <c r="A213" s="328"/>
      <c r="B213" s="331"/>
      <c r="C213" s="330"/>
      <c r="D213" s="469" t="s">
        <v>64</v>
      </c>
      <c r="E213" s="469"/>
      <c r="F213" s="469"/>
      <c r="G213" s="332"/>
      <c r="H213" s="333"/>
      <c r="I213" s="333"/>
      <c r="J213" s="333"/>
      <c r="K213" s="342"/>
      <c r="L213" s="333"/>
      <c r="M213" s="338">
        <v>2335.0100000000002</v>
      </c>
      <c r="N213" s="333"/>
      <c r="O213" s="339">
        <v>104538.4</v>
      </c>
      <c r="AF213" s="322"/>
      <c r="AG213" s="322"/>
      <c r="AJ213" s="304" t="s">
        <v>64</v>
      </c>
      <c r="AL213" s="322"/>
      <c r="AP213" s="322"/>
      <c r="AR213" s="322"/>
    </row>
    <row r="214" spans="1:44" customFormat="1" ht="30.6" x14ac:dyDescent="0.3">
      <c r="A214" s="328"/>
      <c r="B214" s="331"/>
      <c r="C214" s="330" t="s">
        <v>627</v>
      </c>
      <c r="D214" s="469" t="s">
        <v>628</v>
      </c>
      <c r="E214" s="469"/>
      <c r="F214" s="469"/>
      <c r="G214" s="332" t="s">
        <v>67</v>
      </c>
      <c r="H214" s="340">
        <v>109</v>
      </c>
      <c r="I214" s="333"/>
      <c r="J214" s="340">
        <v>109</v>
      </c>
      <c r="K214" s="342"/>
      <c r="L214" s="333"/>
      <c r="M214" s="338">
        <v>2545.16</v>
      </c>
      <c r="N214" s="333"/>
      <c r="O214" s="339">
        <v>113946.86</v>
      </c>
      <c r="AF214" s="322"/>
      <c r="AG214" s="322"/>
      <c r="AJ214" s="304" t="s">
        <v>628</v>
      </c>
      <c r="AL214" s="322"/>
      <c r="AP214" s="322"/>
      <c r="AR214" s="322"/>
    </row>
    <row r="215" spans="1:44" customFormat="1" ht="51" x14ac:dyDescent="0.3">
      <c r="A215" s="328"/>
      <c r="B215" s="331"/>
      <c r="C215" s="330" t="s">
        <v>629</v>
      </c>
      <c r="D215" s="469" t="s">
        <v>630</v>
      </c>
      <c r="E215" s="469"/>
      <c r="F215" s="469"/>
      <c r="G215" s="332" t="s">
        <v>67</v>
      </c>
      <c r="H215" s="340">
        <v>65</v>
      </c>
      <c r="I215" s="336">
        <v>0.85</v>
      </c>
      <c r="J215" s="336">
        <v>55.25</v>
      </c>
      <c r="K215" s="342"/>
      <c r="L215" s="333"/>
      <c r="M215" s="338">
        <v>1290.0899999999999</v>
      </c>
      <c r="N215" s="333"/>
      <c r="O215" s="339">
        <v>57757.47</v>
      </c>
      <c r="AF215" s="322"/>
      <c r="AG215" s="322"/>
      <c r="AJ215" s="304" t="s">
        <v>630</v>
      </c>
      <c r="AL215" s="322"/>
      <c r="AP215" s="322"/>
      <c r="AR215" s="322"/>
    </row>
    <row r="216" spans="1:44" customFormat="1" ht="14.4" x14ac:dyDescent="0.3">
      <c r="A216" s="328"/>
      <c r="B216" s="352"/>
      <c r="C216" s="353"/>
      <c r="D216" s="475" t="s">
        <v>70</v>
      </c>
      <c r="E216" s="475"/>
      <c r="F216" s="475"/>
      <c r="G216" s="324"/>
      <c r="H216" s="354"/>
      <c r="I216" s="354"/>
      <c r="J216" s="354"/>
      <c r="K216" s="355"/>
      <c r="L216" s="354"/>
      <c r="M216" s="361">
        <v>288409.71999999997</v>
      </c>
      <c r="N216" s="348"/>
      <c r="O216" s="357">
        <v>2596034.59</v>
      </c>
      <c r="AF216" s="322"/>
      <c r="AG216" s="322"/>
      <c r="AL216" s="322" t="s">
        <v>70</v>
      </c>
      <c r="AP216" s="322"/>
      <c r="AR216" s="322"/>
    </row>
    <row r="217" spans="1:44" customFormat="1" ht="20.399999999999999" x14ac:dyDescent="0.3">
      <c r="A217" s="323" t="s">
        <v>127</v>
      </c>
      <c r="B217" s="324" t="s">
        <v>748</v>
      </c>
      <c r="C217" s="325" t="s">
        <v>749</v>
      </c>
      <c r="D217" s="473" t="s">
        <v>750</v>
      </c>
      <c r="E217" s="473"/>
      <c r="F217" s="473"/>
      <c r="G217" s="324" t="s">
        <v>107</v>
      </c>
      <c r="H217" s="324">
        <v>-49.13</v>
      </c>
      <c r="I217" s="324" t="s">
        <v>48</v>
      </c>
      <c r="J217" s="324" t="s">
        <v>751</v>
      </c>
      <c r="K217" s="326" t="s">
        <v>752</v>
      </c>
      <c r="L217" s="324"/>
      <c r="M217" s="326" t="s">
        <v>753</v>
      </c>
      <c r="N217" s="324" t="s">
        <v>84</v>
      </c>
      <c r="O217" s="327" t="s">
        <v>754</v>
      </c>
      <c r="AF217" s="322"/>
      <c r="AG217" s="322" t="s">
        <v>750</v>
      </c>
      <c r="AL217" s="322"/>
      <c r="AP217" s="322"/>
      <c r="AR217" s="322"/>
    </row>
    <row r="218" spans="1:44" customFormat="1" ht="14.4" x14ac:dyDescent="0.3">
      <c r="A218" s="360"/>
      <c r="B218" s="303"/>
      <c r="C218" s="353"/>
      <c r="D218" s="469" t="s">
        <v>706</v>
      </c>
      <c r="E218" s="469"/>
      <c r="F218" s="469"/>
      <c r="G218" s="469"/>
      <c r="H218" s="469"/>
      <c r="I218" s="469"/>
      <c r="J218" s="469"/>
      <c r="K218" s="469"/>
      <c r="L218" s="469"/>
      <c r="M218" s="469"/>
      <c r="N218" s="469"/>
      <c r="O218" s="476"/>
      <c r="AF218" s="322"/>
      <c r="AG218" s="322"/>
      <c r="AL218" s="322"/>
      <c r="AM218" s="304" t="s">
        <v>706</v>
      </c>
      <c r="AP218" s="322"/>
      <c r="AR218" s="322"/>
    </row>
    <row r="219" spans="1:44" customFormat="1" ht="14.4" x14ac:dyDescent="0.3">
      <c r="A219" s="328"/>
      <c r="B219" s="352"/>
      <c r="C219" s="353"/>
      <c r="D219" s="475" t="s">
        <v>70</v>
      </c>
      <c r="E219" s="475"/>
      <c r="F219" s="475"/>
      <c r="G219" s="324"/>
      <c r="H219" s="354"/>
      <c r="I219" s="354"/>
      <c r="J219" s="354"/>
      <c r="K219" s="355"/>
      <c r="L219" s="354"/>
      <c r="M219" s="361">
        <v>-7138.59</v>
      </c>
      <c r="N219" s="348"/>
      <c r="O219" s="357">
        <v>-58250.89</v>
      </c>
      <c r="AF219" s="322"/>
      <c r="AG219" s="322"/>
      <c r="AL219" s="322" t="s">
        <v>70</v>
      </c>
      <c r="AP219" s="322"/>
      <c r="AR219" s="322"/>
    </row>
    <row r="220" spans="1:44" s="494" customFormat="1" ht="30.6" x14ac:dyDescent="0.3">
      <c r="A220" s="488" t="s">
        <v>128</v>
      </c>
      <c r="B220" s="489" t="s">
        <v>755</v>
      </c>
      <c r="C220" s="490" t="s">
        <v>987</v>
      </c>
      <c r="D220" s="491" t="s">
        <v>756</v>
      </c>
      <c r="E220" s="491"/>
      <c r="F220" s="491"/>
      <c r="G220" s="489" t="s">
        <v>118</v>
      </c>
      <c r="H220" s="489">
        <v>1.18</v>
      </c>
      <c r="I220" s="489" t="s">
        <v>48</v>
      </c>
      <c r="J220" s="489" t="s">
        <v>757</v>
      </c>
      <c r="K220" s="492" t="s">
        <v>758</v>
      </c>
      <c r="L220" s="489" t="s">
        <v>95</v>
      </c>
      <c r="M220" s="492" t="s">
        <v>759</v>
      </c>
      <c r="N220" s="489" t="s">
        <v>84</v>
      </c>
      <c r="O220" s="493" t="s">
        <v>760</v>
      </c>
      <c r="AF220" s="495"/>
      <c r="AG220" s="495" t="s">
        <v>756</v>
      </c>
      <c r="AL220" s="495"/>
      <c r="AP220" s="495"/>
      <c r="AR220" s="495"/>
    </row>
    <row r="221" spans="1:44" customFormat="1" ht="14.4" x14ac:dyDescent="0.3">
      <c r="A221" s="360"/>
      <c r="B221" s="303"/>
      <c r="C221" s="353"/>
      <c r="D221" s="469" t="s">
        <v>85</v>
      </c>
      <c r="E221" s="469"/>
      <c r="F221" s="469"/>
      <c r="G221" s="469"/>
      <c r="H221" s="469"/>
      <c r="I221" s="469"/>
      <c r="J221" s="469"/>
      <c r="K221" s="469"/>
      <c r="L221" s="469"/>
      <c r="M221" s="469"/>
      <c r="N221" s="469"/>
      <c r="O221" s="476"/>
      <c r="AF221" s="322"/>
      <c r="AG221" s="322"/>
      <c r="AL221" s="322"/>
      <c r="AM221" s="304" t="s">
        <v>85</v>
      </c>
      <c r="AP221" s="322"/>
      <c r="AR221" s="322"/>
    </row>
    <row r="222" spans="1:44" customFormat="1" ht="14.4" x14ac:dyDescent="0.3">
      <c r="A222" s="360"/>
      <c r="B222" s="352"/>
      <c r="C222" s="353"/>
      <c r="D222" s="469" t="s">
        <v>761</v>
      </c>
      <c r="E222" s="469"/>
      <c r="F222" s="469"/>
      <c r="G222" s="469"/>
      <c r="H222" s="469"/>
      <c r="I222" s="469"/>
      <c r="J222" s="469"/>
      <c r="K222" s="469"/>
      <c r="L222" s="469"/>
      <c r="M222" s="469"/>
      <c r="N222" s="469"/>
      <c r="O222" s="476"/>
      <c r="AF222" s="322"/>
      <c r="AG222" s="322"/>
      <c r="AL222" s="322"/>
      <c r="AN222" s="304" t="s">
        <v>761</v>
      </c>
      <c r="AP222" s="322"/>
      <c r="AR222" s="322"/>
    </row>
    <row r="223" spans="1:44" customFormat="1" ht="14.4" x14ac:dyDescent="0.3">
      <c r="A223" s="328"/>
      <c r="B223" s="329"/>
      <c r="C223" s="330"/>
      <c r="D223" s="467" t="s">
        <v>119</v>
      </c>
      <c r="E223" s="467"/>
      <c r="F223" s="467"/>
      <c r="G223" s="467"/>
      <c r="H223" s="467"/>
      <c r="I223" s="467"/>
      <c r="J223" s="467"/>
      <c r="K223" s="467"/>
      <c r="L223" s="467"/>
      <c r="M223" s="467"/>
      <c r="N223" s="467"/>
      <c r="O223" s="468"/>
      <c r="AF223" s="322"/>
      <c r="AG223" s="322"/>
      <c r="AH223" s="304" t="s">
        <v>119</v>
      </c>
      <c r="AL223" s="322"/>
      <c r="AP223" s="322"/>
      <c r="AR223" s="322"/>
    </row>
    <row r="224" spans="1:44" customFormat="1" ht="14.4" x14ac:dyDescent="0.3">
      <c r="A224" s="328"/>
      <c r="B224" s="352"/>
      <c r="C224" s="353"/>
      <c r="D224" s="475" t="s">
        <v>70</v>
      </c>
      <c r="E224" s="475"/>
      <c r="F224" s="475"/>
      <c r="G224" s="324"/>
      <c r="H224" s="354"/>
      <c r="I224" s="354"/>
      <c r="J224" s="354"/>
      <c r="K224" s="355"/>
      <c r="L224" s="354"/>
      <c r="M224" s="361">
        <v>33536.97</v>
      </c>
      <c r="N224" s="348"/>
      <c r="O224" s="357">
        <v>273661.68</v>
      </c>
      <c r="AF224" s="322"/>
      <c r="AG224" s="322"/>
      <c r="AL224" s="322" t="s">
        <v>70</v>
      </c>
      <c r="AP224" s="322"/>
      <c r="AR224" s="322"/>
    </row>
    <row r="225" spans="1:44" customFormat="1" ht="21.6" x14ac:dyDescent="0.3">
      <c r="A225" s="323" t="s">
        <v>129</v>
      </c>
      <c r="B225" s="324" t="s">
        <v>762</v>
      </c>
      <c r="C225" s="325" t="s">
        <v>700</v>
      </c>
      <c r="D225" s="473" t="s">
        <v>701</v>
      </c>
      <c r="E225" s="473"/>
      <c r="F225" s="473"/>
      <c r="G225" s="324" t="s">
        <v>115</v>
      </c>
      <c r="H225" s="324">
        <v>-310.62</v>
      </c>
      <c r="I225" s="324" t="s">
        <v>48</v>
      </c>
      <c r="J225" s="324" t="s">
        <v>763</v>
      </c>
      <c r="K225" s="326" t="s">
        <v>703</v>
      </c>
      <c r="L225" s="324"/>
      <c r="M225" s="326" t="s">
        <v>764</v>
      </c>
      <c r="N225" s="324" t="s">
        <v>84</v>
      </c>
      <c r="O225" s="327" t="s">
        <v>765</v>
      </c>
      <c r="AF225" s="322"/>
      <c r="AG225" s="322" t="s">
        <v>701</v>
      </c>
      <c r="AL225" s="322"/>
      <c r="AP225" s="322"/>
      <c r="AR225" s="322"/>
    </row>
    <row r="226" spans="1:44" customFormat="1" ht="14.4" x14ac:dyDescent="0.3">
      <c r="A226" s="360"/>
      <c r="B226" s="303"/>
      <c r="C226" s="353"/>
      <c r="D226" s="469" t="s">
        <v>706</v>
      </c>
      <c r="E226" s="469"/>
      <c r="F226" s="469"/>
      <c r="G226" s="469"/>
      <c r="H226" s="469"/>
      <c r="I226" s="469"/>
      <c r="J226" s="469"/>
      <c r="K226" s="469"/>
      <c r="L226" s="469"/>
      <c r="M226" s="469"/>
      <c r="N226" s="469"/>
      <c r="O226" s="476"/>
      <c r="AF226" s="322"/>
      <c r="AG226" s="322"/>
      <c r="AL226" s="322"/>
      <c r="AM226" s="304" t="s">
        <v>706</v>
      </c>
      <c r="AP226" s="322"/>
      <c r="AR226" s="322"/>
    </row>
    <row r="227" spans="1:44" customFormat="1" ht="14.4" x14ac:dyDescent="0.3">
      <c r="A227" s="328"/>
      <c r="B227" s="352"/>
      <c r="C227" s="353"/>
      <c r="D227" s="475" t="s">
        <v>70</v>
      </c>
      <c r="E227" s="475"/>
      <c r="F227" s="475"/>
      <c r="G227" s="324"/>
      <c r="H227" s="354"/>
      <c r="I227" s="354"/>
      <c r="J227" s="354"/>
      <c r="K227" s="355"/>
      <c r="L227" s="354"/>
      <c r="M227" s="361">
        <v>-109089.74</v>
      </c>
      <c r="N227" s="348"/>
      <c r="O227" s="357">
        <v>-890172.28</v>
      </c>
      <c r="AF227" s="322"/>
      <c r="AG227" s="322"/>
      <c r="AL227" s="322" t="s">
        <v>70</v>
      </c>
      <c r="AP227" s="322"/>
      <c r="AR227" s="322"/>
    </row>
    <row r="228" spans="1:44" customFormat="1" ht="20.399999999999999" x14ac:dyDescent="0.3">
      <c r="A228" s="323" t="s">
        <v>130</v>
      </c>
      <c r="B228" s="324" t="s">
        <v>766</v>
      </c>
      <c r="C228" s="325" t="s">
        <v>713</v>
      </c>
      <c r="D228" s="473" t="s">
        <v>714</v>
      </c>
      <c r="E228" s="473"/>
      <c r="F228" s="473"/>
      <c r="G228" s="324" t="s">
        <v>107</v>
      </c>
      <c r="H228" s="324">
        <v>-286</v>
      </c>
      <c r="I228" s="324" t="s">
        <v>48</v>
      </c>
      <c r="J228" s="324" t="s">
        <v>767</v>
      </c>
      <c r="K228" s="326" t="s">
        <v>716</v>
      </c>
      <c r="L228" s="324"/>
      <c r="M228" s="326" t="s">
        <v>768</v>
      </c>
      <c r="N228" s="324" t="s">
        <v>84</v>
      </c>
      <c r="O228" s="327" t="s">
        <v>769</v>
      </c>
      <c r="AF228" s="322"/>
      <c r="AG228" s="322" t="s">
        <v>714</v>
      </c>
      <c r="AL228" s="322"/>
      <c r="AP228" s="322"/>
      <c r="AR228" s="322"/>
    </row>
    <row r="229" spans="1:44" customFormat="1" ht="14.4" x14ac:dyDescent="0.3">
      <c r="A229" s="360"/>
      <c r="B229" s="303"/>
      <c r="C229" s="353"/>
      <c r="D229" s="469" t="s">
        <v>706</v>
      </c>
      <c r="E229" s="469"/>
      <c r="F229" s="469"/>
      <c r="G229" s="469"/>
      <c r="H229" s="469"/>
      <c r="I229" s="469"/>
      <c r="J229" s="469"/>
      <c r="K229" s="469"/>
      <c r="L229" s="469"/>
      <c r="M229" s="469"/>
      <c r="N229" s="469"/>
      <c r="O229" s="476"/>
      <c r="AF229" s="322"/>
      <c r="AG229" s="322"/>
      <c r="AL229" s="322"/>
      <c r="AM229" s="304" t="s">
        <v>706</v>
      </c>
      <c r="AP229" s="322"/>
      <c r="AR229" s="322"/>
    </row>
    <row r="230" spans="1:44" customFormat="1" ht="14.4" x14ac:dyDescent="0.3">
      <c r="A230" s="328"/>
      <c r="B230" s="352"/>
      <c r="C230" s="353"/>
      <c r="D230" s="475" t="s">
        <v>70</v>
      </c>
      <c r="E230" s="475"/>
      <c r="F230" s="475"/>
      <c r="G230" s="324"/>
      <c r="H230" s="354"/>
      <c r="I230" s="354"/>
      <c r="J230" s="354"/>
      <c r="K230" s="355"/>
      <c r="L230" s="354"/>
      <c r="M230" s="361">
        <v>-82253.600000000006</v>
      </c>
      <c r="N230" s="348"/>
      <c r="O230" s="357">
        <v>-671189.38</v>
      </c>
      <c r="AF230" s="322"/>
      <c r="AG230" s="322"/>
      <c r="AL230" s="322" t="s">
        <v>70</v>
      </c>
      <c r="AP230" s="322"/>
      <c r="AR230" s="322"/>
    </row>
    <row r="231" spans="1:44" s="494" customFormat="1" ht="31.8" x14ac:dyDescent="0.3">
      <c r="A231" s="488" t="s">
        <v>131</v>
      </c>
      <c r="B231" s="489" t="s">
        <v>770</v>
      </c>
      <c r="C231" s="490" t="s">
        <v>987</v>
      </c>
      <c r="D231" s="491" t="s">
        <v>719</v>
      </c>
      <c r="E231" s="491"/>
      <c r="F231" s="491"/>
      <c r="G231" s="489" t="s">
        <v>107</v>
      </c>
      <c r="H231" s="489">
        <v>286</v>
      </c>
      <c r="I231" s="489" t="s">
        <v>48</v>
      </c>
      <c r="J231" s="489" t="s">
        <v>771</v>
      </c>
      <c r="K231" s="492" t="s">
        <v>720</v>
      </c>
      <c r="L231" s="489" t="s">
        <v>95</v>
      </c>
      <c r="M231" s="492" t="s">
        <v>772</v>
      </c>
      <c r="N231" s="489" t="s">
        <v>84</v>
      </c>
      <c r="O231" s="493" t="s">
        <v>773</v>
      </c>
      <c r="AF231" s="495"/>
      <c r="AG231" s="495" t="s">
        <v>719</v>
      </c>
      <c r="AL231" s="495"/>
      <c r="AP231" s="495"/>
      <c r="AR231" s="495"/>
    </row>
    <row r="232" spans="1:44" customFormat="1" ht="14.4" x14ac:dyDescent="0.3">
      <c r="A232" s="360"/>
      <c r="B232" s="303"/>
      <c r="C232" s="353"/>
      <c r="D232" s="469" t="s">
        <v>85</v>
      </c>
      <c r="E232" s="469"/>
      <c r="F232" s="469"/>
      <c r="G232" s="469"/>
      <c r="H232" s="469"/>
      <c r="I232" s="469"/>
      <c r="J232" s="469"/>
      <c r="K232" s="469"/>
      <c r="L232" s="469"/>
      <c r="M232" s="469"/>
      <c r="N232" s="469"/>
      <c r="O232" s="476"/>
      <c r="AF232" s="322"/>
      <c r="AG232" s="322"/>
      <c r="AL232" s="322"/>
      <c r="AM232" s="304" t="s">
        <v>85</v>
      </c>
      <c r="AP232" s="322"/>
      <c r="AR232" s="322"/>
    </row>
    <row r="233" spans="1:44" customFormat="1" ht="14.4" x14ac:dyDescent="0.3">
      <c r="A233" s="360"/>
      <c r="B233" s="352"/>
      <c r="C233" s="353"/>
      <c r="D233" s="469" t="s">
        <v>723</v>
      </c>
      <c r="E233" s="469"/>
      <c r="F233" s="469"/>
      <c r="G233" s="469"/>
      <c r="H233" s="469"/>
      <c r="I233" s="469"/>
      <c r="J233" s="469"/>
      <c r="K233" s="469"/>
      <c r="L233" s="469"/>
      <c r="M233" s="469"/>
      <c r="N233" s="469"/>
      <c r="O233" s="476"/>
      <c r="AF233" s="322"/>
      <c r="AG233" s="322"/>
      <c r="AL233" s="322"/>
      <c r="AN233" s="304" t="s">
        <v>723</v>
      </c>
      <c r="AP233" s="322"/>
      <c r="AR233" s="322"/>
    </row>
    <row r="234" spans="1:44" customFormat="1" ht="14.4" x14ac:dyDescent="0.3">
      <c r="A234" s="328"/>
      <c r="B234" s="329"/>
      <c r="C234" s="330"/>
      <c r="D234" s="467" t="s">
        <v>119</v>
      </c>
      <c r="E234" s="467"/>
      <c r="F234" s="467"/>
      <c r="G234" s="467"/>
      <c r="H234" s="467"/>
      <c r="I234" s="467"/>
      <c r="J234" s="467"/>
      <c r="K234" s="467"/>
      <c r="L234" s="467"/>
      <c r="M234" s="467"/>
      <c r="N234" s="467"/>
      <c r="O234" s="468"/>
      <c r="AF234" s="322"/>
      <c r="AG234" s="322"/>
      <c r="AH234" s="304" t="s">
        <v>119</v>
      </c>
      <c r="AL234" s="322"/>
      <c r="AP234" s="322"/>
      <c r="AR234" s="322"/>
    </row>
    <row r="235" spans="1:44" customFormat="1" ht="14.4" x14ac:dyDescent="0.3">
      <c r="A235" s="328"/>
      <c r="B235" s="352"/>
      <c r="C235" s="353"/>
      <c r="D235" s="475" t="s">
        <v>70</v>
      </c>
      <c r="E235" s="475"/>
      <c r="F235" s="475"/>
      <c r="G235" s="324"/>
      <c r="H235" s="354"/>
      <c r="I235" s="354"/>
      <c r="J235" s="354"/>
      <c r="K235" s="355"/>
      <c r="L235" s="354"/>
      <c r="M235" s="361">
        <v>70939.78</v>
      </c>
      <c r="N235" s="348"/>
      <c r="O235" s="357">
        <v>578868.6</v>
      </c>
      <c r="AF235" s="322"/>
      <c r="AG235" s="322"/>
      <c r="AL235" s="322" t="s">
        <v>70</v>
      </c>
      <c r="AP235" s="322"/>
      <c r="AR235" s="322"/>
    </row>
    <row r="236" spans="1:44" customFormat="1" ht="21.6" x14ac:dyDescent="0.3">
      <c r="A236" s="323" t="s">
        <v>132</v>
      </c>
      <c r="B236" s="324" t="s">
        <v>774</v>
      </c>
      <c r="C236" s="325" t="s">
        <v>725</v>
      </c>
      <c r="D236" s="473" t="s">
        <v>726</v>
      </c>
      <c r="E236" s="473"/>
      <c r="F236" s="473"/>
      <c r="G236" s="324" t="s">
        <v>107</v>
      </c>
      <c r="H236" s="324">
        <v>-572</v>
      </c>
      <c r="I236" s="324" t="s">
        <v>48</v>
      </c>
      <c r="J236" s="324" t="s">
        <v>775</v>
      </c>
      <c r="K236" s="326" t="s">
        <v>728</v>
      </c>
      <c r="L236" s="324"/>
      <c r="M236" s="326" t="s">
        <v>776</v>
      </c>
      <c r="N236" s="324" t="s">
        <v>84</v>
      </c>
      <c r="O236" s="327" t="s">
        <v>777</v>
      </c>
      <c r="AF236" s="322"/>
      <c r="AG236" s="322" t="s">
        <v>726</v>
      </c>
      <c r="AL236" s="322"/>
      <c r="AP236" s="322"/>
      <c r="AR236" s="322"/>
    </row>
    <row r="237" spans="1:44" customFormat="1" ht="14.4" x14ac:dyDescent="0.3">
      <c r="A237" s="360"/>
      <c r="B237" s="303"/>
      <c r="C237" s="353"/>
      <c r="D237" s="469" t="s">
        <v>706</v>
      </c>
      <c r="E237" s="469"/>
      <c r="F237" s="469"/>
      <c r="G237" s="469"/>
      <c r="H237" s="469"/>
      <c r="I237" s="469"/>
      <c r="J237" s="469"/>
      <c r="K237" s="469"/>
      <c r="L237" s="469"/>
      <c r="M237" s="469"/>
      <c r="N237" s="469"/>
      <c r="O237" s="476"/>
      <c r="AF237" s="322"/>
      <c r="AG237" s="322"/>
      <c r="AL237" s="322"/>
      <c r="AM237" s="304" t="s">
        <v>706</v>
      </c>
      <c r="AP237" s="322"/>
      <c r="AR237" s="322"/>
    </row>
    <row r="238" spans="1:44" customFormat="1" ht="14.4" x14ac:dyDescent="0.3">
      <c r="A238" s="328"/>
      <c r="B238" s="352"/>
      <c r="C238" s="353"/>
      <c r="D238" s="475" t="s">
        <v>70</v>
      </c>
      <c r="E238" s="475"/>
      <c r="F238" s="475"/>
      <c r="G238" s="324"/>
      <c r="H238" s="354"/>
      <c r="I238" s="354"/>
      <c r="J238" s="354"/>
      <c r="K238" s="355"/>
      <c r="L238" s="354"/>
      <c r="M238" s="361">
        <v>-37980.800000000003</v>
      </c>
      <c r="N238" s="348"/>
      <c r="O238" s="357">
        <v>-309923.33</v>
      </c>
      <c r="AF238" s="322"/>
      <c r="AG238" s="322"/>
      <c r="AL238" s="322" t="s">
        <v>70</v>
      </c>
      <c r="AP238" s="322"/>
      <c r="AR238" s="322"/>
    </row>
    <row r="239" spans="1:44" customFormat="1" ht="31.8" x14ac:dyDescent="0.3">
      <c r="A239" s="323" t="s">
        <v>133</v>
      </c>
      <c r="B239" s="324" t="s">
        <v>778</v>
      </c>
      <c r="C239" s="325" t="s">
        <v>779</v>
      </c>
      <c r="D239" s="473" t="s">
        <v>780</v>
      </c>
      <c r="E239" s="473"/>
      <c r="F239" s="473"/>
      <c r="G239" s="324" t="s">
        <v>118</v>
      </c>
      <c r="H239" s="324">
        <v>-0.53</v>
      </c>
      <c r="I239" s="324" t="s">
        <v>48</v>
      </c>
      <c r="J239" s="324" t="s">
        <v>781</v>
      </c>
      <c r="K239" s="326" t="s">
        <v>782</v>
      </c>
      <c r="L239" s="324"/>
      <c r="M239" s="326" t="s">
        <v>783</v>
      </c>
      <c r="N239" s="324" t="s">
        <v>84</v>
      </c>
      <c r="O239" s="327" t="s">
        <v>784</v>
      </c>
      <c r="AF239" s="322"/>
      <c r="AG239" s="322" t="s">
        <v>780</v>
      </c>
      <c r="AL239" s="322"/>
      <c r="AP239" s="322"/>
      <c r="AR239" s="322"/>
    </row>
    <row r="240" spans="1:44" customFormat="1" ht="14.4" x14ac:dyDescent="0.3">
      <c r="A240" s="360"/>
      <c r="B240" s="303"/>
      <c r="C240" s="353"/>
      <c r="D240" s="469" t="s">
        <v>706</v>
      </c>
      <c r="E240" s="469"/>
      <c r="F240" s="469"/>
      <c r="G240" s="469"/>
      <c r="H240" s="469"/>
      <c r="I240" s="469"/>
      <c r="J240" s="469"/>
      <c r="K240" s="469"/>
      <c r="L240" s="469"/>
      <c r="M240" s="469"/>
      <c r="N240" s="469"/>
      <c r="O240" s="476"/>
      <c r="AF240" s="322"/>
      <c r="AG240" s="322"/>
      <c r="AL240" s="322"/>
      <c r="AM240" s="304" t="s">
        <v>706</v>
      </c>
      <c r="AP240" s="322"/>
      <c r="AR240" s="322"/>
    </row>
    <row r="241" spans="1:44" customFormat="1" ht="14.4" x14ac:dyDescent="0.3">
      <c r="A241" s="328"/>
      <c r="B241" s="352"/>
      <c r="C241" s="353"/>
      <c r="D241" s="475" t="s">
        <v>70</v>
      </c>
      <c r="E241" s="475"/>
      <c r="F241" s="475"/>
      <c r="G241" s="324"/>
      <c r="H241" s="354"/>
      <c r="I241" s="354"/>
      <c r="J241" s="354"/>
      <c r="K241" s="355"/>
      <c r="L241" s="354"/>
      <c r="M241" s="361">
        <v>-6285.27</v>
      </c>
      <c r="N241" s="348"/>
      <c r="O241" s="357">
        <v>-51287.8</v>
      </c>
      <c r="AF241" s="322"/>
      <c r="AG241" s="322"/>
      <c r="AL241" s="322" t="s">
        <v>70</v>
      </c>
      <c r="AP241" s="322"/>
      <c r="AR241" s="322"/>
    </row>
    <row r="242" spans="1:44" customFormat="1" ht="20.399999999999999" x14ac:dyDescent="0.3">
      <c r="A242" s="323" t="s">
        <v>113</v>
      </c>
      <c r="B242" s="324" t="s">
        <v>785</v>
      </c>
      <c r="C242" s="325" t="s">
        <v>786</v>
      </c>
      <c r="D242" s="473" t="s">
        <v>787</v>
      </c>
      <c r="E242" s="473"/>
      <c r="F242" s="473"/>
      <c r="G242" s="324" t="s">
        <v>118</v>
      </c>
      <c r="H242" s="324">
        <v>-1.27</v>
      </c>
      <c r="I242" s="324" t="s">
        <v>48</v>
      </c>
      <c r="J242" s="324" t="s">
        <v>788</v>
      </c>
      <c r="K242" s="326" t="s">
        <v>789</v>
      </c>
      <c r="L242" s="324"/>
      <c r="M242" s="326" t="s">
        <v>790</v>
      </c>
      <c r="N242" s="324" t="s">
        <v>84</v>
      </c>
      <c r="O242" s="327" t="s">
        <v>791</v>
      </c>
      <c r="AF242" s="322"/>
      <c r="AG242" s="322" t="s">
        <v>787</v>
      </c>
      <c r="AL242" s="322"/>
      <c r="AP242" s="322"/>
      <c r="AR242" s="322"/>
    </row>
    <row r="243" spans="1:44" customFormat="1" ht="14.4" x14ac:dyDescent="0.3">
      <c r="A243" s="360"/>
      <c r="B243" s="303"/>
      <c r="C243" s="353"/>
      <c r="D243" s="469" t="s">
        <v>706</v>
      </c>
      <c r="E243" s="469"/>
      <c r="F243" s="469"/>
      <c r="G243" s="469"/>
      <c r="H243" s="469"/>
      <c r="I243" s="469"/>
      <c r="J243" s="469"/>
      <c r="K243" s="469"/>
      <c r="L243" s="469"/>
      <c r="M243" s="469"/>
      <c r="N243" s="469"/>
      <c r="O243" s="476"/>
      <c r="AF243" s="322"/>
      <c r="AG243" s="322"/>
      <c r="AL243" s="322"/>
      <c r="AM243" s="304" t="s">
        <v>706</v>
      </c>
      <c r="AP243" s="322"/>
      <c r="AR243" s="322"/>
    </row>
    <row r="244" spans="1:44" customFormat="1" ht="14.4" x14ac:dyDescent="0.3">
      <c r="A244" s="328"/>
      <c r="B244" s="352"/>
      <c r="C244" s="353"/>
      <c r="D244" s="475" t="s">
        <v>70</v>
      </c>
      <c r="E244" s="475"/>
      <c r="F244" s="475"/>
      <c r="G244" s="324"/>
      <c r="H244" s="354"/>
      <c r="I244" s="354"/>
      <c r="J244" s="354"/>
      <c r="K244" s="355"/>
      <c r="L244" s="354"/>
      <c r="M244" s="361">
        <v>-15057.12</v>
      </c>
      <c r="N244" s="348"/>
      <c r="O244" s="357">
        <v>-122866.1</v>
      </c>
      <c r="AF244" s="322"/>
      <c r="AG244" s="322"/>
      <c r="AL244" s="322" t="s">
        <v>70</v>
      </c>
      <c r="AP244" s="322"/>
      <c r="AR244" s="322"/>
    </row>
    <row r="245" spans="1:44" customFormat="1" ht="21.6" x14ac:dyDescent="0.3">
      <c r="A245" s="323" t="s">
        <v>114</v>
      </c>
      <c r="B245" s="324" t="s">
        <v>792</v>
      </c>
      <c r="C245" s="325" t="s">
        <v>732</v>
      </c>
      <c r="D245" s="473" t="s">
        <v>733</v>
      </c>
      <c r="E245" s="473"/>
      <c r="F245" s="473"/>
      <c r="G245" s="324" t="s">
        <v>107</v>
      </c>
      <c r="H245" s="324">
        <v>-572</v>
      </c>
      <c r="I245" s="324" t="s">
        <v>48</v>
      </c>
      <c r="J245" s="324" t="s">
        <v>775</v>
      </c>
      <c r="K245" s="326" t="s">
        <v>734</v>
      </c>
      <c r="L245" s="324"/>
      <c r="M245" s="326" t="s">
        <v>793</v>
      </c>
      <c r="N245" s="324" t="s">
        <v>84</v>
      </c>
      <c r="O245" s="327" t="s">
        <v>794</v>
      </c>
      <c r="AF245" s="322"/>
      <c r="AG245" s="322" t="s">
        <v>733</v>
      </c>
      <c r="AL245" s="322"/>
      <c r="AP245" s="322"/>
      <c r="AR245" s="322"/>
    </row>
    <row r="246" spans="1:44" customFormat="1" ht="14.4" x14ac:dyDescent="0.3">
      <c r="A246" s="360"/>
      <c r="B246" s="303"/>
      <c r="C246" s="353"/>
      <c r="D246" s="469" t="s">
        <v>706</v>
      </c>
      <c r="E246" s="469"/>
      <c r="F246" s="469"/>
      <c r="G246" s="469"/>
      <c r="H246" s="469"/>
      <c r="I246" s="469"/>
      <c r="J246" s="469"/>
      <c r="K246" s="469"/>
      <c r="L246" s="469"/>
      <c r="M246" s="469"/>
      <c r="N246" s="469"/>
      <c r="O246" s="476"/>
      <c r="AF246" s="322"/>
      <c r="AG246" s="322"/>
      <c r="AL246" s="322"/>
      <c r="AM246" s="304" t="s">
        <v>706</v>
      </c>
      <c r="AP246" s="322"/>
      <c r="AR246" s="322"/>
    </row>
    <row r="247" spans="1:44" customFormat="1" ht="14.4" x14ac:dyDescent="0.3">
      <c r="A247" s="328"/>
      <c r="B247" s="352"/>
      <c r="C247" s="353"/>
      <c r="D247" s="475" t="s">
        <v>70</v>
      </c>
      <c r="E247" s="475"/>
      <c r="F247" s="475"/>
      <c r="G247" s="324"/>
      <c r="H247" s="354"/>
      <c r="I247" s="354"/>
      <c r="J247" s="354"/>
      <c r="K247" s="355"/>
      <c r="L247" s="354"/>
      <c r="M247" s="361">
        <v>-3146</v>
      </c>
      <c r="N247" s="348"/>
      <c r="O247" s="357">
        <v>-25671.360000000001</v>
      </c>
      <c r="AF247" s="322"/>
      <c r="AG247" s="322"/>
      <c r="AL247" s="322" t="s">
        <v>70</v>
      </c>
      <c r="AP247" s="322"/>
      <c r="AR247" s="322"/>
    </row>
    <row r="248" spans="1:44" s="494" customFormat="1" ht="52.2" x14ac:dyDescent="0.3">
      <c r="A248" s="488" t="s">
        <v>117</v>
      </c>
      <c r="B248" s="489" t="s">
        <v>623</v>
      </c>
      <c r="C248" s="490" t="s">
        <v>985</v>
      </c>
      <c r="D248" s="491" t="s">
        <v>738</v>
      </c>
      <c r="E248" s="491"/>
      <c r="F248" s="491"/>
      <c r="G248" s="489" t="s">
        <v>739</v>
      </c>
      <c r="H248" s="489">
        <v>572</v>
      </c>
      <c r="I248" s="489" t="s">
        <v>48</v>
      </c>
      <c r="J248" s="489" t="s">
        <v>795</v>
      </c>
      <c r="K248" s="492" t="s">
        <v>741</v>
      </c>
      <c r="L248" s="489" t="s">
        <v>95</v>
      </c>
      <c r="M248" s="492" t="s">
        <v>796</v>
      </c>
      <c r="N248" s="489" t="s">
        <v>84</v>
      </c>
      <c r="O248" s="493" t="s">
        <v>797</v>
      </c>
      <c r="AF248" s="495"/>
      <c r="AG248" s="495" t="s">
        <v>738</v>
      </c>
      <c r="AL248" s="495"/>
      <c r="AP248" s="495"/>
      <c r="AR248" s="495"/>
    </row>
    <row r="249" spans="1:44" customFormat="1" ht="14.4" x14ac:dyDescent="0.3">
      <c r="A249" s="360"/>
      <c r="B249" s="303"/>
      <c r="C249" s="353"/>
      <c r="D249" s="469" t="s">
        <v>85</v>
      </c>
      <c r="E249" s="469"/>
      <c r="F249" s="469"/>
      <c r="G249" s="469"/>
      <c r="H249" s="469"/>
      <c r="I249" s="469"/>
      <c r="J249" s="469"/>
      <c r="K249" s="469"/>
      <c r="L249" s="469"/>
      <c r="M249" s="469"/>
      <c r="N249" s="469"/>
      <c r="O249" s="476"/>
      <c r="AF249" s="322"/>
      <c r="AG249" s="322"/>
      <c r="AL249" s="322"/>
      <c r="AM249" s="304" t="s">
        <v>85</v>
      </c>
      <c r="AP249" s="322"/>
      <c r="AR249" s="322"/>
    </row>
    <row r="250" spans="1:44" customFormat="1" ht="14.4" x14ac:dyDescent="0.3">
      <c r="A250" s="360"/>
      <c r="B250" s="352"/>
      <c r="C250" s="353"/>
      <c r="D250" s="469" t="s">
        <v>744</v>
      </c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76"/>
      <c r="AF250" s="322"/>
      <c r="AG250" s="322"/>
      <c r="AL250" s="322"/>
      <c r="AN250" s="304" t="s">
        <v>744</v>
      </c>
      <c r="AP250" s="322"/>
      <c r="AR250" s="322"/>
    </row>
    <row r="251" spans="1:44" customFormat="1" ht="14.4" x14ac:dyDescent="0.3">
      <c r="A251" s="328"/>
      <c r="B251" s="329"/>
      <c r="C251" s="330"/>
      <c r="D251" s="467" t="s">
        <v>119</v>
      </c>
      <c r="E251" s="467"/>
      <c r="F251" s="467"/>
      <c r="G251" s="467"/>
      <c r="H251" s="467"/>
      <c r="I251" s="467"/>
      <c r="J251" s="467"/>
      <c r="K251" s="467"/>
      <c r="L251" s="467"/>
      <c r="M251" s="467"/>
      <c r="N251" s="467"/>
      <c r="O251" s="468"/>
      <c r="AF251" s="322"/>
      <c r="AG251" s="322"/>
      <c r="AH251" s="304" t="s">
        <v>119</v>
      </c>
      <c r="AL251" s="322"/>
      <c r="AP251" s="322"/>
      <c r="AR251" s="322"/>
    </row>
    <row r="252" spans="1:44" customFormat="1" ht="14.4" x14ac:dyDescent="0.3">
      <c r="A252" s="328"/>
      <c r="B252" s="352"/>
      <c r="C252" s="353"/>
      <c r="D252" s="475" t="s">
        <v>70</v>
      </c>
      <c r="E252" s="475"/>
      <c r="F252" s="475"/>
      <c r="G252" s="324"/>
      <c r="H252" s="354"/>
      <c r="I252" s="354"/>
      <c r="J252" s="354"/>
      <c r="K252" s="355"/>
      <c r="L252" s="354"/>
      <c r="M252" s="361">
        <v>213409.79</v>
      </c>
      <c r="N252" s="348"/>
      <c r="O252" s="357">
        <v>1741423.89</v>
      </c>
      <c r="AF252" s="322"/>
      <c r="AG252" s="322"/>
      <c r="AL252" s="322" t="s">
        <v>70</v>
      </c>
      <c r="AP252" s="322"/>
      <c r="AR252" s="322"/>
    </row>
    <row r="253" spans="1:44" customFormat="1" ht="42" x14ac:dyDescent="0.3">
      <c r="A253" s="323" t="s">
        <v>121</v>
      </c>
      <c r="B253" s="324" t="s">
        <v>632</v>
      </c>
      <c r="C253" s="325" t="s">
        <v>798</v>
      </c>
      <c r="D253" s="473" t="s">
        <v>799</v>
      </c>
      <c r="E253" s="473"/>
      <c r="F253" s="473"/>
      <c r="G253" s="324" t="s">
        <v>698</v>
      </c>
      <c r="H253" s="324">
        <v>0.11799999999999999</v>
      </c>
      <c r="I253" s="324" t="s">
        <v>48</v>
      </c>
      <c r="J253" s="324" t="s">
        <v>800</v>
      </c>
      <c r="K253" s="326"/>
      <c r="L253" s="324"/>
      <c r="M253" s="326"/>
      <c r="N253" s="324"/>
      <c r="O253" s="327"/>
      <c r="AF253" s="322"/>
      <c r="AG253" s="322" t="s">
        <v>799</v>
      </c>
      <c r="AL253" s="322"/>
      <c r="AP253" s="322"/>
      <c r="AR253" s="322"/>
    </row>
    <row r="254" spans="1:44" customFormat="1" ht="30.6" x14ac:dyDescent="0.3">
      <c r="A254" s="328"/>
      <c r="B254" s="329"/>
      <c r="C254" s="330" t="s">
        <v>50</v>
      </c>
      <c r="D254" s="467" t="s">
        <v>51</v>
      </c>
      <c r="E254" s="467"/>
      <c r="F254" s="467"/>
      <c r="G254" s="467"/>
      <c r="H254" s="467"/>
      <c r="I254" s="467"/>
      <c r="J254" s="467"/>
      <c r="K254" s="467"/>
      <c r="L254" s="467"/>
      <c r="M254" s="467"/>
      <c r="N254" s="467"/>
      <c r="O254" s="468"/>
      <c r="AF254" s="322"/>
      <c r="AG254" s="322"/>
      <c r="AH254" s="304" t="s">
        <v>51</v>
      </c>
      <c r="AL254" s="322"/>
      <c r="AP254" s="322"/>
      <c r="AR254" s="322"/>
    </row>
    <row r="255" spans="1:44" customFormat="1" ht="52.2" x14ac:dyDescent="0.3">
      <c r="A255" s="328"/>
      <c r="B255" s="329"/>
      <c r="C255" s="330" t="s">
        <v>52</v>
      </c>
      <c r="D255" s="467" t="s">
        <v>53</v>
      </c>
      <c r="E255" s="467"/>
      <c r="F255" s="467"/>
      <c r="G255" s="467"/>
      <c r="H255" s="467"/>
      <c r="I255" s="467"/>
      <c r="J255" s="467"/>
      <c r="K255" s="467"/>
      <c r="L255" s="467"/>
      <c r="M255" s="467"/>
      <c r="N255" s="467"/>
      <c r="O255" s="468"/>
      <c r="AF255" s="322"/>
      <c r="AG255" s="322"/>
      <c r="AH255" s="304" t="s">
        <v>53</v>
      </c>
      <c r="AL255" s="322"/>
      <c r="AP255" s="322"/>
      <c r="AR255" s="322"/>
    </row>
    <row r="256" spans="1:44" customFormat="1" ht="14.4" x14ac:dyDescent="0.3">
      <c r="A256" s="328"/>
      <c r="B256" s="331"/>
      <c r="C256" s="330" t="s">
        <v>48</v>
      </c>
      <c r="D256" s="469" t="s">
        <v>54</v>
      </c>
      <c r="E256" s="469"/>
      <c r="F256" s="469"/>
      <c r="G256" s="332"/>
      <c r="H256" s="333"/>
      <c r="I256" s="333"/>
      <c r="J256" s="333"/>
      <c r="K256" s="338">
        <v>9218</v>
      </c>
      <c r="L256" s="358">
        <v>1.3225</v>
      </c>
      <c r="M256" s="338">
        <v>1438.51</v>
      </c>
      <c r="N256" s="336">
        <v>44.77</v>
      </c>
      <c r="O256" s="339">
        <v>64402.09</v>
      </c>
      <c r="AF256" s="322"/>
      <c r="AG256" s="322"/>
      <c r="AI256" s="304" t="s">
        <v>54</v>
      </c>
      <c r="AL256" s="322"/>
      <c r="AP256" s="322"/>
      <c r="AR256" s="322"/>
    </row>
    <row r="257" spans="1:44" customFormat="1" ht="14.4" x14ac:dyDescent="0.3">
      <c r="A257" s="328"/>
      <c r="B257" s="331"/>
      <c r="C257" s="330" t="s">
        <v>27</v>
      </c>
      <c r="D257" s="469" t="s">
        <v>55</v>
      </c>
      <c r="E257" s="469"/>
      <c r="F257" s="469"/>
      <c r="G257" s="332"/>
      <c r="H257" s="333"/>
      <c r="I257" s="333"/>
      <c r="J257" s="333"/>
      <c r="K257" s="338">
        <v>40105.1</v>
      </c>
      <c r="L257" s="358">
        <v>1.4375</v>
      </c>
      <c r="M257" s="338">
        <v>6802.83</v>
      </c>
      <c r="N257" s="336">
        <v>13.24</v>
      </c>
      <c r="O257" s="339">
        <v>90069.47</v>
      </c>
      <c r="AF257" s="322"/>
      <c r="AG257" s="322"/>
      <c r="AI257" s="304" t="s">
        <v>55</v>
      </c>
      <c r="AL257" s="322"/>
      <c r="AP257" s="322"/>
      <c r="AR257" s="322"/>
    </row>
    <row r="258" spans="1:44" customFormat="1" ht="14.4" x14ac:dyDescent="0.3">
      <c r="A258" s="328"/>
      <c r="B258" s="331"/>
      <c r="C258" s="330" t="s">
        <v>56</v>
      </c>
      <c r="D258" s="469" t="s">
        <v>57</v>
      </c>
      <c r="E258" s="469"/>
      <c r="F258" s="469"/>
      <c r="G258" s="332"/>
      <c r="H258" s="333"/>
      <c r="I258" s="333"/>
      <c r="J258" s="333"/>
      <c r="K258" s="338">
        <v>2629.93</v>
      </c>
      <c r="L258" s="358">
        <v>1.4375</v>
      </c>
      <c r="M258" s="334">
        <v>446.1</v>
      </c>
      <c r="N258" s="336">
        <v>44.77</v>
      </c>
      <c r="O258" s="339">
        <v>19971.900000000001</v>
      </c>
      <c r="AF258" s="322"/>
      <c r="AG258" s="322"/>
      <c r="AI258" s="304" t="s">
        <v>57</v>
      </c>
      <c r="AL258" s="322"/>
      <c r="AP258" s="322"/>
      <c r="AR258" s="322"/>
    </row>
    <row r="259" spans="1:44" customFormat="1" ht="14.4" x14ac:dyDescent="0.3">
      <c r="A259" s="328"/>
      <c r="B259" s="331"/>
      <c r="C259" s="330" t="s">
        <v>58</v>
      </c>
      <c r="D259" s="469" t="s">
        <v>59</v>
      </c>
      <c r="E259" s="469"/>
      <c r="F259" s="469"/>
      <c r="G259" s="332"/>
      <c r="H259" s="333"/>
      <c r="I259" s="333"/>
      <c r="J259" s="333"/>
      <c r="K259" s="338">
        <v>1477980.73</v>
      </c>
      <c r="L259" s="333"/>
      <c r="M259" s="338">
        <v>174401.73</v>
      </c>
      <c r="N259" s="336">
        <v>8.16</v>
      </c>
      <c r="O259" s="339">
        <v>1423118.12</v>
      </c>
      <c r="AF259" s="322"/>
      <c r="AG259" s="322"/>
      <c r="AI259" s="304" t="s">
        <v>59</v>
      </c>
      <c r="AL259" s="322"/>
      <c r="AP259" s="322"/>
      <c r="AR259" s="322"/>
    </row>
    <row r="260" spans="1:44" customFormat="1" ht="14.4" x14ac:dyDescent="0.3">
      <c r="A260" s="328"/>
      <c r="B260" s="331"/>
      <c r="C260" s="330"/>
      <c r="D260" s="469" t="s">
        <v>60</v>
      </c>
      <c r="E260" s="469"/>
      <c r="F260" s="469"/>
      <c r="G260" s="332" t="s">
        <v>61</v>
      </c>
      <c r="H260" s="340">
        <v>1100</v>
      </c>
      <c r="I260" s="358">
        <v>1.3225</v>
      </c>
      <c r="J260" s="358">
        <v>171.66050000000001</v>
      </c>
      <c r="K260" s="342"/>
      <c r="L260" s="333"/>
      <c r="M260" s="342"/>
      <c r="N260" s="333"/>
      <c r="O260" s="343"/>
      <c r="AF260" s="322"/>
      <c r="AG260" s="322"/>
      <c r="AJ260" s="304" t="s">
        <v>60</v>
      </c>
      <c r="AL260" s="322"/>
      <c r="AP260" s="322"/>
      <c r="AR260" s="322"/>
    </row>
    <row r="261" spans="1:44" customFormat="1" ht="14.4" x14ac:dyDescent="0.3">
      <c r="A261" s="328"/>
      <c r="B261" s="331"/>
      <c r="C261" s="330"/>
      <c r="D261" s="469" t="s">
        <v>62</v>
      </c>
      <c r="E261" s="469"/>
      <c r="F261" s="469"/>
      <c r="G261" s="332" t="s">
        <v>61</v>
      </c>
      <c r="H261" s="336">
        <v>213.68</v>
      </c>
      <c r="I261" s="358">
        <v>1.4375</v>
      </c>
      <c r="J261" s="345">
        <v>36.245469999999997</v>
      </c>
      <c r="K261" s="342"/>
      <c r="L261" s="333"/>
      <c r="M261" s="342"/>
      <c r="N261" s="333"/>
      <c r="O261" s="343"/>
      <c r="AF261" s="322"/>
      <c r="AG261" s="322"/>
      <c r="AJ261" s="304" t="s">
        <v>62</v>
      </c>
      <c r="AL261" s="322"/>
      <c r="AP261" s="322"/>
      <c r="AR261" s="322"/>
    </row>
    <row r="262" spans="1:44" customFormat="1" ht="14.4" x14ac:dyDescent="0.3">
      <c r="A262" s="346"/>
      <c r="B262" s="332"/>
      <c r="C262" s="330"/>
      <c r="D262" s="474" t="s">
        <v>63</v>
      </c>
      <c r="E262" s="474"/>
      <c r="F262" s="474"/>
      <c r="G262" s="347"/>
      <c r="H262" s="348"/>
      <c r="I262" s="348"/>
      <c r="J262" s="348"/>
      <c r="K262" s="349">
        <v>1527303.83</v>
      </c>
      <c r="L262" s="348"/>
      <c r="M262" s="349">
        <v>182643.07</v>
      </c>
      <c r="N262" s="348"/>
      <c r="O262" s="351">
        <v>1577589.68</v>
      </c>
      <c r="AF262" s="322"/>
      <c r="AG262" s="322"/>
      <c r="AK262" s="304" t="s">
        <v>63</v>
      </c>
      <c r="AL262" s="322"/>
      <c r="AP262" s="322"/>
      <c r="AR262" s="322"/>
    </row>
    <row r="263" spans="1:44" customFormat="1" ht="14.4" x14ac:dyDescent="0.3">
      <c r="A263" s="328"/>
      <c r="B263" s="331"/>
      <c r="C263" s="330"/>
      <c r="D263" s="469" t="s">
        <v>64</v>
      </c>
      <c r="E263" s="469"/>
      <c r="F263" s="469"/>
      <c r="G263" s="332"/>
      <c r="H263" s="333"/>
      <c r="I263" s="333"/>
      <c r="J263" s="333"/>
      <c r="K263" s="342"/>
      <c r="L263" s="333"/>
      <c r="M263" s="338">
        <v>1884.61</v>
      </c>
      <c r="N263" s="333"/>
      <c r="O263" s="339">
        <v>84373.99</v>
      </c>
      <c r="AF263" s="322"/>
      <c r="AG263" s="322"/>
      <c r="AJ263" s="304" t="s">
        <v>64</v>
      </c>
      <c r="AL263" s="322"/>
      <c r="AP263" s="322"/>
      <c r="AR263" s="322"/>
    </row>
    <row r="264" spans="1:44" customFormat="1" ht="30.6" x14ac:dyDescent="0.3">
      <c r="A264" s="328"/>
      <c r="B264" s="331"/>
      <c r="C264" s="330" t="s">
        <v>627</v>
      </c>
      <c r="D264" s="469" t="s">
        <v>628</v>
      </c>
      <c r="E264" s="469"/>
      <c r="F264" s="469"/>
      <c r="G264" s="332" t="s">
        <v>67</v>
      </c>
      <c r="H264" s="340">
        <v>109</v>
      </c>
      <c r="I264" s="333"/>
      <c r="J264" s="340">
        <v>109</v>
      </c>
      <c r="K264" s="342"/>
      <c r="L264" s="333"/>
      <c r="M264" s="338">
        <v>2054.2199999999998</v>
      </c>
      <c r="N264" s="333"/>
      <c r="O264" s="339">
        <v>91967.65</v>
      </c>
      <c r="AF264" s="322"/>
      <c r="AG264" s="322"/>
      <c r="AJ264" s="304" t="s">
        <v>628</v>
      </c>
      <c r="AL264" s="322"/>
      <c r="AP264" s="322"/>
      <c r="AR264" s="322"/>
    </row>
    <row r="265" spans="1:44" customFormat="1" ht="51" x14ac:dyDescent="0.3">
      <c r="A265" s="328"/>
      <c r="B265" s="331"/>
      <c r="C265" s="330" t="s">
        <v>629</v>
      </c>
      <c r="D265" s="469" t="s">
        <v>630</v>
      </c>
      <c r="E265" s="469"/>
      <c r="F265" s="469"/>
      <c r="G265" s="332" t="s">
        <v>67</v>
      </c>
      <c r="H265" s="340">
        <v>65</v>
      </c>
      <c r="I265" s="336">
        <v>0.85</v>
      </c>
      <c r="J265" s="336">
        <v>55.25</v>
      </c>
      <c r="K265" s="342"/>
      <c r="L265" s="333"/>
      <c r="M265" s="338">
        <v>1041.25</v>
      </c>
      <c r="N265" s="333"/>
      <c r="O265" s="339">
        <v>46616.63</v>
      </c>
      <c r="AF265" s="322"/>
      <c r="AG265" s="322"/>
      <c r="AJ265" s="304" t="s">
        <v>630</v>
      </c>
      <c r="AL265" s="322"/>
      <c r="AP265" s="322"/>
      <c r="AR265" s="322"/>
    </row>
    <row r="266" spans="1:44" customFormat="1" ht="14.4" x14ac:dyDescent="0.3">
      <c r="A266" s="328"/>
      <c r="B266" s="352"/>
      <c r="C266" s="353"/>
      <c r="D266" s="475" t="s">
        <v>70</v>
      </c>
      <c r="E266" s="475"/>
      <c r="F266" s="475"/>
      <c r="G266" s="324"/>
      <c r="H266" s="354"/>
      <c r="I266" s="354"/>
      <c r="J266" s="354"/>
      <c r="K266" s="355"/>
      <c r="L266" s="354"/>
      <c r="M266" s="361">
        <v>185738.54</v>
      </c>
      <c r="N266" s="348"/>
      <c r="O266" s="357">
        <v>1716173.96</v>
      </c>
      <c r="AF266" s="322"/>
      <c r="AG266" s="322"/>
      <c r="AL266" s="322" t="s">
        <v>70</v>
      </c>
      <c r="AP266" s="322"/>
      <c r="AR266" s="322"/>
    </row>
    <row r="267" spans="1:44" customFormat="1" ht="21.6" x14ac:dyDescent="0.3">
      <c r="A267" s="323" t="s">
        <v>123</v>
      </c>
      <c r="B267" s="324" t="s">
        <v>633</v>
      </c>
      <c r="C267" s="325" t="s">
        <v>700</v>
      </c>
      <c r="D267" s="473" t="s">
        <v>701</v>
      </c>
      <c r="E267" s="473"/>
      <c r="F267" s="473"/>
      <c r="G267" s="324" t="s">
        <v>115</v>
      </c>
      <c r="H267" s="324">
        <v>-242.04</v>
      </c>
      <c r="I267" s="324" t="s">
        <v>48</v>
      </c>
      <c r="J267" s="324" t="s">
        <v>801</v>
      </c>
      <c r="K267" s="326" t="s">
        <v>703</v>
      </c>
      <c r="L267" s="324"/>
      <c r="M267" s="326" t="s">
        <v>802</v>
      </c>
      <c r="N267" s="324" t="s">
        <v>84</v>
      </c>
      <c r="O267" s="327" t="s">
        <v>803</v>
      </c>
      <c r="AF267" s="322"/>
      <c r="AG267" s="322" t="s">
        <v>701</v>
      </c>
      <c r="AL267" s="322"/>
      <c r="AP267" s="322"/>
      <c r="AR267" s="322"/>
    </row>
    <row r="268" spans="1:44" customFormat="1" ht="14.4" x14ac:dyDescent="0.3">
      <c r="A268" s="360"/>
      <c r="B268" s="303"/>
      <c r="C268" s="353"/>
      <c r="D268" s="469" t="s">
        <v>706</v>
      </c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76"/>
      <c r="AF268" s="322"/>
      <c r="AG268" s="322"/>
      <c r="AL268" s="322"/>
      <c r="AM268" s="304" t="s">
        <v>706</v>
      </c>
      <c r="AP268" s="322"/>
      <c r="AR268" s="322"/>
    </row>
    <row r="269" spans="1:44" customFormat="1" ht="14.4" x14ac:dyDescent="0.3">
      <c r="A269" s="328"/>
      <c r="B269" s="352"/>
      <c r="C269" s="353"/>
      <c r="D269" s="475" t="s">
        <v>70</v>
      </c>
      <c r="E269" s="475"/>
      <c r="F269" s="475"/>
      <c r="G269" s="324"/>
      <c r="H269" s="354"/>
      <c r="I269" s="354"/>
      <c r="J269" s="354"/>
      <c r="K269" s="355"/>
      <c r="L269" s="354"/>
      <c r="M269" s="361">
        <v>-85004.45</v>
      </c>
      <c r="N269" s="348"/>
      <c r="O269" s="357">
        <v>-693636.31</v>
      </c>
      <c r="AF269" s="322"/>
      <c r="AG269" s="322"/>
      <c r="AL269" s="322" t="s">
        <v>70</v>
      </c>
      <c r="AP269" s="322"/>
      <c r="AR269" s="322"/>
    </row>
    <row r="270" spans="1:44" s="494" customFormat="1" ht="30.6" x14ac:dyDescent="0.3">
      <c r="A270" s="488" t="s">
        <v>804</v>
      </c>
      <c r="B270" s="489" t="s">
        <v>805</v>
      </c>
      <c r="C270" s="490" t="s">
        <v>987</v>
      </c>
      <c r="D270" s="491" t="s">
        <v>806</v>
      </c>
      <c r="E270" s="491"/>
      <c r="F270" s="491"/>
      <c r="G270" s="489" t="s">
        <v>118</v>
      </c>
      <c r="H270" s="489">
        <v>15.64</v>
      </c>
      <c r="I270" s="489" t="s">
        <v>48</v>
      </c>
      <c r="J270" s="489" t="s">
        <v>807</v>
      </c>
      <c r="K270" s="492" t="s">
        <v>709</v>
      </c>
      <c r="L270" s="489" t="s">
        <v>95</v>
      </c>
      <c r="M270" s="492" t="s">
        <v>808</v>
      </c>
      <c r="N270" s="489" t="s">
        <v>84</v>
      </c>
      <c r="O270" s="493" t="s">
        <v>809</v>
      </c>
      <c r="AF270" s="495"/>
      <c r="AG270" s="495" t="s">
        <v>806</v>
      </c>
      <c r="AL270" s="495"/>
      <c r="AP270" s="495"/>
      <c r="AR270" s="495"/>
    </row>
    <row r="271" spans="1:44" customFormat="1" ht="14.4" x14ac:dyDescent="0.3">
      <c r="A271" s="360"/>
      <c r="B271" s="303"/>
      <c r="C271" s="353"/>
      <c r="D271" s="469" t="s">
        <v>85</v>
      </c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76"/>
      <c r="AF271" s="322"/>
      <c r="AG271" s="322"/>
      <c r="AL271" s="322"/>
      <c r="AM271" s="304" t="s">
        <v>85</v>
      </c>
      <c r="AP271" s="322"/>
      <c r="AR271" s="322"/>
    </row>
    <row r="272" spans="1:44" customFormat="1" ht="14.4" x14ac:dyDescent="0.3">
      <c r="A272" s="360"/>
      <c r="B272" s="352"/>
      <c r="C272" s="353"/>
      <c r="D272" s="469" t="s">
        <v>712</v>
      </c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76"/>
      <c r="AF272" s="322"/>
      <c r="AG272" s="322"/>
      <c r="AL272" s="322"/>
      <c r="AN272" s="304" t="s">
        <v>712</v>
      </c>
      <c r="AP272" s="322"/>
      <c r="AR272" s="322"/>
    </row>
    <row r="273" spans="1:44" customFormat="1" ht="14.4" x14ac:dyDescent="0.3">
      <c r="A273" s="328"/>
      <c r="B273" s="329"/>
      <c r="C273" s="330"/>
      <c r="D273" s="467" t="s">
        <v>119</v>
      </c>
      <c r="E273" s="467"/>
      <c r="F273" s="467"/>
      <c r="G273" s="467"/>
      <c r="H273" s="467"/>
      <c r="I273" s="467"/>
      <c r="J273" s="467"/>
      <c r="K273" s="467"/>
      <c r="L273" s="467"/>
      <c r="M273" s="467"/>
      <c r="N273" s="467"/>
      <c r="O273" s="468"/>
      <c r="AF273" s="322"/>
      <c r="AG273" s="322"/>
      <c r="AH273" s="304" t="s">
        <v>119</v>
      </c>
      <c r="AL273" s="322"/>
      <c r="AP273" s="322"/>
      <c r="AR273" s="322"/>
    </row>
    <row r="274" spans="1:44" customFormat="1" ht="14.4" x14ac:dyDescent="0.3">
      <c r="A274" s="328"/>
      <c r="B274" s="352"/>
      <c r="C274" s="353"/>
      <c r="D274" s="475" t="s">
        <v>70</v>
      </c>
      <c r="E274" s="475"/>
      <c r="F274" s="475"/>
      <c r="G274" s="324"/>
      <c r="H274" s="354"/>
      <c r="I274" s="354"/>
      <c r="J274" s="354"/>
      <c r="K274" s="355"/>
      <c r="L274" s="354"/>
      <c r="M274" s="361">
        <v>265249.44</v>
      </c>
      <c r="N274" s="348"/>
      <c r="O274" s="357">
        <v>2164435.4300000002</v>
      </c>
      <c r="AF274" s="322"/>
      <c r="AG274" s="322"/>
      <c r="AL274" s="322" t="s">
        <v>70</v>
      </c>
      <c r="AP274" s="322"/>
      <c r="AR274" s="322"/>
    </row>
    <row r="275" spans="1:44" customFormat="1" ht="21.6" x14ac:dyDescent="0.3">
      <c r="A275" s="323" t="s">
        <v>810</v>
      </c>
      <c r="B275" s="324" t="s">
        <v>811</v>
      </c>
      <c r="C275" s="325" t="s">
        <v>812</v>
      </c>
      <c r="D275" s="473" t="s">
        <v>813</v>
      </c>
      <c r="E275" s="473"/>
      <c r="F275" s="473"/>
      <c r="G275" s="324" t="s">
        <v>107</v>
      </c>
      <c r="H275" s="324">
        <v>-222</v>
      </c>
      <c r="I275" s="324" t="s">
        <v>48</v>
      </c>
      <c r="J275" s="324" t="s">
        <v>814</v>
      </c>
      <c r="K275" s="326" t="s">
        <v>815</v>
      </c>
      <c r="L275" s="324"/>
      <c r="M275" s="326" t="s">
        <v>816</v>
      </c>
      <c r="N275" s="324" t="s">
        <v>84</v>
      </c>
      <c r="O275" s="327" t="s">
        <v>817</v>
      </c>
      <c r="AF275" s="322"/>
      <c r="AG275" s="322" t="s">
        <v>813</v>
      </c>
      <c r="AL275" s="322"/>
      <c r="AP275" s="322"/>
      <c r="AR275" s="322"/>
    </row>
    <row r="276" spans="1:44" customFormat="1" ht="14.4" x14ac:dyDescent="0.3">
      <c r="A276" s="360"/>
      <c r="B276" s="303"/>
      <c r="C276" s="353"/>
      <c r="D276" s="469" t="s">
        <v>706</v>
      </c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76"/>
      <c r="AF276" s="322"/>
      <c r="AG276" s="322"/>
      <c r="AL276" s="322"/>
      <c r="AM276" s="304" t="s">
        <v>706</v>
      </c>
      <c r="AP276" s="322"/>
      <c r="AR276" s="322"/>
    </row>
    <row r="277" spans="1:44" customFormat="1" ht="14.4" x14ac:dyDescent="0.3">
      <c r="A277" s="328"/>
      <c r="B277" s="352"/>
      <c r="C277" s="353"/>
      <c r="D277" s="475" t="s">
        <v>70</v>
      </c>
      <c r="E277" s="475"/>
      <c r="F277" s="475"/>
      <c r="G277" s="324"/>
      <c r="H277" s="354"/>
      <c r="I277" s="354"/>
      <c r="J277" s="354"/>
      <c r="K277" s="355"/>
      <c r="L277" s="354"/>
      <c r="M277" s="361">
        <v>-41758.199999999997</v>
      </c>
      <c r="N277" s="348"/>
      <c r="O277" s="357">
        <v>-340746.91</v>
      </c>
      <c r="AF277" s="322"/>
      <c r="AG277" s="322"/>
      <c r="AL277" s="322" t="s">
        <v>70</v>
      </c>
      <c r="AP277" s="322"/>
      <c r="AR277" s="322"/>
    </row>
    <row r="278" spans="1:44" s="494" customFormat="1" ht="31.8" x14ac:dyDescent="0.3">
      <c r="A278" s="488" t="s">
        <v>724</v>
      </c>
      <c r="B278" s="489" t="s">
        <v>818</v>
      </c>
      <c r="C278" s="490" t="s">
        <v>987</v>
      </c>
      <c r="D278" s="491" t="s">
        <v>819</v>
      </c>
      <c r="E278" s="491"/>
      <c r="F278" s="491"/>
      <c r="G278" s="489" t="s">
        <v>107</v>
      </c>
      <c r="H278" s="489">
        <v>230</v>
      </c>
      <c r="I278" s="489" t="s">
        <v>48</v>
      </c>
      <c r="J278" s="489" t="s">
        <v>820</v>
      </c>
      <c r="K278" s="492" t="s">
        <v>821</v>
      </c>
      <c r="L278" s="489" t="s">
        <v>95</v>
      </c>
      <c r="M278" s="492" t="s">
        <v>822</v>
      </c>
      <c r="N278" s="489" t="s">
        <v>84</v>
      </c>
      <c r="O278" s="493" t="s">
        <v>823</v>
      </c>
      <c r="AF278" s="495"/>
      <c r="AG278" s="495" t="s">
        <v>819</v>
      </c>
      <c r="AL278" s="495"/>
      <c r="AP278" s="495"/>
      <c r="AR278" s="495"/>
    </row>
    <row r="279" spans="1:44" customFormat="1" ht="14.4" x14ac:dyDescent="0.3">
      <c r="A279" s="360"/>
      <c r="B279" s="303"/>
      <c r="C279" s="353"/>
      <c r="D279" s="469" t="s">
        <v>85</v>
      </c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76"/>
      <c r="AF279" s="322"/>
      <c r="AG279" s="322"/>
      <c r="AL279" s="322"/>
      <c r="AM279" s="304" t="s">
        <v>85</v>
      </c>
      <c r="AP279" s="322"/>
      <c r="AR279" s="322"/>
    </row>
    <row r="280" spans="1:44" customFormat="1" ht="14.4" x14ac:dyDescent="0.3">
      <c r="A280" s="360"/>
      <c r="B280" s="352"/>
      <c r="C280" s="353"/>
      <c r="D280" s="469" t="s">
        <v>824</v>
      </c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76"/>
      <c r="AF280" s="322"/>
      <c r="AG280" s="322"/>
      <c r="AL280" s="322"/>
      <c r="AN280" s="304" t="s">
        <v>824</v>
      </c>
      <c r="AP280" s="322"/>
      <c r="AR280" s="322"/>
    </row>
    <row r="281" spans="1:44" customFormat="1" ht="14.4" x14ac:dyDescent="0.3">
      <c r="A281" s="328"/>
      <c r="B281" s="329"/>
      <c r="C281" s="330"/>
      <c r="D281" s="467" t="s">
        <v>119</v>
      </c>
      <c r="E281" s="467"/>
      <c r="F281" s="467"/>
      <c r="G281" s="467"/>
      <c r="H281" s="467"/>
      <c r="I281" s="467"/>
      <c r="J281" s="467"/>
      <c r="K281" s="467"/>
      <c r="L281" s="467"/>
      <c r="M281" s="467"/>
      <c r="N281" s="467"/>
      <c r="O281" s="468"/>
      <c r="AF281" s="322"/>
      <c r="AG281" s="322"/>
      <c r="AH281" s="304" t="s">
        <v>119</v>
      </c>
      <c r="AL281" s="322"/>
      <c r="AP281" s="322"/>
      <c r="AR281" s="322"/>
    </row>
    <row r="282" spans="1:44" customFormat="1" ht="14.4" x14ac:dyDescent="0.3">
      <c r="A282" s="328"/>
      <c r="B282" s="352"/>
      <c r="C282" s="353"/>
      <c r="D282" s="475" t="s">
        <v>70</v>
      </c>
      <c r="E282" s="475"/>
      <c r="F282" s="475"/>
      <c r="G282" s="324"/>
      <c r="H282" s="354"/>
      <c r="I282" s="354"/>
      <c r="J282" s="354"/>
      <c r="K282" s="355"/>
      <c r="L282" s="354"/>
      <c r="M282" s="361">
        <v>108107.71</v>
      </c>
      <c r="N282" s="348"/>
      <c r="O282" s="357">
        <v>882158.91</v>
      </c>
      <c r="AF282" s="322"/>
      <c r="AG282" s="322"/>
      <c r="AL282" s="322" t="s">
        <v>70</v>
      </c>
      <c r="AP282" s="322"/>
      <c r="AR282" s="322"/>
    </row>
    <row r="283" spans="1:44" customFormat="1" ht="20.399999999999999" x14ac:dyDescent="0.3">
      <c r="A283" s="323" t="s">
        <v>825</v>
      </c>
      <c r="B283" s="324" t="s">
        <v>826</v>
      </c>
      <c r="C283" s="325" t="s">
        <v>749</v>
      </c>
      <c r="D283" s="473" t="s">
        <v>750</v>
      </c>
      <c r="E283" s="473"/>
      <c r="F283" s="473"/>
      <c r="G283" s="324" t="s">
        <v>107</v>
      </c>
      <c r="H283" s="324">
        <v>-28</v>
      </c>
      <c r="I283" s="324" t="s">
        <v>48</v>
      </c>
      <c r="J283" s="324" t="s">
        <v>827</v>
      </c>
      <c r="K283" s="326" t="s">
        <v>752</v>
      </c>
      <c r="L283" s="324"/>
      <c r="M283" s="326" t="s">
        <v>828</v>
      </c>
      <c r="N283" s="324" t="s">
        <v>84</v>
      </c>
      <c r="O283" s="327" t="s">
        <v>829</v>
      </c>
      <c r="AF283" s="322"/>
      <c r="AG283" s="322" t="s">
        <v>750</v>
      </c>
      <c r="AL283" s="322"/>
      <c r="AP283" s="322"/>
      <c r="AR283" s="322"/>
    </row>
    <row r="284" spans="1:44" customFormat="1" ht="14.4" x14ac:dyDescent="0.3">
      <c r="A284" s="360"/>
      <c r="B284" s="303"/>
      <c r="C284" s="353"/>
      <c r="D284" s="469" t="s">
        <v>706</v>
      </c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76"/>
      <c r="AF284" s="322"/>
      <c r="AG284" s="322"/>
      <c r="AL284" s="322"/>
      <c r="AM284" s="304" t="s">
        <v>706</v>
      </c>
      <c r="AP284" s="322"/>
      <c r="AR284" s="322"/>
    </row>
    <row r="285" spans="1:44" customFormat="1" ht="14.4" x14ac:dyDescent="0.3">
      <c r="A285" s="328"/>
      <c r="B285" s="352"/>
      <c r="C285" s="353"/>
      <c r="D285" s="475" t="s">
        <v>70</v>
      </c>
      <c r="E285" s="475"/>
      <c r="F285" s="475"/>
      <c r="G285" s="324"/>
      <c r="H285" s="354"/>
      <c r="I285" s="354"/>
      <c r="J285" s="354"/>
      <c r="K285" s="355"/>
      <c r="L285" s="354"/>
      <c r="M285" s="361">
        <v>-4068.4</v>
      </c>
      <c r="N285" s="348"/>
      <c r="O285" s="357">
        <v>-33198.14</v>
      </c>
      <c r="AF285" s="322"/>
      <c r="AG285" s="322"/>
      <c r="AL285" s="322" t="s">
        <v>70</v>
      </c>
      <c r="AP285" s="322"/>
      <c r="AR285" s="322"/>
    </row>
    <row r="286" spans="1:44" customFormat="1" ht="31.8" x14ac:dyDescent="0.3">
      <c r="A286" s="323" t="s">
        <v>830</v>
      </c>
      <c r="B286" s="324" t="s">
        <v>831</v>
      </c>
      <c r="C286" s="325" t="s">
        <v>832</v>
      </c>
      <c r="D286" s="473" t="s">
        <v>833</v>
      </c>
      <c r="E286" s="473"/>
      <c r="F286" s="473"/>
      <c r="G286" s="324" t="s">
        <v>118</v>
      </c>
      <c r="H286" s="324">
        <v>-1.218</v>
      </c>
      <c r="I286" s="324" t="s">
        <v>48</v>
      </c>
      <c r="J286" s="324" t="s">
        <v>834</v>
      </c>
      <c r="K286" s="326" t="s">
        <v>835</v>
      </c>
      <c r="L286" s="324"/>
      <c r="M286" s="326" t="s">
        <v>836</v>
      </c>
      <c r="N286" s="324" t="s">
        <v>84</v>
      </c>
      <c r="O286" s="327" t="s">
        <v>837</v>
      </c>
      <c r="AF286" s="322"/>
      <c r="AG286" s="322" t="s">
        <v>833</v>
      </c>
      <c r="AL286" s="322"/>
      <c r="AP286" s="322"/>
      <c r="AR286" s="322"/>
    </row>
    <row r="287" spans="1:44" customFormat="1" ht="14.4" x14ac:dyDescent="0.3">
      <c r="A287" s="360"/>
      <c r="B287" s="303"/>
      <c r="C287" s="353"/>
      <c r="D287" s="469" t="s">
        <v>706</v>
      </c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76"/>
      <c r="AF287" s="322"/>
      <c r="AG287" s="322"/>
      <c r="AL287" s="322"/>
      <c r="AM287" s="304" t="s">
        <v>706</v>
      </c>
      <c r="AP287" s="322"/>
      <c r="AR287" s="322"/>
    </row>
    <row r="288" spans="1:44" customFormat="1" ht="14.4" x14ac:dyDescent="0.3">
      <c r="A288" s="328"/>
      <c r="B288" s="352"/>
      <c r="C288" s="353"/>
      <c r="D288" s="475" t="s">
        <v>70</v>
      </c>
      <c r="E288" s="475"/>
      <c r="F288" s="475"/>
      <c r="G288" s="324"/>
      <c r="H288" s="354"/>
      <c r="I288" s="354"/>
      <c r="J288" s="354"/>
      <c r="K288" s="355"/>
      <c r="L288" s="354"/>
      <c r="M288" s="361">
        <v>-13334.66</v>
      </c>
      <c r="N288" s="348"/>
      <c r="O288" s="357">
        <v>-108810.83</v>
      </c>
      <c r="AF288" s="322"/>
      <c r="AG288" s="322"/>
      <c r="AL288" s="322" t="s">
        <v>70</v>
      </c>
      <c r="AP288" s="322"/>
      <c r="AR288" s="322"/>
    </row>
    <row r="289" spans="1:44" customFormat="1" ht="21.6" x14ac:dyDescent="0.3">
      <c r="A289" s="323" t="s">
        <v>731</v>
      </c>
      <c r="B289" s="324" t="s">
        <v>838</v>
      </c>
      <c r="C289" s="325" t="s">
        <v>839</v>
      </c>
      <c r="D289" s="473" t="s">
        <v>840</v>
      </c>
      <c r="E289" s="473"/>
      <c r="F289" s="473"/>
      <c r="G289" s="324" t="s">
        <v>107</v>
      </c>
      <c r="H289" s="324">
        <v>-444</v>
      </c>
      <c r="I289" s="324" t="s">
        <v>48</v>
      </c>
      <c r="J289" s="324" t="s">
        <v>841</v>
      </c>
      <c r="K289" s="326" t="s">
        <v>842</v>
      </c>
      <c r="L289" s="324"/>
      <c r="M289" s="326" t="s">
        <v>843</v>
      </c>
      <c r="N289" s="324" t="s">
        <v>84</v>
      </c>
      <c r="O289" s="327" t="s">
        <v>844</v>
      </c>
      <c r="AF289" s="322"/>
      <c r="AG289" s="322" t="s">
        <v>840</v>
      </c>
      <c r="AL289" s="322"/>
      <c r="AP289" s="322"/>
      <c r="AR289" s="322"/>
    </row>
    <row r="290" spans="1:44" customFormat="1" ht="14.4" x14ac:dyDescent="0.3">
      <c r="A290" s="360"/>
      <c r="B290" s="303"/>
      <c r="C290" s="353"/>
      <c r="D290" s="469" t="s">
        <v>706</v>
      </c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76"/>
      <c r="AF290" s="322"/>
      <c r="AG290" s="322"/>
      <c r="AL290" s="322"/>
      <c r="AM290" s="304" t="s">
        <v>706</v>
      </c>
      <c r="AP290" s="322"/>
      <c r="AR290" s="322"/>
    </row>
    <row r="291" spans="1:44" customFormat="1" ht="14.4" x14ac:dyDescent="0.3">
      <c r="A291" s="328"/>
      <c r="B291" s="352"/>
      <c r="C291" s="353"/>
      <c r="D291" s="475" t="s">
        <v>70</v>
      </c>
      <c r="E291" s="475"/>
      <c r="F291" s="475"/>
      <c r="G291" s="324"/>
      <c r="H291" s="354"/>
      <c r="I291" s="354"/>
      <c r="J291" s="354"/>
      <c r="K291" s="355"/>
      <c r="L291" s="354"/>
      <c r="M291" s="361">
        <v>-19362.84</v>
      </c>
      <c r="N291" s="348"/>
      <c r="O291" s="357">
        <v>-158000.76999999999</v>
      </c>
      <c r="AF291" s="322"/>
      <c r="AG291" s="322"/>
      <c r="AL291" s="322" t="s">
        <v>70</v>
      </c>
      <c r="AP291" s="322"/>
      <c r="AR291" s="322"/>
    </row>
    <row r="292" spans="1:44" customFormat="1" ht="31.8" x14ac:dyDescent="0.3">
      <c r="A292" s="323" t="s">
        <v>737</v>
      </c>
      <c r="B292" s="324" t="s">
        <v>740</v>
      </c>
      <c r="C292" s="325" t="s">
        <v>845</v>
      </c>
      <c r="D292" s="473" t="s">
        <v>846</v>
      </c>
      <c r="E292" s="473"/>
      <c r="F292" s="473"/>
      <c r="G292" s="324" t="s">
        <v>107</v>
      </c>
      <c r="H292" s="324">
        <v>-444</v>
      </c>
      <c r="I292" s="324" t="s">
        <v>48</v>
      </c>
      <c r="J292" s="324" t="s">
        <v>841</v>
      </c>
      <c r="K292" s="326" t="s">
        <v>847</v>
      </c>
      <c r="L292" s="324"/>
      <c r="M292" s="326" t="s">
        <v>848</v>
      </c>
      <c r="N292" s="324" t="s">
        <v>84</v>
      </c>
      <c r="O292" s="327" t="s">
        <v>849</v>
      </c>
      <c r="AF292" s="322"/>
      <c r="AG292" s="322" t="s">
        <v>846</v>
      </c>
      <c r="AL292" s="322"/>
      <c r="AP292" s="322"/>
      <c r="AR292" s="322"/>
    </row>
    <row r="293" spans="1:44" customFormat="1" ht="14.4" x14ac:dyDescent="0.3">
      <c r="A293" s="360"/>
      <c r="B293" s="303"/>
      <c r="C293" s="353"/>
      <c r="D293" s="469" t="s">
        <v>706</v>
      </c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76"/>
      <c r="AF293" s="322"/>
      <c r="AG293" s="322"/>
      <c r="AL293" s="322"/>
      <c r="AM293" s="304" t="s">
        <v>706</v>
      </c>
      <c r="AP293" s="322"/>
      <c r="AR293" s="322"/>
    </row>
    <row r="294" spans="1:44" customFormat="1" ht="14.4" x14ac:dyDescent="0.3">
      <c r="A294" s="328"/>
      <c r="B294" s="352"/>
      <c r="C294" s="353"/>
      <c r="D294" s="475" t="s">
        <v>70</v>
      </c>
      <c r="E294" s="475"/>
      <c r="F294" s="475"/>
      <c r="G294" s="324"/>
      <c r="H294" s="354"/>
      <c r="I294" s="354"/>
      <c r="J294" s="354"/>
      <c r="K294" s="355"/>
      <c r="L294" s="354"/>
      <c r="M294" s="361">
        <v>-2486.4</v>
      </c>
      <c r="N294" s="348"/>
      <c r="O294" s="357">
        <v>-20289.02</v>
      </c>
      <c r="AF294" s="322"/>
      <c r="AG294" s="322"/>
      <c r="AL294" s="322" t="s">
        <v>70</v>
      </c>
      <c r="AP294" s="322"/>
      <c r="AR294" s="322"/>
    </row>
    <row r="295" spans="1:44" customFormat="1" ht="21.6" x14ac:dyDescent="0.3">
      <c r="A295" s="323" t="s">
        <v>745</v>
      </c>
      <c r="B295" s="324" t="s">
        <v>850</v>
      </c>
      <c r="C295" s="325" t="s">
        <v>851</v>
      </c>
      <c r="D295" s="473" t="s">
        <v>852</v>
      </c>
      <c r="E295" s="473"/>
      <c r="F295" s="473"/>
      <c r="G295" s="324" t="s">
        <v>107</v>
      </c>
      <c r="H295" s="324">
        <v>-444</v>
      </c>
      <c r="I295" s="324" t="s">
        <v>48</v>
      </c>
      <c r="J295" s="324" t="s">
        <v>841</v>
      </c>
      <c r="K295" s="326" t="s">
        <v>853</v>
      </c>
      <c r="L295" s="324"/>
      <c r="M295" s="326" t="s">
        <v>854</v>
      </c>
      <c r="N295" s="324" t="s">
        <v>84</v>
      </c>
      <c r="O295" s="327" t="s">
        <v>855</v>
      </c>
      <c r="AF295" s="322"/>
      <c r="AG295" s="322" t="s">
        <v>852</v>
      </c>
      <c r="AL295" s="322"/>
      <c r="AP295" s="322"/>
      <c r="AR295" s="322"/>
    </row>
    <row r="296" spans="1:44" customFormat="1" ht="14.4" x14ac:dyDescent="0.3">
      <c r="A296" s="360"/>
      <c r="B296" s="303"/>
      <c r="C296" s="353"/>
      <c r="D296" s="469" t="s">
        <v>706</v>
      </c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76"/>
      <c r="AF296" s="322"/>
      <c r="AG296" s="322"/>
      <c r="AL296" s="322"/>
      <c r="AM296" s="304" t="s">
        <v>706</v>
      </c>
      <c r="AP296" s="322"/>
      <c r="AR296" s="322"/>
    </row>
    <row r="297" spans="1:44" customFormat="1" ht="14.4" x14ac:dyDescent="0.3">
      <c r="A297" s="328"/>
      <c r="B297" s="352"/>
      <c r="C297" s="353"/>
      <c r="D297" s="475" t="s">
        <v>70</v>
      </c>
      <c r="E297" s="475"/>
      <c r="F297" s="475"/>
      <c r="G297" s="324"/>
      <c r="H297" s="354"/>
      <c r="I297" s="354"/>
      <c r="J297" s="354"/>
      <c r="K297" s="355"/>
      <c r="L297" s="354"/>
      <c r="M297" s="361">
        <v>-1110</v>
      </c>
      <c r="N297" s="348"/>
      <c r="O297" s="357">
        <v>-9057.6</v>
      </c>
      <c r="AF297" s="322"/>
      <c r="AG297" s="322"/>
      <c r="AL297" s="322" t="s">
        <v>70</v>
      </c>
      <c r="AP297" s="322"/>
      <c r="AR297" s="322"/>
    </row>
    <row r="298" spans="1:44" s="494" customFormat="1" ht="62.4" x14ac:dyDescent="0.3">
      <c r="A298" s="488" t="s">
        <v>748</v>
      </c>
      <c r="B298" s="489" t="s">
        <v>856</v>
      </c>
      <c r="C298" s="490" t="s">
        <v>987</v>
      </c>
      <c r="D298" s="491" t="s">
        <v>857</v>
      </c>
      <c r="E298" s="491"/>
      <c r="F298" s="491"/>
      <c r="G298" s="489" t="s">
        <v>739</v>
      </c>
      <c r="H298" s="489">
        <v>458</v>
      </c>
      <c r="I298" s="489" t="s">
        <v>48</v>
      </c>
      <c r="J298" s="489" t="s">
        <v>858</v>
      </c>
      <c r="K298" s="492" t="s">
        <v>859</v>
      </c>
      <c r="L298" s="489" t="s">
        <v>95</v>
      </c>
      <c r="M298" s="492" t="s">
        <v>860</v>
      </c>
      <c r="N298" s="489" t="s">
        <v>84</v>
      </c>
      <c r="O298" s="493" t="s">
        <v>861</v>
      </c>
      <c r="AF298" s="495"/>
      <c r="AG298" s="495" t="s">
        <v>857</v>
      </c>
      <c r="AL298" s="495"/>
      <c r="AP298" s="495"/>
      <c r="AR298" s="495"/>
    </row>
    <row r="299" spans="1:44" customFormat="1" ht="14.4" x14ac:dyDescent="0.3">
      <c r="A299" s="360"/>
      <c r="B299" s="303"/>
      <c r="C299" s="353"/>
      <c r="D299" s="469" t="s">
        <v>85</v>
      </c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76"/>
      <c r="AF299" s="322"/>
      <c r="AG299" s="322"/>
      <c r="AL299" s="322"/>
      <c r="AM299" s="304" t="s">
        <v>85</v>
      </c>
      <c r="AP299" s="322"/>
      <c r="AR299" s="322"/>
    </row>
    <row r="300" spans="1:44" customFormat="1" ht="14.4" x14ac:dyDescent="0.3">
      <c r="A300" s="360"/>
      <c r="B300" s="352"/>
      <c r="C300" s="353"/>
      <c r="D300" s="469" t="s">
        <v>862</v>
      </c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76"/>
      <c r="AF300" s="322"/>
      <c r="AG300" s="322"/>
      <c r="AL300" s="322"/>
      <c r="AN300" s="304" t="s">
        <v>862</v>
      </c>
      <c r="AP300" s="322"/>
      <c r="AR300" s="322"/>
    </row>
    <row r="301" spans="1:44" customFormat="1" ht="14.4" x14ac:dyDescent="0.3">
      <c r="A301" s="328"/>
      <c r="B301" s="329"/>
      <c r="C301" s="330"/>
      <c r="D301" s="467" t="s">
        <v>119</v>
      </c>
      <c r="E301" s="467"/>
      <c r="F301" s="467"/>
      <c r="G301" s="467"/>
      <c r="H301" s="467"/>
      <c r="I301" s="467"/>
      <c r="J301" s="467"/>
      <c r="K301" s="467"/>
      <c r="L301" s="467"/>
      <c r="M301" s="467"/>
      <c r="N301" s="467"/>
      <c r="O301" s="468"/>
      <c r="AF301" s="322"/>
      <c r="AG301" s="322"/>
      <c r="AH301" s="304" t="s">
        <v>119</v>
      </c>
      <c r="AL301" s="322"/>
      <c r="AP301" s="322"/>
      <c r="AR301" s="322"/>
    </row>
    <row r="302" spans="1:44" customFormat="1" ht="14.4" x14ac:dyDescent="0.3">
      <c r="A302" s="328"/>
      <c r="B302" s="352"/>
      <c r="C302" s="353"/>
      <c r="D302" s="475" t="s">
        <v>70</v>
      </c>
      <c r="E302" s="475"/>
      <c r="F302" s="475"/>
      <c r="G302" s="324"/>
      <c r="H302" s="354"/>
      <c r="I302" s="354"/>
      <c r="J302" s="354"/>
      <c r="K302" s="355"/>
      <c r="L302" s="354"/>
      <c r="M302" s="361">
        <v>127804.39</v>
      </c>
      <c r="N302" s="348"/>
      <c r="O302" s="357">
        <v>1042883.82</v>
      </c>
      <c r="AF302" s="322"/>
      <c r="AG302" s="322"/>
      <c r="AL302" s="322" t="s">
        <v>70</v>
      </c>
      <c r="AP302" s="322"/>
      <c r="AR302" s="322"/>
    </row>
    <row r="303" spans="1:44" customFormat="1" ht="42" x14ac:dyDescent="0.3">
      <c r="A303" s="323" t="s">
        <v>755</v>
      </c>
      <c r="B303" s="324" t="s">
        <v>863</v>
      </c>
      <c r="C303" s="325" t="s">
        <v>864</v>
      </c>
      <c r="D303" s="473" t="s">
        <v>865</v>
      </c>
      <c r="E303" s="473"/>
      <c r="F303" s="473"/>
      <c r="G303" s="324" t="s">
        <v>739</v>
      </c>
      <c r="H303" s="324">
        <v>1</v>
      </c>
      <c r="I303" s="324" t="s">
        <v>48</v>
      </c>
      <c r="J303" s="324" t="s">
        <v>48</v>
      </c>
      <c r="K303" s="326"/>
      <c r="L303" s="324"/>
      <c r="M303" s="326"/>
      <c r="N303" s="324"/>
      <c r="O303" s="327"/>
      <c r="AF303" s="322"/>
      <c r="AG303" s="322" t="s">
        <v>865</v>
      </c>
      <c r="AL303" s="322"/>
      <c r="AP303" s="322"/>
      <c r="AR303" s="322"/>
    </row>
    <row r="304" spans="1:44" customFormat="1" ht="30.6" x14ac:dyDescent="0.3">
      <c r="A304" s="328"/>
      <c r="B304" s="329"/>
      <c r="C304" s="330" t="s">
        <v>50</v>
      </c>
      <c r="D304" s="467" t="s">
        <v>51</v>
      </c>
      <c r="E304" s="467"/>
      <c r="F304" s="467"/>
      <c r="G304" s="467"/>
      <c r="H304" s="467"/>
      <c r="I304" s="467"/>
      <c r="J304" s="467"/>
      <c r="K304" s="467"/>
      <c r="L304" s="467"/>
      <c r="M304" s="467"/>
      <c r="N304" s="467"/>
      <c r="O304" s="468"/>
      <c r="AF304" s="322"/>
      <c r="AG304" s="322"/>
      <c r="AH304" s="304" t="s">
        <v>51</v>
      </c>
      <c r="AL304" s="322"/>
      <c r="AP304" s="322"/>
      <c r="AR304" s="322"/>
    </row>
    <row r="305" spans="1:44" customFormat="1" ht="52.2" x14ac:dyDescent="0.3">
      <c r="A305" s="328"/>
      <c r="B305" s="329"/>
      <c r="C305" s="330" t="s">
        <v>52</v>
      </c>
      <c r="D305" s="467" t="s">
        <v>53</v>
      </c>
      <c r="E305" s="467"/>
      <c r="F305" s="467"/>
      <c r="G305" s="467"/>
      <c r="H305" s="467"/>
      <c r="I305" s="467"/>
      <c r="J305" s="467"/>
      <c r="K305" s="467"/>
      <c r="L305" s="467"/>
      <c r="M305" s="467"/>
      <c r="N305" s="467"/>
      <c r="O305" s="468"/>
      <c r="AF305" s="322"/>
      <c r="AG305" s="322"/>
      <c r="AH305" s="304" t="s">
        <v>53</v>
      </c>
      <c r="AL305" s="322"/>
      <c r="AP305" s="322"/>
      <c r="AR305" s="322"/>
    </row>
    <row r="306" spans="1:44" customFormat="1" ht="14.4" x14ac:dyDescent="0.3">
      <c r="A306" s="328"/>
      <c r="B306" s="331"/>
      <c r="C306" s="330" t="s">
        <v>48</v>
      </c>
      <c r="D306" s="469" t="s">
        <v>54</v>
      </c>
      <c r="E306" s="469"/>
      <c r="F306" s="469"/>
      <c r="G306" s="332"/>
      <c r="H306" s="333"/>
      <c r="I306" s="333"/>
      <c r="J306" s="333"/>
      <c r="K306" s="334">
        <v>989.48</v>
      </c>
      <c r="L306" s="358">
        <v>1.3225</v>
      </c>
      <c r="M306" s="338">
        <v>1308.5899999999999</v>
      </c>
      <c r="N306" s="336">
        <v>44.77</v>
      </c>
      <c r="O306" s="339">
        <v>58585.57</v>
      </c>
      <c r="AF306" s="322"/>
      <c r="AG306" s="322"/>
      <c r="AI306" s="304" t="s">
        <v>54</v>
      </c>
      <c r="AL306" s="322"/>
      <c r="AP306" s="322"/>
      <c r="AR306" s="322"/>
    </row>
    <row r="307" spans="1:44" customFormat="1" ht="14.4" x14ac:dyDescent="0.3">
      <c r="A307" s="328"/>
      <c r="B307" s="331"/>
      <c r="C307" s="330" t="s">
        <v>27</v>
      </c>
      <c r="D307" s="469" t="s">
        <v>55</v>
      </c>
      <c r="E307" s="469"/>
      <c r="F307" s="469"/>
      <c r="G307" s="332"/>
      <c r="H307" s="333"/>
      <c r="I307" s="333"/>
      <c r="J307" s="333"/>
      <c r="K307" s="338">
        <v>2550.85</v>
      </c>
      <c r="L307" s="358">
        <v>1.4375</v>
      </c>
      <c r="M307" s="338">
        <v>3666.85</v>
      </c>
      <c r="N307" s="336">
        <v>13.24</v>
      </c>
      <c r="O307" s="339">
        <v>48549.09</v>
      </c>
      <c r="AF307" s="322"/>
      <c r="AG307" s="322"/>
      <c r="AI307" s="304" t="s">
        <v>55</v>
      </c>
      <c r="AL307" s="322"/>
      <c r="AP307" s="322"/>
      <c r="AR307" s="322"/>
    </row>
    <row r="308" spans="1:44" customFormat="1" ht="14.4" x14ac:dyDescent="0.3">
      <c r="A308" s="328"/>
      <c r="B308" s="331"/>
      <c r="C308" s="330" t="s">
        <v>56</v>
      </c>
      <c r="D308" s="469" t="s">
        <v>57</v>
      </c>
      <c r="E308" s="469"/>
      <c r="F308" s="469"/>
      <c r="G308" s="332"/>
      <c r="H308" s="333"/>
      <c r="I308" s="333"/>
      <c r="J308" s="333"/>
      <c r="K308" s="334">
        <v>230.75</v>
      </c>
      <c r="L308" s="358">
        <v>1.4375</v>
      </c>
      <c r="M308" s="334">
        <v>331.7</v>
      </c>
      <c r="N308" s="336">
        <v>44.77</v>
      </c>
      <c r="O308" s="339">
        <v>14850.21</v>
      </c>
      <c r="AF308" s="322"/>
      <c r="AG308" s="322"/>
      <c r="AI308" s="304" t="s">
        <v>57</v>
      </c>
      <c r="AL308" s="322"/>
      <c r="AP308" s="322"/>
      <c r="AR308" s="322"/>
    </row>
    <row r="309" spans="1:44" customFormat="1" ht="14.4" x14ac:dyDescent="0.3">
      <c r="A309" s="328"/>
      <c r="B309" s="331"/>
      <c r="C309" s="330" t="s">
        <v>58</v>
      </c>
      <c r="D309" s="469" t="s">
        <v>59</v>
      </c>
      <c r="E309" s="469"/>
      <c r="F309" s="469"/>
      <c r="G309" s="332"/>
      <c r="H309" s="333"/>
      <c r="I309" s="333"/>
      <c r="J309" s="333"/>
      <c r="K309" s="338">
        <v>5389.58</v>
      </c>
      <c r="L309" s="333"/>
      <c r="M309" s="338">
        <v>5389.58</v>
      </c>
      <c r="N309" s="336">
        <v>8.16</v>
      </c>
      <c r="O309" s="339">
        <v>43978.97</v>
      </c>
      <c r="AF309" s="322"/>
      <c r="AG309" s="322"/>
      <c r="AI309" s="304" t="s">
        <v>59</v>
      </c>
      <c r="AL309" s="322"/>
      <c r="AP309" s="322"/>
      <c r="AR309" s="322"/>
    </row>
    <row r="310" spans="1:44" customFormat="1" ht="14.4" x14ac:dyDescent="0.3">
      <c r="A310" s="328"/>
      <c r="B310" s="331"/>
      <c r="C310" s="330"/>
      <c r="D310" s="469" t="s">
        <v>60</v>
      </c>
      <c r="E310" s="469"/>
      <c r="F310" s="469"/>
      <c r="G310" s="332" t="s">
        <v>61</v>
      </c>
      <c r="H310" s="340">
        <v>116</v>
      </c>
      <c r="I310" s="358">
        <v>1.3225</v>
      </c>
      <c r="J310" s="336">
        <v>153.41</v>
      </c>
      <c r="K310" s="342"/>
      <c r="L310" s="333"/>
      <c r="M310" s="342"/>
      <c r="N310" s="333"/>
      <c r="O310" s="343"/>
      <c r="AF310" s="322"/>
      <c r="AG310" s="322"/>
      <c r="AJ310" s="304" t="s">
        <v>60</v>
      </c>
      <c r="AL310" s="322"/>
      <c r="AP310" s="322"/>
      <c r="AR310" s="322"/>
    </row>
    <row r="311" spans="1:44" customFormat="1" ht="14.4" x14ac:dyDescent="0.3">
      <c r="A311" s="328"/>
      <c r="B311" s="331"/>
      <c r="C311" s="330"/>
      <c r="D311" s="469" t="s">
        <v>62</v>
      </c>
      <c r="E311" s="469"/>
      <c r="F311" s="469"/>
      <c r="G311" s="332" t="s">
        <v>61</v>
      </c>
      <c r="H311" s="336">
        <v>18.68</v>
      </c>
      <c r="I311" s="358">
        <v>1.4375</v>
      </c>
      <c r="J311" s="358">
        <v>26.852499999999999</v>
      </c>
      <c r="K311" s="342"/>
      <c r="L311" s="333"/>
      <c r="M311" s="342"/>
      <c r="N311" s="333"/>
      <c r="O311" s="343"/>
      <c r="AF311" s="322"/>
      <c r="AG311" s="322"/>
      <c r="AJ311" s="304" t="s">
        <v>62</v>
      </c>
      <c r="AL311" s="322"/>
      <c r="AP311" s="322"/>
      <c r="AR311" s="322"/>
    </row>
    <row r="312" spans="1:44" customFormat="1" ht="14.4" x14ac:dyDescent="0.3">
      <c r="A312" s="346"/>
      <c r="B312" s="332"/>
      <c r="C312" s="330"/>
      <c r="D312" s="474" t="s">
        <v>63</v>
      </c>
      <c r="E312" s="474"/>
      <c r="F312" s="474"/>
      <c r="G312" s="347"/>
      <c r="H312" s="348"/>
      <c r="I312" s="348"/>
      <c r="J312" s="348"/>
      <c r="K312" s="349">
        <v>8929.91</v>
      </c>
      <c r="L312" s="348"/>
      <c r="M312" s="349">
        <v>10365.02</v>
      </c>
      <c r="N312" s="348"/>
      <c r="O312" s="351">
        <v>151113.63</v>
      </c>
      <c r="AF312" s="322"/>
      <c r="AG312" s="322"/>
      <c r="AK312" s="304" t="s">
        <v>63</v>
      </c>
      <c r="AL312" s="322"/>
      <c r="AP312" s="322"/>
      <c r="AR312" s="322"/>
    </row>
    <row r="313" spans="1:44" customFormat="1" ht="14.4" x14ac:dyDescent="0.3">
      <c r="A313" s="328"/>
      <c r="B313" s="331"/>
      <c r="C313" s="330"/>
      <c r="D313" s="469" t="s">
        <v>64</v>
      </c>
      <c r="E313" s="469"/>
      <c r="F313" s="469"/>
      <c r="G313" s="332"/>
      <c r="H313" s="333"/>
      <c r="I313" s="333"/>
      <c r="J313" s="333"/>
      <c r="K313" s="342"/>
      <c r="L313" s="333"/>
      <c r="M313" s="338">
        <v>1640.29</v>
      </c>
      <c r="N313" s="333"/>
      <c r="O313" s="339">
        <v>73435.78</v>
      </c>
      <c r="AF313" s="322"/>
      <c r="AG313" s="322"/>
      <c r="AJ313" s="304" t="s">
        <v>64</v>
      </c>
      <c r="AL313" s="322"/>
      <c r="AP313" s="322"/>
      <c r="AR313" s="322"/>
    </row>
    <row r="314" spans="1:44" customFormat="1" ht="30.6" x14ac:dyDescent="0.3">
      <c r="A314" s="328"/>
      <c r="B314" s="331"/>
      <c r="C314" s="330" t="s">
        <v>627</v>
      </c>
      <c r="D314" s="469" t="s">
        <v>628</v>
      </c>
      <c r="E314" s="469"/>
      <c r="F314" s="469"/>
      <c r="G314" s="332" t="s">
        <v>67</v>
      </c>
      <c r="H314" s="340">
        <v>109</v>
      </c>
      <c r="I314" s="333"/>
      <c r="J314" s="340">
        <v>109</v>
      </c>
      <c r="K314" s="342"/>
      <c r="L314" s="333"/>
      <c r="M314" s="338">
        <v>1787.92</v>
      </c>
      <c r="N314" s="333"/>
      <c r="O314" s="339">
        <v>80045</v>
      </c>
      <c r="AF314" s="322"/>
      <c r="AG314" s="322"/>
      <c r="AJ314" s="304" t="s">
        <v>628</v>
      </c>
      <c r="AL314" s="322"/>
      <c r="AP314" s="322"/>
      <c r="AR314" s="322"/>
    </row>
    <row r="315" spans="1:44" customFormat="1" ht="51" x14ac:dyDescent="0.3">
      <c r="A315" s="328"/>
      <c r="B315" s="331"/>
      <c r="C315" s="330" t="s">
        <v>629</v>
      </c>
      <c r="D315" s="469" t="s">
        <v>630</v>
      </c>
      <c r="E315" s="469"/>
      <c r="F315" s="469"/>
      <c r="G315" s="332" t="s">
        <v>67</v>
      </c>
      <c r="H315" s="340">
        <v>65</v>
      </c>
      <c r="I315" s="336">
        <v>0.85</v>
      </c>
      <c r="J315" s="336">
        <v>55.25</v>
      </c>
      <c r="K315" s="342"/>
      <c r="L315" s="333"/>
      <c r="M315" s="334">
        <v>906.26</v>
      </c>
      <c r="N315" s="333"/>
      <c r="O315" s="339">
        <v>40573.269999999997</v>
      </c>
      <c r="AF315" s="322"/>
      <c r="AG315" s="322"/>
      <c r="AJ315" s="304" t="s">
        <v>630</v>
      </c>
      <c r="AL315" s="322"/>
      <c r="AP315" s="322"/>
      <c r="AR315" s="322"/>
    </row>
    <row r="316" spans="1:44" customFormat="1" ht="14.4" x14ac:dyDescent="0.3">
      <c r="A316" s="328"/>
      <c r="B316" s="352"/>
      <c r="C316" s="353"/>
      <c r="D316" s="475" t="s">
        <v>70</v>
      </c>
      <c r="E316" s="475"/>
      <c r="F316" s="475"/>
      <c r="G316" s="324"/>
      <c r="H316" s="354"/>
      <c r="I316" s="354"/>
      <c r="J316" s="354"/>
      <c r="K316" s="355"/>
      <c r="L316" s="354"/>
      <c r="M316" s="361">
        <v>13059.2</v>
      </c>
      <c r="N316" s="348"/>
      <c r="O316" s="357">
        <v>271731.90000000002</v>
      </c>
      <c r="AF316" s="322"/>
      <c r="AG316" s="322"/>
      <c r="AL316" s="322" t="s">
        <v>70</v>
      </c>
      <c r="AP316" s="322"/>
      <c r="AR316" s="322"/>
    </row>
    <row r="317" spans="1:44" s="494" customFormat="1" ht="30.6" x14ac:dyDescent="0.3">
      <c r="A317" s="488" t="s">
        <v>762</v>
      </c>
      <c r="B317" s="489" t="s">
        <v>866</v>
      </c>
      <c r="C317" s="490" t="s">
        <v>985</v>
      </c>
      <c r="D317" s="491" t="s">
        <v>867</v>
      </c>
      <c r="E317" s="491"/>
      <c r="F317" s="491"/>
      <c r="G317" s="489" t="s">
        <v>739</v>
      </c>
      <c r="H317" s="489">
        <v>1</v>
      </c>
      <c r="I317" s="489" t="s">
        <v>48</v>
      </c>
      <c r="J317" s="489" t="s">
        <v>48</v>
      </c>
      <c r="K317" s="492" t="s">
        <v>868</v>
      </c>
      <c r="L317" s="489" t="s">
        <v>95</v>
      </c>
      <c r="M317" s="492" t="s">
        <v>869</v>
      </c>
      <c r="N317" s="489" t="s">
        <v>84</v>
      </c>
      <c r="O317" s="493" t="s">
        <v>870</v>
      </c>
      <c r="AF317" s="495"/>
      <c r="AG317" s="495" t="s">
        <v>867</v>
      </c>
      <c r="AL317" s="495"/>
      <c r="AP317" s="495"/>
      <c r="AR317" s="495"/>
    </row>
    <row r="318" spans="1:44" customFormat="1" ht="14.4" x14ac:dyDescent="0.3">
      <c r="A318" s="360"/>
      <c r="B318" s="303"/>
      <c r="C318" s="353"/>
      <c r="D318" s="469" t="s">
        <v>85</v>
      </c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76"/>
      <c r="AF318" s="322"/>
      <c r="AG318" s="322"/>
      <c r="AL318" s="322"/>
      <c r="AM318" s="304" t="s">
        <v>85</v>
      </c>
      <c r="AP318" s="322"/>
      <c r="AR318" s="322"/>
    </row>
    <row r="319" spans="1:44" customFormat="1" ht="14.4" x14ac:dyDescent="0.3">
      <c r="A319" s="360"/>
      <c r="B319" s="352"/>
      <c r="C319" s="353"/>
      <c r="D319" s="469" t="s">
        <v>871</v>
      </c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76"/>
      <c r="AF319" s="322"/>
      <c r="AG319" s="322"/>
      <c r="AL319" s="322"/>
      <c r="AN319" s="304" t="s">
        <v>871</v>
      </c>
      <c r="AP319" s="322"/>
      <c r="AR319" s="322"/>
    </row>
    <row r="320" spans="1:44" customFormat="1" ht="14.4" x14ac:dyDescent="0.3">
      <c r="A320" s="328"/>
      <c r="B320" s="329"/>
      <c r="C320" s="330"/>
      <c r="D320" s="467" t="s">
        <v>119</v>
      </c>
      <c r="E320" s="467"/>
      <c r="F320" s="467"/>
      <c r="G320" s="467"/>
      <c r="H320" s="467"/>
      <c r="I320" s="467"/>
      <c r="J320" s="467"/>
      <c r="K320" s="467"/>
      <c r="L320" s="467"/>
      <c r="M320" s="467"/>
      <c r="N320" s="467"/>
      <c r="O320" s="468"/>
      <c r="AF320" s="322"/>
      <c r="AG320" s="322"/>
      <c r="AH320" s="304" t="s">
        <v>119</v>
      </c>
      <c r="AL320" s="322"/>
      <c r="AP320" s="322"/>
      <c r="AR320" s="322"/>
    </row>
    <row r="321" spans="1:44" customFormat="1" ht="14.4" x14ac:dyDescent="0.3">
      <c r="A321" s="328"/>
      <c r="B321" s="352"/>
      <c r="C321" s="353"/>
      <c r="D321" s="475" t="s">
        <v>70</v>
      </c>
      <c r="E321" s="475"/>
      <c r="F321" s="475"/>
      <c r="G321" s="324"/>
      <c r="H321" s="354"/>
      <c r="I321" s="354"/>
      <c r="J321" s="354"/>
      <c r="K321" s="355"/>
      <c r="L321" s="354"/>
      <c r="M321" s="361">
        <v>206699.35</v>
      </c>
      <c r="N321" s="348"/>
      <c r="O321" s="357">
        <v>1686666.7</v>
      </c>
      <c r="AF321" s="322"/>
      <c r="AG321" s="322"/>
      <c r="AL321" s="322" t="s">
        <v>70</v>
      </c>
      <c r="AP321" s="322"/>
      <c r="AR321" s="322"/>
    </row>
    <row r="322" spans="1:44" s="494" customFormat="1" ht="31.8" x14ac:dyDescent="0.3">
      <c r="A322" s="488" t="s">
        <v>766</v>
      </c>
      <c r="B322" s="489" t="s">
        <v>872</v>
      </c>
      <c r="C322" s="490" t="s">
        <v>987</v>
      </c>
      <c r="D322" s="491" t="s">
        <v>719</v>
      </c>
      <c r="E322" s="491"/>
      <c r="F322" s="491"/>
      <c r="G322" s="489" t="s">
        <v>107</v>
      </c>
      <c r="H322" s="489">
        <v>2</v>
      </c>
      <c r="I322" s="489" t="s">
        <v>48</v>
      </c>
      <c r="J322" s="489" t="s">
        <v>27</v>
      </c>
      <c r="K322" s="492" t="s">
        <v>720</v>
      </c>
      <c r="L322" s="489" t="s">
        <v>95</v>
      </c>
      <c r="M322" s="492" t="s">
        <v>873</v>
      </c>
      <c r="N322" s="489" t="s">
        <v>84</v>
      </c>
      <c r="O322" s="493" t="s">
        <v>874</v>
      </c>
      <c r="AF322" s="495"/>
      <c r="AG322" s="495" t="s">
        <v>719</v>
      </c>
      <c r="AL322" s="495"/>
      <c r="AP322" s="495"/>
      <c r="AR322" s="495"/>
    </row>
    <row r="323" spans="1:44" customFormat="1" ht="14.4" x14ac:dyDescent="0.3">
      <c r="A323" s="360"/>
      <c r="B323" s="303"/>
      <c r="C323" s="353"/>
      <c r="D323" s="469" t="s">
        <v>85</v>
      </c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76"/>
      <c r="AF323" s="322"/>
      <c r="AG323" s="322"/>
      <c r="AL323" s="322"/>
      <c r="AM323" s="304" t="s">
        <v>85</v>
      </c>
      <c r="AP323" s="322"/>
      <c r="AR323" s="322"/>
    </row>
    <row r="324" spans="1:44" customFormat="1" ht="14.4" x14ac:dyDescent="0.3">
      <c r="A324" s="360"/>
      <c r="B324" s="352"/>
      <c r="C324" s="353"/>
      <c r="D324" s="469" t="s">
        <v>723</v>
      </c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76"/>
      <c r="AF324" s="322"/>
      <c r="AG324" s="322"/>
      <c r="AL324" s="322"/>
      <c r="AN324" s="304" t="s">
        <v>723</v>
      </c>
      <c r="AP324" s="322"/>
      <c r="AR324" s="322"/>
    </row>
    <row r="325" spans="1:44" customFormat="1" ht="14.4" x14ac:dyDescent="0.3">
      <c r="A325" s="328"/>
      <c r="B325" s="329"/>
      <c r="C325" s="330"/>
      <c r="D325" s="467" t="s">
        <v>119</v>
      </c>
      <c r="E325" s="467"/>
      <c r="F325" s="467"/>
      <c r="G325" s="467"/>
      <c r="H325" s="467"/>
      <c r="I325" s="467"/>
      <c r="J325" s="467"/>
      <c r="K325" s="467"/>
      <c r="L325" s="467"/>
      <c r="M325" s="467"/>
      <c r="N325" s="467"/>
      <c r="O325" s="468"/>
      <c r="AF325" s="322"/>
      <c r="AG325" s="322"/>
      <c r="AH325" s="304" t="s">
        <v>119</v>
      </c>
      <c r="AL325" s="322"/>
      <c r="AP325" s="322"/>
      <c r="AR325" s="322"/>
    </row>
    <row r="326" spans="1:44" customFormat="1" ht="14.4" x14ac:dyDescent="0.3">
      <c r="A326" s="328"/>
      <c r="B326" s="352"/>
      <c r="C326" s="353"/>
      <c r="D326" s="475" t="s">
        <v>70</v>
      </c>
      <c r="E326" s="475"/>
      <c r="F326" s="475"/>
      <c r="G326" s="324"/>
      <c r="H326" s="354"/>
      <c r="I326" s="354"/>
      <c r="J326" s="354"/>
      <c r="K326" s="355"/>
      <c r="L326" s="354"/>
      <c r="M326" s="356">
        <v>496.08</v>
      </c>
      <c r="N326" s="348"/>
      <c r="O326" s="357">
        <v>4048.01</v>
      </c>
      <c r="AF326" s="322"/>
      <c r="AG326" s="322"/>
      <c r="AL326" s="322" t="s">
        <v>70</v>
      </c>
      <c r="AP326" s="322"/>
      <c r="AR326" s="322"/>
    </row>
    <row r="327" spans="1:44" customFormat="1" ht="31.8" x14ac:dyDescent="0.3">
      <c r="A327" s="323" t="s">
        <v>770</v>
      </c>
      <c r="B327" s="324" t="s">
        <v>875</v>
      </c>
      <c r="C327" s="325" t="s">
        <v>876</v>
      </c>
      <c r="D327" s="473" t="s">
        <v>877</v>
      </c>
      <c r="E327" s="473"/>
      <c r="F327" s="473"/>
      <c r="G327" s="324" t="s">
        <v>739</v>
      </c>
      <c r="H327" s="324">
        <v>3</v>
      </c>
      <c r="I327" s="324" t="s">
        <v>48</v>
      </c>
      <c r="J327" s="324" t="s">
        <v>56</v>
      </c>
      <c r="K327" s="326"/>
      <c r="L327" s="324"/>
      <c r="M327" s="326"/>
      <c r="N327" s="324"/>
      <c r="O327" s="327"/>
      <c r="AF327" s="322"/>
      <c r="AG327" s="322" t="s">
        <v>877</v>
      </c>
      <c r="AL327" s="322"/>
      <c r="AP327" s="322"/>
      <c r="AR327" s="322"/>
    </row>
    <row r="328" spans="1:44" customFormat="1" ht="30.6" x14ac:dyDescent="0.3">
      <c r="A328" s="328"/>
      <c r="B328" s="329"/>
      <c r="C328" s="330" t="s">
        <v>50</v>
      </c>
      <c r="D328" s="467" t="s">
        <v>51</v>
      </c>
      <c r="E328" s="467"/>
      <c r="F328" s="467"/>
      <c r="G328" s="467"/>
      <c r="H328" s="467"/>
      <c r="I328" s="467"/>
      <c r="J328" s="467"/>
      <c r="K328" s="467"/>
      <c r="L328" s="467"/>
      <c r="M328" s="467"/>
      <c r="N328" s="467"/>
      <c r="O328" s="468"/>
      <c r="AF328" s="322"/>
      <c r="AG328" s="322"/>
      <c r="AH328" s="304" t="s">
        <v>51</v>
      </c>
      <c r="AL328" s="322"/>
      <c r="AP328" s="322"/>
      <c r="AR328" s="322"/>
    </row>
    <row r="329" spans="1:44" customFormat="1" ht="52.2" x14ac:dyDescent="0.3">
      <c r="A329" s="328"/>
      <c r="B329" s="329"/>
      <c r="C329" s="330" t="s">
        <v>52</v>
      </c>
      <c r="D329" s="467" t="s">
        <v>53</v>
      </c>
      <c r="E329" s="467"/>
      <c r="F329" s="467"/>
      <c r="G329" s="467"/>
      <c r="H329" s="467"/>
      <c r="I329" s="467"/>
      <c r="J329" s="467"/>
      <c r="K329" s="467"/>
      <c r="L329" s="467"/>
      <c r="M329" s="467"/>
      <c r="N329" s="467"/>
      <c r="O329" s="468"/>
      <c r="AF329" s="322"/>
      <c r="AG329" s="322"/>
      <c r="AH329" s="304" t="s">
        <v>53</v>
      </c>
      <c r="AL329" s="322"/>
      <c r="AP329" s="322"/>
      <c r="AR329" s="322"/>
    </row>
    <row r="330" spans="1:44" customFormat="1" ht="14.4" x14ac:dyDescent="0.3">
      <c r="A330" s="328"/>
      <c r="B330" s="331"/>
      <c r="C330" s="330" t="s">
        <v>48</v>
      </c>
      <c r="D330" s="469" t="s">
        <v>54</v>
      </c>
      <c r="E330" s="469"/>
      <c r="F330" s="469"/>
      <c r="G330" s="332"/>
      <c r="H330" s="333"/>
      <c r="I330" s="333"/>
      <c r="J330" s="333"/>
      <c r="K330" s="334">
        <v>367.68</v>
      </c>
      <c r="L330" s="358">
        <v>1.3225</v>
      </c>
      <c r="M330" s="338">
        <v>1458.77</v>
      </c>
      <c r="N330" s="336">
        <v>44.77</v>
      </c>
      <c r="O330" s="339">
        <v>65309.13</v>
      </c>
      <c r="AF330" s="322"/>
      <c r="AG330" s="322"/>
      <c r="AI330" s="304" t="s">
        <v>54</v>
      </c>
      <c r="AL330" s="322"/>
      <c r="AP330" s="322"/>
      <c r="AR330" s="322"/>
    </row>
    <row r="331" spans="1:44" customFormat="1" ht="14.4" x14ac:dyDescent="0.3">
      <c r="A331" s="328"/>
      <c r="B331" s="331"/>
      <c r="C331" s="330" t="s">
        <v>27</v>
      </c>
      <c r="D331" s="469" t="s">
        <v>55</v>
      </c>
      <c r="E331" s="469"/>
      <c r="F331" s="469"/>
      <c r="G331" s="332"/>
      <c r="H331" s="333"/>
      <c r="I331" s="333"/>
      <c r="J331" s="333"/>
      <c r="K331" s="338">
        <v>2964.26</v>
      </c>
      <c r="L331" s="358">
        <v>1.4375</v>
      </c>
      <c r="M331" s="338">
        <v>12783.37</v>
      </c>
      <c r="N331" s="336">
        <v>13.24</v>
      </c>
      <c r="O331" s="339">
        <v>169251.82</v>
      </c>
      <c r="AF331" s="322"/>
      <c r="AG331" s="322"/>
      <c r="AI331" s="304" t="s">
        <v>55</v>
      </c>
      <c r="AL331" s="322"/>
      <c r="AP331" s="322"/>
      <c r="AR331" s="322"/>
    </row>
    <row r="332" spans="1:44" customFormat="1" ht="14.4" x14ac:dyDescent="0.3">
      <c r="A332" s="328"/>
      <c r="B332" s="331"/>
      <c r="C332" s="330" t="s">
        <v>56</v>
      </c>
      <c r="D332" s="469" t="s">
        <v>57</v>
      </c>
      <c r="E332" s="469"/>
      <c r="F332" s="469"/>
      <c r="G332" s="332"/>
      <c r="H332" s="333"/>
      <c r="I332" s="333"/>
      <c r="J332" s="333"/>
      <c r="K332" s="334">
        <v>187.99</v>
      </c>
      <c r="L332" s="358">
        <v>1.4375</v>
      </c>
      <c r="M332" s="334">
        <v>810.71</v>
      </c>
      <c r="N332" s="336">
        <v>44.77</v>
      </c>
      <c r="O332" s="339">
        <v>36295.49</v>
      </c>
      <c r="AF332" s="322"/>
      <c r="AG332" s="322"/>
      <c r="AI332" s="304" t="s">
        <v>57</v>
      </c>
      <c r="AL332" s="322"/>
      <c r="AP332" s="322"/>
      <c r="AR332" s="322"/>
    </row>
    <row r="333" spans="1:44" customFormat="1" ht="14.4" x14ac:dyDescent="0.3">
      <c r="A333" s="328"/>
      <c r="B333" s="331"/>
      <c r="C333" s="330" t="s">
        <v>58</v>
      </c>
      <c r="D333" s="469" t="s">
        <v>59</v>
      </c>
      <c r="E333" s="469"/>
      <c r="F333" s="469"/>
      <c r="G333" s="332"/>
      <c r="H333" s="333"/>
      <c r="I333" s="333"/>
      <c r="J333" s="333"/>
      <c r="K333" s="338">
        <v>24881.439999999999</v>
      </c>
      <c r="L333" s="333"/>
      <c r="M333" s="338">
        <v>74644.320000000007</v>
      </c>
      <c r="N333" s="336">
        <v>8.16</v>
      </c>
      <c r="O333" s="339">
        <v>609097.65</v>
      </c>
      <c r="AF333" s="322"/>
      <c r="AG333" s="322"/>
      <c r="AI333" s="304" t="s">
        <v>59</v>
      </c>
      <c r="AL333" s="322"/>
      <c r="AP333" s="322"/>
      <c r="AR333" s="322"/>
    </row>
    <row r="334" spans="1:44" customFormat="1" ht="14.4" x14ac:dyDescent="0.3">
      <c r="A334" s="328"/>
      <c r="B334" s="331"/>
      <c r="C334" s="330"/>
      <c r="D334" s="469" t="s">
        <v>60</v>
      </c>
      <c r="E334" s="469"/>
      <c r="F334" s="469"/>
      <c r="G334" s="332" t="s">
        <v>61</v>
      </c>
      <c r="H334" s="336">
        <v>38.22</v>
      </c>
      <c r="I334" s="358">
        <v>1.3225</v>
      </c>
      <c r="J334" s="345">
        <v>151.63784999999999</v>
      </c>
      <c r="K334" s="342"/>
      <c r="L334" s="333"/>
      <c r="M334" s="342"/>
      <c r="N334" s="333"/>
      <c r="O334" s="343"/>
      <c r="AF334" s="322"/>
      <c r="AG334" s="322"/>
      <c r="AJ334" s="304" t="s">
        <v>60</v>
      </c>
      <c r="AL334" s="322"/>
      <c r="AP334" s="322"/>
      <c r="AR334" s="322"/>
    </row>
    <row r="335" spans="1:44" customFormat="1" ht="14.4" x14ac:dyDescent="0.3">
      <c r="A335" s="328"/>
      <c r="B335" s="331"/>
      <c r="C335" s="330"/>
      <c r="D335" s="469" t="s">
        <v>62</v>
      </c>
      <c r="E335" s="469"/>
      <c r="F335" s="469"/>
      <c r="G335" s="332" t="s">
        <v>61</v>
      </c>
      <c r="H335" s="336">
        <v>14.16</v>
      </c>
      <c r="I335" s="358">
        <v>1.4375</v>
      </c>
      <c r="J335" s="335">
        <v>61.064999999999998</v>
      </c>
      <c r="K335" s="342"/>
      <c r="L335" s="333"/>
      <c r="M335" s="342"/>
      <c r="N335" s="333"/>
      <c r="O335" s="343"/>
      <c r="AF335" s="322"/>
      <c r="AG335" s="322"/>
      <c r="AJ335" s="304" t="s">
        <v>62</v>
      </c>
      <c r="AL335" s="322"/>
      <c r="AP335" s="322"/>
      <c r="AR335" s="322"/>
    </row>
    <row r="336" spans="1:44" customFormat="1" ht="14.4" x14ac:dyDescent="0.3">
      <c r="A336" s="346"/>
      <c r="B336" s="332"/>
      <c r="C336" s="330"/>
      <c r="D336" s="474" t="s">
        <v>63</v>
      </c>
      <c r="E336" s="474"/>
      <c r="F336" s="474"/>
      <c r="G336" s="347"/>
      <c r="H336" s="348"/>
      <c r="I336" s="348"/>
      <c r="J336" s="348"/>
      <c r="K336" s="349">
        <v>28213.38</v>
      </c>
      <c r="L336" s="348"/>
      <c r="M336" s="349">
        <v>88886.46</v>
      </c>
      <c r="N336" s="348"/>
      <c r="O336" s="351">
        <v>843658.6</v>
      </c>
      <c r="AF336" s="322"/>
      <c r="AG336" s="322"/>
      <c r="AK336" s="304" t="s">
        <v>63</v>
      </c>
      <c r="AL336" s="322"/>
      <c r="AP336" s="322"/>
      <c r="AR336" s="322"/>
    </row>
    <row r="337" spans="1:44" customFormat="1" ht="14.4" x14ac:dyDescent="0.3">
      <c r="A337" s="328"/>
      <c r="B337" s="331"/>
      <c r="C337" s="330"/>
      <c r="D337" s="469" t="s">
        <v>64</v>
      </c>
      <c r="E337" s="469"/>
      <c r="F337" s="469"/>
      <c r="G337" s="332"/>
      <c r="H337" s="333"/>
      <c r="I337" s="333"/>
      <c r="J337" s="333"/>
      <c r="K337" s="342"/>
      <c r="L337" s="333"/>
      <c r="M337" s="338">
        <v>2269.48</v>
      </c>
      <c r="N337" s="333"/>
      <c r="O337" s="339">
        <v>101604.62</v>
      </c>
      <c r="AF337" s="322"/>
      <c r="AG337" s="322"/>
      <c r="AJ337" s="304" t="s">
        <v>64</v>
      </c>
      <c r="AL337" s="322"/>
      <c r="AP337" s="322"/>
      <c r="AR337" s="322"/>
    </row>
    <row r="338" spans="1:44" customFormat="1" ht="30.6" x14ac:dyDescent="0.3">
      <c r="A338" s="328"/>
      <c r="B338" s="331"/>
      <c r="C338" s="330" t="s">
        <v>627</v>
      </c>
      <c r="D338" s="469" t="s">
        <v>628</v>
      </c>
      <c r="E338" s="469"/>
      <c r="F338" s="469"/>
      <c r="G338" s="332" t="s">
        <v>67</v>
      </c>
      <c r="H338" s="340">
        <v>109</v>
      </c>
      <c r="I338" s="333"/>
      <c r="J338" s="340">
        <v>109</v>
      </c>
      <c r="K338" s="342"/>
      <c r="L338" s="333"/>
      <c r="M338" s="338">
        <v>2473.73</v>
      </c>
      <c r="N338" s="333"/>
      <c r="O338" s="339">
        <v>110749.04</v>
      </c>
      <c r="AF338" s="322"/>
      <c r="AG338" s="322"/>
      <c r="AJ338" s="304" t="s">
        <v>628</v>
      </c>
      <c r="AL338" s="322"/>
      <c r="AP338" s="322"/>
      <c r="AR338" s="322"/>
    </row>
    <row r="339" spans="1:44" customFormat="1" ht="51" x14ac:dyDescent="0.3">
      <c r="A339" s="328"/>
      <c r="B339" s="331"/>
      <c r="C339" s="330" t="s">
        <v>629</v>
      </c>
      <c r="D339" s="469" t="s">
        <v>630</v>
      </c>
      <c r="E339" s="469"/>
      <c r="F339" s="469"/>
      <c r="G339" s="332" t="s">
        <v>67</v>
      </c>
      <c r="H339" s="340">
        <v>65</v>
      </c>
      <c r="I339" s="336">
        <v>0.85</v>
      </c>
      <c r="J339" s="336">
        <v>55.25</v>
      </c>
      <c r="K339" s="342"/>
      <c r="L339" s="333"/>
      <c r="M339" s="338">
        <v>1253.8900000000001</v>
      </c>
      <c r="N339" s="333"/>
      <c r="O339" s="339">
        <v>56136.55</v>
      </c>
      <c r="AF339" s="322"/>
      <c r="AG339" s="322"/>
      <c r="AJ339" s="304" t="s">
        <v>630</v>
      </c>
      <c r="AL339" s="322"/>
      <c r="AP339" s="322"/>
      <c r="AR339" s="322"/>
    </row>
    <row r="340" spans="1:44" customFormat="1" ht="14.4" x14ac:dyDescent="0.3">
      <c r="A340" s="328"/>
      <c r="B340" s="352"/>
      <c r="C340" s="353"/>
      <c r="D340" s="475" t="s">
        <v>70</v>
      </c>
      <c r="E340" s="475"/>
      <c r="F340" s="475"/>
      <c r="G340" s="324"/>
      <c r="H340" s="354"/>
      <c r="I340" s="354"/>
      <c r="J340" s="354"/>
      <c r="K340" s="355"/>
      <c r="L340" s="354"/>
      <c r="M340" s="361">
        <v>92614.080000000002</v>
      </c>
      <c r="N340" s="348"/>
      <c r="O340" s="357">
        <v>1010544.19</v>
      </c>
      <c r="AF340" s="322"/>
      <c r="AG340" s="322"/>
      <c r="AL340" s="322" t="s">
        <v>70</v>
      </c>
      <c r="AP340" s="322"/>
      <c r="AR340" s="322"/>
    </row>
    <row r="341" spans="1:44" customFormat="1" ht="52.2" x14ac:dyDescent="0.3">
      <c r="A341" s="323" t="s">
        <v>774</v>
      </c>
      <c r="B341" s="324" t="s">
        <v>878</v>
      </c>
      <c r="C341" s="325" t="s">
        <v>879</v>
      </c>
      <c r="D341" s="473" t="s">
        <v>880</v>
      </c>
      <c r="E341" s="473"/>
      <c r="F341" s="473"/>
      <c r="G341" s="324" t="s">
        <v>739</v>
      </c>
      <c r="H341" s="324">
        <v>3</v>
      </c>
      <c r="I341" s="324" t="s">
        <v>48</v>
      </c>
      <c r="J341" s="324" t="s">
        <v>56</v>
      </c>
      <c r="K341" s="326"/>
      <c r="L341" s="324"/>
      <c r="M341" s="326"/>
      <c r="N341" s="324"/>
      <c r="O341" s="327"/>
      <c r="AF341" s="322"/>
      <c r="AG341" s="322" t="s">
        <v>880</v>
      </c>
      <c r="AL341" s="322"/>
      <c r="AP341" s="322"/>
      <c r="AR341" s="322"/>
    </row>
    <row r="342" spans="1:44" customFormat="1" ht="30.6" x14ac:dyDescent="0.3">
      <c r="A342" s="328"/>
      <c r="B342" s="329"/>
      <c r="C342" s="330" t="s">
        <v>50</v>
      </c>
      <c r="D342" s="467" t="s">
        <v>51</v>
      </c>
      <c r="E342" s="467"/>
      <c r="F342" s="467"/>
      <c r="G342" s="467"/>
      <c r="H342" s="467"/>
      <c r="I342" s="467"/>
      <c r="J342" s="467"/>
      <c r="K342" s="467"/>
      <c r="L342" s="467"/>
      <c r="M342" s="467"/>
      <c r="N342" s="467"/>
      <c r="O342" s="468"/>
      <c r="AF342" s="322"/>
      <c r="AG342" s="322"/>
      <c r="AH342" s="304" t="s">
        <v>51</v>
      </c>
      <c r="AL342" s="322"/>
      <c r="AP342" s="322"/>
      <c r="AR342" s="322"/>
    </row>
    <row r="343" spans="1:44" customFormat="1" ht="52.2" x14ac:dyDescent="0.3">
      <c r="A343" s="328"/>
      <c r="B343" s="329"/>
      <c r="C343" s="330" t="s">
        <v>52</v>
      </c>
      <c r="D343" s="467" t="s">
        <v>53</v>
      </c>
      <c r="E343" s="467"/>
      <c r="F343" s="467"/>
      <c r="G343" s="467"/>
      <c r="H343" s="467"/>
      <c r="I343" s="467"/>
      <c r="J343" s="467"/>
      <c r="K343" s="467"/>
      <c r="L343" s="467"/>
      <c r="M343" s="467"/>
      <c r="N343" s="467"/>
      <c r="O343" s="468"/>
      <c r="AF343" s="322"/>
      <c r="AG343" s="322"/>
      <c r="AH343" s="304" t="s">
        <v>53</v>
      </c>
      <c r="AL343" s="322"/>
      <c r="AP343" s="322"/>
      <c r="AR343" s="322"/>
    </row>
    <row r="344" spans="1:44" customFormat="1" ht="14.4" x14ac:dyDescent="0.3">
      <c r="A344" s="328"/>
      <c r="B344" s="331"/>
      <c r="C344" s="330" t="s">
        <v>48</v>
      </c>
      <c r="D344" s="469" t="s">
        <v>54</v>
      </c>
      <c r="E344" s="469"/>
      <c r="F344" s="469"/>
      <c r="G344" s="332"/>
      <c r="H344" s="333"/>
      <c r="I344" s="333"/>
      <c r="J344" s="333"/>
      <c r="K344" s="334">
        <v>316.8</v>
      </c>
      <c r="L344" s="358">
        <v>1.3225</v>
      </c>
      <c r="M344" s="338">
        <v>1256.9000000000001</v>
      </c>
      <c r="N344" s="336">
        <v>44.77</v>
      </c>
      <c r="O344" s="339">
        <v>56271.41</v>
      </c>
      <c r="AF344" s="322"/>
      <c r="AG344" s="322"/>
      <c r="AI344" s="304" t="s">
        <v>54</v>
      </c>
      <c r="AL344" s="322"/>
      <c r="AP344" s="322"/>
      <c r="AR344" s="322"/>
    </row>
    <row r="345" spans="1:44" customFormat="1" ht="14.4" x14ac:dyDescent="0.3">
      <c r="A345" s="328"/>
      <c r="B345" s="331"/>
      <c r="C345" s="330" t="s">
        <v>27</v>
      </c>
      <c r="D345" s="469" t="s">
        <v>55</v>
      </c>
      <c r="E345" s="469"/>
      <c r="F345" s="469"/>
      <c r="G345" s="332"/>
      <c r="H345" s="333"/>
      <c r="I345" s="333"/>
      <c r="J345" s="333"/>
      <c r="K345" s="338">
        <v>8602.08</v>
      </c>
      <c r="L345" s="358">
        <v>1.4375</v>
      </c>
      <c r="M345" s="338">
        <v>37096.47</v>
      </c>
      <c r="N345" s="336">
        <v>13.24</v>
      </c>
      <c r="O345" s="339">
        <v>491157.26</v>
      </c>
      <c r="AF345" s="322"/>
      <c r="AG345" s="322"/>
      <c r="AI345" s="304" t="s">
        <v>55</v>
      </c>
      <c r="AL345" s="322"/>
      <c r="AP345" s="322"/>
      <c r="AR345" s="322"/>
    </row>
    <row r="346" spans="1:44" customFormat="1" ht="14.4" x14ac:dyDescent="0.3">
      <c r="A346" s="328"/>
      <c r="B346" s="331"/>
      <c r="C346" s="330" t="s">
        <v>56</v>
      </c>
      <c r="D346" s="469" t="s">
        <v>57</v>
      </c>
      <c r="E346" s="469"/>
      <c r="F346" s="469"/>
      <c r="G346" s="332"/>
      <c r="H346" s="333"/>
      <c r="I346" s="333"/>
      <c r="J346" s="333"/>
      <c r="K346" s="334">
        <v>328.35</v>
      </c>
      <c r="L346" s="358">
        <v>1.4375</v>
      </c>
      <c r="M346" s="338">
        <v>1416.01</v>
      </c>
      <c r="N346" s="336">
        <v>44.77</v>
      </c>
      <c r="O346" s="339">
        <v>63394.77</v>
      </c>
      <c r="AF346" s="322"/>
      <c r="AG346" s="322"/>
      <c r="AI346" s="304" t="s">
        <v>57</v>
      </c>
      <c r="AL346" s="322"/>
      <c r="AP346" s="322"/>
      <c r="AR346" s="322"/>
    </row>
    <row r="347" spans="1:44" customFormat="1" ht="14.4" x14ac:dyDescent="0.3">
      <c r="A347" s="328"/>
      <c r="B347" s="331"/>
      <c r="C347" s="330"/>
      <c r="D347" s="469" t="s">
        <v>60</v>
      </c>
      <c r="E347" s="469"/>
      <c r="F347" s="469"/>
      <c r="G347" s="332" t="s">
        <v>61</v>
      </c>
      <c r="H347" s="336">
        <v>34.51</v>
      </c>
      <c r="I347" s="358">
        <v>1.3225</v>
      </c>
      <c r="J347" s="341">
        <v>136.91842500000001</v>
      </c>
      <c r="K347" s="342"/>
      <c r="L347" s="333"/>
      <c r="M347" s="342"/>
      <c r="N347" s="333"/>
      <c r="O347" s="343"/>
      <c r="AF347" s="322"/>
      <c r="AG347" s="322"/>
      <c r="AJ347" s="304" t="s">
        <v>60</v>
      </c>
      <c r="AL347" s="322"/>
      <c r="AP347" s="322"/>
      <c r="AR347" s="322"/>
    </row>
    <row r="348" spans="1:44" customFormat="1" ht="14.4" x14ac:dyDescent="0.3">
      <c r="A348" s="328"/>
      <c r="B348" s="331"/>
      <c r="C348" s="330"/>
      <c r="D348" s="469" t="s">
        <v>62</v>
      </c>
      <c r="E348" s="469"/>
      <c r="F348" s="469"/>
      <c r="G348" s="332" t="s">
        <v>61</v>
      </c>
      <c r="H348" s="336">
        <v>25.66</v>
      </c>
      <c r="I348" s="358">
        <v>1.4375</v>
      </c>
      <c r="J348" s="345">
        <v>110.65875</v>
      </c>
      <c r="K348" s="342"/>
      <c r="L348" s="333"/>
      <c r="M348" s="342"/>
      <c r="N348" s="333"/>
      <c r="O348" s="343"/>
      <c r="AF348" s="322"/>
      <c r="AG348" s="322"/>
      <c r="AJ348" s="304" t="s">
        <v>62</v>
      </c>
      <c r="AL348" s="322"/>
      <c r="AP348" s="322"/>
      <c r="AR348" s="322"/>
    </row>
    <row r="349" spans="1:44" customFormat="1" ht="14.4" x14ac:dyDescent="0.3">
      <c r="A349" s="346"/>
      <c r="B349" s="332"/>
      <c r="C349" s="330"/>
      <c r="D349" s="474" t="s">
        <v>63</v>
      </c>
      <c r="E349" s="474"/>
      <c r="F349" s="474"/>
      <c r="G349" s="347"/>
      <c r="H349" s="348"/>
      <c r="I349" s="348"/>
      <c r="J349" s="348"/>
      <c r="K349" s="349">
        <v>8918.8799999999992</v>
      </c>
      <c r="L349" s="348"/>
      <c r="M349" s="349">
        <v>38353.370000000003</v>
      </c>
      <c r="N349" s="348"/>
      <c r="O349" s="351">
        <v>547428.67000000004</v>
      </c>
      <c r="AF349" s="322"/>
      <c r="AG349" s="322"/>
      <c r="AK349" s="304" t="s">
        <v>63</v>
      </c>
      <c r="AL349" s="322"/>
      <c r="AP349" s="322"/>
      <c r="AR349" s="322"/>
    </row>
    <row r="350" spans="1:44" customFormat="1" ht="14.4" x14ac:dyDescent="0.3">
      <c r="A350" s="328"/>
      <c r="B350" s="331"/>
      <c r="C350" s="330"/>
      <c r="D350" s="469" t="s">
        <v>64</v>
      </c>
      <c r="E350" s="469"/>
      <c r="F350" s="469"/>
      <c r="G350" s="332"/>
      <c r="H350" s="333"/>
      <c r="I350" s="333"/>
      <c r="J350" s="333"/>
      <c r="K350" s="342"/>
      <c r="L350" s="333"/>
      <c r="M350" s="338">
        <v>2672.91</v>
      </c>
      <c r="N350" s="333"/>
      <c r="O350" s="339">
        <v>119666.18</v>
      </c>
      <c r="AF350" s="322"/>
      <c r="AG350" s="322"/>
      <c r="AJ350" s="304" t="s">
        <v>64</v>
      </c>
      <c r="AL350" s="322"/>
      <c r="AP350" s="322"/>
      <c r="AR350" s="322"/>
    </row>
    <row r="351" spans="1:44" customFormat="1" ht="30.6" x14ac:dyDescent="0.3">
      <c r="A351" s="328"/>
      <c r="B351" s="331"/>
      <c r="C351" s="330" t="s">
        <v>627</v>
      </c>
      <c r="D351" s="469" t="s">
        <v>628</v>
      </c>
      <c r="E351" s="469"/>
      <c r="F351" s="469"/>
      <c r="G351" s="332" t="s">
        <v>67</v>
      </c>
      <c r="H351" s="340">
        <v>109</v>
      </c>
      <c r="I351" s="333"/>
      <c r="J351" s="340">
        <v>109</v>
      </c>
      <c r="K351" s="342"/>
      <c r="L351" s="333"/>
      <c r="M351" s="338">
        <v>2913.47</v>
      </c>
      <c r="N351" s="333"/>
      <c r="O351" s="339">
        <v>130436.14</v>
      </c>
      <c r="AF351" s="322"/>
      <c r="AG351" s="322"/>
      <c r="AJ351" s="304" t="s">
        <v>628</v>
      </c>
      <c r="AL351" s="322"/>
      <c r="AP351" s="322"/>
      <c r="AR351" s="322"/>
    </row>
    <row r="352" spans="1:44" customFormat="1" ht="51" x14ac:dyDescent="0.3">
      <c r="A352" s="328"/>
      <c r="B352" s="331"/>
      <c r="C352" s="330" t="s">
        <v>629</v>
      </c>
      <c r="D352" s="469" t="s">
        <v>630</v>
      </c>
      <c r="E352" s="469"/>
      <c r="F352" s="469"/>
      <c r="G352" s="332" t="s">
        <v>67</v>
      </c>
      <c r="H352" s="340">
        <v>65</v>
      </c>
      <c r="I352" s="336">
        <v>0.85</v>
      </c>
      <c r="J352" s="336">
        <v>55.25</v>
      </c>
      <c r="K352" s="342"/>
      <c r="L352" s="333"/>
      <c r="M352" s="338">
        <v>1476.78</v>
      </c>
      <c r="N352" s="333"/>
      <c r="O352" s="339">
        <v>66115.56</v>
      </c>
      <c r="AF352" s="322"/>
      <c r="AG352" s="322"/>
      <c r="AJ352" s="304" t="s">
        <v>630</v>
      </c>
      <c r="AL352" s="322"/>
      <c r="AP352" s="322"/>
      <c r="AR352" s="322"/>
    </row>
    <row r="353" spans="1:44" customFormat="1" ht="14.4" x14ac:dyDescent="0.3">
      <c r="A353" s="328"/>
      <c r="B353" s="352"/>
      <c r="C353" s="353"/>
      <c r="D353" s="475" t="s">
        <v>70</v>
      </c>
      <c r="E353" s="475"/>
      <c r="F353" s="475"/>
      <c r="G353" s="324"/>
      <c r="H353" s="354"/>
      <c r="I353" s="354"/>
      <c r="J353" s="354"/>
      <c r="K353" s="355"/>
      <c r="L353" s="354"/>
      <c r="M353" s="361">
        <v>42743.62</v>
      </c>
      <c r="N353" s="348"/>
      <c r="O353" s="357">
        <v>743980.37</v>
      </c>
      <c r="AF353" s="322"/>
      <c r="AG353" s="322"/>
      <c r="AL353" s="322" t="s">
        <v>70</v>
      </c>
      <c r="AP353" s="322"/>
      <c r="AR353" s="322"/>
    </row>
    <row r="354" spans="1:44" s="494" customFormat="1" ht="30.6" x14ac:dyDescent="0.3">
      <c r="A354" s="488" t="s">
        <v>778</v>
      </c>
      <c r="B354" s="489" t="s">
        <v>881</v>
      </c>
      <c r="C354" s="490" t="s">
        <v>988</v>
      </c>
      <c r="D354" s="491" t="s">
        <v>882</v>
      </c>
      <c r="E354" s="491"/>
      <c r="F354" s="491"/>
      <c r="G354" s="489" t="s">
        <v>739</v>
      </c>
      <c r="H354" s="489">
        <v>3</v>
      </c>
      <c r="I354" s="489" t="s">
        <v>48</v>
      </c>
      <c r="J354" s="489" t="s">
        <v>56</v>
      </c>
      <c r="K354" s="492" t="s">
        <v>883</v>
      </c>
      <c r="L354" s="489" t="s">
        <v>95</v>
      </c>
      <c r="M354" s="492" t="s">
        <v>884</v>
      </c>
      <c r="N354" s="489" t="s">
        <v>84</v>
      </c>
      <c r="O354" s="493" t="s">
        <v>885</v>
      </c>
      <c r="AF354" s="495"/>
      <c r="AG354" s="495" t="s">
        <v>882</v>
      </c>
      <c r="AL354" s="495"/>
      <c r="AP354" s="495"/>
      <c r="AR354" s="495"/>
    </row>
    <row r="355" spans="1:44" customFormat="1" ht="14.4" x14ac:dyDescent="0.3">
      <c r="A355" s="360"/>
      <c r="B355" s="303"/>
      <c r="C355" s="353"/>
      <c r="D355" s="469" t="s">
        <v>85</v>
      </c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76"/>
      <c r="AF355" s="322"/>
      <c r="AG355" s="322"/>
      <c r="AL355" s="322"/>
      <c r="AM355" s="304" t="s">
        <v>85</v>
      </c>
      <c r="AP355" s="322"/>
      <c r="AR355" s="322"/>
    </row>
    <row r="356" spans="1:44" customFormat="1" ht="14.4" x14ac:dyDescent="0.3">
      <c r="A356" s="360"/>
      <c r="B356" s="352"/>
      <c r="C356" s="353"/>
      <c r="D356" s="469" t="s">
        <v>886</v>
      </c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76"/>
      <c r="AF356" s="322"/>
      <c r="AG356" s="322"/>
      <c r="AL356" s="322"/>
      <c r="AN356" s="304" t="s">
        <v>886</v>
      </c>
      <c r="AP356" s="322"/>
      <c r="AR356" s="322"/>
    </row>
    <row r="357" spans="1:44" customFormat="1" ht="14.4" x14ac:dyDescent="0.3">
      <c r="A357" s="328"/>
      <c r="B357" s="329"/>
      <c r="C357" s="330"/>
      <c r="D357" s="467" t="s">
        <v>119</v>
      </c>
      <c r="E357" s="467"/>
      <c r="F357" s="467"/>
      <c r="G357" s="467"/>
      <c r="H357" s="467"/>
      <c r="I357" s="467"/>
      <c r="J357" s="467"/>
      <c r="K357" s="467"/>
      <c r="L357" s="467"/>
      <c r="M357" s="467"/>
      <c r="N357" s="467"/>
      <c r="O357" s="468"/>
      <c r="AF357" s="322"/>
      <c r="AG357" s="322"/>
      <c r="AH357" s="304" t="s">
        <v>119</v>
      </c>
      <c r="AL357" s="322"/>
      <c r="AP357" s="322"/>
      <c r="AR357" s="322"/>
    </row>
    <row r="358" spans="1:44" customFormat="1" ht="14.4" x14ac:dyDescent="0.3">
      <c r="A358" s="328"/>
      <c r="B358" s="352"/>
      <c r="C358" s="353"/>
      <c r="D358" s="475" t="s">
        <v>70</v>
      </c>
      <c r="E358" s="475"/>
      <c r="F358" s="475"/>
      <c r="G358" s="324"/>
      <c r="H358" s="354"/>
      <c r="I358" s="354"/>
      <c r="J358" s="354"/>
      <c r="K358" s="355"/>
      <c r="L358" s="354"/>
      <c r="M358" s="361">
        <v>1031533.1</v>
      </c>
      <c r="N358" s="348"/>
      <c r="O358" s="357">
        <v>8417310.0999999996</v>
      </c>
      <c r="AF358" s="322"/>
      <c r="AG358" s="322"/>
      <c r="AL358" s="322" t="s">
        <v>70</v>
      </c>
      <c r="AP358" s="322"/>
      <c r="AR358" s="322"/>
    </row>
    <row r="359" spans="1:44" s="494" customFormat="1" ht="30.6" x14ac:dyDescent="0.3">
      <c r="A359" s="488" t="s">
        <v>785</v>
      </c>
      <c r="B359" s="489" t="s">
        <v>887</v>
      </c>
      <c r="C359" s="490" t="s">
        <v>988</v>
      </c>
      <c r="D359" s="491" t="s">
        <v>888</v>
      </c>
      <c r="E359" s="491"/>
      <c r="F359" s="491"/>
      <c r="G359" s="489" t="s">
        <v>739</v>
      </c>
      <c r="H359" s="489">
        <v>3</v>
      </c>
      <c r="I359" s="489" t="s">
        <v>48</v>
      </c>
      <c r="J359" s="489" t="s">
        <v>56</v>
      </c>
      <c r="K359" s="492" t="s">
        <v>889</v>
      </c>
      <c r="L359" s="489" t="s">
        <v>95</v>
      </c>
      <c r="M359" s="492" t="s">
        <v>890</v>
      </c>
      <c r="N359" s="489" t="s">
        <v>84</v>
      </c>
      <c r="O359" s="493" t="s">
        <v>891</v>
      </c>
      <c r="AF359" s="495"/>
      <c r="AG359" s="495" t="s">
        <v>888</v>
      </c>
      <c r="AL359" s="495"/>
      <c r="AP359" s="495"/>
      <c r="AR359" s="495"/>
    </row>
    <row r="360" spans="1:44" customFormat="1" ht="14.4" x14ac:dyDescent="0.3">
      <c r="A360" s="360"/>
      <c r="B360" s="303"/>
      <c r="C360" s="353"/>
      <c r="D360" s="469" t="s">
        <v>85</v>
      </c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76"/>
      <c r="AF360" s="322"/>
      <c r="AG360" s="322"/>
      <c r="AL360" s="322"/>
      <c r="AM360" s="304" t="s">
        <v>85</v>
      </c>
      <c r="AP360" s="322"/>
      <c r="AR360" s="322"/>
    </row>
    <row r="361" spans="1:44" customFormat="1" ht="14.4" x14ac:dyDescent="0.3">
      <c r="A361" s="360"/>
      <c r="B361" s="352"/>
      <c r="C361" s="353"/>
      <c r="D361" s="469" t="s">
        <v>892</v>
      </c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76"/>
      <c r="AF361" s="322"/>
      <c r="AG361" s="322"/>
      <c r="AL361" s="322"/>
      <c r="AN361" s="304" t="s">
        <v>892</v>
      </c>
      <c r="AP361" s="322"/>
      <c r="AR361" s="322"/>
    </row>
    <row r="362" spans="1:44" customFormat="1" ht="14.4" x14ac:dyDescent="0.3">
      <c r="A362" s="328"/>
      <c r="B362" s="329"/>
      <c r="C362" s="330"/>
      <c r="D362" s="467" t="s">
        <v>119</v>
      </c>
      <c r="E362" s="467"/>
      <c r="F362" s="467"/>
      <c r="G362" s="467"/>
      <c r="H362" s="467"/>
      <c r="I362" s="467"/>
      <c r="J362" s="467"/>
      <c r="K362" s="467"/>
      <c r="L362" s="467"/>
      <c r="M362" s="467"/>
      <c r="N362" s="467"/>
      <c r="O362" s="468"/>
      <c r="AF362" s="322"/>
      <c r="AG362" s="322"/>
      <c r="AH362" s="304" t="s">
        <v>119</v>
      </c>
      <c r="AL362" s="322"/>
      <c r="AP362" s="322"/>
      <c r="AR362" s="322"/>
    </row>
    <row r="363" spans="1:44" customFormat="1" ht="14.4" x14ac:dyDescent="0.3">
      <c r="A363" s="328"/>
      <c r="B363" s="352"/>
      <c r="C363" s="353"/>
      <c r="D363" s="475" t="s">
        <v>70</v>
      </c>
      <c r="E363" s="475"/>
      <c r="F363" s="475"/>
      <c r="G363" s="324"/>
      <c r="H363" s="354"/>
      <c r="I363" s="354"/>
      <c r="J363" s="354"/>
      <c r="K363" s="355"/>
      <c r="L363" s="354"/>
      <c r="M363" s="361">
        <v>107959.07</v>
      </c>
      <c r="N363" s="348"/>
      <c r="O363" s="357">
        <v>880946.01</v>
      </c>
      <c r="AF363" s="322"/>
      <c r="AG363" s="322"/>
      <c r="AL363" s="322" t="s">
        <v>70</v>
      </c>
      <c r="AP363" s="322"/>
      <c r="AR363" s="322"/>
    </row>
    <row r="364" spans="1:44" customFormat="1" ht="21.6" x14ac:dyDescent="0.3">
      <c r="A364" s="323" t="s">
        <v>792</v>
      </c>
      <c r="B364" s="324" t="s">
        <v>893</v>
      </c>
      <c r="C364" s="325" t="s">
        <v>894</v>
      </c>
      <c r="D364" s="473" t="s">
        <v>895</v>
      </c>
      <c r="E364" s="473"/>
      <c r="F364" s="473"/>
      <c r="G364" s="324" t="s">
        <v>107</v>
      </c>
      <c r="H364" s="324">
        <v>3</v>
      </c>
      <c r="I364" s="324" t="s">
        <v>48</v>
      </c>
      <c r="J364" s="324" t="s">
        <v>56</v>
      </c>
      <c r="K364" s="326"/>
      <c r="L364" s="324"/>
      <c r="M364" s="326"/>
      <c r="N364" s="324"/>
      <c r="O364" s="327"/>
      <c r="AF364" s="322"/>
      <c r="AG364" s="322" t="s">
        <v>895</v>
      </c>
      <c r="AL364" s="322"/>
      <c r="AP364" s="322"/>
      <c r="AR364" s="322"/>
    </row>
    <row r="365" spans="1:44" customFormat="1" ht="30.6" x14ac:dyDescent="0.3">
      <c r="A365" s="328"/>
      <c r="B365" s="329"/>
      <c r="C365" s="330" t="s">
        <v>50</v>
      </c>
      <c r="D365" s="467" t="s">
        <v>51</v>
      </c>
      <c r="E365" s="467"/>
      <c r="F365" s="467"/>
      <c r="G365" s="467"/>
      <c r="H365" s="467"/>
      <c r="I365" s="467"/>
      <c r="J365" s="467"/>
      <c r="K365" s="467"/>
      <c r="L365" s="467"/>
      <c r="M365" s="467"/>
      <c r="N365" s="467"/>
      <c r="O365" s="468"/>
      <c r="AF365" s="322"/>
      <c r="AG365" s="322"/>
      <c r="AH365" s="304" t="s">
        <v>51</v>
      </c>
      <c r="AL365" s="322"/>
      <c r="AP365" s="322"/>
      <c r="AR365" s="322"/>
    </row>
    <row r="366" spans="1:44" customFormat="1" ht="52.2" x14ac:dyDescent="0.3">
      <c r="A366" s="328"/>
      <c r="B366" s="329"/>
      <c r="C366" s="330" t="s">
        <v>52</v>
      </c>
      <c r="D366" s="467" t="s">
        <v>53</v>
      </c>
      <c r="E366" s="467"/>
      <c r="F366" s="467"/>
      <c r="G366" s="467"/>
      <c r="H366" s="467"/>
      <c r="I366" s="467"/>
      <c r="J366" s="467"/>
      <c r="K366" s="467"/>
      <c r="L366" s="467"/>
      <c r="M366" s="467"/>
      <c r="N366" s="467"/>
      <c r="O366" s="468"/>
      <c r="AF366" s="322"/>
      <c r="AG366" s="322"/>
      <c r="AH366" s="304" t="s">
        <v>53</v>
      </c>
      <c r="AL366" s="322"/>
      <c r="AP366" s="322"/>
      <c r="AR366" s="322"/>
    </row>
    <row r="367" spans="1:44" customFormat="1" ht="14.4" x14ac:dyDescent="0.3">
      <c r="A367" s="328"/>
      <c r="B367" s="331"/>
      <c r="C367" s="330" t="s">
        <v>48</v>
      </c>
      <c r="D367" s="469" t="s">
        <v>54</v>
      </c>
      <c r="E367" s="469"/>
      <c r="F367" s="469"/>
      <c r="G367" s="332"/>
      <c r="H367" s="333"/>
      <c r="I367" s="333"/>
      <c r="J367" s="333"/>
      <c r="K367" s="334">
        <v>660.34</v>
      </c>
      <c r="L367" s="358">
        <v>1.3225</v>
      </c>
      <c r="M367" s="338">
        <v>2619.9</v>
      </c>
      <c r="N367" s="336">
        <v>44.77</v>
      </c>
      <c r="O367" s="339">
        <v>117292.92</v>
      </c>
      <c r="AF367" s="322"/>
      <c r="AG367" s="322"/>
      <c r="AI367" s="304" t="s">
        <v>54</v>
      </c>
      <c r="AL367" s="322"/>
      <c r="AP367" s="322"/>
      <c r="AR367" s="322"/>
    </row>
    <row r="368" spans="1:44" customFormat="1" ht="14.4" x14ac:dyDescent="0.3">
      <c r="A368" s="328"/>
      <c r="B368" s="331"/>
      <c r="C368" s="330" t="s">
        <v>27</v>
      </c>
      <c r="D368" s="469" t="s">
        <v>55</v>
      </c>
      <c r="E368" s="469"/>
      <c r="F368" s="469"/>
      <c r="G368" s="332"/>
      <c r="H368" s="333"/>
      <c r="I368" s="333"/>
      <c r="J368" s="333"/>
      <c r="K368" s="338">
        <v>2600.9299999999998</v>
      </c>
      <c r="L368" s="358">
        <v>1.4375</v>
      </c>
      <c r="M368" s="338">
        <v>11216.51</v>
      </c>
      <c r="N368" s="336">
        <v>13.24</v>
      </c>
      <c r="O368" s="339">
        <v>148506.59</v>
      </c>
      <c r="AF368" s="322"/>
      <c r="AG368" s="322"/>
      <c r="AI368" s="304" t="s">
        <v>55</v>
      </c>
      <c r="AL368" s="322"/>
      <c r="AP368" s="322"/>
      <c r="AR368" s="322"/>
    </row>
    <row r="369" spans="1:44" customFormat="1" ht="14.4" x14ac:dyDescent="0.3">
      <c r="A369" s="328"/>
      <c r="B369" s="331"/>
      <c r="C369" s="330" t="s">
        <v>56</v>
      </c>
      <c r="D369" s="469" t="s">
        <v>57</v>
      </c>
      <c r="E369" s="469"/>
      <c r="F369" s="469"/>
      <c r="G369" s="332"/>
      <c r="H369" s="333"/>
      <c r="I369" s="333"/>
      <c r="J369" s="333"/>
      <c r="K369" s="334">
        <v>282.81</v>
      </c>
      <c r="L369" s="358">
        <v>1.4375</v>
      </c>
      <c r="M369" s="338">
        <v>1219.6199999999999</v>
      </c>
      <c r="N369" s="336">
        <v>44.77</v>
      </c>
      <c r="O369" s="339">
        <v>54602.39</v>
      </c>
      <c r="AF369" s="322"/>
      <c r="AG369" s="322"/>
      <c r="AI369" s="304" t="s">
        <v>57</v>
      </c>
      <c r="AL369" s="322"/>
      <c r="AP369" s="322"/>
      <c r="AR369" s="322"/>
    </row>
    <row r="370" spans="1:44" customFormat="1" ht="14.4" x14ac:dyDescent="0.3">
      <c r="A370" s="328"/>
      <c r="B370" s="331"/>
      <c r="C370" s="330" t="s">
        <v>58</v>
      </c>
      <c r="D370" s="469" t="s">
        <v>59</v>
      </c>
      <c r="E370" s="469"/>
      <c r="F370" s="469"/>
      <c r="G370" s="332"/>
      <c r="H370" s="333"/>
      <c r="I370" s="333"/>
      <c r="J370" s="333"/>
      <c r="K370" s="338">
        <v>12218.73</v>
      </c>
      <c r="L370" s="333"/>
      <c r="M370" s="338">
        <v>36656.19</v>
      </c>
      <c r="N370" s="336">
        <v>8.16</v>
      </c>
      <c r="O370" s="339">
        <v>299114.51</v>
      </c>
      <c r="AF370" s="322"/>
      <c r="AG370" s="322"/>
      <c r="AI370" s="304" t="s">
        <v>59</v>
      </c>
      <c r="AL370" s="322"/>
      <c r="AP370" s="322"/>
      <c r="AR370" s="322"/>
    </row>
    <row r="371" spans="1:44" customFormat="1" ht="14.4" x14ac:dyDescent="0.3">
      <c r="A371" s="328"/>
      <c r="B371" s="331"/>
      <c r="C371" s="330"/>
      <c r="D371" s="469" t="s">
        <v>60</v>
      </c>
      <c r="E371" s="469"/>
      <c r="F371" s="469"/>
      <c r="G371" s="332" t="s">
        <v>61</v>
      </c>
      <c r="H371" s="344">
        <v>78.8</v>
      </c>
      <c r="I371" s="358">
        <v>1.3225</v>
      </c>
      <c r="J371" s="335">
        <v>312.63900000000001</v>
      </c>
      <c r="K371" s="342"/>
      <c r="L371" s="333"/>
      <c r="M371" s="342"/>
      <c r="N371" s="333"/>
      <c r="O371" s="343"/>
      <c r="AF371" s="322"/>
      <c r="AG371" s="322"/>
      <c r="AJ371" s="304" t="s">
        <v>60</v>
      </c>
      <c r="AL371" s="322"/>
      <c r="AP371" s="322"/>
      <c r="AR371" s="322"/>
    </row>
    <row r="372" spans="1:44" customFormat="1" ht="14.4" x14ac:dyDescent="0.3">
      <c r="A372" s="328"/>
      <c r="B372" s="331"/>
      <c r="C372" s="330"/>
      <c r="D372" s="469" t="s">
        <v>62</v>
      </c>
      <c r="E372" s="469"/>
      <c r="F372" s="469"/>
      <c r="G372" s="332" t="s">
        <v>61</v>
      </c>
      <c r="H372" s="336">
        <v>22.71</v>
      </c>
      <c r="I372" s="358">
        <v>1.4375</v>
      </c>
      <c r="J372" s="341">
        <v>97.936875000000001</v>
      </c>
      <c r="K372" s="342"/>
      <c r="L372" s="333"/>
      <c r="M372" s="342"/>
      <c r="N372" s="333"/>
      <c r="O372" s="343"/>
      <c r="AF372" s="322"/>
      <c r="AG372" s="322"/>
      <c r="AJ372" s="304" t="s">
        <v>62</v>
      </c>
      <c r="AL372" s="322"/>
      <c r="AP372" s="322"/>
      <c r="AR372" s="322"/>
    </row>
    <row r="373" spans="1:44" customFormat="1" ht="14.4" x14ac:dyDescent="0.3">
      <c r="A373" s="346"/>
      <c r="B373" s="332"/>
      <c r="C373" s="330"/>
      <c r="D373" s="474" t="s">
        <v>63</v>
      </c>
      <c r="E373" s="474"/>
      <c r="F373" s="474"/>
      <c r="G373" s="347"/>
      <c r="H373" s="348"/>
      <c r="I373" s="348"/>
      <c r="J373" s="348"/>
      <c r="K373" s="349">
        <v>15480</v>
      </c>
      <c r="L373" s="348"/>
      <c r="M373" s="349">
        <v>50492.6</v>
      </c>
      <c r="N373" s="348"/>
      <c r="O373" s="351">
        <v>564914.02</v>
      </c>
      <c r="AF373" s="322"/>
      <c r="AG373" s="322"/>
      <c r="AK373" s="304" t="s">
        <v>63</v>
      </c>
      <c r="AL373" s="322"/>
      <c r="AP373" s="322"/>
      <c r="AR373" s="322"/>
    </row>
    <row r="374" spans="1:44" customFormat="1" ht="14.4" x14ac:dyDescent="0.3">
      <c r="A374" s="328"/>
      <c r="B374" s="331"/>
      <c r="C374" s="330"/>
      <c r="D374" s="469" t="s">
        <v>64</v>
      </c>
      <c r="E374" s="469"/>
      <c r="F374" s="469"/>
      <c r="G374" s="332"/>
      <c r="H374" s="333"/>
      <c r="I374" s="333"/>
      <c r="J374" s="333"/>
      <c r="K374" s="342"/>
      <c r="L374" s="333"/>
      <c r="M374" s="338">
        <v>3839.52</v>
      </c>
      <c r="N374" s="333"/>
      <c r="O374" s="339">
        <v>171895.31</v>
      </c>
      <c r="AF374" s="322"/>
      <c r="AG374" s="322"/>
      <c r="AJ374" s="304" t="s">
        <v>64</v>
      </c>
      <c r="AL374" s="322"/>
      <c r="AP374" s="322"/>
      <c r="AR374" s="322"/>
    </row>
    <row r="375" spans="1:44" customFormat="1" ht="30.6" x14ac:dyDescent="0.3">
      <c r="A375" s="328"/>
      <c r="B375" s="331"/>
      <c r="C375" s="330" t="s">
        <v>627</v>
      </c>
      <c r="D375" s="469" t="s">
        <v>628</v>
      </c>
      <c r="E375" s="469"/>
      <c r="F375" s="469"/>
      <c r="G375" s="332" t="s">
        <v>67</v>
      </c>
      <c r="H375" s="340">
        <v>109</v>
      </c>
      <c r="I375" s="333"/>
      <c r="J375" s="340">
        <v>109</v>
      </c>
      <c r="K375" s="342"/>
      <c r="L375" s="333"/>
      <c r="M375" s="338">
        <v>4185.08</v>
      </c>
      <c r="N375" s="333"/>
      <c r="O375" s="339">
        <v>187365.89</v>
      </c>
      <c r="AF375" s="322"/>
      <c r="AG375" s="322"/>
      <c r="AJ375" s="304" t="s">
        <v>628</v>
      </c>
      <c r="AL375" s="322"/>
      <c r="AP375" s="322"/>
      <c r="AR375" s="322"/>
    </row>
    <row r="376" spans="1:44" customFormat="1" ht="51" x14ac:dyDescent="0.3">
      <c r="A376" s="328"/>
      <c r="B376" s="331"/>
      <c r="C376" s="330" t="s">
        <v>629</v>
      </c>
      <c r="D376" s="469" t="s">
        <v>630</v>
      </c>
      <c r="E376" s="469"/>
      <c r="F376" s="469"/>
      <c r="G376" s="332" t="s">
        <v>67</v>
      </c>
      <c r="H376" s="340">
        <v>65</v>
      </c>
      <c r="I376" s="336">
        <v>0.85</v>
      </c>
      <c r="J376" s="336">
        <v>55.25</v>
      </c>
      <c r="K376" s="342"/>
      <c r="L376" s="333"/>
      <c r="M376" s="338">
        <v>2121.33</v>
      </c>
      <c r="N376" s="333"/>
      <c r="O376" s="339">
        <v>94972.160000000003</v>
      </c>
      <c r="AF376" s="322"/>
      <c r="AG376" s="322"/>
      <c r="AJ376" s="304" t="s">
        <v>630</v>
      </c>
      <c r="AL376" s="322"/>
      <c r="AP376" s="322"/>
      <c r="AR376" s="322"/>
    </row>
    <row r="377" spans="1:44" customFormat="1" ht="14.4" x14ac:dyDescent="0.3">
      <c r="A377" s="328"/>
      <c r="B377" s="352"/>
      <c r="C377" s="353"/>
      <c r="D377" s="475" t="s">
        <v>70</v>
      </c>
      <c r="E377" s="475"/>
      <c r="F377" s="475"/>
      <c r="G377" s="324"/>
      <c r="H377" s="354"/>
      <c r="I377" s="354"/>
      <c r="J377" s="354"/>
      <c r="K377" s="355"/>
      <c r="L377" s="354"/>
      <c r="M377" s="361">
        <v>56799.01</v>
      </c>
      <c r="N377" s="348"/>
      <c r="O377" s="357">
        <v>847252.07</v>
      </c>
      <c r="AF377" s="322"/>
      <c r="AG377" s="322"/>
      <c r="AL377" s="322" t="s">
        <v>70</v>
      </c>
      <c r="AP377" s="322"/>
      <c r="AR377" s="322"/>
    </row>
    <row r="378" spans="1:44" customFormat="1" ht="31.8" x14ac:dyDescent="0.3">
      <c r="A378" s="323" t="s">
        <v>623</v>
      </c>
      <c r="B378" s="324" t="s">
        <v>896</v>
      </c>
      <c r="C378" s="325" t="s">
        <v>897</v>
      </c>
      <c r="D378" s="473" t="s">
        <v>898</v>
      </c>
      <c r="E378" s="473"/>
      <c r="F378" s="473"/>
      <c r="G378" s="324" t="s">
        <v>82</v>
      </c>
      <c r="H378" s="324">
        <v>-1.2</v>
      </c>
      <c r="I378" s="324" t="s">
        <v>48</v>
      </c>
      <c r="J378" s="324" t="s">
        <v>899</v>
      </c>
      <c r="K378" s="326" t="s">
        <v>900</v>
      </c>
      <c r="L378" s="324"/>
      <c r="M378" s="326" t="s">
        <v>901</v>
      </c>
      <c r="N378" s="324" t="s">
        <v>84</v>
      </c>
      <c r="O378" s="327" t="s">
        <v>902</v>
      </c>
      <c r="AF378" s="322"/>
      <c r="AG378" s="322" t="s">
        <v>898</v>
      </c>
      <c r="AL378" s="322"/>
      <c r="AP378" s="322"/>
      <c r="AR378" s="322"/>
    </row>
    <row r="379" spans="1:44" customFormat="1" ht="14.4" x14ac:dyDescent="0.3">
      <c r="A379" s="360"/>
      <c r="B379" s="303"/>
      <c r="C379" s="353"/>
      <c r="D379" s="469" t="s">
        <v>706</v>
      </c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76"/>
      <c r="AF379" s="322"/>
      <c r="AG379" s="322"/>
      <c r="AL379" s="322"/>
      <c r="AM379" s="304" t="s">
        <v>706</v>
      </c>
      <c r="AP379" s="322"/>
      <c r="AR379" s="322"/>
    </row>
    <row r="380" spans="1:44" customFormat="1" ht="14.4" x14ac:dyDescent="0.3">
      <c r="A380" s="328"/>
      <c r="B380" s="352"/>
      <c r="C380" s="353"/>
      <c r="D380" s="475" t="s">
        <v>70</v>
      </c>
      <c r="E380" s="475"/>
      <c r="F380" s="475"/>
      <c r="G380" s="324"/>
      <c r="H380" s="354"/>
      <c r="I380" s="354"/>
      <c r="J380" s="354"/>
      <c r="K380" s="355"/>
      <c r="L380" s="354"/>
      <c r="M380" s="361">
        <v>-2769.61</v>
      </c>
      <c r="N380" s="348"/>
      <c r="O380" s="357">
        <v>-22600.02</v>
      </c>
      <c r="AF380" s="322"/>
      <c r="AG380" s="322"/>
      <c r="AL380" s="322" t="s">
        <v>70</v>
      </c>
      <c r="AP380" s="322"/>
      <c r="AR380" s="322"/>
    </row>
    <row r="381" spans="1:44" customFormat="1" ht="20.399999999999999" x14ac:dyDescent="0.3">
      <c r="A381" s="323" t="s">
        <v>632</v>
      </c>
      <c r="B381" s="324" t="s">
        <v>903</v>
      </c>
      <c r="C381" s="325" t="s">
        <v>904</v>
      </c>
      <c r="D381" s="473" t="s">
        <v>905</v>
      </c>
      <c r="E381" s="473"/>
      <c r="F381" s="473"/>
      <c r="G381" s="324" t="s">
        <v>107</v>
      </c>
      <c r="H381" s="324">
        <v>-81</v>
      </c>
      <c r="I381" s="324" t="s">
        <v>48</v>
      </c>
      <c r="J381" s="324" t="s">
        <v>906</v>
      </c>
      <c r="K381" s="326" t="s">
        <v>907</v>
      </c>
      <c r="L381" s="324"/>
      <c r="M381" s="326" t="s">
        <v>908</v>
      </c>
      <c r="N381" s="324" t="s">
        <v>84</v>
      </c>
      <c r="O381" s="327" t="s">
        <v>909</v>
      </c>
      <c r="AF381" s="322"/>
      <c r="AG381" s="322" t="s">
        <v>905</v>
      </c>
      <c r="AL381" s="322"/>
      <c r="AP381" s="322"/>
      <c r="AR381" s="322"/>
    </row>
    <row r="382" spans="1:44" customFormat="1" ht="14.4" x14ac:dyDescent="0.3">
      <c r="A382" s="360"/>
      <c r="B382" s="303"/>
      <c r="C382" s="353"/>
      <c r="D382" s="469" t="s">
        <v>706</v>
      </c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76"/>
      <c r="AF382" s="322"/>
      <c r="AG382" s="322"/>
      <c r="AL382" s="322"/>
      <c r="AM382" s="304" t="s">
        <v>706</v>
      </c>
      <c r="AP382" s="322"/>
      <c r="AR382" s="322"/>
    </row>
    <row r="383" spans="1:44" customFormat="1" ht="14.4" x14ac:dyDescent="0.3">
      <c r="A383" s="328"/>
      <c r="B383" s="352"/>
      <c r="C383" s="353"/>
      <c r="D383" s="475" t="s">
        <v>70</v>
      </c>
      <c r="E383" s="475"/>
      <c r="F383" s="475"/>
      <c r="G383" s="324"/>
      <c r="H383" s="354"/>
      <c r="I383" s="354"/>
      <c r="J383" s="354"/>
      <c r="K383" s="355"/>
      <c r="L383" s="354"/>
      <c r="M383" s="361">
        <v>-20096.099999999999</v>
      </c>
      <c r="N383" s="348"/>
      <c r="O383" s="357">
        <v>-163984.18</v>
      </c>
      <c r="AF383" s="322"/>
      <c r="AG383" s="322"/>
      <c r="AL383" s="322" t="s">
        <v>70</v>
      </c>
      <c r="AP383" s="322"/>
      <c r="AR383" s="322"/>
    </row>
    <row r="384" spans="1:44" customFormat="1" ht="21.6" x14ac:dyDescent="0.3">
      <c r="A384" s="323" t="s">
        <v>633</v>
      </c>
      <c r="B384" s="324" t="s">
        <v>910</v>
      </c>
      <c r="C384" s="325" t="s">
        <v>911</v>
      </c>
      <c r="D384" s="473" t="s">
        <v>912</v>
      </c>
      <c r="E384" s="473"/>
      <c r="F384" s="473"/>
      <c r="G384" s="324" t="s">
        <v>118</v>
      </c>
      <c r="H384" s="324">
        <v>-0.15</v>
      </c>
      <c r="I384" s="324" t="s">
        <v>48</v>
      </c>
      <c r="J384" s="324" t="s">
        <v>913</v>
      </c>
      <c r="K384" s="326" t="s">
        <v>914</v>
      </c>
      <c r="L384" s="324"/>
      <c r="M384" s="326" t="s">
        <v>915</v>
      </c>
      <c r="N384" s="324" t="s">
        <v>84</v>
      </c>
      <c r="O384" s="327" t="s">
        <v>916</v>
      </c>
      <c r="AF384" s="322"/>
      <c r="AG384" s="322" t="s">
        <v>912</v>
      </c>
      <c r="AL384" s="322"/>
      <c r="AP384" s="322"/>
      <c r="AR384" s="322"/>
    </row>
    <row r="385" spans="1:44" customFormat="1" ht="14.4" x14ac:dyDescent="0.3">
      <c r="A385" s="360"/>
      <c r="B385" s="303"/>
      <c r="C385" s="353"/>
      <c r="D385" s="469" t="s">
        <v>706</v>
      </c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76"/>
      <c r="AF385" s="322"/>
      <c r="AG385" s="322"/>
      <c r="AL385" s="322"/>
      <c r="AM385" s="304" t="s">
        <v>706</v>
      </c>
      <c r="AP385" s="322"/>
      <c r="AR385" s="322"/>
    </row>
    <row r="386" spans="1:44" customFormat="1" ht="14.4" x14ac:dyDescent="0.3">
      <c r="A386" s="328"/>
      <c r="B386" s="352"/>
      <c r="C386" s="353"/>
      <c r="D386" s="475" t="s">
        <v>70</v>
      </c>
      <c r="E386" s="475"/>
      <c r="F386" s="475"/>
      <c r="G386" s="324"/>
      <c r="H386" s="354"/>
      <c r="I386" s="354"/>
      <c r="J386" s="354"/>
      <c r="K386" s="355"/>
      <c r="L386" s="354"/>
      <c r="M386" s="356">
        <v>-820.52</v>
      </c>
      <c r="N386" s="348"/>
      <c r="O386" s="357">
        <v>-6695.44</v>
      </c>
      <c r="AF386" s="322"/>
      <c r="AG386" s="322"/>
      <c r="AL386" s="322" t="s">
        <v>70</v>
      </c>
      <c r="AP386" s="322"/>
      <c r="AR386" s="322"/>
    </row>
    <row r="387" spans="1:44" customFormat="1" ht="31.8" x14ac:dyDescent="0.3">
      <c r="A387" s="323" t="s">
        <v>805</v>
      </c>
      <c r="B387" s="324" t="s">
        <v>917</v>
      </c>
      <c r="C387" s="325" t="s">
        <v>918</v>
      </c>
      <c r="D387" s="473" t="s">
        <v>919</v>
      </c>
      <c r="E387" s="473"/>
      <c r="F387" s="473"/>
      <c r="G387" s="324" t="s">
        <v>118</v>
      </c>
      <c r="H387" s="324">
        <v>-0.03</v>
      </c>
      <c r="I387" s="324" t="s">
        <v>48</v>
      </c>
      <c r="J387" s="324" t="s">
        <v>920</v>
      </c>
      <c r="K387" s="326" t="s">
        <v>921</v>
      </c>
      <c r="L387" s="324"/>
      <c r="M387" s="326" t="s">
        <v>922</v>
      </c>
      <c r="N387" s="324" t="s">
        <v>84</v>
      </c>
      <c r="O387" s="327" t="s">
        <v>923</v>
      </c>
      <c r="AF387" s="322"/>
      <c r="AG387" s="322" t="s">
        <v>919</v>
      </c>
      <c r="AL387" s="322"/>
      <c r="AP387" s="322"/>
      <c r="AR387" s="322"/>
    </row>
    <row r="388" spans="1:44" customFormat="1" ht="14.4" x14ac:dyDescent="0.3">
      <c r="A388" s="360"/>
      <c r="B388" s="303"/>
      <c r="C388" s="353"/>
      <c r="D388" s="469" t="s">
        <v>706</v>
      </c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76"/>
      <c r="AF388" s="322"/>
      <c r="AG388" s="322"/>
      <c r="AL388" s="322"/>
      <c r="AM388" s="304" t="s">
        <v>706</v>
      </c>
      <c r="AP388" s="322"/>
      <c r="AR388" s="322"/>
    </row>
    <row r="389" spans="1:44" customFormat="1" ht="14.4" x14ac:dyDescent="0.3">
      <c r="A389" s="328"/>
      <c r="B389" s="352"/>
      <c r="C389" s="353"/>
      <c r="D389" s="475" t="s">
        <v>70</v>
      </c>
      <c r="E389" s="475"/>
      <c r="F389" s="475"/>
      <c r="G389" s="324"/>
      <c r="H389" s="354"/>
      <c r="I389" s="354"/>
      <c r="J389" s="354"/>
      <c r="K389" s="355"/>
      <c r="L389" s="354"/>
      <c r="M389" s="356">
        <v>-326.49</v>
      </c>
      <c r="N389" s="348"/>
      <c r="O389" s="357">
        <v>-2664.16</v>
      </c>
      <c r="AF389" s="322"/>
      <c r="AG389" s="322"/>
      <c r="AL389" s="322" t="s">
        <v>70</v>
      </c>
      <c r="AP389" s="322"/>
      <c r="AR389" s="322"/>
    </row>
    <row r="390" spans="1:44" customFormat="1" ht="20.399999999999999" x14ac:dyDescent="0.3">
      <c r="A390" s="323" t="s">
        <v>811</v>
      </c>
      <c r="B390" s="324" t="s">
        <v>924</v>
      </c>
      <c r="C390" s="325" t="s">
        <v>925</v>
      </c>
      <c r="D390" s="473" t="s">
        <v>926</v>
      </c>
      <c r="E390" s="473"/>
      <c r="F390" s="473"/>
      <c r="G390" s="324" t="s">
        <v>118</v>
      </c>
      <c r="H390" s="324">
        <v>-0.24</v>
      </c>
      <c r="I390" s="324" t="s">
        <v>48</v>
      </c>
      <c r="J390" s="324" t="s">
        <v>927</v>
      </c>
      <c r="K390" s="326" t="s">
        <v>928</v>
      </c>
      <c r="L390" s="324"/>
      <c r="M390" s="326" t="s">
        <v>929</v>
      </c>
      <c r="N390" s="324" t="s">
        <v>84</v>
      </c>
      <c r="O390" s="327" t="s">
        <v>930</v>
      </c>
      <c r="AF390" s="322"/>
      <c r="AG390" s="322" t="s">
        <v>926</v>
      </c>
      <c r="AL390" s="322"/>
      <c r="AP390" s="322"/>
      <c r="AR390" s="322"/>
    </row>
    <row r="391" spans="1:44" customFormat="1" ht="14.4" x14ac:dyDescent="0.3">
      <c r="A391" s="360"/>
      <c r="B391" s="303"/>
      <c r="C391" s="353"/>
      <c r="D391" s="469" t="s">
        <v>706</v>
      </c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76"/>
      <c r="AF391" s="322"/>
      <c r="AG391" s="322"/>
      <c r="AL391" s="322"/>
      <c r="AM391" s="304" t="s">
        <v>706</v>
      </c>
      <c r="AP391" s="322"/>
      <c r="AR391" s="322"/>
    </row>
    <row r="392" spans="1:44" customFormat="1" ht="14.4" x14ac:dyDescent="0.3">
      <c r="A392" s="328"/>
      <c r="B392" s="352"/>
      <c r="C392" s="353"/>
      <c r="D392" s="475" t="s">
        <v>70</v>
      </c>
      <c r="E392" s="475"/>
      <c r="F392" s="475"/>
      <c r="G392" s="324"/>
      <c r="H392" s="354"/>
      <c r="I392" s="354"/>
      <c r="J392" s="354"/>
      <c r="K392" s="355"/>
      <c r="L392" s="354"/>
      <c r="M392" s="356">
        <v>-888</v>
      </c>
      <c r="N392" s="348"/>
      <c r="O392" s="357">
        <v>-7246.08</v>
      </c>
      <c r="AF392" s="322"/>
      <c r="AG392" s="322"/>
      <c r="AL392" s="322" t="s">
        <v>70</v>
      </c>
      <c r="AP392" s="322"/>
      <c r="AR392" s="322"/>
    </row>
    <row r="393" spans="1:44" customFormat="1" ht="21.6" x14ac:dyDescent="0.3">
      <c r="A393" s="323" t="s">
        <v>818</v>
      </c>
      <c r="B393" s="324" t="s">
        <v>931</v>
      </c>
      <c r="C393" s="325" t="s">
        <v>932</v>
      </c>
      <c r="D393" s="473" t="s">
        <v>933</v>
      </c>
      <c r="E393" s="473"/>
      <c r="F393" s="473"/>
      <c r="G393" s="324" t="s">
        <v>118</v>
      </c>
      <c r="H393" s="324">
        <v>-0.51</v>
      </c>
      <c r="I393" s="324" t="s">
        <v>48</v>
      </c>
      <c r="J393" s="324" t="s">
        <v>934</v>
      </c>
      <c r="K393" s="326" t="s">
        <v>935</v>
      </c>
      <c r="L393" s="324"/>
      <c r="M393" s="326" t="s">
        <v>936</v>
      </c>
      <c r="N393" s="324" t="s">
        <v>84</v>
      </c>
      <c r="O393" s="327" t="s">
        <v>937</v>
      </c>
      <c r="AF393" s="322"/>
      <c r="AG393" s="322" t="s">
        <v>933</v>
      </c>
      <c r="AL393" s="322"/>
      <c r="AP393" s="322"/>
      <c r="AR393" s="322"/>
    </row>
    <row r="394" spans="1:44" customFormat="1" ht="14.4" x14ac:dyDescent="0.3">
      <c r="A394" s="360"/>
      <c r="B394" s="303"/>
      <c r="C394" s="353"/>
      <c r="D394" s="469" t="s">
        <v>706</v>
      </c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76"/>
      <c r="AF394" s="322"/>
      <c r="AG394" s="322"/>
      <c r="AL394" s="322"/>
      <c r="AM394" s="304" t="s">
        <v>706</v>
      </c>
      <c r="AP394" s="322"/>
      <c r="AR394" s="322"/>
    </row>
    <row r="395" spans="1:44" customFormat="1" ht="14.4" x14ac:dyDescent="0.3">
      <c r="A395" s="328"/>
      <c r="B395" s="352"/>
      <c r="C395" s="353"/>
      <c r="D395" s="475" t="s">
        <v>70</v>
      </c>
      <c r="E395" s="475"/>
      <c r="F395" s="475"/>
      <c r="G395" s="324"/>
      <c r="H395" s="354"/>
      <c r="I395" s="354"/>
      <c r="J395" s="354"/>
      <c r="K395" s="355"/>
      <c r="L395" s="354"/>
      <c r="M395" s="361">
        <v>-2346</v>
      </c>
      <c r="N395" s="348"/>
      <c r="O395" s="357">
        <v>-19143.36</v>
      </c>
      <c r="AF395" s="322"/>
      <c r="AG395" s="322"/>
      <c r="AL395" s="322" t="s">
        <v>70</v>
      </c>
      <c r="AP395" s="322"/>
      <c r="AR395" s="322"/>
    </row>
    <row r="396" spans="1:44" customFormat="1" ht="20.399999999999999" x14ac:dyDescent="0.3">
      <c r="A396" s="323" t="s">
        <v>826</v>
      </c>
      <c r="B396" s="324" t="s">
        <v>938</v>
      </c>
      <c r="C396" s="325" t="s">
        <v>939</v>
      </c>
      <c r="D396" s="473" t="s">
        <v>940</v>
      </c>
      <c r="E396" s="473"/>
      <c r="F396" s="473"/>
      <c r="G396" s="324" t="s">
        <v>118</v>
      </c>
      <c r="H396" s="324">
        <v>-5.82</v>
      </c>
      <c r="I396" s="324" t="s">
        <v>48</v>
      </c>
      <c r="J396" s="324" t="s">
        <v>941</v>
      </c>
      <c r="K396" s="326" t="s">
        <v>942</v>
      </c>
      <c r="L396" s="324"/>
      <c r="M396" s="326" t="s">
        <v>943</v>
      </c>
      <c r="N396" s="324" t="s">
        <v>84</v>
      </c>
      <c r="O396" s="327" t="s">
        <v>944</v>
      </c>
      <c r="AF396" s="322"/>
      <c r="AG396" s="322" t="s">
        <v>940</v>
      </c>
      <c r="AL396" s="322"/>
      <c r="AP396" s="322"/>
      <c r="AR396" s="322"/>
    </row>
    <row r="397" spans="1:44" customFormat="1" ht="14.4" x14ac:dyDescent="0.3">
      <c r="A397" s="360"/>
      <c r="B397" s="303"/>
      <c r="C397" s="353"/>
      <c r="D397" s="469" t="s">
        <v>706</v>
      </c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76"/>
      <c r="AF397" s="322"/>
      <c r="AG397" s="322"/>
      <c r="AL397" s="322"/>
      <c r="AM397" s="304" t="s">
        <v>706</v>
      </c>
      <c r="AP397" s="322"/>
      <c r="AR397" s="322"/>
    </row>
    <row r="398" spans="1:44" customFormat="1" ht="14.4" x14ac:dyDescent="0.3">
      <c r="A398" s="328"/>
      <c r="B398" s="352"/>
      <c r="C398" s="353"/>
      <c r="D398" s="475" t="s">
        <v>70</v>
      </c>
      <c r="E398" s="475"/>
      <c r="F398" s="475"/>
      <c r="G398" s="324"/>
      <c r="H398" s="354"/>
      <c r="I398" s="354"/>
      <c r="J398" s="354"/>
      <c r="K398" s="355"/>
      <c r="L398" s="354"/>
      <c r="M398" s="361">
        <v>-8432.02</v>
      </c>
      <c r="N398" s="348"/>
      <c r="O398" s="357">
        <v>-68805.279999999999</v>
      </c>
      <c r="AF398" s="322"/>
      <c r="AG398" s="322"/>
      <c r="AL398" s="322" t="s">
        <v>70</v>
      </c>
      <c r="AP398" s="322"/>
      <c r="AR398" s="322"/>
    </row>
    <row r="399" spans="1:44" s="494" customFormat="1" ht="30.6" x14ac:dyDescent="0.3">
      <c r="A399" s="488" t="s">
        <v>945</v>
      </c>
      <c r="B399" s="489" t="s">
        <v>946</v>
      </c>
      <c r="C399" s="490" t="s">
        <v>986</v>
      </c>
      <c r="D399" s="491" t="s">
        <v>685</v>
      </c>
      <c r="E399" s="491"/>
      <c r="F399" s="491"/>
      <c r="G399" s="489" t="s">
        <v>82</v>
      </c>
      <c r="H399" s="489">
        <v>60</v>
      </c>
      <c r="I399" s="489" t="s">
        <v>48</v>
      </c>
      <c r="J399" s="489" t="s">
        <v>831</v>
      </c>
      <c r="K399" s="492" t="s">
        <v>687</v>
      </c>
      <c r="L399" s="489" t="s">
        <v>95</v>
      </c>
      <c r="M399" s="492" t="s">
        <v>947</v>
      </c>
      <c r="N399" s="489" t="s">
        <v>84</v>
      </c>
      <c r="O399" s="493" t="s">
        <v>948</v>
      </c>
      <c r="AF399" s="495"/>
      <c r="AG399" s="495" t="s">
        <v>685</v>
      </c>
      <c r="AL399" s="495"/>
      <c r="AP399" s="495"/>
      <c r="AR399" s="495"/>
    </row>
    <row r="400" spans="1:44" customFormat="1" ht="14.4" x14ac:dyDescent="0.3">
      <c r="A400" s="360"/>
      <c r="B400" s="303"/>
      <c r="C400" s="353"/>
      <c r="D400" s="469" t="s">
        <v>85</v>
      </c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76"/>
      <c r="AF400" s="322"/>
      <c r="AG400" s="322"/>
      <c r="AL400" s="322"/>
      <c r="AM400" s="304" t="s">
        <v>85</v>
      </c>
      <c r="AP400" s="322"/>
      <c r="AR400" s="322"/>
    </row>
    <row r="401" spans="1:45" customFormat="1" ht="14.4" x14ac:dyDescent="0.3">
      <c r="A401" s="360"/>
      <c r="B401" s="352"/>
      <c r="C401" s="353"/>
      <c r="D401" s="469" t="s">
        <v>691</v>
      </c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76"/>
      <c r="AF401" s="322"/>
      <c r="AG401" s="322"/>
      <c r="AL401" s="322"/>
      <c r="AN401" s="304" t="s">
        <v>691</v>
      </c>
      <c r="AP401" s="322"/>
      <c r="AR401" s="322"/>
    </row>
    <row r="402" spans="1:45" customFormat="1" ht="14.4" x14ac:dyDescent="0.3">
      <c r="A402" s="328"/>
      <c r="B402" s="329"/>
      <c r="C402" s="330"/>
      <c r="D402" s="467" t="s">
        <v>119</v>
      </c>
      <c r="E402" s="467"/>
      <c r="F402" s="467"/>
      <c r="G402" s="467"/>
      <c r="H402" s="467"/>
      <c r="I402" s="467"/>
      <c r="J402" s="467"/>
      <c r="K402" s="467"/>
      <c r="L402" s="467"/>
      <c r="M402" s="467"/>
      <c r="N402" s="467"/>
      <c r="O402" s="468"/>
      <c r="AF402" s="322"/>
      <c r="AG402" s="322"/>
      <c r="AH402" s="304" t="s">
        <v>119</v>
      </c>
      <c r="AL402" s="322"/>
      <c r="AP402" s="322"/>
      <c r="AR402" s="322"/>
    </row>
    <row r="403" spans="1:45" customFormat="1" ht="14.4" x14ac:dyDescent="0.3">
      <c r="A403" s="328"/>
      <c r="B403" s="352"/>
      <c r="C403" s="353"/>
      <c r="D403" s="475" t="s">
        <v>70</v>
      </c>
      <c r="E403" s="475"/>
      <c r="F403" s="475"/>
      <c r="G403" s="324"/>
      <c r="H403" s="354"/>
      <c r="I403" s="354"/>
      <c r="J403" s="354"/>
      <c r="K403" s="355"/>
      <c r="L403" s="354"/>
      <c r="M403" s="361">
        <v>29944.68</v>
      </c>
      <c r="N403" s="348"/>
      <c r="O403" s="357">
        <v>244348.59</v>
      </c>
      <c r="AF403" s="322"/>
      <c r="AG403" s="322"/>
      <c r="AL403" s="322" t="s">
        <v>70</v>
      </c>
      <c r="AP403" s="322"/>
      <c r="AR403" s="322"/>
    </row>
    <row r="404" spans="1:45" s="494" customFormat="1" ht="42" x14ac:dyDescent="0.3">
      <c r="A404" s="488" t="s">
        <v>949</v>
      </c>
      <c r="B404" s="489" t="s">
        <v>950</v>
      </c>
      <c r="C404" s="490" t="s">
        <v>985</v>
      </c>
      <c r="D404" s="491" t="s">
        <v>951</v>
      </c>
      <c r="E404" s="491"/>
      <c r="F404" s="491"/>
      <c r="G404" s="489" t="s">
        <v>739</v>
      </c>
      <c r="H404" s="489">
        <v>3</v>
      </c>
      <c r="I404" s="489" t="s">
        <v>48</v>
      </c>
      <c r="J404" s="489" t="s">
        <v>56</v>
      </c>
      <c r="K404" s="492" t="s">
        <v>952</v>
      </c>
      <c r="L404" s="489" t="s">
        <v>95</v>
      </c>
      <c r="M404" s="492" t="s">
        <v>953</v>
      </c>
      <c r="N404" s="489" t="s">
        <v>84</v>
      </c>
      <c r="O404" s="493" t="s">
        <v>954</v>
      </c>
      <c r="AF404" s="495"/>
      <c r="AG404" s="495" t="s">
        <v>951</v>
      </c>
      <c r="AL404" s="495"/>
      <c r="AP404" s="495"/>
      <c r="AR404" s="495"/>
    </row>
    <row r="405" spans="1:45" customFormat="1" ht="14.4" x14ac:dyDescent="0.3">
      <c r="A405" s="360"/>
      <c r="B405" s="303"/>
      <c r="C405" s="353"/>
      <c r="D405" s="469" t="s">
        <v>85</v>
      </c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76"/>
      <c r="AF405" s="322"/>
      <c r="AG405" s="322"/>
      <c r="AL405" s="322"/>
      <c r="AM405" s="304" t="s">
        <v>85</v>
      </c>
      <c r="AP405" s="322"/>
      <c r="AR405" s="322"/>
    </row>
    <row r="406" spans="1:45" customFormat="1" ht="14.4" x14ac:dyDescent="0.3">
      <c r="A406" s="360"/>
      <c r="B406" s="352"/>
      <c r="C406" s="353"/>
      <c r="D406" s="469" t="s">
        <v>955</v>
      </c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76"/>
      <c r="AF406" s="322"/>
      <c r="AG406" s="322"/>
      <c r="AL406" s="322"/>
      <c r="AN406" s="304" t="s">
        <v>955</v>
      </c>
      <c r="AP406" s="322"/>
      <c r="AR406" s="322"/>
    </row>
    <row r="407" spans="1:45" customFormat="1" ht="14.4" x14ac:dyDescent="0.3">
      <c r="A407" s="328"/>
      <c r="B407" s="329"/>
      <c r="C407" s="330"/>
      <c r="D407" s="467" t="s">
        <v>119</v>
      </c>
      <c r="E407" s="467"/>
      <c r="F407" s="467"/>
      <c r="G407" s="467"/>
      <c r="H407" s="467"/>
      <c r="I407" s="467"/>
      <c r="J407" s="467"/>
      <c r="K407" s="467"/>
      <c r="L407" s="467"/>
      <c r="M407" s="467"/>
      <c r="N407" s="467"/>
      <c r="O407" s="468"/>
      <c r="AF407" s="322"/>
      <c r="AG407" s="322"/>
      <c r="AH407" s="304" t="s">
        <v>119</v>
      </c>
      <c r="AL407" s="322"/>
      <c r="AP407" s="322"/>
      <c r="AR407" s="322"/>
    </row>
    <row r="408" spans="1:45" customFormat="1" ht="14.4" x14ac:dyDescent="0.3">
      <c r="A408" s="328"/>
      <c r="B408" s="352"/>
      <c r="C408" s="353"/>
      <c r="D408" s="475" t="s">
        <v>70</v>
      </c>
      <c r="E408" s="475"/>
      <c r="F408" s="475"/>
      <c r="G408" s="324"/>
      <c r="H408" s="354"/>
      <c r="I408" s="354"/>
      <c r="J408" s="354"/>
      <c r="K408" s="355"/>
      <c r="L408" s="354"/>
      <c r="M408" s="361">
        <v>53793.52</v>
      </c>
      <c r="N408" s="348"/>
      <c r="O408" s="357">
        <v>438955.12</v>
      </c>
      <c r="AF408" s="322"/>
      <c r="AG408" s="322"/>
      <c r="AL408" s="322" t="s">
        <v>70</v>
      </c>
      <c r="AP408" s="322"/>
      <c r="AR408" s="322"/>
    </row>
    <row r="409" spans="1:45" customFormat="1" ht="14.4" x14ac:dyDescent="0.3">
      <c r="A409" s="470" t="s">
        <v>981</v>
      </c>
      <c r="B409" s="471"/>
      <c r="C409" s="471"/>
      <c r="D409" s="471"/>
      <c r="E409" s="471"/>
      <c r="F409" s="471"/>
      <c r="G409" s="471"/>
      <c r="H409" s="471"/>
      <c r="I409" s="471"/>
      <c r="J409" s="471"/>
      <c r="K409" s="471"/>
      <c r="L409" s="471"/>
      <c r="M409" s="471"/>
      <c r="N409" s="471"/>
      <c r="O409" s="472"/>
      <c r="AF409" s="322"/>
      <c r="AG409" s="322"/>
      <c r="AL409" s="322"/>
      <c r="AP409" s="322"/>
      <c r="AR409" s="322"/>
      <c r="AS409" s="322" t="s">
        <v>956</v>
      </c>
    </row>
    <row r="410" spans="1:45" customFormat="1" ht="31.8" x14ac:dyDescent="0.3">
      <c r="A410" s="323" t="s">
        <v>957</v>
      </c>
      <c r="B410" s="324" t="s">
        <v>958</v>
      </c>
      <c r="C410" s="325" t="s">
        <v>959</v>
      </c>
      <c r="D410" s="473" t="s">
        <v>960</v>
      </c>
      <c r="E410" s="473"/>
      <c r="F410" s="473"/>
      <c r="G410" s="324" t="s">
        <v>49</v>
      </c>
      <c r="H410" s="324">
        <v>0.48</v>
      </c>
      <c r="I410" s="324" t="s">
        <v>48</v>
      </c>
      <c r="J410" s="324" t="s">
        <v>961</v>
      </c>
      <c r="K410" s="326"/>
      <c r="L410" s="324"/>
      <c r="M410" s="326"/>
      <c r="N410" s="324"/>
      <c r="O410" s="327"/>
      <c r="AF410" s="322"/>
      <c r="AG410" s="322" t="s">
        <v>960</v>
      </c>
      <c r="AL410" s="322"/>
      <c r="AP410" s="322"/>
      <c r="AR410" s="322"/>
      <c r="AS410" s="322"/>
    </row>
    <row r="411" spans="1:45" customFormat="1" ht="30.6" x14ac:dyDescent="0.3">
      <c r="A411" s="328"/>
      <c r="B411" s="329"/>
      <c r="C411" s="330" t="s">
        <v>50</v>
      </c>
      <c r="D411" s="467" t="s">
        <v>51</v>
      </c>
      <c r="E411" s="467"/>
      <c r="F411" s="467"/>
      <c r="G411" s="467"/>
      <c r="H411" s="467"/>
      <c r="I411" s="467"/>
      <c r="J411" s="467"/>
      <c r="K411" s="467"/>
      <c r="L411" s="467"/>
      <c r="M411" s="467"/>
      <c r="N411" s="467"/>
      <c r="O411" s="468"/>
      <c r="AF411" s="322"/>
      <c r="AG411" s="322"/>
      <c r="AH411" s="304" t="s">
        <v>51</v>
      </c>
      <c r="AL411" s="322"/>
      <c r="AP411" s="322"/>
      <c r="AR411" s="322"/>
      <c r="AS411" s="322"/>
    </row>
    <row r="412" spans="1:45" customFormat="1" ht="52.2" x14ac:dyDescent="0.3">
      <c r="A412" s="328"/>
      <c r="B412" s="329"/>
      <c r="C412" s="330" t="s">
        <v>52</v>
      </c>
      <c r="D412" s="467" t="s">
        <v>53</v>
      </c>
      <c r="E412" s="467"/>
      <c r="F412" s="467"/>
      <c r="G412" s="467"/>
      <c r="H412" s="467"/>
      <c r="I412" s="467"/>
      <c r="J412" s="467"/>
      <c r="K412" s="467"/>
      <c r="L412" s="467"/>
      <c r="M412" s="467"/>
      <c r="N412" s="467"/>
      <c r="O412" s="468"/>
      <c r="AF412" s="322"/>
      <c r="AG412" s="322"/>
      <c r="AH412" s="304" t="s">
        <v>53</v>
      </c>
      <c r="AL412" s="322"/>
      <c r="AP412" s="322"/>
      <c r="AR412" s="322"/>
      <c r="AS412" s="322"/>
    </row>
    <row r="413" spans="1:45" customFormat="1" ht="14.4" x14ac:dyDescent="0.3">
      <c r="A413" s="328"/>
      <c r="B413" s="331"/>
      <c r="C413" s="330" t="s">
        <v>48</v>
      </c>
      <c r="D413" s="469" t="s">
        <v>54</v>
      </c>
      <c r="E413" s="469"/>
      <c r="F413" s="469"/>
      <c r="G413" s="332"/>
      <c r="H413" s="333"/>
      <c r="I413" s="333"/>
      <c r="J413" s="333"/>
      <c r="K413" s="338">
        <v>1139.8</v>
      </c>
      <c r="L413" s="358">
        <v>1.3225</v>
      </c>
      <c r="M413" s="334">
        <v>723.55</v>
      </c>
      <c r="N413" s="336">
        <v>44.77</v>
      </c>
      <c r="O413" s="339">
        <v>32393.33</v>
      </c>
      <c r="AF413" s="322"/>
      <c r="AG413" s="322"/>
      <c r="AI413" s="304" t="s">
        <v>54</v>
      </c>
      <c r="AL413" s="322"/>
      <c r="AP413" s="322"/>
      <c r="AR413" s="322"/>
      <c r="AS413" s="322"/>
    </row>
    <row r="414" spans="1:45" customFormat="1" ht="14.4" x14ac:dyDescent="0.3">
      <c r="A414" s="328"/>
      <c r="B414" s="331"/>
      <c r="C414" s="330" t="s">
        <v>27</v>
      </c>
      <c r="D414" s="469" t="s">
        <v>55</v>
      </c>
      <c r="E414" s="469"/>
      <c r="F414" s="469"/>
      <c r="G414" s="332"/>
      <c r="H414" s="333"/>
      <c r="I414" s="333"/>
      <c r="J414" s="333"/>
      <c r="K414" s="338">
        <v>12219.98</v>
      </c>
      <c r="L414" s="358">
        <v>1.4375</v>
      </c>
      <c r="M414" s="338">
        <v>8431.7900000000009</v>
      </c>
      <c r="N414" s="336">
        <v>13.24</v>
      </c>
      <c r="O414" s="339">
        <v>111636.9</v>
      </c>
      <c r="AF414" s="322"/>
      <c r="AG414" s="322"/>
      <c r="AI414" s="304" t="s">
        <v>55</v>
      </c>
      <c r="AL414" s="322"/>
      <c r="AP414" s="322"/>
      <c r="AR414" s="322"/>
      <c r="AS414" s="322"/>
    </row>
    <row r="415" spans="1:45" customFormat="1" ht="14.4" x14ac:dyDescent="0.3">
      <c r="A415" s="328"/>
      <c r="B415" s="331"/>
      <c r="C415" s="330" t="s">
        <v>56</v>
      </c>
      <c r="D415" s="469" t="s">
        <v>57</v>
      </c>
      <c r="E415" s="469"/>
      <c r="F415" s="469"/>
      <c r="G415" s="332"/>
      <c r="H415" s="333"/>
      <c r="I415" s="333"/>
      <c r="J415" s="333"/>
      <c r="K415" s="334">
        <v>801.81</v>
      </c>
      <c r="L415" s="358">
        <v>1.4375</v>
      </c>
      <c r="M415" s="334">
        <v>553.25</v>
      </c>
      <c r="N415" s="336">
        <v>44.77</v>
      </c>
      <c r="O415" s="339">
        <v>24769</v>
      </c>
      <c r="AF415" s="322"/>
      <c r="AG415" s="322"/>
      <c r="AI415" s="304" t="s">
        <v>57</v>
      </c>
      <c r="AL415" s="322"/>
      <c r="AP415" s="322"/>
      <c r="AR415" s="322"/>
      <c r="AS415" s="322"/>
    </row>
    <row r="416" spans="1:45" customFormat="1" ht="14.4" x14ac:dyDescent="0.3">
      <c r="A416" s="328"/>
      <c r="B416" s="331"/>
      <c r="C416" s="330" t="s">
        <v>58</v>
      </c>
      <c r="D416" s="469" t="s">
        <v>59</v>
      </c>
      <c r="E416" s="469"/>
      <c r="F416" s="469"/>
      <c r="G416" s="332"/>
      <c r="H416" s="333"/>
      <c r="I416" s="333"/>
      <c r="J416" s="333"/>
      <c r="K416" s="338">
        <v>230267.7</v>
      </c>
      <c r="L416" s="333"/>
      <c r="M416" s="338">
        <v>110528.5</v>
      </c>
      <c r="N416" s="336">
        <v>8.16</v>
      </c>
      <c r="O416" s="339">
        <v>901912.56</v>
      </c>
      <c r="AF416" s="322"/>
      <c r="AG416" s="322"/>
      <c r="AI416" s="304" t="s">
        <v>59</v>
      </c>
      <c r="AL416" s="322"/>
      <c r="AP416" s="322"/>
      <c r="AR416" s="322"/>
      <c r="AS416" s="322"/>
    </row>
    <row r="417" spans="1:45" customFormat="1" ht="14.4" x14ac:dyDescent="0.3">
      <c r="A417" s="328"/>
      <c r="B417" s="331"/>
      <c r="C417" s="330"/>
      <c r="D417" s="469" t="s">
        <v>60</v>
      </c>
      <c r="E417" s="469"/>
      <c r="F417" s="469"/>
      <c r="G417" s="332" t="s">
        <v>61</v>
      </c>
      <c r="H417" s="336">
        <v>137.16</v>
      </c>
      <c r="I417" s="358">
        <v>1.3225</v>
      </c>
      <c r="J417" s="341">
        <v>87.069168000000005</v>
      </c>
      <c r="K417" s="342"/>
      <c r="L417" s="333"/>
      <c r="M417" s="342"/>
      <c r="N417" s="333"/>
      <c r="O417" s="343"/>
      <c r="AF417" s="322"/>
      <c r="AG417" s="322"/>
      <c r="AJ417" s="304" t="s">
        <v>60</v>
      </c>
      <c r="AL417" s="322"/>
      <c r="AP417" s="322"/>
      <c r="AR417" s="322"/>
      <c r="AS417" s="322"/>
    </row>
    <row r="418" spans="1:45" customFormat="1" ht="14.4" x14ac:dyDescent="0.3">
      <c r="A418" s="328"/>
      <c r="B418" s="331"/>
      <c r="C418" s="330"/>
      <c r="D418" s="469" t="s">
        <v>62</v>
      </c>
      <c r="E418" s="469"/>
      <c r="F418" s="469"/>
      <c r="G418" s="332" t="s">
        <v>61</v>
      </c>
      <c r="H418" s="336">
        <v>53.69</v>
      </c>
      <c r="I418" s="358">
        <v>1.4375</v>
      </c>
      <c r="J418" s="358">
        <v>37.046100000000003</v>
      </c>
      <c r="K418" s="342"/>
      <c r="L418" s="333"/>
      <c r="M418" s="342"/>
      <c r="N418" s="333"/>
      <c r="O418" s="343"/>
      <c r="AF418" s="322"/>
      <c r="AG418" s="322"/>
      <c r="AJ418" s="304" t="s">
        <v>62</v>
      </c>
      <c r="AL418" s="322"/>
      <c r="AP418" s="322"/>
      <c r="AR418" s="322"/>
      <c r="AS418" s="322"/>
    </row>
    <row r="419" spans="1:45" customFormat="1" ht="14.4" x14ac:dyDescent="0.3">
      <c r="A419" s="346"/>
      <c r="B419" s="332"/>
      <c r="C419" s="330"/>
      <c r="D419" s="474" t="s">
        <v>63</v>
      </c>
      <c r="E419" s="474"/>
      <c r="F419" s="474"/>
      <c r="G419" s="347"/>
      <c r="H419" s="348"/>
      <c r="I419" s="348"/>
      <c r="J419" s="348"/>
      <c r="K419" s="349">
        <v>243627.48</v>
      </c>
      <c r="L419" s="348"/>
      <c r="M419" s="349">
        <v>119683.84</v>
      </c>
      <c r="N419" s="348"/>
      <c r="O419" s="351">
        <v>1045942.79</v>
      </c>
      <c r="AF419" s="322"/>
      <c r="AG419" s="322"/>
      <c r="AK419" s="304" t="s">
        <v>63</v>
      </c>
      <c r="AL419" s="322"/>
      <c r="AP419" s="322"/>
      <c r="AR419" s="322"/>
      <c r="AS419" s="322"/>
    </row>
    <row r="420" spans="1:45" customFormat="1" ht="14.4" x14ac:dyDescent="0.3">
      <c r="A420" s="328"/>
      <c r="B420" s="331"/>
      <c r="C420" s="330"/>
      <c r="D420" s="469" t="s">
        <v>64</v>
      </c>
      <c r="E420" s="469"/>
      <c r="F420" s="469"/>
      <c r="G420" s="332"/>
      <c r="H420" s="333"/>
      <c r="I420" s="333"/>
      <c r="J420" s="333"/>
      <c r="K420" s="342"/>
      <c r="L420" s="333"/>
      <c r="M420" s="338">
        <v>1276.8</v>
      </c>
      <c r="N420" s="333"/>
      <c r="O420" s="339">
        <v>57162.33</v>
      </c>
      <c r="AF420" s="322"/>
      <c r="AG420" s="322"/>
      <c r="AJ420" s="304" t="s">
        <v>64</v>
      </c>
      <c r="AL420" s="322"/>
      <c r="AP420" s="322"/>
      <c r="AR420" s="322"/>
      <c r="AS420" s="322"/>
    </row>
    <row r="421" spans="1:45" customFormat="1" ht="30.6" x14ac:dyDescent="0.3">
      <c r="A421" s="328"/>
      <c r="B421" s="331"/>
      <c r="C421" s="330" t="s">
        <v>627</v>
      </c>
      <c r="D421" s="469" t="s">
        <v>628</v>
      </c>
      <c r="E421" s="469"/>
      <c r="F421" s="469"/>
      <c r="G421" s="332" t="s">
        <v>67</v>
      </c>
      <c r="H421" s="340">
        <v>109</v>
      </c>
      <c r="I421" s="333"/>
      <c r="J421" s="340">
        <v>109</v>
      </c>
      <c r="K421" s="342"/>
      <c r="L421" s="333"/>
      <c r="M421" s="338">
        <v>1391.71</v>
      </c>
      <c r="N421" s="333"/>
      <c r="O421" s="339">
        <v>62306.94</v>
      </c>
      <c r="AF421" s="322"/>
      <c r="AG421" s="322"/>
      <c r="AJ421" s="304" t="s">
        <v>628</v>
      </c>
      <c r="AL421" s="322"/>
      <c r="AP421" s="322"/>
      <c r="AR421" s="322"/>
      <c r="AS421" s="322"/>
    </row>
    <row r="422" spans="1:45" customFormat="1" ht="51" x14ac:dyDescent="0.3">
      <c r="A422" s="328"/>
      <c r="B422" s="331"/>
      <c r="C422" s="330" t="s">
        <v>629</v>
      </c>
      <c r="D422" s="469" t="s">
        <v>630</v>
      </c>
      <c r="E422" s="469"/>
      <c r="F422" s="469"/>
      <c r="G422" s="332" t="s">
        <v>67</v>
      </c>
      <c r="H422" s="340">
        <v>65</v>
      </c>
      <c r="I422" s="336">
        <v>0.85</v>
      </c>
      <c r="J422" s="336">
        <v>55.25</v>
      </c>
      <c r="K422" s="342"/>
      <c r="L422" s="333"/>
      <c r="M422" s="334">
        <v>705.43</v>
      </c>
      <c r="N422" s="333"/>
      <c r="O422" s="339">
        <v>31582.19</v>
      </c>
      <c r="AF422" s="322"/>
      <c r="AG422" s="322"/>
      <c r="AJ422" s="304" t="s">
        <v>630</v>
      </c>
      <c r="AL422" s="322"/>
      <c r="AP422" s="322"/>
      <c r="AR422" s="322"/>
      <c r="AS422" s="322"/>
    </row>
    <row r="423" spans="1:45" customFormat="1" ht="14.4" x14ac:dyDescent="0.3">
      <c r="A423" s="328"/>
      <c r="B423" s="352"/>
      <c r="C423" s="353"/>
      <c r="D423" s="475" t="s">
        <v>70</v>
      </c>
      <c r="E423" s="475"/>
      <c r="F423" s="475"/>
      <c r="G423" s="324"/>
      <c r="H423" s="354"/>
      <c r="I423" s="354"/>
      <c r="J423" s="354"/>
      <c r="K423" s="355"/>
      <c r="L423" s="354"/>
      <c r="M423" s="361">
        <v>121780.98</v>
      </c>
      <c r="N423" s="348"/>
      <c r="O423" s="357">
        <v>1139831.92</v>
      </c>
      <c r="AF423" s="322"/>
      <c r="AG423" s="322"/>
      <c r="AL423" s="322" t="s">
        <v>70</v>
      </c>
      <c r="AP423" s="322"/>
      <c r="AR423" s="322"/>
      <c r="AS423" s="322"/>
    </row>
    <row r="424" spans="1:45" customFormat="1" ht="31.8" x14ac:dyDescent="0.3">
      <c r="A424" s="323" t="s">
        <v>831</v>
      </c>
      <c r="B424" s="324" t="s">
        <v>962</v>
      </c>
      <c r="C424" s="325" t="s">
        <v>963</v>
      </c>
      <c r="D424" s="473" t="s">
        <v>964</v>
      </c>
      <c r="E424" s="473"/>
      <c r="F424" s="473"/>
      <c r="G424" s="324" t="s">
        <v>82</v>
      </c>
      <c r="H424" s="324">
        <v>-558</v>
      </c>
      <c r="I424" s="324" t="s">
        <v>48</v>
      </c>
      <c r="J424" s="324" t="s">
        <v>965</v>
      </c>
      <c r="K424" s="326" t="s">
        <v>966</v>
      </c>
      <c r="L424" s="324"/>
      <c r="M424" s="326" t="s">
        <v>967</v>
      </c>
      <c r="N424" s="324" t="s">
        <v>84</v>
      </c>
      <c r="O424" s="327" t="s">
        <v>968</v>
      </c>
      <c r="AF424" s="322"/>
      <c r="AG424" s="322" t="s">
        <v>964</v>
      </c>
      <c r="AL424" s="322"/>
      <c r="AP424" s="322"/>
      <c r="AR424" s="322"/>
      <c r="AS424" s="322"/>
    </row>
    <row r="425" spans="1:45" customFormat="1" ht="14.4" x14ac:dyDescent="0.3">
      <c r="A425" s="360"/>
      <c r="B425" s="303"/>
      <c r="C425" s="353"/>
      <c r="D425" s="469" t="s">
        <v>706</v>
      </c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76"/>
      <c r="AF425" s="322"/>
      <c r="AG425" s="322"/>
      <c r="AL425" s="322"/>
      <c r="AM425" s="304" t="s">
        <v>706</v>
      </c>
      <c r="AP425" s="322"/>
      <c r="AR425" s="322"/>
      <c r="AS425" s="322"/>
    </row>
    <row r="426" spans="1:45" customFormat="1" ht="14.4" x14ac:dyDescent="0.3">
      <c r="A426" s="328"/>
      <c r="B426" s="352"/>
      <c r="C426" s="353"/>
      <c r="D426" s="475" t="s">
        <v>70</v>
      </c>
      <c r="E426" s="475"/>
      <c r="F426" s="475"/>
      <c r="G426" s="324"/>
      <c r="H426" s="354"/>
      <c r="I426" s="354"/>
      <c r="J426" s="354"/>
      <c r="K426" s="355"/>
      <c r="L426" s="354"/>
      <c r="M426" s="361">
        <v>-109819.98</v>
      </c>
      <c r="N426" s="348"/>
      <c r="O426" s="357">
        <v>-896131.04</v>
      </c>
      <c r="AF426" s="322"/>
      <c r="AG426" s="322"/>
      <c r="AL426" s="322" t="s">
        <v>70</v>
      </c>
      <c r="AP426" s="322"/>
      <c r="AR426" s="322"/>
      <c r="AS426" s="322"/>
    </row>
    <row r="427" spans="1:45" s="494" customFormat="1" ht="30.6" x14ac:dyDescent="0.3">
      <c r="A427" s="488" t="s">
        <v>838</v>
      </c>
      <c r="B427" s="489" t="s">
        <v>969</v>
      </c>
      <c r="C427" s="490" t="s">
        <v>986</v>
      </c>
      <c r="D427" s="491" t="s">
        <v>685</v>
      </c>
      <c r="E427" s="491"/>
      <c r="F427" s="491"/>
      <c r="G427" s="489" t="s">
        <v>82</v>
      </c>
      <c r="H427" s="489">
        <v>558</v>
      </c>
      <c r="I427" s="489" t="s">
        <v>48</v>
      </c>
      <c r="J427" s="489" t="s">
        <v>970</v>
      </c>
      <c r="K427" s="492" t="s">
        <v>687</v>
      </c>
      <c r="L427" s="489" t="s">
        <v>95</v>
      </c>
      <c r="M427" s="492" t="s">
        <v>971</v>
      </c>
      <c r="N427" s="489" t="s">
        <v>84</v>
      </c>
      <c r="O427" s="493" t="s">
        <v>972</v>
      </c>
      <c r="AF427" s="495"/>
      <c r="AG427" s="495" t="s">
        <v>685</v>
      </c>
      <c r="AL427" s="495"/>
      <c r="AP427" s="495"/>
      <c r="AR427" s="495"/>
      <c r="AS427" s="495"/>
    </row>
    <row r="428" spans="1:45" customFormat="1" ht="14.4" x14ac:dyDescent="0.3">
      <c r="A428" s="360"/>
      <c r="B428" s="303"/>
      <c r="C428" s="353"/>
      <c r="D428" s="469" t="s">
        <v>85</v>
      </c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76"/>
      <c r="AF428" s="322"/>
      <c r="AG428" s="322"/>
      <c r="AL428" s="322"/>
      <c r="AM428" s="304" t="s">
        <v>85</v>
      </c>
      <c r="AP428" s="322"/>
      <c r="AR428" s="322"/>
      <c r="AS428" s="322"/>
    </row>
    <row r="429" spans="1:45" customFormat="1" ht="14.4" x14ac:dyDescent="0.3">
      <c r="A429" s="360"/>
      <c r="B429" s="352"/>
      <c r="C429" s="353"/>
      <c r="D429" s="469" t="s">
        <v>691</v>
      </c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76"/>
      <c r="AF429" s="322"/>
      <c r="AG429" s="322"/>
      <c r="AL429" s="322"/>
      <c r="AN429" s="304" t="s">
        <v>691</v>
      </c>
      <c r="AP429" s="322"/>
      <c r="AR429" s="322"/>
      <c r="AS429" s="322"/>
    </row>
    <row r="430" spans="1:45" customFormat="1" ht="14.4" x14ac:dyDescent="0.3">
      <c r="A430" s="328"/>
      <c r="B430" s="329"/>
      <c r="C430" s="330"/>
      <c r="D430" s="467" t="s">
        <v>692</v>
      </c>
      <c r="E430" s="467"/>
      <c r="F430" s="467"/>
      <c r="G430" s="467"/>
      <c r="H430" s="467"/>
      <c r="I430" s="467"/>
      <c r="J430" s="467"/>
      <c r="K430" s="467"/>
      <c r="L430" s="467"/>
      <c r="M430" s="467"/>
      <c r="N430" s="467"/>
      <c r="O430" s="468"/>
      <c r="AF430" s="322"/>
      <c r="AG430" s="322"/>
      <c r="AH430" s="304" t="s">
        <v>692</v>
      </c>
      <c r="AL430" s="322"/>
      <c r="AP430" s="322"/>
      <c r="AR430" s="322"/>
      <c r="AS430" s="322"/>
    </row>
    <row r="431" spans="1:45" customFormat="1" ht="14.4" x14ac:dyDescent="0.3">
      <c r="A431" s="328"/>
      <c r="B431" s="352"/>
      <c r="C431" s="353"/>
      <c r="D431" s="475" t="s">
        <v>70</v>
      </c>
      <c r="E431" s="475"/>
      <c r="F431" s="475"/>
      <c r="G431" s="324"/>
      <c r="H431" s="354"/>
      <c r="I431" s="354"/>
      <c r="J431" s="354"/>
      <c r="K431" s="355"/>
      <c r="L431" s="354"/>
      <c r="M431" s="361">
        <v>278485.48</v>
      </c>
      <c r="N431" s="348"/>
      <c r="O431" s="357">
        <v>2272441.52</v>
      </c>
      <c r="AF431" s="322"/>
      <c r="AG431" s="322"/>
      <c r="AL431" s="322" t="s">
        <v>70</v>
      </c>
      <c r="AP431" s="322"/>
      <c r="AR431" s="322"/>
      <c r="AS431" s="322"/>
    </row>
    <row r="432" spans="1:45" customFormat="1" ht="14.4" x14ac:dyDescent="0.3">
      <c r="A432" s="364"/>
      <c r="B432" s="305"/>
      <c r="C432" s="326"/>
      <c r="D432" s="475" t="s">
        <v>973</v>
      </c>
      <c r="E432" s="475"/>
      <c r="F432" s="475"/>
      <c r="G432" s="475"/>
      <c r="H432" s="475"/>
      <c r="I432" s="475"/>
      <c r="J432" s="475"/>
      <c r="K432" s="475"/>
      <c r="L432" s="475"/>
      <c r="M432" s="365"/>
      <c r="N432" s="366"/>
      <c r="O432" s="367"/>
      <c r="P432" s="368"/>
      <c r="AF432" s="322"/>
      <c r="AG432" s="322"/>
      <c r="AL432" s="322"/>
      <c r="AP432" s="322" t="s">
        <v>973</v>
      </c>
      <c r="AR432" s="322"/>
      <c r="AS432" s="322"/>
    </row>
    <row r="433" spans="1:45" customFormat="1" ht="14.4" x14ac:dyDescent="0.3">
      <c r="A433" s="328"/>
      <c r="B433" s="303"/>
      <c r="C433" s="330"/>
      <c r="D433" s="469" t="s">
        <v>96</v>
      </c>
      <c r="E433" s="469"/>
      <c r="F433" s="469"/>
      <c r="G433" s="469"/>
      <c r="H433" s="469"/>
      <c r="I433" s="469"/>
      <c r="J433" s="469"/>
      <c r="K433" s="469"/>
      <c r="L433" s="469"/>
      <c r="M433" s="369">
        <v>2802486.45</v>
      </c>
      <c r="N433" s="370"/>
      <c r="O433" s="371"/>
      <c r="P433" s="372"/>
      <c r="AF433" s="322"/>
      <c r="AG433" s="322"/>
      <c r="AL433" s="322"/>
      <c r="AP433" s="322"/>
      <c r="AQ433" s="304" t="s">
        <v>96</v>
      </c>
      <c r="AR433" s="322"/>
      <c r="AS433" s="322"/>
    </row>
    <row r="434" spans="1:45" customFormat="1" ht="14.4" x14ac:dyDescent="0.3">
      <c r="A434" s="328"/>
      <c r="B434" s="303"/>
      <c r="C434" s="330"/>
      <c r="D434" s="469" t="s">
        <v>97</v>
      </c>
      <c r="E434" s="469"/>
      <c r="F434" s="469"/>
      <c r="G434" s="469"/>
      <c r="H434" s="469"/>
      <c r="I434" s="469"/>
      <c r="J434" s="469"/>
      <c r="K434" s="469"/>
      <c r="L434" s="469"/>
      <c r="M434" s="372"/>
      <c r="N434" s="370"/>
      <c r="O434" s="371"/>
      <c r="P434" s="372"/>
      <c r="AF434" s="322"/>
      <c r="AG434" s="322"/>
      <c r="AL434" s="322"/>
      <c r="AP434" s="322"/>
      <c r="AQ434" s="304" t="s">
        <v>97</v>
      </c>
      <c r="AR434" s="322"/>
      <c r="AS434" s="322"/>
    </row>
    <row r="435" spans="1:45" customFormat="1" ht="14.4" x14ac:dyDescent="0.3">
      <c r="A435" s="328"/>
      <c r="B435" s="303"/>
      <c r="C435" s="330"/>
      <c r="D435" s="469" t="s">
        <v>98</v>
      </c>
      <c r="E435" s="469"/>
      <c r="F435" s="469"/>
      <c r="G435" s="469"/>
      <c r="H435" s="469"/>
      <c r="I435" s="469"/>
      <c r="J435" s="469"/>
      <c r="K435" s="469"/>
      <c r="L435" s="469"/>
      <c r="M435" s="369">
        <v>11062.68</v>
      </c>
      <c r="N435" s="370"/>
      <c r="O435" s="371"/>
      <c r="P435" s="372"/>
      <c r="AF435" s="322"/>
      <c r="AG435" s="322"/>
      <c r="AL435" s="322"/>
      <c r="AP435" s="322"/>
      <c r="AQ435" s="304" t="s">
        <v>98</v>
      </c>
      <c r="AR435" s="322"/>
      <c r="AS435" s="322"/>
    </row>
    <row r="436" spans="1:45" customFormat="1" ht="14.4" x14ac:dyDescent="0.3">
      <c r="A436" s="328"/>
      <c r="B436" s="303"/>
      <c r="C436" s="330"/>
      <c r="D436" s="469" t="s">
        <v>99</v>
      </c>
      <c r="E436" s="469"/>
      <c r="F436" s="469"/>
      <c r="G436" s="469"/>
      <c r="H436" s="469"/>
      <c r="I436" s="469"/>
      <c r="J436" s="469"/>
      <c r="K436" s="469"/>
      <c r="L436" s="469"/>
      <c r="M436" s="369">
        <v>85992.41</v>
      </c>
      <c r="N436" s="370"/>
      <c r="O436" s="371"/>
      <c r="P436" s="372"/>
      <c r="AF436" s="322"/>
      <c r="AG436" s="322"/>
      <c r="AL436" s="322"/>
      <c r="AP436" s="322"/>
      <c r="AQ436" s="304" t="s">
        <v>99</v>
      </c>
      <c r="AR436" s="322"/>
      <c r="AS436" s="322"/>
    </row>
    <row r="437" spans="1:45" customFormat="1" ht="14.4" x14ac:dyDescent="0.3">
      <c r="A437" s="328"/>
      <c r="B437" s="303"/>
      <c r="C437" s="330"/>
      <c r="D437" s="469" t="s">
        <v>100</v>
      </c>
      <c r="E437" s="469"/>
      <c r="F437" s="469"/>
      <c r="G437" s="469"/>
      <c r="H437" s="469"/>
      <c r="I437" s="469"/>
      <c r="J437" s="469"/>
      <c r="K437" s="469"/>
      <c r="L437" s="469"/>
      <c r="M437" s="369">
        <v>5104.03</v>
      </c>
      <c r="N437" s="370"/>
      <c r="O437" s="371"/>
      <c r="P437" s="372"/>
      <c r="AF437" s="322"/>
      <c r="AG437" s="322"/>
      <c r="AL437" s="322"/>
      <c r="AP437" s="322"/>
      <c r="AQ437" s="304" t="s">
        <v>100</v>
      </c>
      <c r="AR437" s="322"/>
      <c r="AS437" s="322"/>
    </row>
    <row r="438" spans="1:45" customFormat="1" ht="14.4" x14ac:dyDescent="0.3">
      <c r="A438" s="328"/>
      <c r="B438" s="303"/>
      <c r="C438" s="330"/>
      <c r="D438" s="469" t="s">
        <v>101</v>
      </c>
      <c r="E438" s="469"/>
      <c r="F438" s="469"/>
      <c r="G438" s="469"/>
      <c r="H438" s="469"/>
      <c r="I438" s="469"/>
      <c r="J438" s="469"/>
      <c r="K438" s="469"/>
      <c r="L438" s="469"/>
      <c r="M438" s="369">
        <v>2705431.36</v>
      </c>
      <c r="N438" s="370"/>
      <c r="O438" s="371"/>
      <c r="P438" s="372"/>
      <c r="AF438" s="322"/>
      <c r="AG438" s="322"/>
      <c r="AL438" s="322"/>
      <c r="AP438" s="322"/>
      <c r="AQ438" s="304" t="s">
        <v>101</v>
      </c>
      <c r="AR438" s="322"/>
      <c r="AS438" s="322"/>
    </row>
    <row r="439" spans="1:45" customFormat="1" ht="14.4" x14ac:dyDescent="0.3">
      <c r="A439" s="328"/>
      <c r="B439" s="303"/>
      <c r="C439" s="330"/>
      <c r="D439" s="469" t="s">
        <v>102</v>
      </c>
      <c r="E439" s="469"/>
      <c r="F439" s="469"/>
      <c r="G439" s="469"/>
      <c r="H439" s="469"/>
      <c r="I439" s="469"/>
      <c r="J439" s="469"/>
      <c r="K439" s="469"/>
      <c r="L439" s="469"/>
      <c r="M439" s="369">
        <v>2829040.26</v>
      </c>
      <c r="N439" s="370"/>
      <c r="O439" s="371"/>
      <c r="P439" s="372"/>
      <c r="AF439" s="322"/>
      <c r="AG439" s="322"/>
      <c r="AL439" s="322"/>
      <c r="AP439" s="322"/>
      <c r="AQ439" s="304" t="s">
        <v>102</v>
      </c>
      <c r="AR439" s="322"/>
      <c r="AS439" s="322"/>
    </row>
    <row r="440" spans="1:45" customFormat="1" ht="14.4" x14ac:dyDescent="0.3">
      <c r="A440" s="328"/>
      <c r="B440" s="303"/>
      <c r="C440" s="330"/>
      <c r="D440" s="469" t="s">
        <v>97</v>
      </c>
      <c r="E440" s="469"/>
      <c r="F440" s="469"/>
      <c r="G440" s="469"/>
      <c r="H440" s="469"/>
      <c r="I440" s="469"/>
      <c r="J440" s="469"/>
      <c r="K440" s="469"/>
      <c r="L440" s="469"/>
      <c r="M440" s="372"/>
      <c r="N440" s="370"/>
      <c r="O440" s="371"/>
      <c r="P440" s="372"/>
      <c r="AF440" s="322"/>
      <c r="AG440" s="322"/>
      <c r="AL440" s="322"/>
      <c r="AP440" s="322"/>
      <c r="AQ440" s="304" t="s">
        <v>97</v>
      </c>
      <c r="AR440" s="322"/>
      <c r="AS440" s="322"/>
    </row>
    <row r="441" spans="1:45" customFormat="1" ht="14.4" x14ac:dyDescent="0.3">
      <c r="A441" s="328"/>
      <c r="B441" s="303"/>
      <c r="C441" s="330"/>
      <c r="D441" s="469" t="s">
        <v>108</v>
      </c>
      <c r="E441" s="469"/>
      <c r="F441" s="469"/>
      <c r="G441" s="469"/>
      <c r="H441" s="469"/>
      <c r="I441" s="469"/>
      <c r="J441" s="469"/>
      <c r="K441" s="469"/>
      <c r="L441" s="469"/>
      <c r="M441" s="369">
        <v>11062.68</v>
      </c>
      <c r="N441" s="370"/>
      <c r="O441" s="371"/>
      <c r="P441" s="372"/>
      <c r="AF441" s="322"/>
      <c r="AG441" s="322"/>
      <c r="AL441" s="322"/>
      <c r="AP441" s="322"/>
      <c r="AQ441" s="304" t="s">
        <v>108</v>
      </c>
      <c r="AR441" s="322"/>
      <c r="AS441" s="322"/>
    </row>
    <row r="442" spans="1:45" customFormat="1" ht="14.4" x14ac:dyDescent="0.3">
      <c r="A442" s="328"/>
      <c r="B442" s="303"/>
      <c r="C442" s="330"/>
      <c r="D442" s="469" t="s">
        <v>109</v>
      </c>
      <c r="E442" s="469"/>
      <c r="F442" s="469"/>
      <c r="G442" s="469"/>
      <c r="H442" s="469"/>
      <c r="I442" s="469"/>
      <c r="J442" s="469"/>
      <c r="K442" s="469"/>
      <c r="L442" s="469"/>
      <c r="M442" s="369">
        <v>85992.41</v>
      </c>
      <c r="N442" s="370"/>
      <c r="O442" s="371"/>
      <c r="P442" s="372"/>
      <c r="AF442" s="322"/>
      <c r="AG442" s="322"/>
      <c r="AL442" s="322"/>
      <c r="AP442" s="322"/>
      <c r="AQ442" s="304" t="s">
        <v>109</v>
      </c>
      <c r="AR442" s="322"/>
      <c r="AS442" s="322"/>
    </row>
    <row r="443" spans="1:45" customFormat="1" ht="14.4" x14ac:dyDescent="0.3">
      <c r="A443" s="328"/>
      <c r="B443" s="303"/>
      <c r="C443" s="330"/>
      <c r="D443" s="469" t="s">
        <v>110</v>
      </c>
      <c r="E443" s="469"/>
      <c r="F443" s="469"/>
      <c r="G443" s="469"/>
      <c r="H443" s="469"/>
      <c r="I443" s="469"/>
      <c r="J443" s="469"/>
      <c r="K443" s="469"/>
      <c r="L443" s="469"/>
      <c r="M443" s="369">
        <v>5104.03</v>
      </c>
      <c r="N443" s="370"/>
      <c r="O443" s="371"/>
      <c r="P443" s="372"/>
      <c r="AF443" s="322"/>
      <c r="AG443" s="322"/>
      <c r="AL443" s="322"/>
      <c r="AP443" s="322"/>
      <c r="AQ443" s="304" t="s">
        <v>110</v>
      </c>
      <c r="AR443" s="322"/>
      <c r="AS443" s="322"/>
    </row>
    <row r="444" spans="1:45" customFormat="1" ht="14.4" x14ac:dyDescent="0.3">
      <c r="A444" s="328"/>
      <c r="B444" s="303"/>
      <c r="C444" s="330"/>
      <c r="D444" s="469" t="s">
        <v>136</v>
      </c>
      <c r="E444" s="469"/>
      <c r="F444" s="469"/>
      <c r="G444" s="469"/>
      <c r="H444" s="469"/>
      <c r="I444" s="469"/>
      <c r="J444" s="469"/>
      <c r="K444" s="469"/>
      <c r="L444" s="469"/>
      <c r="M444" s="369">
        <v>2705431.36</v>
      </c>
      <c r="N444" s="370"/>
      <c r="O444" s="371"/>
      <c r="P444" s="372"/>
      <c r="AF444" s="322"/>
      <c r="AG444" s="322"/>
      <c r="AL444" s="322"/>
      <c r="AP444" s="322"/>
      <c r="AQ444" s="304" t="s">
        <v>136</v>
      </c>
      <c r="AR444" s="322"/>
      <c r="AS444" s="322"/>
    </row>
    <row r="445" spans="1:45" customFormat="1" ht="14.4" x14ac:dyDescent="0.3">
      <c r="A445" s="328"/>
      <c r="B445" s="303"/>
      <c r="C445" s="330"/>
      <c r="D445" s="469" t="s">
        <v>111</v>
      </c>
      <c r="E445" s="469"/>
      <c r="F445" s="469"/>
      <c r="G445" s="469"/>
      <c r="H445" s="469"/>
      <c r="I445" s="469"/>
      <c r="J445" s="469"/>
      <c r="K445" s="469"/>
      <c r="L445" s="469"/>
      <c r="M445" s="369">
        <v>17621.71</v>
      </c>
      <c r="N445" s="370"/>
      <c r="O445" s="371"/>
      <c r="P445" s="372"/>
      <c r="AF445" s="322"/>
      <c r="AG445" s="322"/>
      <c r="AL445" s="322"/>
      <c r="AP445" s="322"/>
      <c r="AQ445" s="304" t="s">
        <v>111</v>
      </c>
      <c r="AR445" s="322"/>
      <c r="AS445" s="322"/>
    </row>
    <row r="446" spans="1:45" customFormat="1" ht="14.4" x14ac:dyDescent="0.3">
      <c r="A446" s="328"/>
      <c r="B446" s="303"/>
      <c r="C446" s="330"/>
      <c r="D446" s="469" t="s">
        <v>112</v>
      </c>
      <c r="E446" s="469"/>
      <c r="F446" s="469"/>
      <c r="G446" s="469"/>
      <c r="H446" s="469"/>
      <c r="I446" s="469"/>
      <c r="J446" s="469"/>
      <c r="K446" s="469"/>
      <c r="L446" s="469"/>
      <c r="M446" s="369">
        <v>8932.1</v>
      </c>
      <c r="N446" s="370"/>
      <c r="O446" s="371"/>
      <c r="P446" s="372"/>
      <c r="AF446" s="322"/>
      <c r="AG446" s="322"/>
      <c r="AL446" s="322"/>
      <c r="AP446" s="322"/>
      <c r="AQ446" s="304" t="s">
        <v>112</v>
      </c>
      <c r="AR446" s="322"/>
      <c r="AS446" s="322"/>
    </row>
    <row r="447" spans="1:45" customFormat="1" ht="14.4" x14ac:dyDescent="0.3">
      <c r="A447" s="328"/>
      <c r="B447" s="303"/>
      <c r="C447" s="330"/>
      <c r="D447" s="469" t="s">
        <v>103</v>
      </c>
      <c r="E447" s="469"/>
      <c r="F447" s="469"/>
      <c r="G447" s="469"/>
      <c r="H447" s="469"/>
      <c r="I447" s="469"/>
      <c r="J447" s="469"/>
      <c r="K447" s="469"/>
      <c r="L447" s="469"/>
      <c r="M447" s="369">
        <v>16166.71</v>
      </c>
      <c r="N447" s="370"/>
      <c r="O447" s="371"/>
      <c r="P447" s="372"/>
      <c r="AF447" s="322"/>
      <c r="AG447" s="322"/>
      <c r="AL447" s="322"/>
      <c r="AP447" s="322"/>
      <c r="AQ447" s="304" t="s">
        <v>103</v>
      </c>
      <c r="AR447" s="322"/>
      <c r="AS447" s="322"/>
    </row>
    <row r="448" spans="1:45" customFormat="1" ht="14.4" x14ac:dyDescent="0.3">
      <c r="A448" s="328"/>
      <c r="B448" s="303"/>
      <c r="C448" s="330"/>
      <c r="D448" s="469" t="s">
        <v>104</v>
      </c>
      <c r="E448" s="469"/>
      <c r="F448" s="469"/>
      <c r="G448" s="469"/>
      <c r="H448" s="469"/>
      <c r="I448" s="469"/>
      <c r="J448" s="469"/>
      <c r="K448" s="469"/>
      <c r="L448" s="469"/>
      <c r="M448" s="369">
        <v>17621.71</v>
      </c>
      <c r="N448" s="370"/>
      <c r="O448" s="371"/>
      <c r="P448" s="372"/>
      <c r="AF448" s="322"/>
      <c r="AG448" s="322"/>
      <c r="AL448" s="322"/>
      <c r="AP448" s="322"/>
      <c r="AQ448" s="304" t="s">
        <v>104</v>
      </c>
      <c r="AR448" s="322"/>
      <c r="AS448" s="322"/>
    </row>
    <row r="449" spans="1:47" customFormat="1" ht="14.4" x14ac:dyDescent="0.3">
      <c r="A449" s="328"/>
      <c r="B449" s="303"/>
      <c r="C449" s="330"/>
      <c r="D449" s="469" t="s">
        <v>105</v>
      </c>
      <c r="E449" s="469"/>
      <c r="F449" s="469"/>
      <c r="G449" s="469"/>
      <c r="H449" s="469"/>
      <c r="I449" s="469"/>
      <c r="J449" s="469"/>
      <c r="K449" s="469"/>
      <c r="L449" s="469"/>
      <c r="M449" s="369">
        <v>8932.1</v>
      </c>
      <c r="N449" s="370"/>
      <c r="O449" s="371"/>
      <c r="P449" s="372"/>
      <c r="AF449" s="322"/>
      <c r="AG449" s="322"/>
      <c r="AL449" s="322"/>
      <c r="AP449" s="322"/>
      <c r="AQ449" s="304" t="s">
        <v>105</v>
      </c>
      <c r="AR449" s="322"/>
      <c r="AS449" s="322"/>
    </row>
    <row r="450" spans="1:47" customFormat="1" ht="14.4" x14ac:dyDescent="0.3">
      <c r="A450" s="328"/>
      <c r="B450" s="303"/>
      <c r="C450" s="374"/>
      <c r="D450" s="477" t="s">
        <v>974</v>
      </c>
      <c r="E450" s="477"/>
      <c r="F450" s="477"/>
      <c r="G450" s="477"/>
      <c r="H450" s="477"/>
      <c r="I450" s="477"/>
      <c r="J450" s="477"/>
      <c r="K450" s="477"/>
      <c r="L450" s="477"/>
      <c r="M450" s="375">
        <v>2829040.26</v>
      </c>
      <c r="N450" s="376"/>
      <c r="O450" s="377"/>
      <c r="P450" s="378"/>
      <c r="AF450" s="322"/>
      <c r="AG450" s="322"/>
      <c r="AL450" s="322"/>
      <c r="AP450" s="322"/>
      <c r="AR450" s="322" t="s">
        <v>974</v>
      </c>
      <c r="AS450" s="322"/>
    </row>
    <row r="451" spans="1:47" customFormat="1" ht="14.4" x14ac:dyDescent="0.3">
      <c r="A451" s="364"/>
      <c r="B451" s="305"/>
      <c r="C451" s="326"/>
      <c r="D451" s="475" t="s">
        <v>149</v>
      </c>
      <c r="E451" s="475"/>
      <c r="F451" s="475"/>
      <c r="G451" s="475"/>
      <c r="H451" s="475"/>
      <c r="I451" s="475"/>
      <c r="J451" s="475"/>
      <c r="K451" s="475"/>
      <c r="L451" s="475"/>
      <c r="M451" s="365"/>
      <c r="N451" s="366"/>
      <c r="O451" s="367"/>
      <c r="AT451" s="322" t="s">
        <v>149</v>
      </c>
    </row>
    <row r="452" spans="1:47" customFormat="1" ht="14.4" x14ac:dyDescent="0.3">
      <c r="A452" s="328"/>
      <c r="B452" s="303"/>
      <c r="C452" s="330"/>
      <c r="D452" s="469" t="s">
        <v>96</v>
      </c>
      <c r="E452" s="469"/>
      <c r="F452" s="469"/>
      <c r="G452" s="469"/>
      <c r="H452" s="469"/>
      <c r="I452" s="469"/>
      <c r="J452" s="469"/>
      <c r="K452" s="469"/>
      <c r="L452" s="469"/>
      <c r="M452" s="369">
        <v>3359266.66</v>
      </c>
      <c r="N452" s="370"/>
      <c r="O452" s="379">
        <v>28682762.190000001</v>
      </c>
      <c r="AT452" s="322"/>
      <c r="AU452" s="304" t="s">
        <v>96</v>
      </c>
    </row>
    <row r="453" spans="1:47" customFormat="1" ht="14.4" x14ac:dyDescent="0.3">
      <c r="A453" s="328"/>
      <c r="B453" s="303"/>
      <c r="C453" s="330"/>
      <c r="D453" s="469" t="s">
        <v>97</v>
      </c>
      <c r="E453" s="469"/>
      <c r="F453" s="469"/>
      <c r="G453" s="469"/>
      <c r="H453" s="469"/>
      <c r="I453" s="469"/>
      <c r="J453" s="469"/>
      <c r="K453" s="469"/>
      <c r="L453" s="469"/>
      <c r="M453" s="372"/>
      <c r="N453" s="370"/>
      <c r="O453" s="371"/>
      <c r="AT453" s="322"/>
      <c r="AU453" s="304" t="s">
        <v>97</v>
      </c>
    </row>
    <row r="454" spans="1:47" customFormat="1" ht="14.4" x14ac:dyDescent="0.3">
      <c r="A454" s="328"/>
      <c r="B454" s="303"/>
      <c r="C454" s="330"/>
      <c r="D454" s="469" t="s">
        <v>98</v>
      </c>
      <c r="E454" s="469"/>
      <c r="F454" s="469"/>
      <c r="G454" s="469"/>
      <c r="H454" s="469"/>
      <c r="I454" s="469"/>
      <c r="J454" s="469"/>
      <c r="K454" s="469"/>
      <c r="L454" s="469"/>
      <c r="M454" s="369">
        <v>14844.63</v>
      </c>
      <c r="N454" s="370"/>
      <c r="O454" s="379">
        <v>664594.06000000006</v>
      </c>
      <c r="AT454" s="322"/>
      <c r="AU454" s="304" t="s">
        <v>98</v>
      </c>
    </row>
    <row r="455" spans="1:47" customFormat="1" ht="14.4" x14ac:dyDescent="0.3">
      <c r="A455" s="328"/>
      <c r="B455" s="303"/>
      <c r="C455" s="330"/>
      <c r="D455" s="469" t="s">
        <v>99</v>
      </c>
      <c r="E455" s="469"/>
      <c r="F455" s="469"/>
      <c r="G455" s="469"/>
      <c r="H455" s="469"/>
      <c r="I455" s="469"/>
      <c r="J455" s="469"/>
      <c r="K455" s="469"/>
      <c r="L455" s="469"/>
      <c r="M455" s="369">
        <v>143227.88</v>
      </c>
      <c r="N455" s="370"/>
      <c r="O455" s="379">
        <v>1896423.88</v>
      </c>
      <c r="AT455" s="322"/>
      <c r="AU455" s="304" t="s">
        <v>99</v>
      </c>
    </row>
    <row r="456" spans="1:47" customFormat="1" ht="14.4" x14ac:dyDescent="0.3">
      <c r="A456" s="328"/>
      <c r="B456" s="303"/>
      <c r="C456" s="330"/>
      <c r="D456" s="469" t="s">
        <v>100</v>
      </c>
      <c r="E456" s="469"/>
      <c r="F456" s="469"/>
      <c r="G456" s="469"/>
      <c r="H456" s="469"/>
      <c r="I456" s="469"/>
      <c r="J456" s="469"/>
      <c r="K456" s="469"/>
      <c r="L456" s="469"/>
      <c r="M456" s="369">
        <v>8212.6299999999992</v>
      </c>
      <c r="N456" s="370"/>
      <c r="O456" s="379">
        <v>367679.45</v>
      </c>
      <c r="AT456" s="322"/>
      <c r="AU456" s="304" t="s">
        <v>100</v>
      </c>
    </row>
    <row r="457" spans="1:47" customFormat="1" ht="14.4" x14ac:dyDescent="0.3">
      <c r="A457" s="328"/>
      <c r="B457" s="303"/>
      <c r="C457" s="330"/>
      <c r="D457" s="469" t="s">
        <v>101</v>
      </c>
      <c r="E457" s="469"/>
      <c r="F457" s="469"/>
      <c r="G457" s="469"/>
      <c r="H457" s="469"/>
      <c r="I457" s="469"/>
      <c r="J457" s="469"/>
      <c r="K457" s="469"/>
      <c r="L457" s="469"/>
      <c r="M457" s="369">
        <v>3201194.15</v>
      </c>
      <c r="N457" s="370"/>
      <c r="O457" s="379">
        <v>26121744.25</v>
      </c>
      <c r="AT457" s="322"/>
      <c r="AU457" s="304" t="s">
        <v>101</v>
      </c>
    </row>
    <row r="458" spans="1:47" customFormat="1" ht="14.4" x14ac:dyDescent="0.3">
      <c r="A458" s="328"/>
      <c r="B458" s="303"/>
      <c r="C458" s="330"/>
      <c r="D458" s="469" t="s">
        <v>102</v>
      </c>
      <c r="E458" s="469"/>
      <c r="F458" s="469"/>
      <c r="G458" s="469"/>
      <c r="H458" s="469"/>
      <c r="I458" s="469"/>
      <c r="J458" s="469"/>
      <c r="K458" s="469"/>
      <c r="L458" s="469"/>
      <c r="M458" s="369">
        <v>3400444.56</v>
      </c>
      <c r="N458" s="370"/>
      <c r="O458" s="379">
        <v>30526296.829999998</v>
      </c>
      <c r="AT458" s="322"/>
      <c r="AU458" s="304" t="s">
        <v>102</v>
      </c>
    </row>
    <row r="459" spans="1:47" customFormat="1" ht="14.4" x14ac:dyDescent="0.3">
      <c r="A459" s="328"/>
      <c r="B459" s="303"/>
      <c r="C459" s="330"/>
      <c r="D459" s="469" t="s">
        <v>611</v>
      </c>
      <c r="E459" s="469"/>
      <c r="F459" s="469"/>
      <c r="G459" s="469"/>
      <c r="H459" s="469"/>
      <c r="I459" s="469"/>
      <c r="J459" s="469"/>
      <c r="K459" s="469"/>
      <c r="L459" s="469"/>
      <c r="M459" s="369">
        <v>3400216.26</v>
      </c>
      <c r="N459" s="370"/>
      <c r="O459" s="379">
        <v>30523187.379999999</v>
      </c>
      <c r="AT459" s="322"/>
      <c r="AU459" s="304" t="s">
        <v>611</v>
      </c>
    </row>
    <row r="460" spans="1:47" customFormat="1" ht="14.4" x14ac:dyDescent="0.3">
      <c r="A460" s="328"/>
      <c r="B460" s="303"/>
      <c r="C460" s="330"/>
      <c r="D460" s="469" t="s">
        <v>612</v>
      </c>
      <c r="E460" s="469"/>
      <c r="F460" s="469"/>
      <c r="G460" s="469"/>
      <c r="H460" s="469"/>
      <c r="I460" s="469"/>
      <c r="J460" s="469"/>
      <c r="K460" s="469"/>
      <c r="L460" s="469"/>
      <c r="M460" s="372"/>
      <c r="N460" s="370"/>
      <c r="O460" s="371"/>
      <c r="AT460" s="322"/>
      <c r="AU460" s="304" t="s">
        <v>612</v>
      </c>
    </row>
    <row r="461" spans="1:47" customFormat="1" ht="14.4" x14ac:dyDescent="0.3">
      <c r="A461" s="328"/>
      <c r="B461" s="303"/>
      <c r="C461" s="330"/>
      <c r="D461" s="469" t="s">
        <v>613</v>
      </c>
      <c r="E461" s="469"/>
      <c r="F461" s="469"/>
      <c r="G461" s="469"/>
      <c r="H461" s="469"/>
      <c r="I461" s="469"/>
      <c r="J461" s="469"/>
      <c r="K461" s="469"/>
      <c r="L461" s="469"/>
      <c r="M461" s="369">
        <v>14844.63</v>
      </c>
      <c r="N461" s="370"/>
      <c r="O461" s="379">
        <v>664594.06000000006</v>
      </c>
      <c r="AT461" s="322"/>
      <c r="AU461" s="304" t="s">
        <v>613</v>
      </c>
    </row>
    <row r="462" spans="1:47" customFormat="1" ht="14.4" x14ac:dyDescent="0.3">
      <c r="A462" s="328"/>
      <c r="B462" s="303"/>
      <c r="C462" s="330"/>
      <c r="D462" s="469" t="s">
        <v>614</v>
      </c>
      <c r="E462" s="469"/>
      <c r="F462" s="469"/>
      <c r="G462" s="469"/>
      <c r="H462" s="469"/>
      <c r="I462" s="469"/>
      <c r="J462" s="469"/>
      <c r="K462" s="469"/>
      <c r="L462" s="469"/>
      <c r="M462" s="369">
        <v>142999.57999999999</v>
      </c>
      <c r="N462" s="370"/>
      <c r="O462" s="379">
        <v>1893314.43</v>
      </c>
      <c r="AT462" s="322"/>
      <c r="AU462" s="304" t="s">
        <v>614</v>
      </c>
    </row>
    <row r="463" spans="1:47" customFormat="1" ht="14.4" x14ac:dyDescent="0.3">
      <c r="A463" s="328"/>
      <c r="B463" s="303"/>
      <c r="C463" s="330"/>
      <c r="D463" s="469" t="s">
        <v>615</v>
      </c>
      <c r="E463" s="469"/>
      <c r="F463" s="469"/>
      <c r="G463" s="469"/>
      <c r="H463" s="469"/>
      <c r="I463" s="469"/>
      <c r="J463" s="469"/>
      <c r="K463" s="469"/>
      <c r="L463" s="469"/>
      <c r="M463" s="369">
        <v>8212.6299999999992</v>
      </c>
      <c r="N463" s="370"/>
      <c r="O463" s="379">
        <v>367679.45</v>
      </c>
      <c r="AT463" s="322"/>
      <c r="AU463" s="304" t="s">
        <v>615</v>
      </c>
    </row>
    <row r="464" spans="1:47" customFormat="1" ht="14.4" x14ac:dyDescent="0.3">
      <c r="A464" s="328"/>
      <c r="B464" s="303"/>
      <c r="C464" s="330"/>
      <c r="D464" s="469" t="s">
        <v>616</v>
      </c>
      <c r="E464" s="469"/>
      <c r="F464" s="469"/>
      <c r="G464" s="469"/>
      <c r="H464" s="469"/>
      <c r="I464" s="469"/>
      <c r="J464" s="469"/>
      <c r="K464" s="469"/>
      <c r="L464" s="469"/>
      <c r="M464" s="369">
        <v>3201194.15</v>
      </c>
      <c r="N464" s="370"/>
      <c r="O464" s="379">
        <v>26121744.25</v>
      </c>
      <c r="AT464" s="322"/>
      <c r="AU464" s="304" t="s">
        <v>616</v>
      </c>
    </row>
    <row r="465" spans="1:52" customFormat="1" ht="14.4" x14ac:dyDescent="0.3">
      <c r="A465" s="328"/>
      <c r="B465" s="303"/>
      <c r="C465" s="330"/>
      <c r="D465" s="469" t="s">
        <v>617</v>
      </c>
      <c r="E465" s="469"/>
      <c r="F465" s="469"/>
      <c r="G465" s="469"/>
      <c r="H465" s="469"/>
      <c r="I465" s="469"/>
      <c r="J465" s="469"/>
      <c r="K465" s="469"/>
      <c r="L465" s="469"/>
      <c r="M465" s="369">
        <v>26336.02</v>
      </c>
      <c r="N465" s="370"/>
      <c r="O465" s="379">
        <v>1179063.5</v>
      </c>
      <c r="AT465" s="322"/>
      <c r="AU465" s="304" t="s">
        <v>617</v>
      </c>
    </row>
    <row r="466" spans="1:52" customFormat="1" ht="14.4" x14ac:dyDescent="0.3">
      <c r="A466" s="328"/>
      <c r="B466" s="303"/>
      <c r="C466" s="330"/>
      <c r="D466" s="469" t="s">
        <v>618</v>
      </c>
      <c r="E466" s="469"/>
      <c r="F466" s="469"/>
      <c r="G466" s="469"/>
      <c r="H466" s="469"/>
      <c r="I466" s="469"/>
      <c r="J466" s="469"/>
      <c r="K466" s="469"/>
      <c r="L466" s="469"/>
      <c r="M466" s="369">
        <v>14841.88</v>
      </c>
      <c r="N466" s="370"/>
      <c r="O466" s="379">
        <v>664471.14</v>
      </c>
      <c r="AT466" s="322"/>
      <c r="AU466" s="304" t="s">
        <v>618</v>
      </c>
    </row>
    <row r="467" spans="1:52" customFormat="1" ht="14.4" x14ac:dyDescent="0.3">
      <c r="A467" s="328"/>
      <c r="B467" s="303"/>
      <c r="C467" s="330"/>
      <c r="D467" s="469" t="s">
        <v>619</v>
      </c>
      <c r="E467" s="469"/>
      <c r="F467" s="469"/>
      <c r="G467" s="469"/>
      <c r="H467" s="469"/>
      <c r="I467" s="469"/>
      <c r="J467" s="469"/>
      <c r="K467" s="469"/>
      <c r="L467" s="469"/>
      <c r="M467" s="373">
        <v>228.3</v>
      </c>
      <c r="N467" s="370"/>
      <c r="O467" s="379">
        <v>3109.45</v>
      </c>
      <c r="AT467" s="322"/>
      <c r="AU467" s="304" t="s">
        <v>619</v>
      </c>
    </row>
    <row r="468" spans="1:52" customFormat="1" ht="14.4" x14ac:dyDescent="0.3">
      <c r="A468" s="328"/>
      <c r="B468" s="303"/>
      <c r="C468" s="330"/>
      <c r="D468" s="469" t="s">
        <v>103</v>
      </c>
      <c r="E468" s="469"/>
      <c r="F468" s="469"/>
      <c r="G468" s="469"/>
      <c r="H468" s="469"/>
      <c r="I468" s="469"/>
      <c r="J468" s="469"/>
      <c r="K468" s="469"/>
      <c r="L468" s="469"/>
      <c r="M468" s="369">
        <v>23057.26</v>
      </c>
      <c r="N468" s="370"/>
      <c r="O468" s="379">
        <v>1032273.51</v>
      </c>
      <c r="AT468" s="322"/>
      <c r="AU468" s="304" t="s">
        <v>103</v>
      </c>
    </row>
    <row r="469" spans="1:52" customFormat="1" ht="14.4" x14ac:dyDescent="0.3">
      <c r="A469" s="328"/>
      <c r="B469" s="303"/>
      <c r="C469" s="330"/>
      <c r="D469" s="469" t="s">
        <v>104</v>
      </c>
      <c r="E469" s="469"/>
      <c r="F469" s="469"/>
      <c r="G469" s="469"/>
      <c r="H469" s="469"/>
      <c r="I469" s="469"/>
      <c r="J469" s="469"/>
      <c r="K469" s="469"/>
      <c r="L469" s="469"/>
      <c r="M469" s="369">
        <v>26336.02</v>
      </c>
      <c r="N469" s="370"/>
      <c r="O469" s="379">
        <v>1179063.5</v>
      </c>
      <c r="AT469" s="322"/>
      <c r="AU469" s="304" t="s">
        <v>104</v>
      </c>
    </row>
    <row r="470" spans="1:52" customFormat="1" ht="14.4" x14ac:dyDescent="0.3">
      <c r="A470" s="328"/>
      <c r="B470" s="303"/>
      <c r="C470" s="330"/>
      <c r="D470" s="469" t="s">
        <v>105</v>
      </c>
      <c r="E470" s="469"/>
      <c r="F470" s="469"/>
      <c r="G470" s="469"/>
      <c r="H470" s="469"/>
      <c r="I470" s="469"/>
      <c r="J470" s="469"/>
      <c r="K470" s="469"/>
      <c r="L470" s="469"/>
      <c r="M470" s="369">
        <v>14841.88</v>
      </c>
      <c r="N470" s="370"/>
      <c r="O470" s="379">
        <v>664471.14</v>
      </c>
      <c r="AT470" s="322"/>
      <c r="AU470" s="304" t="s">
        <v>105</v>
      </c>
    </row>
    <row r="471" spans="1:52" customFormat="1" ht="14.4" x14ac:dyDescent="0.3">
      <c r="A471" s="328"/>
      <c r="B471" s="303"/>
      <c r="C471" s="330"/>
      <c r="D471" s="469" t="s">
        <v>150</v>
      </c>
      <c r="E471" s="469"/>
      <c r="F471" s="469"/>
      <c r="G471" s="469"/>
      <c r="H471" s="469"/>
      <c r="I471" s="469"/>
      <c r="J471" s="469"/>
      <c r="K471" s="469"/>
      <c r="L471" s="469"/>
      <c r="M471" s="369">
        <v>278836.45</v>
      </c>
      <c r="N471" s="370"/>
      <c r="O471" s="379">
        <v>2503156.34</v>
      </c>
      <c r="AT471" s="322"/>
      <c r="AU471" s="304" t="s">
        <v>150</v>
      </c>
    </row>
    <row r="472" spans="1:52" customFormat="1" ht="14.4" x14ac:dyDescent="0.3">
      <c r="A472" s="328"/>
      <c r="B472" s="303"/>
      <c r="C472" s="374"/>
      <c r="D472" s="477" t="s">
        <v>151</v>
      </c>
      <c r="E472" s="477"/>
      <c r="F472" s="477"/>
      <c r="G472" s="477"/>
      <c r="H472" s="477"/>
      <c r="I472" s="477"/>
      <c r="J472" s="477"/>
      <c r="K472" s="477"/>
      <c r="L472" s="477"/>
      <c r="M472" s="375">
        <v>3679281.01</v>
      </c>
      <c r="N472" s="376"/>
      <c r="O472" s="380">
        <v>33029453.170000002</v>
      </c>
      <c r="AT472" s="322"/>
      <c r="AV472" s="322" t="s">
        <v>151</v>
      </c>
    </row>
    <row r="473" spans="1:52" customFormat="1" ht="14.4" x14ac:dyDescent="0.3">
      <c r="A473" s="328"/>
      <c r="B473" s="303"/>
      <c r="C473" s="330"/>
      <c r="D473" s="469" t="s">
        <v>152</v>
      </c>
      <c r="E473" s="469"/>
      <c r="F473" s="469"/>
      <c r="G473" s="469"/>
      <c r="H473" s="469"/>
      <c r="I473" s="469"/>
      <c r="J473" s="469"/>
      <c r="K473" s="469"/>
      <c r="L473" s="469"/>
      <c r="M473" s="369">
        <v>88302.74</v>
      </c>
      <c r="N473" s="370"/>
      <c r="O473" s="379">
        <v>792706.88</v>
      </c>
      <c r="AT473" s="322"/>
      <c r="AU473" s="304" t="s">
        <v>152</v>
      </c>
      <c r="AV473" s="322"/>
    </row>
    <row r="474" spans="1:52" customFormat="1" ht="14.4" x14ac:dyDescent="0.3">
      <c r="A474" s="328"/>
      <c r="B474" s="303"/>
      <c r="C474" s="374"/>
      <c r="D474" s="477" t="s">
        <v>151</v>
      </c>
      <c r="E474" s="477"/>
      <c r="F474" s="477"/>
      <c r="G474" s="477"/>
      <c r="H474" s="477"/>
      <c r="I474" s="477"/>
      <c r="J474" s="477"/>
      <c r="K474" s="477"/>
      <c r="L474" s="477"/>
      <c r="M474" s="375">
        <v>3767583.75</v>
      </c>
      <c r="N474" s="376"/>
      <c r="O474" s="380">
        <v>33822160.049999997</v>
      </c>
      <c r="AT474" s="322"/>
      <c r="AV474" s="322" t="s">
        <v>151</v>
      </c>
    </row>
    <row r="475" spans="1:52" customFormat="1" ht="14.4" x14ac:dyDescent="0.3">
      <c r="A475" s="328"/>
      <c r="B475" s="303"/>
      <c r="C475" s="330"/>
      <c r="D475" s="469" t="s">
        <v>153</v>
      </c>
      <c r="E475" s="469"/>
      <c r="F475" s="469"/>
      <c r="G475" s="469"/>
      <c r="H475" s="469"/>
      <c r="I475" s="469"/>
      <c r="J475" s="469"/>
      <c r="K475" s="469"/>
      <c r="L475" s="469"/>
      <c r="M475" s="369">
        <v>193653.8</v>
      </c>
      <c r="N475" s="370"/>
      <c r="O475" s="379">
        <v>1738459.03</v>
      </c>
      <c r="AT475" s="322"/>
      <c r="AU475" s="304" t="s">
        <v>153</v>
      </c>
      <c r="AV475" s="322"/>
    </row>
    <row r="476" spans="1:52" customFormat="1" ht="14.4" x14ac:dyDescent="0.3">
      <c r="A476" s="328"/>
      <c r="B476" s="303"/>
      <c r="C476" s="374"/>
      <c r="D476" s="477" t="s">
        <v>154</v>
      </c>
      <c r="E476" s="477"/>
      <c r="F476" s="477"/>
      <c r="G476" s="477"/>
      <c r="H476" s="477"/>
      <c r="I476" s="477"/>
      <c r="J476" s="477"/>
      <c r="K476" s="477"/>
      <c r="L476" s="477"/>
      <c r="M476" s="375">
        <v>3961237.55</v>
      </c>
      <c r="N476" s="376"/>
      <c r="O476" s="380">
        <v>35560619.079999998</v>
      </c>
      <c r="AT476" s="322"/>
      <c r="AV476" s="322"/>
      <c r="AW476" s="322" t="s">
        <v>154</v>
      </c>
    </row>
    <row r="477" spans="1:52" customFormat="1" ht="29.25" customHeight="1" x14ac:dyDescent="0.3">
      <c r="A477" s="305"/>
      <c r="B477" s="305"/>
      <c r="C477" s="305"/>
      <c r="D477" s="305"/>
      <c r="E477" s="305"/>
      <c r="F477" s="305"/>
      <c r="G477" s="305"/>
      <c r="H477" s="305"/>
      <c r="I477" s="305"/>
      <c r="J477" s="305"/>
      <c r="K477" s="305"/>
      <c r="L477" s="305"/>
      <c r="M477" s="305"/>
      <c r="N477" s="305"/>
      <c r="O477" s="305"/>
    </row>
    <row r="478" spans="1:52" s="19" customFormat="1" ht="14.4" x14ac:dyDescent="0.3">
      <c r="A478" s="6"/>
      <c r="B478" s="18" t="s">
        <v>157</v>
      </c>
      <c r="C478" s="448" t="s">
        <v>166</v>
      </c>
      <c r="D478" s="448"/>
      <c r="E478" s="448"/>
      <c r="F478" s="448"/>
      <c r="G478" s="448"/>
      <c r="H478" s="448"/>
      <c r="I478" s="430" t="s">
        <v>167</v>
      </c>
      <c r="J478" s="430"/>
      <c r="K478" s="430"/>
      <c r="L478" s="430"/>
      <c r="M478" s="430"/>
      <c r="N478" s="430"/>
      <c r="O478" s="6"/>
      <c r="P478" s="6"/>
      <c r="Q478" s="6"/>
      <c r="R478" s="6"/>
      <c r="S478" s="6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 t="s">
        <v>5</v>
      </c>
      <c r="AX478" s="15" t="s">
        <v>158</v>
      </c>
      <c r="AY478" s="15"/>
      <c r="AZ478" s="15"/>
    </row>
    <row r="479" spans="1:52" s="20" customFormat="1" ht="27" customHeight="1" x14ac:dyDescent="0.3">
      <c r="B479" s="18"/>
      <c r="C479" s="431" t="s">
        <v>159</v>
      </c>
      <c r="D479" s="431"/>
      <c r="E479" s="431"/>
      <c r="F479" s="431"/>
      <c r="G479" s="431"/>
      <c r="H479" s="431"/>
      <c r="I479" s="431"/>
      <c r="J479" s="431"/>
      <c r="K479" s="431"/>
      <c r="L479" s="431"/>
      <c r="M479" s="431"/>
      <c r="N479" s="43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</row>
    <row r="480" spans="1:52" s="19" customFormat="1" ht="14.4" x14ac:dyDescent="0.3">
      <c r="A480" s="6"/>
      <c r="B480" s="18" t="s">
        <v>160</v>
      </c>
      <c r="C480" s="448" t="s">
        <v>168</v>
      </c>
      <c r="D480" s="448"/>
      <c r="E480" s="448"/>
      <c r="F480" s="448"/>
      <c r="G480" s="448"/>
      <c r="H480" s="448"/>
      <c r="I480" s="430" t="s">
        <v>169</v>
      </c>
      <c r="J480" s="430"/>
      <c r="K480" s="430"/>
      <c r="L480" s="430"/>
      <c r="M480" s="430"/>
      <c r="N480" s="430"/>
      <c r="O480" s="6"/>
      <c r="P480" s="6"/>
      <c r="Q480" s="6"/>
      <c r="R480" s="6"/>
      <c r="S480" s="6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 t="s">
        <v>5</v>
      </c>
      <c r="AZ480" s="15" t="s">
        <v>158</v>
      </c>
    </row>
    <row r="481" spans="1:52" s="20" customFormat="1" ht="18.75" customHeight="1" x14ac:dyDescent="0.3">
      <c r="B481" s="22"/>
      <c r="C481" s="431" t="s">
        <v>159</v>
      </c>
      <c r="D481" s="431"/>
      <c r="E481" s="431"/>
      <c r="F481" s="431"/>
      <c r="G481" s="431"/>
      <c r="H481" s="431"/>
      <c r="I481" s="431"/>
      <c r="J481" s="431"/>
      <c r="K481" s="431"/>
      <c r="L481" s="431"/>
      <c r="M481" s="431"/>
      <c r="N481" s="431"/>
      <c r="O481" s="22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</row>
    <row r="482" spans="1:52" customFormat="1" ht="14.4" x14ac:dyDescent="0.3">
      <c r="A482" s="303"/>
      <c r="B482" s="303"/>
      <c r="C482" s="303"/>
      <c r="D482" s="303"/>
      <c r="E482" s="303"/>
      <c r="F482" s="303"/>
      <c r="G482" s="303"/>
      <c r="H482" s="303"/>
      <c r="I482" s="303"/>
      <c r="J482" s="303"/>
      <c r="K482" s="303"/>
      <c r="L482" s="303"/>
      <c r="M482" s="303"/>
      <c r="N482" s="303"/>
      <c r="O482" s="303"/>
    </row>
    <row r="483" spans="1:52" customFormat="1" ht="14.4" x14ac:dyDescent="0.3">
      <c r="A483" s="303"/>
      <c r="B483" s="303"/>
      <c r="C483" s="303"/>
      <c r="D483" s="303"/>
      <c r="E483" s="303"/>
      <c r="F483" s="303"/>
      <c r="G483" s="303"/>
      <c r="H483" s="303"/>
      <c r="I483" s="303"/>
      <c r="J483" s="303"/>
      <c r="K483" s="303"/>
      <c r="L483" s="303"/>
      <c r="M483" s="303"/>
      <c r="N483" s="303"/>
      <c r="O483" s="303"/>
    </row>
    <row r="484" spans="1:52" customFormat="1" ht="14.4" x14ac:dyDescent="0.3">
      <c r="A484" s="303"/>
      <c r="B484" s="303"/>
      <c r="C484" s="303"/>
      <c r="D484" s="303"/>
      <c r="E484" s="303"/>
      <c r="F484" s="303"/>
      <c r="G484" s="303"/>
      <c r="H484" s="303"/>
      <c r="I484" s="303"/>
      <c r="J484" s="303"/>
      <c r="K484" s="303"/>
      <c r="L484" s="303"/>
      <c r="M484" s="303"/>
      <c r="N484" s="303"/>
      <c r="O484" s="303"/>
    </row>
    <row r="485" spans="1:52" customFormat="1" ht="14.4" x14ac:dyDescent="0.3">
      <c r="A485" s="303"/>
      <c r="B485" s="303"/>
    </row>
  </sheetData>
  <autoFilter ref="A29:O476" xr:uid="{5CF4410F-3FEC-4597-B710-F7CD211E4F87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84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32:F32"/>
    <mergeCell ref="A33:O33"/>
    <mergeCell ref="D34:F34"/>
    <mergeCell ref="D35:O35"/>
    <mergeCell ref="D36:O36"/>
    <mergeCell ref="D37:O37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56:F56"/>
    <mergeCell ref="D57:F57"/>
    <mergeCell ref="D58:F58"/>
    <mergeCell ref="D59:F59"/>
    <mergeCell ref="D60:F60"/>
    <mergeCell ref="D61:O61"/>
    <mergeCell ref="D50:O50"/>
    <mergeCell ref="D51:O51"/>
    <mergeCell ref="D52:O52"/>
    <mergeCell ref="D53:F53"/>
    <mergeCell ref="D54:F54"/>
    <mergeCell ref="D55:F55"/>
    <mergeCell ref="D68:F68"/>
    <mergeCell ref="D69:F69"/>
    <mergeCell ref="D70:F70"/>
    <mergeCell ref="D71:F71"/>
    <mergeCell ref="D72:F72"/>
    <mergeCell ref="D73:O73"/>
    <mergeCell ref="D62:O62"/>
    <mergeCell ref="D63:F63"/>
    <mergeCell ref="D64:F64"/>
    <mergeCell ref="D65:F65"/>
    <mergeCell ref="D66:F66"/>
    <mergeCell ref="D67:F67"/>
    <mergeCell ref="D80:F80"/>
    <mergeCell ref="D81:F81"/>
    <mergeCell ref="D82:F82"/>
    <mergeCell ref="D83:F83"/>
    <mergeCell ref="D84:F84"/>
    <mergeCell ref="D85:F85"/>
    <mergeCell ref="D74:O74"/>
    <mergeCell ref="D75:F75"/>
    <mergeCell ref="D76:F76"/>
    <mergeCell ref="D77:O77"/>
    <mergeCell ref="D78:O78"/>
    <mergeCell ref="D79:F79"/>
    <mergeCell ref="D92:F92"/>
    <mergeCell ref="D93:F93"/>
    <mergeCell ref="D94:F94"/>
    <mergeCell ref="D95:F95"/>
    <mergeCell ref="D96:F96"/>
    <mergeCell ref="D97:F97"/>
    <mergeCell ref="D86:F86"/>
    <mergeCell ref="D87:F87"/>
    <mergeCell ref="D88:O88"/>
    <mergeCell ref="D89:O89"/>
    <mergeCell ref="D90:F90"/>
    <mergeCell ref="D91:F91"/>
    <mergeCell ref="D104:F104"/>
    <mergeCell ref="D105:F105"/>
    <mergeCell ref="D106:F106"/>
    <mergeCell ref="D107:F107"/>
    <mergeCell ref="D108:F108"/>
    <mergeCell ref="D109:F109"/>
    <mergeCell ref="D98:O98"/>
    <mergeCell ref="D99:O99"/>
    <mergeCell ref="D100:F100"/>
    <mergeCell ref="D101:F101"/>
    <mergeCell ref="D102:F102"/>
    <mergeCell ref="D103:F103"/>
    <mergeCell ref="D116:F116"/>
    <mergeCell ref="D117:F117"/>
    <mergeCell ref="D118:F118"/>
    <mergeCell ref="D119:F119"/>
    <mergeCell ref="D120:F120"/>
    <mergeCell ref="D121:O121"/>
    <mergeCell ref="D110:F110"/>
    <mergeCell ref="D111:O111"/>
    <mergeCell ref="D112:O112"/>
    <mergeCell ref="D113:F113"/>
    <mergeCell ref="D114:F114"/>
    <mergeCell ref="D115:F115"/>
    <mergeCell ref="D128:F128"/>
    <mergeCell ref="D129:F129"/>
    <mergeCell ref="D130:F130"/>
    <mergeCell ref="D131:F131"/>
    <mergeCell ref="D132:F132"/>
    <mergeCell ref="D133:F133"/>
    <mergeCell ref="D122:O122"/>
    <mergeCell ref="D123:F123"/>
    <mergeCell ref="D124:F124"/>
    <mergeCell ref="D125:F125"/>
    <mergeCell ref="D126:F126"/>
    <mergeCell ref="D127:F127"/>
    <mergeCell ref="D140:L140"/>
    <mergeCell ref="D141:L141"/>
    <mergeCell ref="D142:L142"/>
    <mergeCell ref="D143:L143"/>
    <mergeCell ref="D144:L144"/>
    <mergeCell ref="D145:L145"/>
    <mergeCell ref="D134:F134"/>
    <mergeCell ref="D135:O135"/>
    <mergeCell ref="D136:O136"/>
    <mergeCell ref="D137:O137"/>
    <mergeCell ref="D138:O138"/>
    <mergeCell ref="D139:F139"/>
    <mergeCell ref="D152:L152"/>
    <mergeCell ref="D153:L153"/>
    <mergeCell ref="D154:L154"/>
    <mergeCell ref="D155:L155"/>
    <mergeCell ref="D156:L156"/>
    <mergeCell ref="D157:L157"/>
    <mergeCell ref="D146:L146"/>
    <mergeCell ref="D147:L147"/>
    <mergeCell ref="D148:L148"/>
    <mergeCell ref="D149:L149"/>
    <mergeCell ref="D150:L150"/>
    <mergeCell ref="D151:L151"/>
    <mergeCell ref="D164:O164"/>
    <mergeCell ref="D165:F165"/>
    <mergeCell ref="D166:F166"/>
    <mergeCell ref="D167:F167"/>
    <mergeCell ref="D168:F168"/>
    <mergeCell ref="D169:F169"/>
    <mergeCell ref="D158:L158"/>
    <mergeCell ref="D159:L159"/>
    <mergeCell ref="D160:L160"/>
    <mergeCell ref="A161:O161"/>
    <mergeCell ref="D162:F162"/>
    <mergeCell ref="D163:O163"/>
    <mergeCell ref="D176:F176"/>
    <mergeCell ref="D177:O177"/>
    <mergeCell ref="D178:F178"/>
    <mergeCell ref="D179:F179"/>
    <mergeCell ref="D180:O180"/>
    <mergeCell ref="D181:O181"/>
    <mergeCell ref="D170:F170"/>
    <mergeCell ref="D171:F171"/>
    <mergeCell ref="D172:F172"/>
    <mergeCell ref="D173:F173"/>
    <mergeCell ref="D174:F174"/>
    <mergeCell ref="D175:F175"/>
    <mergeCell ref="D188:O188"/>
    <mergeCell ref="D189:O189"/>
    <mergeCell ref="D190:O190"/>
    <mergeCell ref="D191:F191"/>
    <mergeCell ref="D192:F192"/>
    <mergeCell ref="D193:O193"/>
    <mergeCell ref="D182:O182"/>
    <mergeCell ref="D183:F183"/>
    <mergeCell ref="D184:F184"/>
    <mergeCell ref="D185:O185"/>
    <mergeCell ref="D186:F186"/>
    <mergeCell ref="D187:F187"/>
    <mergeCell ref="D200:O200"/>
    <mergeCell ref="D201:O201"/>
    <mergeCell ref="D202:F202"/>
    <mergeCell ref="D203:F203"/>
    <mergeCell ref="D204:O204"/>
    <mergeCell ref="D205:O205"/>
    <mergeCell ref="D194:F194"/>
    <mergeCell ref="D195:F195"/>
    <mergeCell ref="D196:O196"/>
    <mergeCell ref="D197:F197"/>
    <mergeCell ref="D198:F198"/>
    <mergeCell ref="D199:O199"/>
    <mergeCell ref="D212:F212"/>
    <mergeCell ref="D213:F213"/>
    <mergeCell ref="D214:F214"/>
    <mergeCell ref="D215:F215"/>
    <mergeCell ref="D216:F216"/>
    <mergeCell ref="D217:F217"/>
    <mergeCell ref="D206:F206"/>
    <mergeCell ref="D207:F207"/>
    <mergeCell ref="D208:F208"/>
    <mergeCell ref="D209:F209"/>
    <mergeCell ref="D210:F210"/>
    <mergeCell ref="D211:F211"/>
    <mergeCell ref="D224:F224"/>
    <mergeCell ref="D225:F225"/>
    <mergeCell ref="D226:O226"/>
    <mergeCell ref="D227:F227"/>
    <mergeCell ref="D228:F228"/>
    <mergeCell ref="D229:O229"/>
    <mergeCell ref="D218:O218"/>
    <mergeCell ref="D219:F219"/>
    <mergeCell ref="D220:F220"/>
    <mergeCell ref="D221:O221"/>
    <mergeCell ref="D222:O222"/>
    <mergeCell ref="D223:O223"/>
    <mergeCell ref="D236:F236"/>
    <mergeCell ref="D237:O237"/>
    <mergeCell ref="D238:F238"/>
    <mergeCell ref="D239:F239"/>
    <mergeCell ref="D240:O240"/>
    <mergeCell ref="D241:F241"/>
    <mergeCell ref="D230:F230"/>
    <mergeCell ref="D231:F231"/>
    <mergeCell ref="D232:O232"/>
    <mergeCell ref="D233:O233"/>
    <mergeCell ref="D234:O234"/>
    <mergeCell ref="D235:F235"/>
    <mergeCell ref="D248:F248"/>
    <mergeCell ref="D249:O249"/>
    <mergeCell ref="D250:O250"/>
    <mergeCell ref="D251:O251"/>
    <mergeCell ref="D252:F252"/>
    <mergeCell ref="D253:F253"/>
    <mergeCell ref="D242:F242"/>
    <mergeCell ref="D243:O243"/>
    <mergeCell ref="D244:F244"/>
    <mergeCell ref="D245:F245"/>
    <mergeCell ref="D246:O246"/>
    <mergeCell ref="D247:F247"/>
    <mergeCell ref="D260:F260"/>
    <mergeCell ref="D261:F261"/>
    <mergeCell ref="D262:F262"/>
    <mergeCell ref="D263:F263"/>
    <mergeCell ref="D264:F264"/>
    <mergeCell ref="D265:F265"/>
    <mergeCell ref="D254:O254"/>
    <mergeCell ref="D255:O255"/>
    <mergeCell ref="D256:F256"/>
    <mergeCell ref="D257:F257"/>
    <mergeCell ref="D258:F258"/>
    <mergeCell ref="D259:F259"/>
    <mergeCell ref="D272:O272"/>
    <mergeCell ref="D273:O273"/>
    <mergeCell ref="D274:F274"/>
    <mergeCell ref="D275:F275"/>
    <mergeCell ref="D276:O276"/>
    <mergeCell ref="D277:F277"/>
    <mergeCell ref="D266:F266"/>
    <mergeCell ref="D267:F267"/>
    <mergeCell ref="D268:O268"/>
    <mergeCell ref="D269:F269"/>
    <mergeCell ref="D270:F270"/>
    <mergeCell ref="D271:O271"/>
    <mergeCell ref="D284:O284"/>
    <mergeCell ref="D285:F285"/>
    <mergeCell ref="D286:F286"/>
    <mergeCell ref="D287:O287"/>
    <mergeCell ref="D288:F288"/>
    <mergeCell ref="D289:F289"/>
    <mergeCell ref="D278:F278"/>
    <mergeCell ref="D279:O279"/>
    <mergeCell ref="D280:O280"/>
    <mergeCell ref="D281:O281"/>
    <mergeCell ref="D282:F282"/>
    <mergeCell ref="D283:F283"/>
    <mergeCell ref="D296:O296"/>
    <mergeCell ref="D297:F297"/>
    <mergeCell ref="D298:F298"/>
    <mergeCell ref="D299:O299"/>
    <mergeCell ref="D300:O300"/>
    <mergeCell ref="D301:O301"/>
    <mergeCell ref="D290:O290"/>
    <mergeCell ref="D291:F291"/>
    <mergeCell ref="D292:F292"/>
    <mergeCell ref="D293:O293"/>
    <mergeCell ref="D294:F294"/>
    <mergeCell ref="D295:F295"/>
    <mergeCell ref="D308:F308"/>
    <mergeCell ref="D309:F309"/>
    <mergeCell ref="D310:F310"/>
    <mergeCell ref="D311:F311"/>
    <mergeCell ref="D312:F312"/>
    <mergeCell ref="D313:F313"/>
    <mergeCell ref="D302:F302"/>
    <mergeCell ref="D303:F303"/>
    <mergeCell ref="D304:O304"/>
    <mergeCell ref="D305:O305"/>
    <mergeCell ref="D306:F306"/>
    <mergeCell ref="D307:F307"/>
    <mergeCell ref="D320:O320"/>
    <mergeCell ref="D321:F321"/>
    <mergeCell ref="D322:F322"/>
    <mergeCell ref="D323:O323"/>
    <mergeCell ref="D324:O324"/>
    <mergeCell ref="D325:O325"/>
    <mergeCell ref="D314:F314"/>
    <mergeCell ref="D315:F315"/>
    <mergeCell ref="D316:F316"/>
    <mergeCell ref="D317:F317"/>
    <mergeCell ref="D318:O318"/>
    <mergeCell ref="D319:O319"/>
    <mergeCell ref="D332:F332"/>
    <mergeCell ref="D333:F333"/>
    <mergeCell ref="D334:F334"/>
    <mergeCell ref="D335:F335"/>
    <mergeCell ref="D336:F336"/>
    <mergeCell ref="D337:F337"/>
    <mergeCell ref="D326:F326"/>
    <mergeCell ref="D327:F327"/>
    <mergeCell ref="D328:O328"/>
    <mergeCell ref="D329:O329"/>
    <mergeCell ref="D330:F330"/>
    <mergeCell ref="D331:F331"/>
    <mergeCell ref="D344:F344"/>
    <mergeCell ref="D345:F345"/>
    <mergeCell ref="D346:F346"/>
    <mergeCell ref="D347:F347"/>
    <mergeCell ref="D348:F348"/>
    <mergeCell ref="D349:F349"/>
    <mergeCell ref="D338:F338"/>
    <mergeCell ref="D339:F339"/>
    <mergeCell ref="D340:F340"/>
    <mergeCell ref="D341:F341"/>
    <mergeCell ref="D342:O342"/>
    <mergeCell ref="D343:O343"/>
    <mergeCell ref="D356:O356"/>
    <mergeCell ref="D357:O357"/>
    <mergeCell ref="D358:F358"/>
    <mergeCell ref="D359:F359"/>
    <mergeCell ref="D360:O360"/>
    <mergeCell ref="D361:O361"/>
    <mergeCell ref="D350:F350"/>
    <mergeCell ref="D351:F351"/>
    <mergeCell ref="D352:F352"/>
    <mergeCell ref="D353:F353"/>
    <mergeCell ref="D354:F354"/>
    <mergeCell ref="D355:O355"/>
    <mergeCell ref="D368:F368"/>
    <mergeCell ref="D369:F369"/>
    <mergeCell ref="D370:F370"/>
    <mergeCell ref="D371:F371"/>
    <mergeCell ref="D372:F372"/>
    <mergeCell ref="D373:F373"/>
    <mergeCell ref="D362:O362"/>
    <mergeCell ref="D363:F363"/>
    <mergeCell ref="D364:F364"/>
    <mergeCell ref="D365:O365"/>
    <mergeCell ref="D366:O366"/>
    <mergeCell ref="D367:F367"/>
    <mergeCell ref="D380:F380"/>
    <mergeCell ref="D381:F381"/>
    <mergeCell ref="D382:O382"/>
    <mergeCell ref="D383:F383"/>
    <mergeCell ref="D384:F384"/>
    <mergeCell ref="D385:O385"/>
    <mergeCell ref="D374:F374"/>
    <mergeCell ref="D375:F375"/>
    <mergeCell ref="D376:F376"/>
    <mergeCell ref="D377:F377"/>
    <mergeCell ref="D378:F378"/>
    <mergeCell ref="D379:O379"/>
    <mergeCell ref="D392:F392"/>
    <mergeCell ref="D393:F393"/>
    <mergeCell ref="D394:O394"/>
    <mergeCell ref="D395:F395"/>
    <mergeCell ref="D396:F396"/>
    <mergeCell ref="D397:O397"/>
    <mergeCell ref="D386:F386"/>
    <mergeCell ref="D387:F387"/>
    <mergeCell ref="D388:O388"/>
    <mergeCell ref="D389:F389"/>
    <mergeCell ref="D390:F390"/>
    <mergeCell ref="D391:O391"/>
    <mergeCell ref="D404:F404"/>
    <mergeCell ref="D405:O405"/>
    <mergeCell ref="D406:O406"/>
    <mergeCell ref="D407:O407"/>
    <mergeCell ref="D408:F408"/>
    <mergeCell ref="A409:O409"/>
    <mergeCell ref="D398:F398"/>
    <mergeCell ref="D399:F399"/>
    <mergeCell ref="D400:O400"/>
    <mergeCell ref="D401:O401"/>
    <mergeCell ref="D402:O402"/>
    <mergeCell ref="D403:F403"/>
    <mergeCell ref="D416:F416"/>
    <mergeCell ref="D417:F417"/>
    <mergeCell ref="D418:F418"/>
    <mergeCell ref="D419:F419"/>
    <mergeCell ref="D420:F420"/>
    <mergeCell ref="D421:F421"/>
    <mergeCell ref="D410:F410"/>
    <mergeCell ref="D411:O411"/>
    <mergeCell ref="D412:O412"/>
    <mergeCell ref="D413:F413"/>
    <mergeCell ref="D414:F414"/>
    <mergeCell ref="D415:F415"/>
    <mergeCell ref="D428:O428"/>
    <mergeCell ref="D429:O429"/>
    <mergeCell ref="D430:O430"/>
    <mergeCell ref="D431:F431"/>
    <mergeCell ref="D432:L432"/>
    <mergeCell ref="D433:L433"/>
    <mergeCell ref="D422:F422"/>
    <mergeCell ref="D423:F423"/>
    <mergeCell ref="D424:F424"/>
    <mergeCell ref="D425:O425"/>
    <mergeCell ref="D426:F426"/>
    <mergeCell ref="D427:F427"/>
    <mergeCell ref="D440:L440"/>
    <mergeCell ref="D441:L441"/>
    <mergeCell ref="D442:L442"/>
    <mergeCell ref="D443:L443"/>
    <mergeCell ref="D444:L444"/>
    <mergeCell ref="D445:L445"/>
    <mergeCell ref="D434:L434"/>
    <mergeCell ref="D435:L435"/>
    <mergeCell ref="D436:L436"/>
    <mergeCell ref="D437:L437"/>
    <mergeCell ref="D438:L438"/>
    <mergeCell ref="D439:L439"/>
    <mergeCell ref="D452:L452"/>
    <mergeCell ref="D453:L453"/>
    <mergeCell ref="D454:L454"/>
    <mergeCell ref="D455:L455"/>
    <mergeCell ref="D456:L456"/>
    <mergeCell ref="D457:L457"/>
    <mergeCell ref="D446:L446"/>
    <mergeCell ref="D447:L447"/>
    <mergeCell ref="D448:L448"/>
    <mergeCell ref="D449:L449"/>
    <mergeCell ref="D450:L450"/>
    <mergeCell ref="D451:L451"/>
    <mergeCell ref="D464:L464"/>
    <mergeCell ref="D465:L465"/>
    <mergeCell ref="D466:L466"/>
    <mergeCell ref="D467:L467"/>
    <mergeCell ref="D468:L468"/>
    <mergeCell ref="D469:L469"/>
    <mergeCell ref="D458:L458"/>
    <mergeCell ref="D459:L459"/>
    <mergeCell ref="D460:L460"/>
    <mergeCell ref="D461:L461"/>
    <mergeCell ref="D462:L462"/>
    <mergeCell ref="D463:L463"/>
    <mergeCell ref="C481:N481"/>
    <mergeCell ref="D476:L476"/>
    <mergeCell ref="C478:H478"/>
    <mergeCell ref="I478:N478"/>
    <mergeCell ref="C479:N479"/>
    <mergeCell ref="C480:H480"/>
    <mergeCell ref="I480:N480"/>
    <mergeCell ref="D470:L470"/>
    <mergeCell ref="D471:L471"/>
    <mergeCell ref="D472:L472"/>
    <mergeCell ref="D473:L473"/>
    <mergeCell ref="D474:L474"/>
    <mergeCell ref="D475:L4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КС3</vt:lpstr>
      <vt:lpstr>реестр</vt:lpstr>
      <vt:lpstr>01-01-03 </vt:lpstr>
      <vt:lpstr>02-03-02 АС2</vt:lpstr>
      <vt:lpstr>06-02-02  НВК5 корр </vt:lpstr>
      <vt:lpstr>07-01-02 ГП2</vt:lpstr>
      <vt:lpstr>02-01-01 ПЖ </vt:lpstr>
      <vt:lpstr>'01-01-03 '!Заголовки_для_печати</vt:lpstr>
      <vt:lpstr>'02-01-01 ПЖ '!Заголовки_для_печати</vt:lpstr>
      <vt:lpstr>'02-03-02 АС2'!Заголовки_для_печати</vt:lpstr>
      <vt:lpstr>'06-02-02  НВК5 корр '!Заголовки_для_печати</vt:lpstr>
      <vt:lpstr>'07-01-02 ГП2'!Заголовки_для_печати</vt:lpstr>
      <vt:lpstr>'01-01-03 '!Область_печати</vt:lpstr>
      <vt:lpstr>'02-03-02 АС2'!Область_печати</vt:lpstr>
      <vt:lpstr>КС3!Область_печати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2024-01-10T10:59:01Z</cp:lastPrinted>
  <dcterms:created xsi:type="dcterms:W3CDTF">2020-09-30T08:50:27Z</dcterms:created>
  <dcterms:modified xsi:type="dcterms:W3CDTF">2024-01-10T13:46:23Z</dcterms:modified>
</cp:coreProperties>
</file>