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январь 24г\"/>
    </mc:Choice>
  </mc:AlternateContent>
  <xr:revisionPtr revIDLastSave="0" documentId="13_ncr:1_{EF93ADCC-5839-47DE-81CC-01692DEF0D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КС3" sheetId="16" r:id="rId1"/>
    <sheet name="реестр" sheetId="14" r:id="rId2"/>
    <sheet name="02-02-01 АС3" sheetId="25" r:id="rId3"/>
  </sheets>
  <externalReferences>
    <externalReference r:id="rId4"/>
    <externalReference r:id="rId5"/>
  </externalReferences>
  <definedNames>
    <definedName name="_xlnm.Print_Titles" localSheetId="2">'02-02-01 АС3'!$32:$32</definedName>
    <definedName name="_xlnm.Print_Area" localSheetId="0">КС3!$A$1:$H$97</definedName>
    <definedName name="_xlnm.Print_Area" localSheetId="1">реестр!$A$1:$J$17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4" l="1"/>
  <c r="L11" i="14"/>
  <c r="H11" i="14"/>
  <c r="K34" i="16" s="1"/>
  <c r="G11" i="14"/>
  <c r="F11" i="14"/>
  <c r="E11" i="14"/>
  <c r="H34" i="16" l="1"/>
  <c r="L34" i="16"/>
  <c r="M21" i="25"/>
  <c r="C11" i="25"/>
  <c r="G34" i="16"/>
  <c r="F34" i="16"/>
  <c r="L15" i="14"/>
  <c r="M15" i="14"/>
  <c r="M11" i="14"/>
  <c r="J12" i="14"/>
  <c r="L14" i="14"/>
  <c r="L13" i="14"/>
  <c r="M13" i="14" s="1"/>
  <c r="L12" i="14"/>
  <c r="J13" i="14"/>
  <c r="M12" i="14" l="1"/>
  <c r="M14" i="14"/>
  <c r="H39" i="16" l="1"/>
  <c r="G39" i="16" s="1"/>
  <c r="F39" i="16" s="1"/>
  <c r="H36" i="16"/>
  <c r="G36" i="16" s="1"/>
  <c r="H35" i="16"/>
  <c r="G35" i="16" s="1"/>
  <c r="F35" i="16" s="1"/>
  <c r="H24" i="16"/>
  <c r="C14" i="16"/>
  <c r="F36" i="16" l="1"/>
  <c r="G17" i="14" l="1"/>
  <c r="F17" i="14"/>
  <c r="E17" i="14"/>
  <c r="D17" i="14"/>
  <c r="J14" i="14"/>
  <c r="H17" i="14" l="1"/>
  <c r="J15" i="14"/>
  <c r="J11" i="14"/>
  <c r="O34" i="16" s="1"/>
  <c r="P34" i="16" s="1"/>
  <c r="J17" i="14" l="1"/>
  <c r="K81" i="16" l="1"/>
  <c r="L81" i="16"/>
  <c r="L83" i="16" s="1"/>
  <c r="H33" i="16" l="1"/>
  <c r="H40" i="16" s="1"/>
  <c r="H41" i="16" s="1"/>
  <c r="H42" i="16" s="1"/>
  <c r="H79" i="16" s="1"/>
  <c r="H80" i="16" s="1"/>
  <c r="H81" i="16" s="1"/>
  <c r="F33" i="16"/>
  <c r="O81" i="16" s="1"/>
  <c r="G33" i="16"/>
</calcChain>
</file>

<file path=xl/sharedStrings.xml><?xml version="1.0" encoding="utf-8"?>
<sst xmlns="http://schemas.openxmlformats.org/spreadsheetml/2006/main" count="4172" uniqueCount="993">
  <si>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</si>
  <si>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</si>
  <si>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</si>
  <si>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</si>
  <si>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</si>
  <si>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</si>
  <si>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</si>
  <si>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</si>
  <si>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</si>
  <si>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</si>
  <si>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</si>
  <si>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</si>
  <si>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</si>
  <si>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</si>
  <si>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</si>
  <si>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</si>
  <si>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</si>
  <si>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</si>
  <si>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</si>
  <si>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</si>
  <si>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</si>
  <si>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</si>
  <si>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</si>
  <si>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</si>
  <si>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</si>
  <si>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</si>
  <si>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</si>
  <si>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</si>
  <si>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</si>
  <si>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</si>
  <si>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тыс.руб.</t>
  </si>
  <si>
    <t>Средства на оплату труда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</si>
  <si>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</si>
  <si>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</si>
  <si>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</si>
  <si>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</si>
  <si>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</si>
  <si>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</si>
  <si>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</si>
  <si>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</si>
  <si>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</si>
  <si>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</si>
  <si>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</si>
  <si>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</si>
  <si>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</si>
  <si>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</si>
  <si>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</si>
  <si>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</si>
  <si>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1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</si>
  <si>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</si>
  <si>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</si>
  <si>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</si>
  <si>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</si>
  <si>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</si>
  <si>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</si>
  <si>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</si>
  <si>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</si>
  <si>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</si>
  <si>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</si>
  <si>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</si>
  <si>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</si>
  <si>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</si>
  <si>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</si>
  <si>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</si>
  <si>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</si>
  <si>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</si>
  <si>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</si>
  <si>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</si>
  <si>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</si>
  <si>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</si>
  <si>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</si>
  <si>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</si>
  <si>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</si>
  <si>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</si>
  <si>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</si>
  <si>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</si>
  <si>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</si>
  <si>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</si>
  <si>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</t>
  </si>
  <si>
    <t>Перевозка и утилизация отходов 4-5 класса опасности</t>
  </si>
  <si>
    <t>м3</t>
  </si>
  <si>
    <t>162,38</t>
  </si>
  <si>
    <t>8,16</t>
  </si>
  <si>
    <t>(Материалы для строительных работ)</t>
  </si>
  <si>
    <t>Цена=1590/1,2/8,16</t>
  </si>
  <si>
    <t>6</t>
  </si>
  <si>
    <t>7</t>
  </si>
  <si>
    <t>8</t>
  </si>
  <si>
    <t>9</t>
  </si>
  <si>
    <t>10</t>
  </si>
  <si>
    <t>12</t>
  </si>
  <si>
    <t>11</t>
  </si>
  <si>
    <t>13</t>
  </si>
  <si>
    <t>1,012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</si>
  <si>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</si>
  <si>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</si>
  <si>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</si>
  <si>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</si>
  <si>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</si>
  <si>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</si>
  <si>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</si>
  <si>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</si>
  <si>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</si>
  <si>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</si>
  <si>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14</t>
  </si>
  <si>
    <t>шт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</si>
  <si>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</si>
  <si>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</si>
  <si>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</si>
  <si>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</si>
  <si>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</si>
  <si>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>28</t>
  </si>
  <si>
    <t>29</t>
  </si>
  <si>
    <t>м</t>
  </si>
  <si>
    <t>15</t>
  </si>
  <si>
    <t>30</t>
  </si>
  <si>
    <t>т</t>
  </si>
  <si>
    <t>ЗГСР МАТ=1,012 к расх.</t>
  </si>
  <si>
    <t>16</t>
  </si>
  <si>
    <t>31</t>
  </si>
  <si>
    <t>17</t>
  </si>
  <si>
    <t>32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</si>
  <si>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</si>
  <si>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</si>
  <si>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</si>
  <si>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</si>
  <si>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</si>
  <si>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</si>
  <si>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</si>
  <si>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</si>
  <si>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</si>
  <si>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</si>
  <si>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92</t>
  </si>
  <si>
    <t xml:space="preserve">               материалы</t>
  </si>
  <si>
    <t>Земляные работы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</si>
  <si>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</si>
  <si>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</si>
  <si>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</si>
  <si>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</si>
  <si>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</si>
  <si>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</si>
  <si>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</si>
  <si>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</si>
  <si>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</si>
  <si>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</si>
  <si>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</si>
  <si>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</si>
  <si>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</si>
  <si>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</si>
  <si>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МВМ/03-07, ДС№4 от 15.11.23</t>
  </si>
  <si>
    <t>03.07.2023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</si>
  <si>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</si>
  <si>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</si>
  <si>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</si>
  <si>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</si>
  <si>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Заказчик:</t>
  </si>
  <si>
    <t>организация, адрес, телефон, факс</t>
  </si>
  <si>
    <t>Генподрядчик: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</si>
  <si>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</si>
  <si>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</si>
  <si>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</si>
  <si>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</si>
  <si>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</si>
  <si>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</si>
  <si>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</si>
  <si>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</si>
  <si>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</si>
  <si>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</si>
  <si>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</si>
  <si>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</si>
  <si>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</si>
  <si>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ИТОГО</t>
  </si>
  <si>
    <t>1,08</t>
  </si>
  <si>
    <t>100 м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</si>
  <si>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</si>
  <si>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</si>
  <si>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</si>
  <si>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</si>
  <si>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</si>
  <si>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</si>
  <si>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</si>
  <si>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</si>
  <si>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</si>
  <si>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</si>
  <si>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</si>
  <si>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</si>
  <si>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</si>
  <si>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</si>
  <si>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МВМ/03-07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</si>
  <si>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</si>
  <si>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</si>
  <si>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</si>
  <si>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</si>
  <si>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</si>
  <si>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</si>
  <si>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</si>
  <si>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</si>
  <si>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</si>
  <si>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</si>
  <si>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</si>
  <si>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</si>
  <si>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</si>
  <si>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</si>
  <si>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</si>
  <si>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</si>
  <si>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</si>
  <si>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</si>
  <si>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</si>
  <si>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</si>
  <si>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</si>
  <si>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</si>
  <si>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</si>
  <si>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</si>
  <si>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</si>
  <si>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</si>
  <si>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</si>
  <si>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</si>
  <si>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</si>
  <si>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</si>
  <si>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</si>
  <si>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</si>
  <si>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</si>
  <si>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</si>
  <si>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</si>
  <si>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</si>
  <si>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</si>
  <si>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</si>
  <si>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</si>
  <si>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</si>
  <si>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</si>
  <si>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</si>
  <si>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</si>
  <si>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</si>
  <si>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</si>
  <si>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</si>
  <si>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</si>
  <si>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</si>
  <si>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</si>
  <si>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</si>
  <si>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</si>
  <si>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</si>
  <si>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</si>
  <si>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</si>
  <si>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</si>
  <si>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</si>
  <si>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</si>
  <si>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</si>
  <si>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</si>
  <si>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</si>
  <si>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</si>
  <si>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</si>
  <si>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</si>
  <si>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</si>
  <si>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</si>
  <si>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>июль</t>
  </si>
  <si>
    <t>ноябрь</t>
  </si>
  <si>
    <t>март</t>
  </si>
  <si>
    <t>апрель</t>
  </si>
  <si>
    <t>май</t>
  </si>
  <si>
    <t>июнь</t>
  </si>
  <si>
    <t xml:space="preserve">КС-3 №                   </t>
  </si>
  <si>
    <t xml:space="preserve">КС-2 №                         </t>
  </si>
  <si>
    <t>1,2,3</t>
  </si>
  <si>
    <t>Договор №МВМ/03-07</t>
  </si>
  <si>
    <t>4,5,6,7</t>
  </si>
  <si>
    <t>остаток по Договору</t>
  </si>
  <si>
    <t>кс-2№9</t>
  </si>
  <si>
    <t>кс-2№10</t>
  </si>
  <si>
    <t>100 шт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</si>
  <si>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</si>
  <si>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</si>
  <si>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</si>
  <si>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</si>
  <si>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ФЕР06-01-001-01</t>
  </si>
  <si>
    <t>Устройство бетонной подготовки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</si>
  <si>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</si>
  <si>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</si>
  <si>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</si>
  <si>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</si>
  <si>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ФССЦ-04.1.02.05-0003</t>
  </si>
  <si>
    <t>Смеси бетонные тяжелого бетона (БСТ), класс В7,5 (М100)</t>
  </si>
  <si>
    <t>560,00</t>
  </si>
  <si>
    <t>ФССЦ-04.1.02.05-0009</t>
  </si>
  <si>
    <t>Смеси бетонные тяжелого бетона (БСТ), класс В25 (М350)</t>
  </si>
  <si>
    <t>725,69</t>
  </si>
  <si>
    <t>ФССЦ-08.4.03.03-0003</t>
  </si>
  <si>
    <t>Сталь арматурная рифленая свариваемая, класс А500С, диаметр 10 мм</t>
  </si>
  <si>
    <t>Коэффициент на арматурные заготовки, диаметр 10 мм МАТ=1,08 к расх.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</si>
  <si>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</si>
  <si>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</si>
  <si>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</si>
  <si>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ФССЦ-01.2.03.05-0010</t>
  </si>
  <si>
    <t>Праймер битумный производства «Техно-Николь»</t>
  </si>
  <si>
    <t>11 885,47</t>
  </si>
  <si>
    <t>ФССЦ-01.2.03.03-0011</t>
  </si>
  <si>
    <t>Мастика битумная гидроизоляционная МГ-1</t>
  </si>
  <si>
    <t>7 669,69</t>
  </si>
  <si>
    <t>170</t>
  </si>
  <si>
    <t>0,102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</si>
  <si>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</si>
  <si>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</si>
  <si>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171</t>
  </si>
  <si>
    <t>172</t>
  </si>
  <si>
    <t>173</t>
  </si>
  <si>
    <t>174</t>
  </si>
  <si>
    <t>175</t>
  </si>
  <si>
    <t>176</t>
  </si>
  <si>
    <t>179</t>
  </si>
  <si>
    <t>1,04236</t>
  </si>
  <si>
    <t>декабрь-2</t>
  </si>
  <si>
    <t>декабрь-1</t>
  </si>
  <si>
    <t>177</t>
  </si>
  <si>
    <t>178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</si>
  <si>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</si>
  <si>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</si>
  <si>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</si>
  <si>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</si>
  <si>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</si>
  <si>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</si>
  <si>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</si>
  <si>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</si>
  <si>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50</t>
  </si>
  <si>
    <t>51</t>
  </si>
  <si>
    <t>52</t>
  </si>
  <si>
    <t>кс-2№11</t>
  </si>
  <si>
    <t>кс-2№12</t>
  </si>
  <si>
    <t>ФЕР01-02-057-01</t>
  </si>
  <si>
    <t>Разработка грунта вручную в траншеях глубиной до 2 м без креплений с откосами, группа грунтов: 1</t>
  </si>
  <si>
    <t>0,918</t>
  </si>
  <si>
    <t>35</t>
  </si>
  <si>
    <t>38</t>
  </si>
  <si>
    <t>39</t>
  </si>
  <si>
    <t>62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</si>
  <si>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</si>
  <si>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</si>
  <si>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</si>
  <si>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</si>
  <si>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</si>
  <si>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</si>
  <si>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</si>
  <si>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</si>
  <si>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</si>
  <si>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</si>
  <si>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33</t>
  </si>
  <si>
    <t>53</t>
  </si>
  <si>
    <t>34</t>
  </si>
  <si>
    <t>54</t>
  </si>
  <si>
    <t>55</t>
  </si>
  <si>
    <t>36</t>
  </si>
  <si>
    <t>56</t>
  </si>
  <si>
    <t>37</t>
  </si>
  <si>
    <t>60</t>
  </si>
  <si>
    <t>61</t>
  </si>
  <si>
    <t>63</t>
  </si>
  <si>
    <t>64</t>
  </si>
  <si>
    <t>85</t>
  </si>
  <si>
    <t>86</t>
  </si>
  <si>
    <t>87</t>
  </si>
  <si>
    <t>98</t>
  </si>
  <si>
    <t>99</t>
  </si>
  <si>
    <t>100</t>
  </si>
  <si>
    <t>101</t>
  </si>
  <si>
    <t>105</t>
  </si>
  <si>
    <t>106</t>
  </si>
  <si>
    <t>107</t>
  </si>
  <si>
    <t>108</t>
  </si>
  <si>
    <t>109</t>
  </si>
  <si>
    <t>110</t>
  </si>
  <si>
    <t>111</t>
  </si>
  <si>
    <t>112</t>
  </si>
  <si>
    <t>57</t>
  </si>
  <si>
    <t>113</t>
  </si>
  <si>
    <t>58</t>
  </si>
  <si>
    <t>114</t>
  </si>
  <si>
    <t>59</t>
  </si>
  <si>
    <t>118</t>
  </si>
  <si>
    <t>проверка</t>
  </si>
  <si>
    <t>8,9,10,11,12</t>
  </si>
  <si>
    <t>Реестр актов выполненных работ к КС-3 №4 от 22.01.2024 г. (Договор  №МВМ/03-07 от 03 июля 2023г)</t>
  </si>
  <si>
    <t>кс-2№13</t>
  </si>
  <si>
    <t>Смета № 02-02-01, Восстановительные работы цеха №121/18. АС 3.</t>
  </si>
  <si>
    <t>(337,89)</t>
  </si>
  <si>
    <t>(12,09)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</si>
  <si>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</si>
  <si>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</si>
  <si>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</si>
  <si>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0,06161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</si>
  <si>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</si>
  <si>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</si>
  <si>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0,00859</t>
  </si>
  <si>
    <t>0,015</t>
  </si>
  <si>
    <t>Цена поставщика ООО "Террус"</t>
  </si>
  <si>
    <t>8,59</t>
  </si>
  <si>
    <t>1 394,84</t>
  </si>
  <si>
    <t>11 381,89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</si>
  <si>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</si>
  <si>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</si>
  <si>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0,045008</t>
  </si>
  <si>
    <t>ФЕР01-02-061-01</t>
  </si>
  <si>
    <t>Засыпка вручную траншей, пазух котлованов и ям, группа грунтов: 1</t>
  </si>
  <si>
    <t>0,011252</t>
  </si>
  <si>
    <t>Фм1 -2шт</t>
  </si>
  <si>
    <t>0,01</t>
  </si>
  <si>
    <t>ФССЦ-04.1.02.05-0004</t>
  </si>
  <si>
    <t>Смеси бетонные тяжелого бетона (БСТ), класс В10 (М150)</t>
  </si>
  <si>
    <t>1,02</t>
  </si>
  <si>
    <t>490,00</t>
  </si>
  <si>
    <t>499,80</t>
  </si>
  <si>
    <t>4 078,37</t>
  </si>
  <si>
    <t>ФЕР06-01-001-04</t>
  </si>
  <si>
    <t>Устройство бетонных фундаментов общего назначения под колонны объемом: более 5 м3</t>
  </si>
  <si>
    <t>0,0518</t>
  </si>
  <si>
    <t>ФЕР06-02-001-07</t>
  </si>
  <si>
    <t>Дополнительные затраты на устройство: колодцев для анкерных болтов</t>
  </si>
  <si>
    <t>5,28</t>
  </si>
  <si>
    <t>3 831,64</t>
  </si>
  <si>
    <t>31 266,18</t>
  </si>
  <si>
    <t>0,013347</t>
  </si>
  <si>
    <t>51,14</t>
  </si>
  <si>
    <t>417,30</t>
  </si>
  <si>
    <t>Перевод в отпотые цены 645,75/725,69=0,8898 МАТ=0,8898 к расх.</t>
  </si>
  <si>
    <t>ТЧ Прил.15 табл.2</t>
  </si>
  <si>
    <t>Надбавкана W6 1.5% МАТ=0,015 к расх.</t>
  </si>
  <si>
    <t>ФССЦ-08.4.03.02-0001</t>
  </si>
  <si>
    <t>Сталь арматурная, горячекатаная, гладкая, класс А-I, диаметр 6 мм</t>
  </si>
  <si>
    <t>0,04272</t>
  </si>
  <si>
    <t>7 418,82</t>
  </si>
  <si>
    <t>316,93</t>
  </si>
  <si>
    <t>2 586,15</t>
  </si>
  <si>
    <t>ФССЦ-08.4.03.03-0005</t>
  </si>
  <si>
    <t>Сталь арматурная рифленая свариваемая, класс А500С, диаметр 14 мм</t>
  </si>
  <si>
    <t>0,2698</t>
  </si>
  <si>
    <t>5 488,69</t>
  </si>
  <si>
    <t>1 480,85</t>
  </si>
  <si>
    <t>12 083,74</t>
  </si>
  <si>
    <t>ФЕР06-03-004-04</t>
  </si>
  <si>
    <t>Установка анкерных болтов: при бетонировании на поддерживающие конструкции</t>
  </si>
  <si>
    <t>0,02736</t>
  </si>
  <si>
    <t>ФССЦ-08.4.01.01-0022</t>
  </si>
  <si>
    <t>Детали анкерные с резьбой из прямых или гнутых круглых стержней</t>
  </si>
  <si>
    <t>-0,02736</t>
  </si>
  <si>
    <t>10 100,00</t>
  </si>
  <si>
    <t>-276,34</t>
  </si>
  <si>
    <t>-2 254,93</t>
  </si>
  <si>
    <t>(Бетонные и железобетонные монолитные конструкции и работы в строительстве)</t>
  </si>
  <si>
    <t>ФССЦ-01.7.15.03-0043</t>
  </si>
  <si>
    <t>Болты строительные анкерные с гайками</t>
  </si>
  <si>
    <t>0,027</t>
  </si>
  <si>
    <t>25 542,66</t>
  </si>
  <si>
    <t>689,65</t>
  </si>
  <si>
    <t>5 627,54</t>
  </si>
  <si>
    <t>ФЕР06-03-004-09</t>
  </si>
  <si>
    <t>Установка закладных деталей весом: до 4 кг</t>
  </si>
  <si>
    <t>0,02056</t>
  </si>
  <si>
    <t>ФССЦ-08.3.08.02-0070</t>
  </si>
  <si>
    <t>Сталь угловая равнополочная, марка стали: Ст3пс, шириной полок 50-50 мм</t>
  </si>
  <si>
    <t>0,021</t>
  </si>
  <si>
    <t>4 840,65</t>
  </si>
  <si>
    <t>101,65</t>
  </si>
  <si>
    <t>829,46</t>
  </si>
  <si>
    <t>Железобетонная балка ФБ-1 (2шт), ФБ-2 (1шт.), ФБ-3 (1шт.)</t>
  </si>
  <si>
    <t>0,009</t>
  </si>
  <si>
    <t>449,82</t>
  </si>
  <si>
    <t>3 670,53</t>
  </si>
  <si>
    <t>ФЕР06-07-001-01</t>
  </si>
  <si>
    <t>Устройство фундаментных балок</t>
  </si>
  <si>
    <t>2,74</t>
  </si>
  <si>
    <t>1 988,39</t>
  </si>
  <si>
    <t>16 225,26</t>
  </si>
  <si>
    <t>26,54</t>
  </si>
  <si>
    <t>216,57</t>
  </si>
  <si>
    <t>ФЕР06-03-010-01</t>
  </si>
  <si>
    <t>Изготовление арматурных пространственных каркасов в построечных условиях, диаметром: 6 мм</t>
  </si>
  <si>
    <t>0,0186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</si>
  <si>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</si>
  <si>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</si>
  <si>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</si>
  <si>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</si>
  <si>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137,99</t>
  </si>
  <si>
    <t>1 126,00</t>
  </si>
  <si>
    <t>ФЕР06-03-010-08</t>
  </si>
  <si>
    <t>Изготовление арматурных пространственных каркасов в построечных условиях, диаметром: 20 мм</t>
  </si>
  <si>
    <t>0,21945</t>
  </si>
  <si>
    <t>ФССЦ-08.4.03.03-0008</t>
  </si>
  <si>
    <t>Сталь арматурная рифленая свариваемая, класс А500С, диаметр 20 мм</t>
  </si>
  <si>
    <t>1 204,49</t>
  </si>
  <si>
    <t>9 828,64</t>
  </si>
  <si>
    <t>Гидроизоляция конструкций</t>
  </si>
  <si>
    <t>0,5125</t>
  </si>
  <si>
    <t>Объем=51,25 / 100</t>
  </si>
  <si>
    <t>0,015375</t>
  </si>
  <si>
    <t>182,74</t>
  </si>
  <si>
    <t>1 491,16</t>
  </si>
  <si>
    <t>0,07175</t>
  </si>
  <si>
    <t>550,30</t>
  </si>
  <si>
    <t>4 490,45</t>
  </si>
  <si>
    <t>Крепление колонн к фундаментам</t>
  </si>
  <si>
    <t>ФЕР06-03-004-07</t>
  </si>
  <si>
    <t>Установка анкерных болтов: химических</t>
  </si>
  <si>
    <t>0,08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</si>
  <si>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</si>
  <si>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</si>
  <si>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87,12</t>
  </si>
  <si>
    <t>435,60</t>
  </si>
  <si>
    <t>3 554,50</t>
  </si>
  <si>
    <t>ФССЦ-01.7.15.01-0094</t>
  </si>
  <si>
    <t>Шпилька анкерная Hilti: HIT-V-5,8 М24х450 (HAS) для использования с химическими анкерами HIT</t>
  </si>
  <si>
    <t>150,53</t>
  </si>
  <si>
    <t>1 204,24</t>
  </si>
  <si>
    <t>9 826,60</t>
  </si>
  <si>
    <t>Обетонирование колонн.</t>
  </si>
  <si>
    <t>ФЕР46-01-008-01</t>
  </si>
  <si>
    <t>Обетонирование: колонн</t>
  </si>
  <si>
    <t>0,5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</si>
  <si>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</si>
  <si>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</si>
  <si>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</si>
  <si>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</si>
  <si>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ФССЦ-04.1.02.05-0006</t>
  </si>
  <si>
    <t>Смеси бетонные тяжелого бетона (БСТ), класс В15 (М200)</t>
  </si>
  <si>
    <t>0,51</t>
  </si>
  <si>
    <t>592,76</t>
  </si>
  <si>
    <t>302,31</t>
  </si>
  <si>
    <t>2 466,85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</si>
  <si>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</si>
  <si>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</si>
  <si>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</si>
  <si>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</si>
  <si>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</si>
  <si>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0,00184</t>
  </si>
  <si>
    <t>520 484,22</t>
  </si>
  <si>
    <t>957,69</t>
  </si>
  <si>
    <t>7 814,75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</si>
  <si>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</si>
  <si>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</si>
  <si>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</si>
  <si>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</si>
  <si>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</si>
  <si>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</si>
  <si>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3,03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</si>
  <si>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</si>
  <si>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</si>
  <si>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</si>
  <si>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</si>
  <si>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</si>
  <si>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</si>
  <si>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0,18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</si>
  <si>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</si>
  <si>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</si>
  <si>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</si>
  <si>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</si>
  <si>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3,21</t>
  </si>
  <si>
    <t>7 008,50</t>
  </si>
  <si>
    <t>22 497,29</t>
  </si>
  <si>
    <t>183 577,89</t>
  </si>
  <si>
    <t>(Строительные металлические конструкции)</t>
  </si>
  <si>
    <t>2,4303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</si>
  <si>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</si>
  <si>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</si>
  <si>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2,1763</t>
  </si>
  <si>
    <t>7 712,00</t>
  </si>
  <si>
    <t>16 783,63</t>
  </si>
  <si>
    <t>136 954,42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</si>
  <si>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</si>
  <si>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</si>
  <si>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0,254</t>
  </si>
  <si>
    <t>8 060,00</t>
  </si>
  <si>
    <t>2 047,24</t>
  </si>
  <si>
    <t>16 705,48</t>
  </si>
  <si>
    <t>ФЕР13-03-002-04</t>
  </si>
  <si>
    <t>Огрунтовка металлических поверхностей за один раз: грунтовкой ГФ-021</t>
  </si>
  <si>
    <t>1,26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</si>
  <si>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</si>
  <si>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</si>
  <si>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</si>
  <si>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</si>
  <si>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</si>
  <si>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</si>
  <si>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</si>
  <si>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</si>
  <si>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</si>
  <si>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</si>
  <si>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</si>
  <si>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</si>
  <si>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0,0645</t>
  </si>
  <si>
    <t>ФССЦ-04.3.01.09-0014</t>
  </si>
  <si>
    <t>Раствор готовый кладочный, цементный, М100</t>
  </si>
  <si>
    <t>0,16125</t>
  </si>
  <si>
    <t>519,80</t>
  </si>
  <si>
    <t>83,82</t>
  </si>
  <si>
    <t>683,97</t>
  </si>
  <si>
    <t>ФССЦ-12.1.02.11-0017</t>
  </si>
  <si>
    <t>ИЗОСПАН: C</t>
  </si>
  <si>
    <t>10 м2</t>
  </si>
  <si>
    <t>1,419</t>
  </si>
  <si>
    <t>42,00</t>
  </si>
  <si>
    <t>59,60</t>
  </si>
  <si>
    <t>486,34</t>
  </si>
  <si>
    <t>ФЕР06-06-002-01</t>
  </si>
  <si>
    <t>Устройство железобетонных стен и перегородок высотой: до 3 м, толщиной 100 мм</t>
  </si>
  <si>
    <t>0,0189</t>
  </si>
  <si>
    <t>1,9278</t>
  </si>
  <si>
    <t>1 398,99</t>
  </si>
  <si>
    <t>11 415,76</t>
  </si>
  <si>
    <t>18,67</t>
  </si>
  <si>
    <t>152,35</t>
  </si>
  <si>
    <t>ФССЦ-08.4.03.03-0002</t>
  </si>
  <si>
    <t>Сталь арматурная рифленая свариваемая, класс А500С, диаметр 8 мм</t>
  </si>
  <si>
    <t>0,1</t>
  </si>
  <si>
    <t>6 213,48</t>
  </si>
  <si>
    <t>621,35</t>
  </si>
  <si>
    <t>5 070,22</t>
  </si>
  <si>
    <t>ФЕР09-03-050-01</t>
  </si>
  <si>
    <t>Монтаж стальных плинтусов из гнутого профиля (устройство уголка 75х75)</t>
  </si>
  <si>
    <t>0,192</t>
  </si>
  <si>
    <t>ФССЦ-01.7.15.14-0166</t>
  </si>
  <si>
    <t>Шурупы с полукруглой головкой 5х35 мм</t>
  </si>
  <si>
    <t>-0,000144</t>
  </si>
  <si>
    <t>12 430,00</t>
  </si>
  <si>
    <t>-1,79</t>
  </si>
  <si>
    <t>-14,61</t>
  </si>
  <si>
    <t>ФССЦ-08.3.08.02-0072</t>
  </si>
  <si>
    <t>Сталь угловая равнополочная, марка стали: Ст3пс, шириной полок 75-75 мм</t>
  </si>
  <si>
    <t>0,111</t>
  </si>
  <si>
    <t>537,31</t>
  </si>
  <si>
    <t>4 384,45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</si>
  <si>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</si>
  <si>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</si>
  <si>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80</t>
  </si>
  <si>
    <t>9,73</t>
  </si>
  <si>
    <t>811,37</t>
  </si>
  <si>
    <t>6 620,78</t>
  </si>
  <si>
    <t>Цена=95,27/1,2/8,16</t>
  </si>
  <si>
    <t>ТР МАТ=1,03 к расх.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</si>
  <si>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</si>
  <si>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</si>
  <si>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</si>
  <si>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0,0901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</si>
  <si>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</si>
  <si>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</si>
  <si>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</si>
  <si>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</si>
  <si>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ФССЦ-01.7.15.06-0146</t>
  </si>
  <si>
    <t>Гвозди толевые круглые, размер 3,0х40 мм</t>
  </si>
  <si>
    <t>-0,0003604</t>
  </si>
  <si>
    <t>8 475,00</t>
  </si>
  <si>
    <t>-3,05</t>
  </si>
  <si>
    <t>-24,89</t>
  </si>
  <si>
    <t>(Кровли)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</si>
  <si>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</si>
  <si>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</si>
  <si>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150</t>
  </si>
  <si>
    <t>2,33</t>
  </si>
  <si>
    <t>364,30</t>
  </si>
  <si>
    <t>2 972,69</t>
  </si>
  <si>
    <t>Цена=22,8/1,2/8,16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</si>
  <si>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</si>
  <si>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</si>
  <si>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</si>
  <si>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75</t>
  </si>
  <si>
    <t>ФЕР11-01-001-02</t>
  </si>
  <si>
    <t>Уплотнение грунта: щебнем</t>
  </si>
  <si>
    <t>0,527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</si>
  <si>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</si>
  <si>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</si>
  <si>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</si>
  <si>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</si>
  <si>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76</t>
  </si>
  <si>
    <t>Цена Поставщика  ООО "Генпоставка"</t>
  </si>
  <si>
    <t>Щебень известняковый М600 фр. 20/40</t>
  </si>
  <si>
    <t>2,6877</t>
  </si>
  <si>
    <t>325,21</t>
  </si>
  <si>
    <t>884,56</t>
  </si>
  <si>
    <t>7 218,01</t>
  </si>
  <si>
    <t>Цена=3184,5/1,2/8,16</t>
  </si>
  <si>
    <t>77</t>
  </si>
  <si>
    <t>0,0263</t>
  </si>
  <si>
    <t>78</t>
  </si>
  <si>
    <t>2,6826</t>
  </si>
  <si>
    <t>1 502,26</t>
  </si>
  <si>
    <t>12 258,44</t>
  </si>
  <si>
    <t>65</t>
  </si>
  <si>
    <t>79</t>
  </si>
  <si>
    <t>ФЕР11-01-014-04</t>
  </si>
  <si>
    <t>Устройство полов бетонных толщиной: 250 мм</t>
  </si>
  <si>
    <t>0,526995</t>
  </si>
  <si>
    <t>66</t>
  </si>
  <si>
    <t>ФССЦ-04.1.02.05-0008</t>
  </si>
  <si>
    <t>Смеси бетонные тяжелого бетона (БСТ), класс В22,5 (М300)</t>
  </si>
  <si>
    <t>12,1</t>
  </si>
  <si>
    <t>700,00</t>
  </si>
  <si>
    <t>8 470,00</t>
  </si>
  <si>
    <t>69 115,20</t>
  </si>
  <si>
    <t>67</t>
  </si>
  <si>
    <t>81</t>
  </si>
  <si>
    <t>ФЕР06-03-004-12</t>
  </si>
  <si>
    <t>Армирование подстилающих слоев и набетонок</t>
  </si>
  <si>
    <t>0,68</t>
  </si>
  <si>
    <t>68</t>
  </si>
  <si>
    <t>82</t>
  </si>
  <si>
    <t>6 266,99</t>
  </si>
  <si>
    <t>4 602,48</t>
  </si>
  <si>
    <t>37 556,24</t>
  </si>
  <si>
    <t>Цена=5802,77*1,08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</si>
  <si>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</si>
  <si>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</si>
  <si>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</si>
  <si>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69</t>
  </si>
  <si>
    <t>84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</si>
  <si>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</si>
  <si>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</si>
  <si>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0,1721</t>
  </si>
  <si>
    <t>70</t>
  </si>
  <si>
    <t>ФССЦ-12.2.05.09-0005</t>
  </si>
  <si>
    <t>Пенополистирол экструдированный ТЕХНОНИКОЛЬ XPS 30-250 Стандарт</t>
  </si>
  <si>
    <t>0,86</t>
  </si>
  <si>
    <t>1 545,81</t>
  </si>
  <si>
    <t>1 329,40</t>
  </si>
  <si>
    <t>10 847,90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</si>
  <si>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</si>
  <si>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</si>
  <si>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</si>
  <si>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71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</si>
  <si>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</si>
  <si>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</si>
  <si>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0,0495</t>
  </si>
  <si>
    <t>72</t>
  </si>
  <si>
    <t>0,15</t>
  </si>
  <si>
    <t>231,87</t>
  </si>
  <si>
    <t>1 892,06</t>
  </si>
  <si>
    <t>73</t>
  </si>
  <si>
    <t>88</t>
  </si>
  <si>
    <t>ФССЦ-14.5.01.06-1000</t>
  </si>
  <si>
    <t>Герметик клей полиуретановый</t>
  </si>
  <si>
    <t>л</t>
  </si>
  <si>
    <t>85,43</t>
  </si>
  <si>
    <t>1 708,60</t>
  </si>
  <si>
    <t>13 942,18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</si>
  <si>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</si>
  <si>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</si>
  <si>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</si>
  <si>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74</t>
  </si>
  <si>
    <t>89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</si>
  <si>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</si>
  <si>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</si>
  <si>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2,914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</si>
  <si>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</si>
  <si>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</si>
  <si>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90</t>
  </si>
  <si>
    <t>ФССЦ-01.7.15.03-0042</t>
  </si>
  <si>
    <t>Болты с гайками и шайбами строительные</t>
  </si>
  <si>
    <t>кг</t>
  </si>
  <si>
    <t>-36,7164</t>
  </si>
  <si>
    <t>9,04</t>
  </si>
  <si>
    <t>-331,92</t>
  </si>
  <si>
    <t>-2 708,47</t>
  </si>
  <si>
    <t>91</t>
  </si>
  <si>
    <t>ФССЦ-07.2.07.13-0061</t>
  </si>
  <si>
    <t>Конструкции стальные нащельников и деталей обрамления</t>
  </si>
  <si>
    <t>0,06048</t>
  </si>
  <si>
    <t>10 898,65</t>
  </si>
  <si>
    <t>659,15</t>
  </si>
  <si>
    <t>5 378,66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</si>
  <si>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</si>
  <si>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</si>
  <si>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м2</t>
  </si>
  <si>
    <t>291,4</t>
  </si>
  <si>
    <t>284,62</t>
  </si>
  <si>
    <t>86 451,53</t>
  </si>
  <si>
    <t>705 444,48</t>
  </si>
  <si>
    <t>Цена=2787/1,2/8,16</t>
  </si>
  <si>
    <t>93</t>
  </si>
  <si>
    <t>ООО «Техностиль Премиум» КП №20 от 18.07.2023 (п.2.1)</t>
  </si>
  <si>
    <t>Саморезы для крепления стеновой панели 120 мм (5,5*160)</t>
  </si>
  <si>
    <t>6,64</t>
  </si>
  <si>
    <t>692,13</t>
  </si>
  <si>
    <t>5 647,78</t>
  </si>
  <si>
    <t>Цена=65/1,2/8,16</t>
  </si>
  <si>
    <t>94</t>
  </si>
  <si>
    <t>ФЕР09-05-006-01</t>
  </si>
  <si>
    <t>Резка стального профилированного настила</t>
  </si>
  <si>
    <t>м реза</t>
  </si>
  <si>
    <t>37,6</t>
  </si>
  <si>
    <t>Примыкание сэндвич-панелей к стенам по осям А/13, Д/1 (узлы "Д", "Е")</t>
  </si>
  <si>
    <t>95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</si>
  <si>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</si>
  <si>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</si>
  <si>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0,267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</si>
  <si>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</si>
  <si>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</si>
  <si>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</si>
  <si>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</si>
  <si>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96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</si>
  <si>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</si>
  <si>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</si>
  <si>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0,2136</t>
  </si>
  <si>
    <t>717,98</t>
  </si>
  <si>
    <t>153,36</t>
  </si>
  <si>
    <t>1 251,42</t>
  </si>
  <si>
    <t>97</t>
  </si>
  <si>
    <t>ФЕР09-05-009-03</t>
  </si>
  <si>
    <t>Установка: нащельников</t>
  </si>
  <si>
    <t>83</t>
  </si>
  <si>
    <t>ФССЦ-08.1.02.03-0071</t>
  </si>
  <si>
    <t>Нащельник стальной оцинкованный с полимерным покрытием</t>
  </si>
  <si>
    <t>26,7</t>
  </si>
  <si>
    <t>64,47</t>
  </si>
  <si>
    <t>1 721,35</t>
  </si>
  <si>
    <t>14 046,22</t>
  </si>
  <si>
    <t>608,53</t>
  </si>
  <si>
    <t>4 965,60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</si>
  <si>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</si>
  <si>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</si>
  <si>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</si>
  <si>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ФЕР09-04-011-01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</si>
  <si>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</si>
  <si>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</si>
  <si>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</si>
  <si>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33 071,90</t>
  </si>
  <si>
    <t>269 866,70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</si>
  <si>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</si>
  <si>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</si>
  <si>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</si>
  <si>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17. Устройство кровли (воостановление в осях А-Д/13, Г-Д13-14)</t>
  </si>
  <si>
    <t>147</t>
  </si>
  <si>
    <t>ФЕР13-06-003-01</t>
  </si>
  <si>
    <t>Очистка поверхности щетками</t>
  </si>
  <si>
    <t>56,7</t>
  </si>
  <si>
    <t>148</t>
  </si>
  <si>
    <t>ФЕР12-01-015-03</t>
  </si>
  <si>
    <t>Устройство пароизоляции: прокладочной в один слой</t>
  </si>
  <si>
    <t>0,624</t>
  </si>
  <si>
    <t>149</t>
  </si>
  <si>
    <t>ФССЦ-12.1.02.06-0022</t>
  </si>
  <si>
    <t>Рубероид кровельный РКП-350</t>
  </si>
  <si>
    <t>-68,64</t>
  </si>
  <si>
    <t>6,20</t>
  </si>
  <si>
    <t>-425,57</t>
  </si>
  <si>
    <t>-3 472,65</t>
  </si>
  <si>
    <t>ФССЦ-12.1.02.11-0016</t>
  </si>
  <si>
    <t>ИЗОСПАН: B</t>
  </si>
  <si>
    <t>6,24</t>
  </si>
  <si>
    <t>27,50</t>
  </si>
  <si>
    <t>171,60</t>
  </si>
  <si>
    <t>1 400,26</t>
  </si>
  <si>
    <t>151</t>
  </si>
  <si>
    <t>ФЕР12-01-013-03</t>
  </si>
  <si>
    <t>Утепление покрытий плитами: из минеральной ваты или перлита на битумной мастике в один слой</t>
  </si>
  <si>
    <t>0,567</t>
  </si>
  <si>
    <t>152</t>
  </si>
  <si>
    <t>ФЕР12-01-013-04</t>
  </si>
  <si>
    <t>Утепление покрытий плитами: на каждый последующий слой добавлять к расценке 12-01-013-03</t>
  </si>
  <si>
    <t>153</t>
  </si>
  <si>
    <t>ФССЦ-12.2.05.10-0005</t>
  </si>
  <si>
    <t>Плиты минераловатные "Руф Баттс С" ROCKWOOL</t>
  </si>
  <si>
    <t>906,98</t>
  </si>
  <si>
    <t>5 441,88</t>
  </si>
  <si>
    <t>44 405,74</t>
  </si>
  <si>
    <t>154</t>
  </si>
  <si>
    <t>ФЕР12-01-037-04</t>
  </si>
  <si>
    <t>Устройство подкровельной пленочной гидроизоляции</t>
  </si>
  <si>
    <t>0,57</t>
  </si>
  <si>
    <t>155</t>
  </si>
  <si>
    <t>ФССЦ-12.1.01.03-0039</t>
  </si>
  <si>
    <t>Пленка подкровельная гидроизоляционная антиконденсатная</t>
  </si>
  <si>
    <t>-65,55</t>
  </si>
  <si>
    <t>12,37</t>
  </si>
  <si>
    <t>-810,85</t>
  </si>
  <si>
    <t>-6 616,54</t>
  </si>
  <si>
    <t>156</t>
  </si>
  <si>
    <t>6,555</t>
  </si>
  <si>
    <t>275,31</t>
  </si>
  <si>
    <t>2 246,53</t>
  </si>
  <si>
    <t>157</t>
  </si>
  <si>
    <t>ФЕР12-01-017-01</t>
  </si>
  <si>
    <t>Устройство выравнивающих стяжек: цементно-песчаных толщиной 15 мм (Толщина слоя 50мм)</t>
  </si>
  <si>
    <t>158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</si>
  <si>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</si>
  <si>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</si>
  <si>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</si>
  <si>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159</t>
  </si>
  <si>
    <t>ФССЦ-04.3.01.09-0016</t>
  </si>
  <si>
    <t>Раствор готовый кладочный, цементный, М200</t>
  </si>
  <si>
    <t>600,00</t>
  </si>
  <si>
    <t>1 800,00</t>
  </si>
  <si>
    <t>14 688,00</t>
  </si>
  <si>
    <t>160</t>
  </si>
  <si>
    <t>0,113</t>
  </si>
  <si>
    <t>161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</si>
  <si>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</si>
  <si>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</si>
  <si>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14,06</t>
  </si>
  <si>
    <t>801,42</t>
  </si>
  <si>
    <t>6 539,59</t>
  </si>
  <si>
    <t>102</t>
  </si>
  <si>
    <t>162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</si>
  <si>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</si>
  <si>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</si>
  <si>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103</t>
  </si>
  <si>
    <t>163</t>
  </si>
  <si>
    <t>ФССЦ-01.2.03.07-0022</t>
  </si>
  <si>
    <t>Эмульсия битумная гидроизоляционная</t>
  </si>
  <si>
    <t>-0,02565</t>
  </si>
  <si>
    <t>2 000,00</t>
  </si>
  <si>
    <t>-51,30</t>
  </si>
  <si>
    <t>-418,61</t>
  </si>
  <si>
    <t>104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</si>
  <si>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</si>
  <si>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</si>
  <si>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</si>
  <si>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8,44</t>
  </si>
  <si>
    <t>168,80</t>
  </si>
  <si>
    <t>1 377,41</t>
  </si>
  <si>
    <t>165</t>
  </si>
  <si>
    <t>ФЕР12-01-002-09</t>
  </si>
  <si>
    <t>Устройство кровель плоских из наплавляемых материалов: в два слоя</t>
  </si>
  <si>
    <t>166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</si>
  <si>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</si>
  <si>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</si>
  <si>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24,70</t>
  </si>
  <si>
    <t>1 679,60</t>
  </si>
  <si>
    <t>13 705,54</t>
  </si>
  <si>
    <t>167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</si>
  <si>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</si>
  <si>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</si>
  <si>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24,94</t>
  </si>
  <si>
    <t>1 695,92</t>
  </si>
  <si>
    <t>13 838,71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</si>
  <si>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</si>
  <si>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</si>
  <si>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</si>
  <si>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</si>
  <si>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168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</si>
  <si>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</si>
  <si>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</si>
  <si>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0,178</t>
  </si>
  <si>
    <t>169</t>
  </si>
  <si>
    <t>-0,09078</t>
  </si>
  <si>
    <t>-47,19</t>
  </si>
  <si>
    <t>-385,07</t>
  </si>
  <si>
    <t>ФССЦ-08.3.05.05-0053</t>
  </si>
  <si>
    <t>Сталь листовая оцинкованная, толщина 0,7 мм</t>
  </si>
  <si>
    <t>-0,0356</t>
  </si>
  <si>
    <t>11 200,00</t>
  </si>
  <si>
    <t>-398,72</t>
  </si>
  <si>
    <t>-3 253,56</t>
  </si>
  <si>
    <t>ФССЦ-14.5.04.07-0012</t>
  </si>
  <si>
    <t>Мастика тиоколовая строительного назначения двухкомпонентная холодного отверждения</t>
  </si>
  <si>
    <t>-1,1926</t>
  </si>
  <si>
    <t>74,58</t>
  </si>
  <si>
    <t>-88,94</t>
  </si>
  <si>
    <t>-725,75</t>
  </si>
  <si>
    <t>0,0866</t>
  </si>
  <si>
    <t>943,82</t>
  </si>
  <si>
    <t>7 701,57</t>
  </si>
  <si>
    <t>ФССЦ-12.2.05.05-0014</t>
  </si>
  <si>
    <t>Плиты из минеральной ваты повышенной жесткости на синтетическом связующем ППЖ-200</t>
  </si>
  <si>
    <t>1 588,50</t>
  </si>
  <si>
    <t>794,25</t>
  </si>
  <si>
    <t>6 481,08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</si>
  <si>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</si>
  <si>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</si>
  <si>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41,202</t>
  </si>
  <si>
    <t>38,42</t>
  </si>
  <si>
    <t>1 582,98</t>
  </si>
  <si>
    <t>12 917,12</t>
  </si>
  <si>
    <t>115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</si>
  <si>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</si>
  <si>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</si>
  <si>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4,251</t>
  </si>
  <si>
    <t>24,69</t>
  </si>
  <si>
    <t>104,96</t>
  </si>
  <si>
    <t>856,47</t>
  </si>
  <si>
    <t>Парапет ФС1</t>
  </si>
  <si>
    <t>116</t>
  </si>
  <si>
    <t>Устройство мелких покрытий (брандмауэры, парапеты, свесы и т.п.) из листовой оцинкованной стали</t>
  </si>
  <si>
    <t>117</t>
  </si>
  <si>
    <t>-0,000408</t>
  </si>
  <si>
    <t>-3,46</t>
  </si>
  <si>
    <t>-28,23</t>
  </si>
  <si>
    <t>S-MD 51 Z 4,8x19 Самосверлящий шуруп для кровли
HILTI с шайбой EPDM и сверлом (углеродистая
сталь</t>
  </si>
  <si>
    <t>288</t>
  </si>
  <si>
    <t>699,47</t>
  </si>
  <si>
    <t>5 707,68</t>
  </si>
  <si>
    <t>119</t>
  </si>
  <si>
    <t>456,40</t>
  </si>
  <si>
    <t>3 724,22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</si>
  <si>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</si>
  <si>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</si>
  <si>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За январь, 2024 г.</t>
  </si>
  <si>
    <t>Восстановительные работы цеха №121/18. АС 3.</t>
  </si>
  <si>
    <t>02-02-01</t>
  </si>
  <si>
    <t>январь 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</si>
</sst>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  <numFmt numFmtId="170" formatCode="#,##0.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  <numFmt numFmtId="177" formatCode="_-* #,##0.00\ _₽_-;\-* #,##0.00\ _₽_-;_-* &quot;-&quot;??\ _₽_-;_-@_-"/>
  </numFmts>
  <fonts count="49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7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  <xf numFmtId="0" fontId="17" fillId="0" borderId="0"/>
    <xf numFmtId="43" fontId="7" fillId="0" borderId="0" applyFont="0" applyFill="0" applyBorder="0" applyAlignment="0" applyProtection="0"/>
    <xf numFmtId="0" fontId="21" fillId="0" borderId="0"/>
    <xf numFmtId="171" fontId="21" fillId="0" borderId="0" applyFont="0" applyFill="0" applyBorder="0" applyAlignment="0" applyProtection="0"/>
    <xf numFmtId="0" fontId="22" fillId="0" borderId="0"/>
    <xf numFmtId="0" fontId="22" fillId="0" borderId="0"/>
    <xf numFmtId="0" fontId="25" fillId="0" borderId="0"/>
    <xf numFmtId="0" fontId="35" fillId="0" borderId="0"/>
    <xf numFmtId="0" fontId="21" fillId="0" borderId="0"/>
    <xf numFmtId="0" fontId="25" fillId="0" borderId="0"/>
  </cellStyleXfs>
  <cellXfs count="375">
    <xf numFmtId="0" fontId="0" fillId="0" borderId="0" xfId="0"/>
    <xf numFmtId="49" fontId="3" fillId="0" borderId="5" xfId="0" applyNumberFormat="1" applyFont="1" applyBorder="1"/>
    <xf numFmtId="49" fontId="10" fillId="0" borderId="0" xfId="0" applyNumberFormat="1" applyFont="1"/>
    <xf numFmtId="0" fontId="11" fillId="0" borderId="0" xfId="0" applyFont="1"/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vertical="top"/>
    </xf>
    <xf numFmtId="0" fontId="10" fillId="0" borderId="0" xfId="0" applyFont="1" applyAlignment="1">
      <alignment wrapText="1"/>
    </xf>
    <xf numFmtId="49" fontId="10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wrapText="1"/>
    </xf>
    <xf numFmtId="49" fontId="13" fillId="0" borderId="0" xfId="0" applyNumberFormat="1" applyFont="1" applyAlignment="1">
      <alignment horizontal="right" vertical="top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49" fontId="13" fillId="0" borderId="0" xfId="0" applyNumberFormat="1" applyFont="1" applyAlignment="1">
      <alignment vertical="top"/>
    </xf>
    <xf numFmtId="49" fontId="10" fillId="2" borderId="0" xfId="0" applyNumberFormat="1" applyFont="1" applyFill="1"/>
    <xf numFmtId="49" fontId="10" fillId="2" borderId="5" xfId="0" applyNumberFormat="1" applyFont="1" applyFill="1" applyBorder="1"/>
    <xf numFmtId="49" fontId="13" fillId="2" borderId="0" xfId="0" applyNumberFormat="1" applyFont="1" applyFill="1"/>
    <xf numFmtId="49" fontId="14" fillId="2" borderId="0" xfId="0" applyNumberFormat="1" applyFont="1" applyFill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16" fillId="0" borderId="0" xfId="8" applyFont="1"/>
    <xf numFmtId="0" fontId="17" fillId="0" borderId="0" xfId="9"/>
    <xf numFmtId="0" fontId="18" fillId="0" borderId="0" xfId="3" applyFont="1" applyAlignment="1">
      <alignment vertical="center"/>
    </xf>
    <xf numFmtId="0" fontId="19" fillId="0" borderId="0" xfId="3" applyFont="1" applyAlignment="1">
      <alignment vertical="top"/>
    </xf>
    <xf numFmtId="0" fontId="18" fillId="0" borderId="0" xfId="3" applyFont="1" applyAlignment="1">
      <alignment vertical="center" wrapText="1"/>
    </xf>
    <xf numFmtId="0" fontId="16" fillId="0" borderId="0" xfId="4" applyFont="1"/>
    <xf numFmtId="0" fontId="16" fillId="0" borderId="0" xfId="4" applyFont="1" applyAlignment="1">
      <alignment horizontal="center"/>
    </xf>
    <xf numFmtId="0" fontId="16" fillId="0" borderId="9" xfId="8" applyFont="1" applyBorder="1" applyAlignment="1">
      <alignment horizontal="center" vertical="center"/>
    </xf>
    <xf numFmtId="0" fontId="16" fillId="0" borderId="9" xfId="8" applyFont="1" applyBorder="1" applyAlignment="1">
      <alignment horizontal="center" vertical="center" wrapText="1"/>
    </xf>
    <xf numFmtId="0" fontId="19" fillId="0" borderId="9" xfId="8" applyFont="1" applyBorder="1" applyAlignment="1">
      <alignment horizontal="center" vertical="center"/>
    </xf>
    <xf numFmtId="49" fontId="19" fillId="0" borderId="9" xfId="8" applyNumberFormat="1" applyFont="1" applyBorder="1" applyAlignment="1">
      <alignment horizontal="center" vertical="center"/>
    </xf>
    <xf numFmtId="0" fontId="19" fillId="0" borderId="9" xfId="8" applyFont="1" applyBorder="1" applyAlignment="1">
      <alignment horizontal="left" vertical="center" wrapText="1"/>
    </xf>
    <xf numFmtId="43" fontId="19" fillId="0" borderId="9" xfId="10" applyFont="1" applyFill="1" applyBorder="1" applyAlignment="1">
      <alignment horizontal="center" vertical="center"/>
    </xf>
    <xf numFmtId="170" fontId="19" fillId="0" borderId="9" xfId="8" applyNumberFormat="1" applyFont="1" applyBorder="1" applyAlignment="1">
      <alignment horizontal="center" vertical="center"/>
    </xf>
    <xf numFmtId="4" fontId="18" fillId="0" borderId="9" xfId="8" applyNumberFormat="1" applyFont="1" applyBorder="1" applyAlignment="1">
      <alignment horizontal="center" vertical="center"/>
    </xf>
    <xf numFmtId="0" fontId="7" fillId="0" borderId="0" xfId="9" applyFont="1"/>
    <xf numFmtId="0" fontId="19" fillId="0" borderId="12" xfId="8" applyFont="1" applyBorder="1" applyAlignment="1">
      <alignment horizontal="center" vertical="center"/>
    </xf>
    <xf numFmtId="0" fontId="19" fillId="0" borderId="12" xfId="8" applyFont="1" applyBorder="1" applyAlignment="1">
      <alignment horizontal="left" vertical="center" wrapText="1"/>
    </xf>
    <xf numFmtId="43" fontId="19" fillId="0" borderId="12" xfId="10" applyFont="1" applyFill="1" applyBorder="1" applyAlignment="1">
      <alignment horizontal="center" vertical="center"/>
    </xf>
    <xf numFmtId="170" fontId="19" fillId="0" borderId="12" xfId="8" applyNumberFormat="1" applyFont="1" applyBorder="1" applyAlignment="1">
      <alignment horizontal="center" vertical="center"/>
    </xf>
    <xf numFmtId="4" fontId="18" fillId="0" borderId="12" xfId="8" applyNumberFormat="1" applyFont="1" applyBorder="1" applyAlignment="1">
      <alignment horizontal="center" vertical="center"/>
    </xf>
    <xf numFmtId="0" fontId="16" fillId="0" borderId="13" xfId="8" applyFont="1" applyBorder="1"/>
    <xf numFmtId="0" fontId="20" fillId="0" borderId="13" xfId="8" applyFont="1" applyBorder="1" applyAlignment="1">
      <alignment horizontal="center" vertical="center"/>
    </xf>
    <xf numFmtId="4" fontId="20" fillId="0" borderId="13" xfId="8" applyNumberFormat="1" applyFont="1" applyBorder="1" applyAlignment="1">
      <alignment horizontal="center" vertical="center"/>
    </xf>
    <xf numFmtId="4" fontId="17" fillId="0" borderId="0" xfId="9" applyNumberFormat="1"/>
    <xf numFmtId="0" fontId="22" fillId="0" borderId="0" xfId="11" applyFont="1"/>
    <xf numFmtId="0" fontId="23" fillId="0" borderId="0" xfId="11" applyFont="1"/>
    <xf numFmtId="0" fontId="23" fillId="0" borderId="0" xfId="11" applyFont="1" applyAlignment="1">
      <alignment horizontal="right"/>
    </xf>
    <xf numFmtId="171" fontId="22" fillId="0" borderId="0" xfId="12" applyFont="1"/>
    <xf numFmtId="0" fontId="5" fillId="0" borderId="0" xfId="11" applyFont="1" applyAlignment="1">
      <alignment horizontal="center"/>
    </xf>
    <xf numFmtId="0" fontId="22" fillId="0" borderId="9" xfId="11" applyFont="1" applyBorder="1" applyAlignment="1">
      <alignment horizontal="center"/>
    </xf>
    <xf numFmtId="0" fontId="4" fillId="0" borderId="0" xfId="11" applyFont="1" applyAlignment="1">
      <alignment horizontal="center"/>
    </xf>
    <xf numFmtId="49" fontId="22" fillId="0" borderId="9" xfId="11" applyNumberFormat="1" applyFont="1" applyBorder="1" applyAlignment="1">
      <alignment horizontal="center"/>
    </xf>
    <xf numFmtId="0" fontId="22" fillId="0" borderId="9" xfId="11" applyFont="1" applyBorder="1"/>
    <xf numFmtId="0" fontId="24" fillId="0" borderId="0" xfId="11" applyFont="1"/>
    <xf numFmtId="171" fontId="23" fillId="0" borderId="0" xfId="12" applyFont="1"/>
    <xf numFmtId="0" fontId="22" fillId="0" borderId="0" xfId="11" applyFont="1" applyAlignment="1">
      <alignment vertical="top"/>
    </xf>
    <xf numFmtId="0" fontId="4" fillId="0" borderId="0" xfId="13" applyFont="1" applyAlignment="1">
      <alignment horizontal="center"/>
    </xf>
    <xf numFmtId="0" fontId="22" fillId="0" borderId="9" xfId="13" applyBorder="1" applyAlignment="1">
      <alignment horizontal="center"/>
    </xf>
    <xf numFmtId="171" fontId="23" fillId="0" borderId="0" xfId="12" applyFont="1" applyBorder="1"/>
    <xf numFmtId="0" fontId="22" fillId="0" borderId="0" xfId="11" applyFont="1" applyAlignment="1">
      <alignment vertical="center" wrapText="1"/>
    </xf>
    <xf numFmtId="172" fontId="22" fillId="0" borderId="0" xfId="11" applyNumberFormat="1" applyFont="1"/>
    <xf numFmtId="0" fontId="24" fillId="0" borderId="0" xfId="11" applyFont="1" applyAlignment="1">
      <alignment vertical="center" wrapText="1"/>
    </xf>
    <xf numFmtId="0" fontId="4" fillId="0" borderId="9" xfId="11" applyFont="1" applyBorder="1" applyAlignment="1">
      <alignment horizontal="center"/>
    </xf>
    <xf numFmtId="0" fontId="4" fillId="0" borderId="0" xfId="11" applyFont="1" applyAlignment="1">
      <alignment horizontal="right"/>
    </xf>
    <xf numFmtId="49" fontId="21" fillId="0" borderId="16" xfId="11" applyNumberFormat="1" applyBorder="1" applyAlignment="1">
      <alignment horizontal="center"/>
    </xf>
    <xf numFmtId="0" fontId="26" fillId="0" borderId="0" xfId="14" applyFont="1"/>
    <xf numFmtId="173" fontId="26" fillId="0" borderId="0" xfId="12" applyNumberFormat="1" applyFont="1" applyBorder="1" applyAlignment="1">
      <alignment horizontal="center" wrapText="1"/>
    </xf>
    <xf numFmtId="14" fontId="21" fillId="0" borderId="16" xfId="11" applyNumberFormat="1" applyBorder="1" applyAlignment="1">
      <alignment horizontal="center"/>
    </xf>
    <xf numFmtId="10" fontId="26" fillId="0" borderId="0" xfId="14" applyNumberFormat="1" applyFont="1" applyAlignment="1">
      <alignment horizontal="center"/>
    </xf>
    <xf numFmtId="174" fontId="26" fillId="0" borderId="0" xfId="14" applyNumberFormat="1" applyFont="1" applyAlignment="1">
      <alignment horizontal="center"/>
    </xf>
    <xf numFmtId="0" fontId="26" fillId="0" borderId="0" xfId="11" applyFont="1"/>
    <xf numFmtId="174" fontId="26" fillId="0" borderId="0" xfId="11" applyNumberFormat="1" applyFont="1" applyAlignment="1">
      <alignment horizontal="center"/>
    </xf>
    <xf numFmtId="14" fontId="23" fillId="0" borderId="0" xfId="11" applyNumberFormat="1" applyFont="1" applyAlignment="1">
      <alignment horizontal="center"/>
    </xf>
    <xf numFmtId="0" fontId="23" fillId="0" borderId="17" xfId="11" applyFont="1" applyBorder="1" applyAlignment="1">
      <alignment horizontal="center"/>
    </xf>
    <xf numFmtId="0" fontId="23" fillId="0" borderId="18" xfId="11" applyFont="1" applyBorder="1" applyAlignment="1">
      <alignment horizontal="center"/>
    </xf>
    <xf numFmtId="0" fontId="23" fillId="0" borderId="0" xfId="11" applyFont="1" applyAlignment="1">
      <alignment horizontal="center"/>
    </xf>
    <xf numFmtId="0" fontId="23" fillId="0" borderId="21" xfId="11" applyFont="1" applyBorder="1" applyAlignment="1">
      <alignment horizontal="right"/>
    </xf>
    <xf numFmtId="0" fontId="22" fillId="0" borderId="7" xfId="11" applyFont="1" applyBorder="1"/>
    <xf numFmtId="0" fontId="23" fillId="0" borderId="16" xfId="11" applyFont="1" applyBorder="1" applyAlignment="1">
      <alignment horizontal="center"/>
    </xf>
    <xf numFmtId="0" fontId="22" fillId="0" borderId="19" xfId="11" applyFont="1" applyBorder="1" applyAlignment="1">
      <alignment horizontal="center"/>
    </xf>
    <xf numFmtId="14" fontId="22" fillId="0" borderId="16" xfId="11" applyNumberFormat="1" applyFont="1" applyBorder="1" applyAlignment="1">
      <alignment horizontal="center"/>
    </xf>
    <xf numFmtId="14" fontId="22" fillId="0" borderId="22" xfId="11" applyNumberFormat="1" applyFont="1" applyBorder="1" applyAlignment="1">
      <alignment horizontal="center"/>
    </xf>
    <xf numFmtId="172" fontId="23" fillId="0" borderId="0" xfId="11" applyNumberFormat="1" applyFont="1"/>
    <xf numFmtId="0" fontId="4" fillId="0" borderId="0" xfId="11" applyFont="1"/>
    <xf numFmtId="171" fontId="4" fillId="0" borderId="0" xfId="12" applyFont="1" applyBorder="1"/>
    <xf numFmtId="0" fontId="27" fillId="0" borderId="0" xfId="11" applyFont="1"/>
    <xf numFmtId="0" fontId="4" fillId="0" borderId="6" xfId="11" applyFont="1" applyBorder="1" applyAlignment="1">
      <alignment horizontal="center"/>
    </xf>
    <xf numFmtId="0" fontId="4" fillId="0" borderId="2" xfId="11" applyFont="1" applyBorder="1"/>
    <xf numFmtId="0" fontId="22" fillId="0" borderId="2" xfId="11" applyFont="1" applyBorder="1"/>
    <xf numFmtId="0" fontId="22" fillId="0" borderId="3" xfId="11" applyFont="1" applyBorder="1"/>
    <xf numFmtId="0" fontId="4" fillId="0" borderId="23" xfId="11" applyFont="1" applyBorder="1" applyAlignment="1">
      <alignment horizontal="center"/>
    </xf>
    <xf numFmtId="0" fontId="22" fillId="0" borderId="8" xfId="11" applyFont="1" applyBorder="1"/>
    <xf numFmtId="0" fontId="4" fillId="0" borderId="8" xfId="11" applyFont="1" applyBorder="1" applyAlignment="1">
      <alignment horizontal="center"/>
    </xf>
    <xf numFmtId="0" fontId="22" fillId="0" borderId="11" xfId="11" applyFont="1" applyBorder="1"/>
    <xf numFmtId="0" fontId="22" fillId="0" borderId="13" xfId="11" applyFont="1" applyBorder="1"/>
    <xf numFmtId="0" fontId="22" fillId="0" borderId="15" xfId="11" applyFont="1" applyBorder="1"/>
    <xf numFmtId="0" fontId="4" fillId="0" borderId="15" xfId="11" applyFont="1" applyBorder="1" applyAlignment="1">
      <alignment horizontal="center"/>
    </xf>
    <xf numFmtId="0" fontId="4" fillId="0" borderId="13" xfId="11" applyFont="1" applyBorder="1"/>
    <xf numFmtId="0" fontId="22" fillId="0" borderId="24" xfId="11" applyFont="1" applyBorder="1" applyAlignment="1">
      <alignment horizontal="center"/>
    </xf>
    <xf numFmtId="49" fontId="22" fillId="0" borderId="16" xfId="11" applyNumberFormat="1" applyFont="1" applyBorder="1" applyAlignment="1">
      <alignment horizontal="center"/>
    </xf>
    <xf numFmtId="0" fontId="22" fillId="0" borderId="16" xfId="11" applyFont="1" applyBorder="1" applyAlignment="1">
      <alignment horizontal="center"/>
    </xf>
    <xf numFmtId="175" fontId="22" fillId="0" borderId="16" xfId="11" applyNumberFormat="1" applyFont="1" applyBorder="1" applyAlignment="1">
      <alignment horizontal="center"/>
    </xf>
    <xf numFmtId="49" fontId="22" fillId="0" borderId="13" xfId="11" applyNumberFormat="1" applyFont="1" applyBorder="1" applyAlignment="1">
      <alignment horizontal="center"/>
    </xf>
    <xf numFmtId="175" fontId="21" fillId="0" borderId="9" xfId="11" applyNumberFormat="1" applyBorder="1" applyAlignment="1">
      <alignment horizontal="center"/>
    </xf>
    <xf numFmtId="175" fontId="22" fillId="0" borderId="1" xfId="11" applyNumberFormat="1" applyFont="1" applyBorder="1" applyAlignment="1">
      <alignment horizontal="center"/>
    </xf>
    <xf numFmtId="175" fontId="22" fillId="0" borderId="9" xfId="11" applyNumberFormat="1" applyFont="1" applyBorder="1" applyAlignment="1">
      <alignment horizontal="center"/>
    </xf>
    <xf numFmtId="171" fontId="22" fillId="0" borderId="0" xfId="11" applyNumberFormat="1" applyFont="1"/>
    <xf numFmtId="0" fontId="29" fillId="0" borderId="0" xfId="11" applyFont="1"/>
    <xf numFmtId="49" fontId="5" fillId="0" borderId="0" xfId="11" applyNumberFormat="1" applyFont="1" applyAlignment="1">
      <alignment horizontal="center"/>
    </xf>
    <xf numFmtId="171" fontId="5" fillId="0" borderId="9" xfId="12" applyFont="1" applyBorder="1" applyAlignment="1">
      <alignment horizontal="center"/>
    </xf>
    <xf numFmtId="171" fontId="28" fillId="0" borderId="0" xfId="12" applyFont="1"/>
    <xf numFmtId="49" fontId="22" fillId="0" borderId="28" xfId="11" applyNumberFormat="1" applyFont="1" applyBorder="1" applyAlignment="1">
      <alignment horizontal="center"/>
    </xf>
    <xf numFmtId="49" fontId="22" fillId="0" borderId="10" xfId="11" applyNumberFormat="1" applyFont="1" applyBorder="1" applyAlignment="1">
      <alignment horizontal="center"/>
    </xf>
    <xf numFmtId="0" fontId="27" fillId="0" borderId="14" xfId="11" applyFont="1" applyBorder="1"/>
    <xf numFmtId="175" fontId="22" fillId="0" borderId="13" xfId="11" applyNumberFormat="1" applyFont="1" applyBorder="1" applyAlignment="1">
      <alignment horizontal="center"/>
    </xf>
    <xf numFmtId="175" fontId="22" fillId="0" borderId="10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center"/>
    </xf>
    <xf numFmtId="49" fontId="22" fillId="0" borderId="0" xfId="11" applyNumberFormat="1" applyFont="1" applyAlignment="1">
      <alignment horizontal="center"/>
    </xf>
    <xf numFmtId="0" fontId="27" fillId="0" borderId="4" xfId="11" applyFont="1" applyBorder="1"/>
    <xf numFmtId="175" fontId="22" fillId="0" borderId="30" xfId="11" applyNumberFormat="1" applyFont="1" applyBorder="1" applyAlignment="1">
      <alignment horizontal="center"/>
    </xf>
    <xf numFmtId="49" fontId="22" fillId="0" borderId="2" xfId="11" applyNumberFormat="1" applyFont="1" applyBorder="1" applyAlignment="1">
      <alignment horizontal="center"/>
    </xf>
    <xf numFmtId="0" fontId="27" fillId="0" borderId="2" xfId="11" applyFont="1" applyBorder="1"/>
    <xf numFmtId="175" fontId="22" fillId="0" borderId="11" xfId="11" applyNumberFormat="1" applyFont="1" applyBorder="1" applyAlignment="1">
      <alignment horizontal="center"/>
    </xf>
    <xf numFmtId="175" fontId="22" fillId="0" borderId="31" xfId="11" applyNumberFormat="1" applyFont="1" applyBorder="1" applyAlignment="1">
      <alignment horizontal="center"/>
    </xf>
    <xf numFmtId="49" fontId="22" fillId="0" borderId="14" xfId="11" applyNumberFormat="1" applyFont="1" applyBorder="1" applyAlignment="1">
      <alignment horizontal="center"/>
    </xf>
    <xf numFmtId="175" fontId="22" fillId="0" borderId="15" xfId="11" applyNumberFormat="1" applyFont="1" applyBorder="1" applyAlignment="1">
      <alignment horizontal="center"/>
    </xf>
    <xf numFmtId="175" fontId="22" fillId="0" borderId="14" xfId="11" applyNumberFormat="1" applyFont="1" applyBorder="1" applyAlignment="1">
      <alignment horizontal="center"/>
    </xf>
    <xf numFmtId="175" fontId="22" fillId="0" borderId="3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right"/>
    </xf>
    <xf numFmtId="0" fontId="22" fillId="0" borderId="3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176" fontId="22" fillId="0" borderId="29" xfId="11" applyNumberFormat="1" applyFont="1" applyBorder="1" applyAlignment="1">
      <alignment horizontal="right"/>
    </xf>
    <xf numFmtId="49" fontId="22" fillId="0" borderId="1" xfId="11" applyNumberFormat="1" applyFont="1" applyBorder="1" applyAlignment="1">
      <alignment horizontal="center"/>
    </xf>
    <xf numFmtId="0" fontId="27" fillId="0" borderId="1" xfId="11" applyFont="1" applyBorder="1"/>
    <xf numFmtId="0" fontId="22" fillId="0" borderId="1" xfId="11" applyFont="1" applyBorder="1" applyAlignment="1">
      <alignment horizontal="center"/>
    </xf>
    <xf numFmtId="176" fontId="22" fillId="0" borderId="30" xfId="11" applyNumberFormat="1" applyFont="1" applyBorder="1" applyAlignment="1">
      <alignment horizontal="center"/>
    </xf>
    <xf numFmtId="0" fontId="22" fillId="0" borderId="1" xfId="11" applyFont="1" applyBorder="1"/>
    <xf numFmtId="49" fontId="22" fillId="0" borderId="4" xfId="11" applyNumberFormat="1" applyFont="1" applyBorder="1" applyAlignment="1">
      <alignment horizontal="center"/>
    </xf>
    <xf numFmtId="49" fontId="22" fillId="0" borderId="5" xfId="11" applyNumberFormat="1" applyFont="1" applyBorder="1" applyAlignment="1">
      <alignment horizontal="center"/>
    </xf>
    <xf numFmtId="0" fontId="27" fillId="0" borderId="5" xfId="11" applyFont="1" applyBorder="1"/>
    <xf numFmtId="0" fontId="22" fillId="0" borderId="5" xfId="11" applyFont="1" applyBorder="1"/>
    <xf numFmtId="176" fontId="22" fillId="0" borderId="31" xfId="11" applyNumberFormat="1" applyFont="1" applyBorder="1" applyAlignment="1">
      <alignment horizontal="center"/>
    </xf>
    <xf numFmtId="4" fontId="22" fillId="0" borderId="11" xfId="11" applyNumberFormat="1" applyFont="1" applyBorder="1" applyAlignment="1">
      <alignment horizontal="center"/>
    </xf>
    <xf numFmtId="4" fontId="22" fillId="0" borderId="4" xfId="11" applyNumberFormat="1" applyFont="1" applyBorder="1" applyAlignment="1">
      <alignment horizontal="center"/>
    </xf>
    <xf numFmtId="4" fontId="22" fillId="0" borderId="31" xfId="11" applyNumberFormat="1" applyFont="1" applyBorder="1" applyAlignment="1">
      <alignment horizontal="center"/>
    </xf>
    <xf numFmtId="4" fontId="22" fillId="0" borderId="3" xfId="11" applyNumberFormat="1" applyFont="1" applyBorder="1" applyAlignment="1">
      <alignment horizontal="center"/>
    </xf>
    <xf numFmtId="4" fontId="22" fillId="0" borderId="1" xfId="11" applyNumberFormat="1" applyFont="1" applyBorder="1" applyAlignment="1">
      <alignment horizontal="center"/>
    </xf>
    <xf numFmtId="4" fontId="22" fillId="0" borderId="30" xfId="11" applyNumberFormat="1" applyFont="1" applyBorder="1" applyAlignment="1">
      <alignment horizontal="center"/>
    </xf>
    <xf numFmtId="4" fontId="22" fillId="0" borderId="9" xfId="11" applyNumberFormat="1" applyFont="1" applyBorder="1" applyAlignment="1">
      <alignment horizontal="center"/>
    </xf>
    <xf numFmtId="4" fontId="22" fillId="0" borderId="0" xfId="11" applyNumberFormat="1" applyFont="1" applyAlignment="1">
      <alignment horizontal="center"/>
    </xf>
    <xf numFmtId="4" fontId="22" fillId="0" borderId="32" xfId="11" applyNumberFormat="1" applyFont="1" applyBorder="1" applyAlignment="1">
      <alignment horizontal="center"/>
    </xf>
    <xf numFmtId="49" fontId="22" fillId="0" borderId="11" xfId="11" applyNumberFormat="1" applyFont="1" applyBorder="1" applyAlignment="1">
      <alignment horizontal="center"/>
    </xf>
    <xf numFmtId="4" fontId="22" fillId="0" borderId="6" xfId="11" applyNumberFormat="1" applyFont="1" applyBorder="1" applyAlignment="1">
      <alignment horizontal="center"/>
    </xf>
    <xf numFmtId="49" fontId="22" fillId="0" borderId="24" xfId="11" applyNumberFormat="1" applyFont="1" applyBorder="1" applyAlignment="1">
      <alignment horizontal="center"/>
    </xf>
    <xf numFmtId="49" fontId="22" fillId="0" borderId="26" xfId="11" applyNumberFormat="1" applyFont="1" applyBorder="1" applyAlignment="1">
      <alignment horizontal="center"/>
    </xf>
    <xf numFmtId="0" fontId="27" fillId="0" borderId="26" xfId="11" applyFont="1" applyBorder="1"/>
    <xf numFmtId="0" fontId="22" fillId="0" borderId="24" xfId="11" applyFont="1" applyBorder="1"/>
    <xf numFmtId="4" fontId="22" fillId="0" borderId="27" xfId="11" applyNumberFormat="1" applyFont="1" applyBorder="1" applyAlignment="1">
      <alignment horizontal="center"/>
    </xf>
    <xf numFmtId="4" fontId="22" fillId="0" borderId="25" xfId="11" applyNumberFormat="1" applyFont="1" applyBorder="1" applyAlignment="1">
      <alignment horizontal="center"/>
    </xf>
    <xf numFmtId="4" fontId="22" fillId="0" borderId="33" xfId="11" applyNumberFormat="1" applyFont="1" applyBorder="1"/>
    <xf numFmtId="175" fontId="22" fillId="0" borderId="16" xfId="11" applyNumberFormat="1" applyFont="1" applyBorder="1" applyAlignment="1">
      <alignment horizontal="right"/>
    </xf>
    <xf numFmtId="176" fontId="22" fillId="0" borderId="0" xfId="11" applyNumberFormat="1" applyFont="1"/>
    <xf numFmtId="0" fontId="5" fillId="0" borderId="0" xfId="11" applyFont="1" applyAlignment="1">
      <alignment horizontal="left" vertical="top"/>
    </xf>
    <xf numFmtId="0" fontId="5" fillId="0" borderId="0" xfId="11" applyFont="1"/>
    <xf numFmtId="0" fontId="28" fillId="0" borderId="0" xfId="11" applyFont="1"/>
    <xf numFmtId="171" fontId="31" fillId="0" borderId="0" xfId="12" applyFont="1"/>
    <xf numFmtId="171" fontId="5" fillId="0" borderId="0" xfId="12" applyFont="1"/>
    <xf numFmtId="0" fontId="32" fillId="0" borderId="0" xfId="11" applyFont="1"/>
    <xf numFmtId="0" fontId="33" fillId="0" borderId="0" xfId="11" applyFont="1"/>
    <xf numFmtId="171" fontId="32" fillId="0" borderId="0" xfId="12" applyFont="1"/>
    <xf numFmtId="0" fontId="5" fillId="0" borderId="0" xfId="13" applyFont="1"/>
    <xf numFmtId="0" fontId="32" fillId="0" borderId="0" xfId="11" applyFont="1" applyAlignment="1">
      <alignment horizontal="right"/>
    </xf>
    <xf numFmtId="0" fontId="32" fillId="0" borderId="0" xfId="11" applyFont="1" applyAlignment="1">
      <alignment horizontal="left"/>
    </xf>
    <xf numFmtId="0" fontId="36" fillId="0" borderId="0" xfId="16" applyFont="1"/>
    <xf numFmtId="0" fontId="21" fillId="0" borderId="0" xfId="17"/>
    <xf numFmtId="0" fontId="37" fillId="0" borderId="0" xfId="17" applyFont="1" applyAlignment="1">
      <alignment horizontal="center" vertical="center"/>
    </xf>
    <xf numFmtId="0" fontId="35" fillId="0" borderId="0" xfId="16"/>
    <xf numFmtId="4" fontId="38" fillId="3" borderId="0" xfId="16" applyNumberFormat="1" applyFont="1" applyFill="1"/>
    <xf numFmtId="0" fontId="36" fillId="0" borderId="0" xfId="16" applyFont="1" applyAlignment="1">
      <alignment horizontal="center" vertical="center"/>
    </xf>
    <xf numFmtId="4" fontId="37" fillId="0" borderId="0" xfId="17" applyNumberFormat="1" applyFont="1" applyAlignment="1">
      <alignment horizontal="center" vertical="center"/>
    </xf>
    <xf numFmtId="171" fontId="43" fillId="0" borderId="9" xfId="12" applyFont="1" applyBorder="1"/>
    <xf numFmtId="0" fontId="42" fillId="0" borderId="9" xfId="17" applyFont="1" applyBorder="1" applyAlignment="1">
      <alignment horizontal="center" vertical="center"/>
    </xf>
    <xf numFmtId="0" fontId="41" fillId="0" borderId="9" xfId="16" applyFont="1" applyBorder="1" applyAlignment="1">
      <alignment horizontal="center" vertical="center"/>
    </xf>
    <xf numFmtId="0" fontId="42" fillId="0" borderId="9" xfId="17" applyFont="1" applyBorder="1" applyAlignment="1">
      <alignment vertical="center"/>
    </xf>
    <xf numFmtId="3" fontId="44" fillId="0" borderId="9" xfId="18" applyNumberFormat="1" applyFont="1" applyBorder="1" applyAlignment="1">
      <alignment horizontal="center" vertical="center" wrapText="1"/>
    </xf>
    <xf numFmtId="171" fontId="43" fillId="0" borderId="9" xfId="12" applyFont="1" applyBorder="1" applyAlignment="1">
      <alignment horizontal="center" vertical="center"/>
    </xf>
    <xf numFmtId="171" fontId="43" fillId="0" borderId="9" xfId="11" applyNumberFormat="1" applyFont="1" applyBorder="1" applyAlignment="1">
      <alignment horizontal="center" vertical="center"/>
    </xf>
    <xf numFmtId="0" fontId="41" fillId="0" borderId="13" xfId="16" applyFont="1" applyBorder="1"/>
    <xf numFmtId="171" fontId="43" fillId="0" borderId="13" xfId="12" applyFont="1" applyBorder="1" applyAlignment="1">
      <alignment horizontal="center" vertical="center"/>
    </xf>
    <xf numFmtId="171" fontId="43" fillId="0" borderId="13" xfId="11" applyNumberFormat="1" applyFont="1" applyBorder="1" applyAlignment="1">
      <alignment horizontal="center" vertical="center"/>
    </xf>
    <xf numFmtId="171" fontId="43" fillId="0" borderId="12" xfId="12" applyFont="1" applyBorder="1"/>
    <xf numFmtId="171" fontId="43" fillId="0" borderId="12" xfId="12" applyFont="1" applyBorder="1" applyAlignment="1">
      <alignment horizontal="center" vertical="center"/>
    </xf>
    <xf numFmtId="171" fontId="43" fillId="0" borderId="12" xfId="11" applyNumberFormat="1" applyFont="1" applyBorder="1" applyAlignment="1">
      <alignment horizontal="center" vertical="center"/>
    </xf>
    <xf numFmtId="49" fontId="19" fillId="0" borderId="12" xfId="8" applyNumberFormat="1" applyFont="1" applyBorder="1" applyAlignment="1">
      <alignment horizontal="center" vertical="center"/>
    </xf>
    <xf numFmtId="175" fontId="22" fillId="4" borderId="9" xfId="11" applyNumberFormat="1" applyFont="1" applyFill="1" applyBorder="1" applyAlignment="1">
      <alignment horizontal="center"/>
    </xf>
    <xf numFmtId="4" fontId="41" fillId="0" borderId="13" xfId="16" applyNumberFormat="1" applyFont="1" applyBorder="1"/>
    <xf numFmtId="3" fontId="39" fillId="0" borderId="0" xfId="18" applyNumberFormat="1" applyFont="1" applyAlignment="1">
      <alignment horizontal="center" vertical="center" wrapText="1"/>
    </xf>
    <xf numFmtId="4" fontId="38" fillId="3" borderId="0" xfId="16" applyNumberFormat="1" applyFont="1" applyFill="1" applyAlignment="1">
      <alignment vertical="center"/>
    </xf>
    <xf numFmtId="0" fontId="4" fillId="0" borderId="11" xfId="11" applyFont="1" applyBorder="1" applyAlignment="1">
      <alignment horizontal="center" vertical="center"/>
    </xf>
    <xf numFmtId="0" fontId="4" fillId="0" borderId="23" xfId="1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41" fillId="0" borderId="9" xfId="16" applyNumberFormat="1" applyFont="1" applyBorder="1"/>
    <xf numFmtId="14" fontId="22" fillId="2" borderId="16" xfId="11" applyNumberFormat="1" applyFont="1" applyFill="1" applyBorder="1" applyAlignment="1">
      <alignment horizontal="center"/>
    </xf>
    <xf numFmtId="175" fontId="41" fillId="0" borderId="9" xfId="16" applyNumberFormat="1" applyFont="1" applyBorder="1" applyAlignment="1">
      <alignment vertical="center"/>
    </xf>
    <xf numFmtId="4" fontId="41" fillId="0" borderId="9" xfId="16" applyNumberFormat="1" applyFont="1" applyBorder="1" applyAlignment="1">
      <alignment vertical="center"/>
    </xf>
    <xf numFmtId="49" fontId="41" fillId="0" borderId="9" xfId="16" applyNumberFormat="1" applyFont="1" applyBorder="1" applyAlignment="1">
      <alignment vertical="center"/>
    </xf>
    <xf numFmtId="171" fontId="43" fillId="0" borderId="9" xfId="12" applyFont="1" applyBorder="1" applyAlignment="1">
      <alignment vertical="center"/>
    </xf>
    <xf numFmtId="49" fontId="41" fillId="0" borderId="12" xfId="16" applyNumberFormat="1" applyFont="1" applyBorder="1"/>
    <xf numFmtId="177" fontId="22" fillId="0" borderId="0" xfId="11" applyNumberFormat="1" applyFont="1"/>
    <xf numFmtId="49" fontId="45" fillId="0" borderId="0" xfId="0" applyNumberFormat="1" applyFont="1"/>
    <xf numFmtId="0" fontId="45" fillId="0" borderId="0" xfId="0" applyFont="1" applyAlignment="1">
      <alignment wrapText="1"/>
    </xf>
    <xf numFmtId="49" fontId="45" fillId="0" borderId="5" xfId="0" applyNumberFormat="1" applyFont="1" applyBorder="1"/>
    <xf numFmtId="49" fontId="46" fillId="0" borderId="0" xfId="0" applyNumberFormat="1" applyFont="1"/>
    <xf numFmtId="0" fontId="46" fillId="0" borderId="0" xfId="0" applyFont="1"/>
    <xf numFmtId="4" fontId="46" fillId="0" borderId="10" xfId="0" applyNumberFormat="1" applyFont="1" applyBorder="1"/>
    <xf numFmtId="49" fontId="45" fillId="0" borderId="10" xfId="0" applyNumberFormat="1" applyFont="1" applyBorder="1" applyAlignment="1">
      <alignment horizontal="right"/>
    </xf>
    <xf numFmtId="0" fontId="46" fillId="0" borderId="0" xfId="0" applyFont="1" applyAlignment="1">
      <alignment horizontal="left" vertical="top"/>
    </xf>
    <xf numFmtId="0" fontId="46" fillId="0" borderId="0" xfId="0" applyFont="1" applyAlignment="1">
      <alignment horizontal="right"/>
    </xf>
    <xf numFmtId="0" fontId="45" fillId="0" borderId="0" xfId="0" applyFont="1" applyAlignment="1">
      <alignment horizontal="center"/>
    </xf>
    <xf numFmtId="0" fontId="46" fillId="0" borderId="10" xfId="0" applyFont="1" applyBorder="1"/>
    <xf numFmtId="49" fontId="46" fillId="0" borderId="10" xfId="0" applyNumberFormat="1" applyFont="1" applyBorder="1" applyAlignment="1">
      <alignment horizontal="right"/>
    </xf>
    <xf numFmtId="0" fontId="46" fillId="0" borderId="2" xfId="0" applyFont="1" applyBorder="1"/>
    <xf numFmtId="4" fontId="46" fillId="0" borderId="2" xfId="0" applyNumberFormat="1" applyFont="1" applyBorder="1" applyAlignment="1">
      <alignment horizontal="right"/>
    </xf>
    <xf numFmtId="0" fontId="46" fillId="0" borderId="0" xfId="0" applyFont="1" applyAlignment="1">
      <alignment horizontal="left"/>
    </xf>
    <xf numFmtId="49" fontId="45" fillId="0" borderId="0" xfId="0" applyNumberFormat="1" applyFont="1" applyAlignment="1">
      <alignment vertical="center"/>
    </xf>
    <xf numFmtId="49" fontId="45" fillId="0" borderId="11" xfId="0" applyNumberFormat="1" applyFont="1" applyBorder="1" applyAlignment="1">
      <alignment horizontal="center" vertical="center" wrapText="1"/>
    </xf>
    <xf numFmtId="0" fontId="47" fillId="0" borderId="0" xfId="0" applyFont="1" applyAlignment="1">
      <alignment wrapText="1"/>
    </xf>
    <xf numFmtId="49" fontId="47" fillId="0" borderId="4" xfId="0" applyNumberFormat="1" applyFont="1" applyBorder="1" applyAlignment="1">
      <alignment horizontal="center" vertical="top" wrapText="1"/>
    </xf>
    <xf numFmtId="49" fontId="47" fillId="0" borderId="5" xfId="0" applyNumberFormat="1" applyFont="1" applyBorder="1" applyAlignment="1">
      <alignment horizontal="center" vertical="top" wrapText="1"/>
    </xf>
    <xf numFmtId="49" fontId="47" fillId="0" borderId="5" xfId="0" applyNumberFormat="1" applyFont="1" applyBorder="1" applyAlignment="1">
      <alignment horizontal="right" vertical="top" wrapText="1"/>
    </xf>
    <xf numFmtId="49" fontId="47" fillId="0" borderId="6" xfId="0" applyNumberFormat="1" applyFont="1" applyBorder="1" applyAlignment="1">
      <alignment horizontal="right" vertical="top" wrapText="1"/>
    </xf>
    <xf numFmtId="49" fontId="45" fillId="0" borderId="7" xfId="0" applyNumberFormat="1" applyFont="1" applyBorder="1"/>
    <xf numFmtId="49" fontId="45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horizontal="right" vertical="top" wrapText="1"/>
    </xf>
    <xf numFmtId="49" fontId="45" fillId="0" borderId="0" xfId="0" applyNumberFormat="1" applyFont="1" applyAlignment="1">
      <alignment horizontal="center" vertical="center" wrapText="1"/>
    </xf>
    <xf numFmtId="49" fontId="45" fillId="0" borderId="0" xfId="0" applyNumberFormat="1" applyFont="1" applyAlignment="1">
      <alignment horizontal="center" vertical="top" wrapText="1"/>
    </xf>
    <xf numFmtId="0" fontId="45" fillId="0" borderId="0" xfId="0" applyFont="1" applyAlignment="1">
      <alignment horizontal="center" vertical="top" wrapText="1"/>
    </xf>
    <xf numFmtId="2" fontId="45" fillId="0" borderId="0" xfId="0" applyNumberFormat="1" applyFont="1" applyAlignment="1">
      <alignment horizontal="right" vertical="top" wrapText="1"/>
    </xf>
    <xf numFmtId="164" fontId="45" fillId="0" borderId="0" xfId="0" applyNumberFormat="1" applyFont="1" applyAlignment="1">
      <alignment horizontal="center" vertical="top" wrapText="1"/>
    </xf>
    <xf numFmtId="2" fontId="45" fillId="0" borderId="0" xfId="0" applyNumberFormat="1" applyFont="1" applyAlignment="1">
      <alignment horizontal="center" vertical="top" wrapText="1"/>
    </xf>
    <xf numFmtId="2" fontId="45" fillId="0" borderId="8" xfId="0" applyNumberFormat="1" applyFont="1" applyBorder="1" applyAlignment="1">
      <alignment horizontal="right" vertical="top" wrapText="1"/>
    </xf>
    <xf numFmtId="4" fontId="45" fillId="0" borderId="0" xfId="0" applyNumberFormat="1" applyFont="1" applyAlignment="1">
      <alignment horizontal="right" vertical="top" wrapText="1"/>
    </xf>
    <xf numFmtId="4" fontId="45" fillId="0" borderId="8" xfId="0" applyNumberFormat="1" applyFont="1" applyBorder="1" applyAlignment="1">
      <alignment horizontal="right" vertical="top" wrapText="1"/>
    </xf>
    <xf numFmtId="1" fontId="45" fillId="0" borderId="0" xfId="0" applyNumberFormat="1" applyFont="1" applyAlignment="1">
      <alignment horizontal="center" vertical="top" wrapText="1"/>
    </xf>
    <xf numFmtId="168" fontId="45" fillId="0" borderId="0" xfId="0" applyNumberFormat="1" applyFont="1" applyAlignment="1">
      <alignment horizontal="center" vertical="top" wrapText="1"/>
    </xf>
    <xf numFmtId="0" fontId="45" fillId="0" borderId="0" xfId="0" applyFont="1" applyAlignment="1">
      <alignment horizontal="right" vertical="top" wrapText="1"/>
    </xf>
    <xf numFmtId="0" fontId="45" fillId="0" borderId="8" xfId="0" applyFont="1" applyBorder="1" applyAlignment="1">
      <alignment horizontal="right" vertical="top" wrapText="1"/>
    </xf>
    <xf numFmtId="165" fontId="45" fillId="0" borderId="0" xfId="0" applyNumberFormat="1" applyFont="1" applyAlignment="1">
      <alignment horizontal="center" vertical="top" wrapText="1"/>
    </xf>
    <xf numFmtId="166" fontId="45" fillId="0" borderId="0" xfId="0" applyNumberFormat="1" applyFont="1" applyAlignment="1">
      <alignment horizontal="center" vertical="top" wrapText="1"/>
    </xf>
    <xf numFmtId="49" fontId="45" fillId="0" borderId="7" xfId="0" applyNumberFormat="1" applyFont="1" applyBorder="1" applyAlignment="1">
      <alignment horizontal="center" vertical="top"/>
    </xf>
    <xf numFmtId="49" fontId="45" fillId="0" borderId="5" xfId="0" applyNumberFormat="1" applyFont="1" applyBorder="1" applyAlignment="1">
      <alignment horizontal="center" vertical="top" wrapText="1"/>
    </xf>
    <xf numFmtId="0" fontId="45" fillId="0" borderId="5" xfId="0" applyFont="1" applyBorder="1" applyAlignment="1">
      <alignment horizontal="center" vertical="top" wrapText="1"/>
    </xf>
    <xf numFmtId="4" fontId="45" fillId="0" borderId="5" xfId="0" applyNumberFormat="1" applyFont="1" applyBorder="1" applyAlignment="1">
      <alignment horizontal="right" vertical="top" wrapText="1"/>
    </xf>
    <xf numFmtId="2" fontId="45" fillId="0" borderId="5" xfId="0" applyNumberFormat="1" applyFont="1" applyBorder="1" applyAlignment="1">
      <alignment horizontal="right" vertical="top" wrapText="1"/>
    </xf>
    <xf numFmtId="4" fontId="45" fillId="0" borderId="6" xfId="0" applyNumberFormat="1" applyFont="1" applyBorder="1" applyAlignment="1">
      <alignment horizontal="right" vertical="top" wrapText="1"/>
    </xf>
    <xf numFmtId="49" fontId="47" fillId="0" borderId="0" xfId="0" applyNumberFormat="1" applyFont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0" fontId="47" fillId="0" borderId="5" xfId="0" applyFont="1" applyBorder="1" applyAlignment="1">
      <alignment horizontal="right" vertical="top" wrapText="1"/>
    </xf>
    <xf numFmtId="2" fontId="47" fillId="0" borderId="5" xfId="0" applyNumberFormat="1" applyFont="1" applyBorder="1" applyAlignment="1">
      <alignment horizontal="right" vertical="top" wrapText="1"/>
    </xf>
    <xf numFmtId="4" fontId="47" fillId="0" borderId="6" xfId="0" applyNumberFormat="1" applyFont="1" applyBorder="1" applyAlignment="1">
      <alignment horizontal="right" vertical="top" wrapText="1"/>
    </xf>
    <xf numFmtId="167" fontId="45" fillId="0" borderId="0" xfId="0" applyNumberFormat="1" applyFont="1" applyAlignment="1">
      <alignment horizontal="center" vertical="top" wrapText="1"/>
    </xf>
    <xf numFmtId="2" fontId="45" fillId="0" borderId="6" xfId="0" applyNumberFormat="1" applyFont="1" applyBorder="1" applyAlignment="1">
      <alignment horizontal="right" vertical="top" wrapText="1"/>
    </xf>
    <xf numFmtId="49" fontId="47" fillId="0" borderId="7" xfId="0" applyNumberFormat="1" applyFont="1" applyBorder="1" applyAlignment="1">
      <alignment horizontal="center" vertical="top"/>
    </xf>
    <xf numFmtId="4" fontId="47" fillId="0" borderId="5" xfId="0" applyNumberFormat="1" applyFont="1" applyBorder="1" applyAlignment="1">
      <alignment horizontal="right" vertical="top" wrapText="1"/>
    </xf>
    <xf numFmtId="169" fontId="45" fillId="0" borderId="0" xfId="0" applyNumberFormat="1" applyFont="1" applyAlignment="1">
      <alignment horizontal="center" vertical="top" wrapText="1"/>
    </xf>
    <xf numFmtId="2" fontId="47" fillId="0" borderId="6" xfId="0" applyNumberFormat="1" applyFont="1" applyBorder="1" applyAlignment="1">
      <alignment horizontal="right" vertical="top" wrapText="1"/>
    </xf>
    <xf numFmtId="49" fontId="45" fillId="0" borderId="4" xfId="0" applyNumberFormat="1" applyFont="1" applyBorder="1"/>
    <xf numFmtId="0" fontId="47" fillId="0" borderId="5" xfId="0" applyFont="1" applyBorder="1" applyAlignment="1">
      <alignment horizontal="right" vertical="top"/>
    </xf>
    <xf numFmtId="0" fontId="47" fillId="0" borderId="5" xfId="0" applyFont="1" applyBorder="1" applyAlignment="1">
      <alignment horizontal="center" vertical="top"/>
    </xf>
    <xf numFmtId="0" fontId="47" fillId="0" borderId="6" xfId="0" applyFont="1" applyBorder="1" applyAlignment="1">
      <alignment horizontal="right" vertical="top"/>
    </xf>
    <xf numFmtId="0" fontId="47" fillId="0" borderId="0" xfId="0" applyFont="1" applyAlignment="1">
      <alignment horizontal="right" vertical="top"/>
    </xf>
    <xf numFmtId="4" fontId="45" fillId="0" borderId="0" xfId="0" applyNumberFormat="1" applyFont="1" applyAlignment="1">
      <alignment horizontal="right" vertical="top"/>
    </xf>
    <xf numFmtId="0" fontId="45" fillId="0" borderId="0" xfId="0" applyFont="1" applyAlignment="1">
      <alignment horizontal="center" vertical="top"/>
    </xf>
    <xf numFmtId="0" fontId="45" fillId="0" borderId="8" xfId="0" applyFont="1" applyBorder="1" applyAlignment="1">
      <alignment horizontal="right" vertical="top"/>
    </xf>
    <xf numFmtId="0" fontId="45" fillId="0" borderId="0" xfId="0" applyFont="1" applyAlignment="1">
      <alignment horizontal="right" vertical="top"/>
    </xf>
    <xf numFmtId="2" fontId="45" fillId="0" borderId="0" xfId="0" applyNumberFormat="1" applyFont="1" applyAlignment="1">
      <alignment horizontal="right" vertical="top"/>
    </xf>
    <xf numFmtId="49" fontId="47" fillId="0" borderId="0" xfId="0" applyNumberFormat="1" applyFont="1" applyAlignment="1">
      <alignment horizontal="right" vertical="top" wrapText="1"/>
    </xf>
    <xf numFmtId="4" fontId="47" fillId="0" borderId="0" xfId="0" applyNumberFormat="1" applyFont="1" applyAlignment="1">
      <alignment horizontal="right" vertical="top"/>
    </xf>
    <xf numFmtId="0" fontId="47" fillId="0" borderId="0" xfId="0" applyFont="1" applyAlignment="1">
      <alignment horizontal="center" vertical="top"/>
    </xf>
    <xf numFmtId="0" fontId="47" fillId="0" borderId="8" xfId="0" applyFont="1" applyBorder="1" applyAlignment="1">
      <alignment horizontal="right" vertical="top"/>
    </xf>
    <xf numFmtId="0" fontId="48" fillId="0" borderId="0" xfId="0" applyFont="1" applyAlignment="1">
      <alignment horizontal="right" vertical="top"/>
    </xf>
    <xf numFmtId="4" fontId="45" fillId="0" borderId="8" xfId="0" applyNumberFormat="1" applyFont="1" applyBorder="1" applyAlignment="1">
      <alignment horizontal="right" vertical="top"/>
    </xf>
    <xf numFmtId="4" fontId="47" fillId="0" borderId="8" xfId="0" applyNumberFormat="1" applyFont="1" applyBorder="1" applyAlignment="1">
      <alignment horizontal="right" vertical="top"/>
    </xf>
    <xf numFmtId="0" fontId="45" fillId="0" borderId="0" xfId="0" applyFont="1"/>
    <xf numFmtId="177" fontId="17" fillId="0" borderId="0" xfId="9" applyNumberFormat="1"/>
    <xf numFmtId="49" fontId="10" fillId="0" borderId="9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45" fillId="0" borderId="9" xfId="0" applyNumberFormat="1" applyFont="1" applyBorder="1" applyAlignment="1">
      <alignment horizontal="center" vertical="center"/>
    </xf>
    <xf numFmtId="49" fontId="45" fillId="0" borderId="9" xfId="0" applyNumberFormat="1" applyFont="1" applyBorder="1" applyAlignment="1">
      <alignment horizontal="center" vertical="center" wrapText="1"/>
    </xf>
    <xf numFmtId="49" fontId="47" fillId="0" borderId="5" xfId="0" applyNumberFormat="1" applyFont="1" applyBorder="1" applyAlignment="1">
      <alignment horizontal="left" vertical="top" wrapText="1"/>
    </xf>
    <xf numFmtId="49" fontId="47" fillId="0" borderId="0" xfId="0" applyNumberFormat="1" applyFont="1" applyAlignment="1">
      <alignment horizontal="left" vertical="top" wrapText="1"/>
    </xf>
    <xf numFmtId="49" fontId="46" fillId="0" borderId="0" xfId="0" applyNumberFormat="1" applyFont="1" applyAlignment="1">
      <alignment horizontal="right"/>
    </xf>
    <xf numFmtId="49" fontId="45" fillId="0" borderId="0" xfId="0" applyNumberFormat="1" applyFont="1" applyAlignment="1">
      <alignment horizontal="center"/>
    </xf>
    <xf numFmtId="2" fontId="45" fillId="0" borderId="8" xfId="0" applyNumberFormat="1" applyFont="1" applyBorder="1" applyAlignment="1">
      <alignment horizontal="right" vertical="top"/>
    </xf>
    <xf numFmtId="49" fontId="4" fillId="2" borderId="0" xfId="0" applyNumberFormat="1" applyFont="1" applyFill="1"/>
    <xf numFmtId="177" fontId="37" fillId="0" borderId="0" xfId="17" applyNumberFormat="1" applyFont="1" applyAlignment="1">
      <alignment horizontal="center" vertical="center"/>
    </xf>
    <xf numFmtId="0" fontId="37" fillId="0" borderId="0" xfId="17" applyFont="1" applyAlignment="1">
      <alignment horizontal="center" vertical="center"/>
    </xf>
    <xf numFmtId="4" fontId="34" fillId="0" borderId="0" xfId="15" applyNumberFormat="1" applyFont="1" applyAlignment="1">
      <alignment horizontal="center" vertical="top" wrapText="1"/>
    </xf>
    <xf numFmtId="0" fontId="35" fillId="0" borderId="0" xfId="16" applyAlignment="1">
      <alignment horizontal="center" vertical="center" wrapText="1"/>
    </xf>
    <xf numFmtId="0" fontId="5" fillId="0" borderId="0" xfId="13" applyFont="1" applyAlignment="1">
      <alignment horizontal="left" wrapText="1"/>
    </xf>
    <xf numFmtId="0" fontId="5" fillId="0" borderId="0" xfId="13" applyFont="1" applyAlignment="1">
      <alignment horizontal="left"/>
    </xf>
    <xf numFmtId="0" fontId="5" fillId="0" borderId="10" xfId="13" applyFont="1" applyBorder="1" applyAlignment="1">
      <alignment horizontal="left"/>
    </xf>
    <xf numFmtId="0" fontId="27" fillId="0" borderId="1" xfId="11" applyFont="1" applyBorder="1"/>
    <xf numFmtId="0" fontId="27" fillId="0" borderId="2" xfId="11" applyFont="1" applyBorder="1"/>
    <xf numFmtId="0" fontId="27" fillId="0" borderId="3" xfId="11" applyFont="1" applyBorder="1"/>
    <xf numFmtId="0" fontId="30" fillId="0" borderId="0" xfId="11" applyFont="1"/>
    <xf numFmtId="0" fontId="4" fillId="0" borderId="0" xfId="11" applyFont="1" applyAlignment="1">
      <alignment horizontal="right"/>
    </xf>
    <xf numFmtId="0" fontId="22" fillId="0" borderId="25" xfId="11" applyFont="1" applyBorder="1" applyAlignment="1">
      <alignment horizontal="center"/>
    </xf>
    <xf numFmtId="0" fontId="22" fillId="0" borderId="26" xfId="11" applyFont="1" applyBorder="1" applyAlignment="1">
      <alignment horizontal="center"/>
    </xf>
    <xf numFmtId="0" fontId="22" fillId="0" borderId="27" xfId="11" applyFont="1" applyBorder="1" applyAlignment="1">
      <alignment horizontal="center"/>
    </xf>
    <xf numFmtId="2" fontId="27" fillId="0" borderId="19" xfId="11" applyNumberFormat="1" applyFont="1" applyBorder="1" applyAlignment="1">
      <alignment wrapText="1"/>
    </xf>
    <xf numFmtId="2" fontId="27" fillId="0" borderId="22" xfId="11" applyNumberFormat="1" applyFont="1" applyBorder="1" applyAlignment="1">
      <alignment wrapText="1"/>
    </xf>
    <xf numFmtId="2" fontId="27" fillId="0" borderId="20" xfId="11" applyNumberFormat="1" applyFont="1" applyBorder="1" applyAlignment="1">
      <alignment wrapText="1"/>
    </xf>
    <xf numFmtId="0" fontId="32" fillId="0" borderId="5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5" fillId="0" borderId="0" xfId="11" applyFont="1" applyAlignment="1">
      <alignment horizontal="left" vertical="top" wrapText="1"/>
    </xf>
    <xf numFmtId="0" fontId="5" fillId="0" borderId="10" xfId="11" applyFont="1" applyBorder="1" applyAlignment="1">
      <alignment horizontal="left"/>
    </xf>
    <xf numFmtId="0" fontId="32" fillId="0" borderId="0" xfId="11" applyFont="1" applyAlignment="1">
      <alignment horizontal="center"/>
    </xf>
    <xf numFmtId="0" fontId="23" fillId="0" borderId="19" xfId="11" applyFont="1" applyBorder="1" applyAlignment="1">
      <alignment horizontal="center"/>
    </xf>
    <xf numFmtId="0" fontId="23" fillId="0" borderId="20" xfId="11" applyFont="1" applyBorder="1" applyAlignment="1">
      <alignment horizontal="center"/>
    </xf>
    <xf numFmtId="0" fontId="4" fillId="0" borderId="4" xfId="11" applyFont="1" applyBorder="1" applyAlignment="1">
      <alignment horizontal="center"/>
    </xf>
    <xf numFmtId="0" fontId="4" fillId="0" borderId="5" xfId="11" applyFont="1" applyBorder="1" applyAlignment="1">
      <alignment horizontal="center"/>
    </xf>
    <xf numFmtId="0" fontId="4" fillId="0" borderId="6" xfId="11" applyFont="1" applyBorder="1" applyAlignment="1">
      <alignment horizontal="center"/>
    </xf>
    <xf numFmtId="0" fontId="4" fillId="0" borderId="7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2" fillId="0" borderId="14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22" fillId="0" borderId="15" xfId="11" applyFont="1" applyBorder="1" applyAlignment="1">
      <alignment horizontal="center"/>
    </xf>
    <xf numFmtId="0" fontId="22" fillId="0" borderId="10" xfId="11" applyFont="1" applyBorder="1" applyAlignment="1">
      <alignment horizontal="left" wrapText="1"/>
    </xf>
    <xf numFmtId="0" fontId="22" fillId="0" borderId="10" xfId="11" applyFont="1" applyBorder="1" applyAlignment="1">
      <alignment vertical="top" wrapText="1"/>
    </xf>
    <xf numFmtId="0" fontId="22" fillId="0" borderId="10" xfId="13" applyBorder="1" applyAlignment="1">
      <alignment vertical="top" wrapText="1"/>
    </xf>
    <xf numFmtId="0" fontId="18" fillId="0" borderId="0" xfId="3" applyFont="1" applyAlignment="1">
      <alignment horizontal="center" vertical="center"/>
    </xf>
    <xf numFmtId="0" fontId="16" fillId="0" borderId="10" xfId="3" applyFont="1" applyBorder="1" applyAlignment="1">
      <alignment horizontal="left" wrapText="1"/>
    </xf>
    <xf numFmtId="0" fontId="19" fillId="0" borderId="5" xfId="3" applyFont="1" applyBorder="1" applyAlignment="1">
      <alignment horizontal="center" vertical="top"/>
    </xf>
    <xf numFmtId="0" fontId="16" fillId="0" borderId="10" xfId="3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49" fontId="10" fillId="0" borderId="7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wrapText="1"/>
    </xf>
    <xf numFmtId="49" fontId="10" fillId="0" borderId="2" xfId="0" applyNumberFormat="1" applyFont="1" applyBorder="1" applyAlignment="1">
      <alignment horizontal="center" wrapText="1"/>
    </xf>
    <xf numFmtId="49" fontId="10" fillId="0" borderId="3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left" vertical="top" wrapText="1"/>
    </xf>
    <xf numFmtId="49" fontId="13" fillId="0" borderId="10" xfId="0" applyNumberFormat="1" applyFont="1" applyBorder="1" applyAlignment="1">
      <alignment vertical="top" wrapText="1"/>
    </xf>
    <xf numFmtId="49" fontId="13" fillId="0" borderId="10" xfId="0" applyNumberFormat="1" applyFont="1" applyBorder="1" applyAlignment="1">
      <alignment horizontal="right" vertical="top" wrapText="1"/>
    </xf>
    <xf numFmtId="49" fontId="15" fillId="0" borderId="5" xfId="0" applyNumberFormat="1" applyFont="1" applyBorder="1" applyAlignment="1">
      <alignment horizontal="center" vertical="top"/>
    </xf>
    <xf numFmtId="49" fontId="47" fillId="0" borderId="0" xfId="0" applyNumberFormat="1" applyFont="1" applyAlignment="1">
      <alignment horizontal="left" vertical="top" wrapText="1"/>
    </xf>
    <xf numFmtId="49" fontId="45" fillId="0" borderId="0" xfId="0" applyNumberFormat="1" applyFont="1" applyAlignment="1">
      <alignment horizontal="left" vertical="top" wrapText="1"/>
    </xf>
    <xf numFmtId="49" fontId="47" fillId="0" borderId="5" xfId="0" applyNumberFormat="1" applyFont="1" applyBorder="1" applyAlignment="1">
      <alignment horizontal="left" vertical="top" wrapText="1"/>
    </xf>
    <xf numFmtId="49" fontId="45" fillId="0" borderId="8" xfId="0" applyNumberFormat="1" applyFont="1" applyBorder="1" applyAlignment="1">
      <alignment horizontal="left" vertical="top" wrapText="1"/>
    </xf>
    <xf numFmtId="0" fontId="45" fillId="0" borderId="0" xfId="0" applyFont="1" applyAlignment="1">
      <alignment horizontal="left" vertical="top" wrapText="1"/>
    </xf>
    <xf numFmtId="0" fontId="45" fillId="0" borderId="8" xfId="0" applyFont="1" applyBorder="1" applyAlignment="1">
      <alignment horizontal="left" vertical="top" wrapText="1"/>
    </xf>
    <xf numFmtId="0" fontId="47" fillId="0" borderId="5" xfId="0" applyFont="1" applyBorder="1" applyAlignment="1">
      <alignment horizontal="left" vertical="top" wrapText="1"/>
    </xf>
    <xf numFmtId="49" fontId="45" fillId="0" borderId="5" xfId="0" applyNumberFormat="1" applyFont="1" applyBorder="1" applyAlignment="1">
      <alignment horizontal="left" vertical="top" wrapText="1"/>
    </xf>
    <xf numFmtId="0" fontId="47" fillId="0" borderId="1" xfId="0" applyFont="1" applyBorder="1" applyAlignment="1">
      <alignment horizontal="left" vertical="center" wrapText="1"/>
    </xf>
    <xf numFmtId="0" fontId="47" fillId="0" borderId="2" xfId="0" applyFont="1" applyBorder="1" applyAlignment="1">
      <alignment horizontal="left" vertical="center" wrapText="1"/>
    </xf>
    <xf numFmtId="0" fontId="47" fillId="0" borderId="3" xfId="0" applyFont="1" applyBorder="1" applyAlignment="1">
      <alignment horizontal="left" vertical="center" wrapText="1"/>
    </xf>
    <xf numFmtId="49" fontId="45" fillId="0" borderId="9" xfId="0" applyNumberFormat="1" applyFont="1" applyBorder="1" applyAlignment="1">
      <alignment horizontal="center" vertical="center"/>
    </xf>
    <xf numFmtId="49" fontId="45" fillId="0" borderId="9" xfId="0" applyNumberFormat="1" applyFont="1" applyBorder="1" applyAlignment="1">
      <alignment horizontal="center" vertical="center" wrapText="1"/>
    </xf>
  </cellXfs>
  <cellStyles count="1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7;&#1088;&#1086;&#1077;&#1082;&#1090;&#1099;\&#1052;&#1067;&#1058;&#1048;&#1065;&#1048;\&#1074;&#1099;&#1087;&#1086;&#1083;&#1085;&#1077;&#1085;&#1080;&#1077;%20&#1086;&#1082;&#1090;&#1103;&#1073;&#1088;&#1100;%20&#1087;&#1086;%20&#1089;&#1084;&#1077;&#1090;&#1072;&#1084;\&#1053;&#1054;&#1071;&#1041;&#1056;&#1068;%2023%20&#1074;&#1099;&#1087;&#1086;&#1083;&#1085;&#1077;&#1085;&#1080;&#1077;\&#1074;&#1099;&#1087;&#1086;&#1083;&#1085;&#1077;&#1085;&#1080;&#1077;%201%20&#1085;&#1086;&#1103;&#1073;&#1088;&#1100;%2023%20(&#1050;&#1057;-3,%20&#1088;&#1077;&#1077;&#1089;&#1090;&#1088;,%20&#1050;&#1057;-2%20&#8470;&#8470;1,2)%20&#1088;&#1077;&#1076;%2027.11.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апрель"/>
      <sheetName val="КС-3"/>
      <sheetName val="реестр ноябрь"/>
      <sheetName val="КС2 №1"/>
      <sheetName val="КС2 №2"/>
      <sheetName val="КС2 №3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/>
      <sheetData sheetId="1"/>
      <sheetData sheetId="2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sheetPr>
    <tabColor rgb="FFFF0000"/>
  </sheetPr>
  <dimension ref="A1:Q97"/>
  <sheetViews>
    <sheetView tabSelected="1" view="pageBreakPreview" topLeftCell="A18" zoomScaleNormal="100" zoomScaleSheetLayoutView="100" workbookViewId="0">
      <selection activeCell="F33" sqref="F33"/>
    </sheetView>
  </sheetViews>
  <sheetFormatPr defaultColWidth="9" defaultRowHeight="12.75" x14ac:dyDescent="0.2"/>
  <cols>
    <col min="1" max="1" width="6.28515625" style="48" customWidth="1"/>
    <col min="2" max="2" width="10.42578125" style="48" customWidth="1"/>
    <col min="3" max="3" width="22.5703125" style="48" customWidth="1"/>
    <col min="4" max="4" width="18.85546875" style="48" customWidth="1"/>
    <col min="5" max="5" width="12.85546875" style="48" customWidth="1"/>
    <col min="6" max="6" width="15.42578125" style="48" customWidth="1"/>
    <col min="7" max="7" width="15.5703125" style="48" customWidth="1"/>
    <col min="8" max="8" width="16.85546875" style="48" customWidth="1"/>
    <col min="9" max="9" width="6.42578125" style="48" customWidth="1"/>
    <col min="10" max="10" width="9.5703125" style="51" customWidth="1"/>
    <col min="11" max="11" width="15.5703125" style="51" customWidth="1"/>
    <col min="12" max="12" width="15.85546875" style="51" customWidth="1"/>
    <col min="13" max="13" width="8.140625" style="51" customWidth="1"/>
    <col min="14" max="14" width="14.7109375" style="48" customWidth="1"/>
    <col min="15" max="15" width="14" style="48" bestFit="1" customWidth="1"/>
    <col min="16" max="16" width="14.28515625" style="48" customWidth="1"/>
    <col min="17" max="16384" width="9" style="48"/>
  </cols>
  <sheetData>
    <row r="1" spans="1:14" x14ac:dyDescent="0.2">
      <c r="G1" s="49"/>
      <c r="H1" s="50" t="s">
        <v>174</v>
      </c>
    </row>
    <row r="2" spans="1:14" x14ac:dyDescent="0.2">
      <c r="G2" s="49"/>
      <c r="H2" s="50" t="s">
        <v>175</v>
      </c>
    </row>
    <row r="3" spans="1:14" x14ac:dyDescent="0.2">
      <c r="G3" s="49"/>
      <c r="H3" s="50" t="s">
        <v>176</v>
      </c>
    </row>
    <row r="4" spans="1:14" ht="9.75" customHeight="1" x14ac:dyDescent="0.2"/>
    <row r="5" spans="1:14" ht="16.350000000000001" customHeight="1" x14ac:dyDescent="0.2">
      <c r="G5" s="52"/>
      <c r="H5" s="53" t="s">
        <v>0</v>
      </c>
    </row>
    <row r="6" spans="1:14" x14ac:dyDescent="0.2">
      <c r="G6" s="54" t="s">
        <v>1</v>
      </c>
      <c r="H6" s="55" t="s">
        <v>177</v>
      </c>
    </row>
    <row r="7" spans="1:14" ht="25.9" customHeight="1" x14ac:dyDescent="0.2">
      <c r="A7" s="48" t="s">
        <v>3</v>
      </c>
      <c r="C7" s="334"/>
      <c r="D7" s="334"/>
      <c r="E7" s="334"/>
      <c r="F7" s="334"/>
      <c r="G7" s="54"/>
      <c r="H7" s="56"/>
    </row>
    <row r="8" spans="1:14" s="49" customFormat="1" ht="18.399999999999999" customHeight="1" x14ac:dyDescent="0.2">
      <c r="A8" s="48"/>
      <c r="B8" s="48"/>
      <c r="C8" s="48"/>
      <c r="D8" s="57"/>
      <c r="E8" s="57"/>
      <c r="F8" s="48"/>
      <c r="G8" s="54"/>
      <c r="H8" s="56"/>
      <c r="J8" s="58"/>
      <c r="K8" s="58"/>
      <c r="L8" s="58"/>
      <c r="M8" s="58"/>
    </row>
    <row r="9" spans="1:14" s="49" customFormat="1" ht="25.5" customHeight="1" x14ac:dyDescent="0.2">
      <c r="A9" s="59" t="s">
        <v>178</v>
      </c>
      <c r="B9" s="59"/>
      <c r="C9" s="335" t="s">
        <v>141</v>
      </c>
      <c r="D9" s="335"/>
      <c r="E9" s="335"/>
      <c r="F9" s="335"/>
      <c r="G9" s="54" t="s">
        <v>4</v>
      </c>
      <c r="H9" s="53">
        <v>5804803</v>
      </c>
      <c r="J9" s="58"/>
      <c r="K9" s="58"/>
      <c r="L9" s="58"/>
      <c r="M9" s="58"/>
    </row>
    <row r="10" spans="1:14" s="49" customFormat="1" x14ac:dyDescent="0.2">
      <c r="A10" s="59"/>
      <c r="B10" s="59"/>
      <c r="C10" s="48"/>
      <c r="D10" s="57"/>
      <c r="E10" s="48"/>
      <c r="H10" s="53"/>
      <c r="J10" s="58"/>
      <c r="K10" s="58"/>
      <c r="L10" s="58"/>
      <c r="M10" s="58"/>
    </row>
    <row r="11" spans="1:14" s="49" customFormat="1" ht="31.5" customHeight="1" x14ac:dyDescent="0.2">
      <c r="A11" s="59" t="s">
        <v>179</v>
      </c>
      <c r="B11" s="59"/>
      <c r="C11" s="336" t="s">
        <v>142</v>
      </c>
      <c r="D11" s="336"/>
      <c r="E11" s="336"/>
      <c r="F11" s="336"/>
      <c r="G11" s="60" t="s">
        <v>4</v>
      </c>
      <c r="H11" s="61">
        <v>16673706</v>
      </c>
      <c r="J11" s="58"/>
      <c r="K11" s="58"/>
      <c r="L11" s="58"/>
      <c r="M11" s="58"/>
    </row>
    <row r="12" spans="1:14" s="49" customFormat="1" x14ac:dyDescent="0.2">
      <c r="A12" s="59"/>
      <c r="B12" s="59"/>
      <c r="C12" s="48"/>
      <c r="D12" s="57"/>
      <c r="G12" s="54"/>
      <c r="H12" s="53"/>
      <c r="J12" s="58"/>
      <c r="K12" s="58"/>
      <c r="L12" s="58"/>
      <c r="M12" s="58"/>
    </row>
    <row r="13" spans="1:14" s="49" customFormat="1" ht="42" hidden="1" customHeight="1" x14ac:dyDescent="0.2">
      <c r="A13" s="59" t="s">
        <v>180</v>
      </c>
      <c r="B13" s="59"/>
      <c r="C13" s="334" t="s">
        <v>181</v>
      </c>
      <c r="D13" s="334"/>
      <c r="E13" s="334"/>
      <c r="F13" s="334"/>
      <c r="G13" s="48"/>
      <c r="H13" s="56"/>
      <c r="J13" s="58"/>
      <c r="K13" s="58"/>
      <c r="L13" s="62"/>
      <c r="M13" s="58"/>
    </row>
    <row r="14" spans="1:14" ht="36.75" customHeight="1" x14ac:dyDescent="0.2">
      <c r="A14" s="59" t="s">
        <v>182</v>
      </c>
      <c r="B14" s="59"/>
      <c r="C14" s="334" t="str">
        <f>'[1]реестр ноябрь'!B6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334"/>
      <c r="E14" s="334"/>
      <c r="F14" s="334"/>
      <c r="G14" s="63"/>
      <c r="H14" s="56"/>
      <c r="I14" s="64"/>
    </row>
    <row r="15" spans="1:14" ht="48.75" customHeight="1" x14ac:dyDescent="0.2">
      <c r="D15" s="48" t="s">
        <v>183</v>
      </c>
      <c r="E15" s="65"/>
      <c r="F15" s="65"/>
      <c r="G15" s="66" t="s">
        <v>184</v>
      </c>
      <c r="H15" s="66"/>
      <c r="I15" s="49"/>
      <c r="J15" s="49"/>
      <c r="K15" s="49"/>
      <c r="L15" s="49"/>
      <c r="M15" s="49"/>
      <c r="N15" s="49"/>
    </row>
    <row r="16" spans="1:14" s="49" customFormat="1" ht="15.6" customHeight="1" thickBot="1" x14ac:dyDescent="0.25">
      <c r="D16" s="65"/>
      <c r="E16" s="65"/>
      <c r="F16" s="67" t="s">
        <v>185</v>
      </c>
      <c r="G16" s="54" t="s">
        <v>186</v>
      </c>
      <c r="H16" s="56"/>
    </row>
    <row r="17" spans="1:16" s="49" customFormat="1" ht="15" customHeight="1" thickBot="1" x14ac:dyDescent="0.25">
      <c r="D17" s="63"/>
      <c r="E17" s="63"/>
      <c r="F17" s="54" t="s">
        <v>187</v>
      </c>
      <c r="G17" s="66" t="s">
        <v>18</v>
      </c>
      <c r="H17" s="68" t="s">
        <v>188</v>
      </c>
    </row>
    <row r="18" spans="1:16" s="49" customFormat="1" ht="15" customHeight="1" thickBot="1" x14ac:dyDescent="0.25">
      <c r="C18" s="69"/>
      <c r="D18" s="70"/>
      <c r="G18" s="66" t="s">
        <v>19</v>
      </c>
      <c r="H18" s="71">
        <v>45110</v>
      </c>
    </row>
    <row r="19" spans="1:16" s="49" customFormat="1" ht="15" customHeight="1" x14ac:dyDescent="0.2">
      <c r="C19" s="69"/>
      <c r="D19" s="72"/>
      <c r="F19" s="67"/>
      <c r="G19" s="54" t="s">
        <v>20</v>
      </c>
      <c r="H19" s="56"/>
    </row>
    <row r="20" spans="1:16" s="49" customFormat="1" ht="15" customHeight="1" x14ac:dyDescent="0.2">
      <c r="C20" s="69"/>
      <c r="D20" s="73"/>
      <c r="F20" s="50"/>
      <c r="G20" s="48" t="s">
        <v>183</v>
      </c>
      <c r="H20" s="48"/>
    </row>
    <row r="21" spans="1:16" s="49" customFormat="1" ht="5.45" customHeight="1" thickBot="1" x14ac:dyDescent="0.25">
      <c r="C21" s="74"/>
      <c r="D21" s="75"/>
      <c r="F21" s="50"/>
      <c r="G21" s="48"/>
      <c r="H21" s="48"/>
      <c r="J21" s="58"/>
      <c r="K21" s="58"/>
      <c r="L21" s="58"/>
      <c r="M21" s="58"/>
    </row>
    <row r="22" spans="1:16" s="49" customFormat="1" ht="12.2" customHeight="1" thickBot="1" x14ac:dyDescent="0.25">
      <c r="D22" s="76"/>
      <c r="E22" s="77" t="s">
        <v>189</v>
      </c>
      <c r="F22" s="78" t="s">
        <v>190</v>
      </c>
      <c r="G22" s="323" t="s">
        <v>23</v>
      </c>
      <c r="H22" s="324"/>
      <c r="J22" s="58"/>
      <c r="K22" s="58"/>
      <c r="L22" s="58"/>
      <c r="M22" s="58"/>
    </row>
    <row r="23" spans="1:16" s="49" customFormat="1" ht="12.2" customHeight="1" thickBot="1" x14ac:dyDescent="0.25">
      <c r="D23" s="79"/>
      <c r="E23" s="80"/>
      <c r="F23" s="81"/>
      <c r="G23" s="82" t="s">
        <v>24</v>
      </c>
      <c r="H23" s="82" t="s">
        <v>25</v>
      </c>
      <c r="J23" s="58"/>
      <c r="K23" s="58"/>
      <c r="L23" s="58"/>
      <c r="M23" s="58"/>
    </row>
    <row r="24" spans="1:16" s="49" customFormat="1" ht="18" customHeight="1" thickBot="1" x14ac:dyDescent="0.25">
      <c r="D24" s="48"/>
      <c r="E24" s="83">
        <v>4</v>
      </c>
      <c r="F24" s="207">
        <v>45313</v>
      </c>
      <c r="G24" s="85">
        <v>45290</v>
      </c>
      <c r="H24" s="84">
        <f>F24</f>
        <v>45313</v>
      </c>
      <c r="I24" s="86"/>
      <c r="J24" s="58"/>
      <c r="K24" s="58"/>
      <c r="L24" s="58"/>
      <c r="M24" s="58"/>
    </row>
    <row r="25" spans="1:16" s="87" customFormat="1" ht="11.25" x14ac:dyDescent="0.2">
      <c r="J25" s="88"/>
      <c r="K25" s="88"/>
      <c r="L25" s="88"/>
      <c r="M25" s="88"/>
    </row>
    <row r="26" spans="1:16" x14ac:dyDescent="0.2">
      <c r="E26" s="52" t="s">
        <v>191</v>
      </c>
    </row>
    <row r="27" spans="1:16" x14ac:dyDescent="0.2">
      <c r="D27" s="89"/>
      <c r="E27" s="52" t="s">
        <v>192</v>
      </c>
      <c r="F27" s="89"/>
      <c r="G27" s="89"/>
    </row>
    <row r="28" spans="1:16" ht="20.25" customHeight="1" x14ac:dyDescent="0.2">
      <c r="A28" s="202" t="s">
        <v>34</v>
      </c>
      <c r="B28" s="325" t="s">
        <v>193</v>
      </c>
      <c r="C28" s="326"/>
      <c r="D28" s="327"/>
      <c r="E28" s="90" t="s">
        <v>194</v>
      </c>
      <c r="F28" s="91" t="s">
        <v>195</v>
      </c>
      <c r="G28" s="92"/>
      <c r="H28" s="93"/>
      <c r="J28" s="302" t="s">
        <v>263</v>
      </c>
      <c r="K28" s="302"/>
      <c r="L28" s="302"/>
      <c r="M28" s="302"/>
      <c r="N28" s="302"/>
      <c r="O28" s="179"/>
      <c r="P28" s="179"/>
    </row>
    <row r="29" spans="1:16" ht="24.75" customHeight="1" x14ac:dyDescent="0.2">
      <c r="A29" s="203" t="s">
        <v>196</v>
      </c>
      <c r="B29" s="328" t="s">
        <v>197</v>
      </c>
      <c r="C29" s="329"/>
      <c r="D29" s="330"/>
      <c r="E29" s="95"/>
      <c r="F29" s="96" t="s">
        <v>198</v>
      </c>
      <c r="G29" s="97"/>
      <c r="H29" s="96" t="s">
        <v>199</v>
      </c>
      <c r="J29" s="303" t="s">
        <v>251</v>
      </c>
      <c r="K29" s="303"/>
      <c r="L29" s="201">
        <v>548004000</v>
      </c>
      <c r="M29" s="177"/>
      <c r="N29" s="178"/>
      <c r="O29" s="183"/>
      <c r="P29" s="183"/>
    </row>
    <row r="30" spans="1:16" ht="17.25" customHeight="1" x14ac:dyDescent="0.25">
      <c r="A30" s="203" t="s">
        <v>200</v>
      </c>
      <c r="B30" s="328"/>
      <c r="C30" s="329"/>
      <c r="D30" s="330"/>
      <c r="E30" s="95"/>
      <c r="F30" s="96" t="s">
        <v>201</v>
      </c>
      <c r="G30" s="94" t="s">
        <v>202</v>
      </c>
      <c r="H30" s="96" t="s">
        <v>203</v>
      </c>
      <c r="J30" s="180"/>
      <c r="K30" s="182" t="s">
        <v>252</v>
      </c>
      <c r="L30" s="182" t="s">
        <v>253</v>
      </c>
      <c r="M30" s="200" t="s">
        <v>260</v>
      </c>
      <c r="N30" s="200" t="s">
        <v>261</v>
      </c>
      <c r="O30" s="179" t="s">
        <v>376</v>
      </c>
      <c r="P30" s="179"/>
    </row>
    <row r="31" spans="1:16" x14ac:dyDescent="0.2">
      <c r="A31" s="98"/>
      <c r="B31" s="331"/>
      <c r="C31" s="332"/>
      <c r="D31" s="333"/>
      <c r="E31" s="99"/>
      <c r="F31" s="100" t="s">
        <v>204</v>
      </c>
      <c r="G31" s="101"/>
      <c r="H31" s="100" t="s">
        <v>205</v>
      </c>
      <c r="J31" s="210" t="s">
        <v>255</v>
      </c>
      <c r="K31" s="208">
        <v>175347975.30000001</v>
      </c>
      <c r="L31" s="208">
        <v>210417570.36000001</v>
      </c>
      <c r="M31" s="186">
        <v>1</v>
      </c>
      <c r="N31" s="185" t="s">
        <v>262</v>
      </c>
      <c r="O31" s="179"/>
      <c r="P31" s="179"/>
    </row>
    <row r="32" spans="1:16" ht="13.5" thickBot="1" x14ac:dyDescent="0.25">
      <c r="A32" s="102">
        <v>1</v>
      </c>
      <c r="B32" s="312">
        <v>2</v>
      </c>
      <c r="C32" s="313"/>
      <c r="D32" s="314"/>
      <c r="E32" s="102">
        <v>3</v>
      </c>
      <c r="F32" s="102">
        <v>4</v>
      </c>
      <c r="G32" s="102">
        <v>5</v>
      </c>
      <c r="H32" s="102">
        <v>6</v>
      </c>
      <c r="J32" s="210" t="s">
        <v>310</v>
      </c>
      <c r="K32" s="209">
        <v>66648609.340000004</v>
      </c>
      <c r="L32" s="208">
        <v>79978331.209999993</v>
      </c>
      <c r="M32" s="186">
        <v>2</v>
      </c>
      <c r="N32" s="185" t="s">
        <v>264</v>
      </c>
      <c r="O32" s="183"/>
      <c r="P32" s="179"/>
    </row>
    <row r="33" spans="1:17" ht="27" customHeight="1" thickBot="1" x14ac:dyDescent="0.25">
      <c r="A33" s="103"/>
      <c r="B33" s="315" t="s">
        <v>206</v>
      </c>
      <c r="C33" s="316"/>
      <c r="D33" s="317"/>
      <c r="E33" s="104" t="s">
        <v>207</v>
      </c>
      <c r="F33" s="105">
        <f>F34</f>
        <v>295424431.04000002</v>
      </c>
      <c r="G33" s="105">
        <f>G34</f>
        <v>4371042.43</v>
      </c>
      <c r="H33" s="105">
        <f>H34</f>
        <v>4371042.43</v>
      </c>
      <c r="I33" s="51"/>
      <c r="J33" s="210" t="s">
        <v>309</v>
      </c>
      <c r="K33" s="211">
        <v>49056803.969999999</v>
      </c>
      <c r="L33" s="211">
        <v>58868164.759999998</v>
      </c>
      <c r="M33" s="186">
        <v>3</v>
      </c>
      <c r="N33" s="185" t="s">
        <v>377</v>
      </c>
      <c r="O33" s="183"/>
      <c r="P33" s="183"/>
      <c r="Q33" s="213"/>
    </row>
    <row r="34" spans="1:17" ht="18.75" customHeight="1" x14ac:dyDescent="0.2">
      <c r="A34" s="106" t="s">
        <v>48</v>
      </c>
      <c r="B34" s="307" t="s">
        <v>208</v>
      </c>
      <c r="C34" s="308"/>
      <c r="D34" s="309"/>
      <c r="E34" s="98"/>
      <c r="F34" s="107">
        <f>K31+K32+K33+K34</f>
        <v>295424431.04000002</v>
      </c>
      <c r="G34" s="108">
        <f>H34</f>
        <v>4371042.43</v>
      </c>
      <c r="H34" s="198">
        <f>K34</f>
        <v>4371042.43</v>
      </c>
      <c r="I34" s="51"/>
      <c r="J34" s="206" t="s">
        <v>992</v>
      </c>
      <c r="K34" s="184">
        <f>реестр!H11</f>
        <v>4371042.43</v>
      </c>
      <c r="L34" s="184">
        <f>K34*1.2</f>
        <v>5245250.92</v>
      </c>
      <c r="M34" s="186">
        <v>4</v>
      </c>
      <c r="N34" s="188">
        <v>13</v>
      </c>
      <c r="O34" s="183">
        <f>реестр!J11</f>
        <v>5245250.92</v>
      </c>
      <c r="P34" s="300">
        <f>L34-O34</f>
        <v>0</v>
      </c>
    </row>
    <row r="35" spans="1:17" hidden="1" x14ac:dyDescent="0.2">
      <c r="A35" s="106" t="s">
        <v>27</v>
      </c>
      <c r="B35" s="307" t="s">
        <v>208</v>
      </c>
      <c r="C35" s="308"/>
      <c r="D35" s="309"/>
      <c r="E35" s="98"/>
      <c r="F35" s="107">
        <f t="shared" ref="F35:G39" si="0">G35</f>
        <v>0</v>
      </c>
      <c r="G35" s="108">
        <f t="shared" si="0"/>
        <v>0</v>
      </c>
      <c r="H35" s="109">
        <f>SUM(I35:Q35)</f>
        <v>0</v>
      </c>
      <c r="I35" s="51"/>
      <c r="J35" s="206" t="s">
        <v>256</v>
      </c>
      <c r="K35" s="184"/>
      <c r="L35" s="184"/>
      <c r="M35" s="189"/>
      <c r="N35" s="185"/>
      <c r="O35" s="179"/>
      <c r="P35" s="179"/>
    </row>
    <row r="36" spans="1:17" hidden="1" x14ac:dyDescent="0.2">
      <c r="A36" s="106" t="s">
        <v>56</v>
      </c>
      <c r="B36" s="307" t="s">
        <v>209</v>
      </c>
      <c r="C36" s="308"/>
      <c r="D36" s="309"/>
      <c r="E36" s="98"/>
      <c r="F36" s="107">
        <f t="shared" si="0"/>
        <v>0</v>
      </c>
      <c r="G36" s="108">
        <f t="shared" si="0"/>
        <v>0</v>
      </c>
      <c r="H36" s="109">
        <f>SUM(I36:Q36)</f>
        <v>0</v>
      </c>
      <c r="I36" s="51"/>
      <c r="J36" s="206" t="s">
        <v>257</v>
      </c>
      <c r="K36" s="184"/>
      <c r="L36" s="184"/>
      <c r="M36" s="189"/>
      <c r="N36" s="185"/>
      <c r="O36" s="301"/>
      <c r="P36" s="301"/>
    </row>
    <row r="37" spans="1:17" hidden="1" x14ac:dyDescent="0.2">
      <c r="A37" s="106" t="s">
        <v>58</v>
      </c>
      <c r="B37" s="307" t="s">
        <v>210</v>
      </c>
      <c r="C37" s="308"/>
      <c r="D37" s="309"/>
      <c r="E37" s="98"/>
      <c r="F37" s="107"/>
      <c r="G37" s="108"/>
      <c r="H37" s="109"/>
      <c r="I37" s="51"/>
      <c r="J37" s="206" t="s">
        <v>258</v>
      </c>
      <c r="K37" s="184"/>
      <c r="L37" s="184"/>
      <c r="M37" s="189"/>
      <c r="N37" s="186"/>
      <c r="O37" s="183"/>
      <c r="P37" s="183"/>
    </row>
    <row r="38" spans="1:17" hidden="1" x14ac:dyDescent="0.2">
      <c r="A38" s="106" t="s">
        <v>58</v>
      </c>
      <c r="B38" s="307" t="s">
        <v>211</v>
      </c>
      <c r="C38" s="308"/>
      <c r="D38" s="309"/>
      <c r="E38" s="98"/>
      <c r="F38" s="107"/>
      <c r="G38" s="108"/>
      <c r="H38" s="109"/>
      <c r="I38" s="51"/>
      <c r="J38" s="206" t="s">
        <v>259</v>
      </c>
      <c r="K38" s="184"/>
      <c r="L38" s="184"/>
      <c r="M38" s="189"/>
      <c r="N38" s="186"/>
      <c r="O38" s="179"/>
      <c r="P38" s="179"/>
    </row>
    <row r="39" spans="1:17" hidden="1" x14ac:dyDescent="0.2">
      <c r="A39" s="106" t="s">
        <v>78</v>
      </c>
      <c r="B39" s="307" t="s">
        <v>212</v>
      </c>
      <c r="C39" s="308"/>
      <c r="D39" s="309"/>
      <c r="E39" s="98"/>
      <c r="F39" s="107">
        <f t="shared" si="0"/>
        <v>0</v>
      </c>
      <c r="G39" s="108">
        <f t="shared" si="0"/>
        <v>0</v>
      </c>
      <c r="H39" s="109">
        <f>SUM(I39:Q39)</f>
        <v>0</v>
      </c>
      <c r="I39" s="51"/>
      <c r="J39" s="206" t="s">
        <v>254</v>
      </c>
      <c r="K39" s="184"/>
      <c r="L39" s="184"/>
      <c r="M39" s="189"/>
      <c r="N39" s="185"/>
      <c r="O39" s="179"/>
      <c r="P39" s="179"/>
    </row>
    <row r="40" spans="1:17" ht="14.25" customHeight="1" x14ac:dyDescent="0.2">
      <c r="A40" s="112"/>
      <c r="E40" s="310" t="s">
        <v>213</v>
      </c>
      <c r="F40" s="310"/>
      <c r="G40" s="310"/>
      <c r="H40" s="113">
        <f>H33</f>
        <v>4371042.43</v>
      </c>
      <c r="I40" s="51"/>
      <c r="J40" s="206"/>
      <c r="K40" s="184"/>
      <c r="L40" s="184"/>
      <c r="M40" s="189"/>
      <c r="N40" s="187"/>
      <c r="O40" s="179"/>
      <c r="P40" s="179"/>
    </row>
    <row r="41" spans="1:17" ht="14.25" customHeight="1" x14ac:dyDescent="0.2">
      <c r="A41" s="112"/>
      <c r="E41" s="310" t="s">
        <v>214</v>
      </c>
      <c r="F41" s="310"/>
      <c r="G41" s="310"/>
      <c r="H41" s="113">
        <f>ROUND(H40*0.2,2)</f>
        <v>874208.49</v>
      </c>
      <c r="I41" s="51"/>
      <c r="J41" s="206"/>
      <c r="K41" s="184"/>
      <c r="L41" s="184"/>
      <c r="M41" s="189"/>
      <c r="N41" s="187"/>
      <c r="O41" s="183"/>
      <c r="P41" s="179"/>
    </row>
    <row r="42" spans="1:17" ht="14.25" customHeight="1" x14ac:dyDescent="0.2">
      <c r="A42" s="112"/>
      <c r="E42" s="310" t="s">
        <v>215</v>
      </c>
      <c r="F42" s="310"/>
      <c r="G42" s="310"/>
      <c r="H42" s="113">
        <f>H40+H41</f>
        <v>5245250.92</v>
      </c>
      <c r="I42" s="51"/>
      <c r="J42" s="206"/>
      <c r="K42" s="184"/>
      <c r="L42" s="184"/>
      <c r="M42" s="189"/>
      <c r="N42" s="185"/>
      <c r="O42" s="179"/>
      <c r="P42" s="179"/>
    </row>
    <row r="43" spans="1:17" ht="12.75" hidden="1" customHeight="1" x14ac:dyDescent="0.2">
      <c r="A43" s="115"/>
      <c r="B43" s="116"/>
      <c r="C43" s="116"/>
      <c r="D43" s="117"/>
      <c r="E43" s="98"/>
      <c r="F43" s="118"/>
      <c r="G43" s="119"/>
      <c r="H43" s="120"/>
      <c r="I43" s="51"/>
      <c r="J43" s="206"/>
      <c r="K43" s="184"/>
      <c r="L43" s="184"/>
      <c r="M43" s="189"/>
      <c r="N43" s="185"/>
      <c r="O43" s="179"/>
      <c r="P43" s="179"/>
    </row>
    <row r="44" spans="1:17" ht="12.75" hidden="1" customHeight="1" x14ac:dyDescent="0.2">
      <c r="A44" s="115" t="s">
        <v>216</v>
      </c>
      <c r="B44" s="121"/>
      <c r="C44" s="121"/>
      <c r="D44" s="122" t="s">
        <v>217</v>
      </c>
      <c r="E44" s="98"/>
      <c r="F44" s="109" t="e">
        <v>#REF!</v>
      </c>
      <c r="G44" s="108" t="e">
        <v>#REF!</v>
      </c>
      <c r="H44" s="123">
        <v>68388.36</v>
      </c>
      <c r="I44" s="51"/>
      <c r="J44" s="206"/>
      <c r="K44" s="184"/>
      <c r="L44" s="184"/>
      <c r="M44" s="189"/>
      <c r="N44" s="185"/>
      <c r="O44" s="179"/>
      <c r="P44" s="179"/>
    </row>
    <row r="45" spans="1:17" ht="12.75" hidden="1" customHeight="1" x14ac:dyDescent="0.2">
      <c r="A45" s="55"/>
      <c r="B45" s="124"/>
      <c r="C45" s="124"/>
      <c r="D45" s="125" t="s">
        <v>218</v>
      </c>
      <c r="E45" s="56"/>
      <c r="F45" s="126"/>
      <c r="G45" s="108" t="e">
        <v>#REF!</v>
      </c>
      <c r="H45" s="127">
        <v>437891.54</v>
      </c>
      <c r="I45" s="51"/>
      <c r="J45" s="206"/>
      <c r="K45" s="184"/>
      <c r="L45" s="184"/>
      <c r="M45" s="189"/>
      <c r="N45" s="185"/>
      <c r="O45" s="179"/>
      <c r="P45" s="179"/>
    </row>
    <row r="46" spans="1:17" ht="12.75" hidden="1" customHeight="1" x14ac:dyDescent="0.2">
      <c r="A46" s="55"/>
      <c r="B46" s="124"/>
      <c r="C46" s="124"/>
      <c r="D46" s="125" t="s">
        <v>219</v>
      </c>
      <c r="E46" s="56"/>
      <c r="F46" s="126"/>
      <c r="G46" s="108">
        <v>0</v>
      </c>
      <c r="H46" s="127">
        <v>0</v>
      </c>
      <c r="I46" s="51"/>
      <c r="J46" s="206"/>
      <c r="K46" s="184"/>
      <c r="L46" s="184"/>
      <c r="M46" s="189"/>
      <c r="N46" s="185"/>
      <c r="O46" s="179"/>
      <c r="P46" s="179"/>
    </row>
    <row r="47" spans="1:17" ht="12.75" hidden="1" customHeight="1" x14ac:dyDescent="0.2">
      <c r="A47" s="55"/>
      <c r="B47" s="124"/>
      <c r="C47" s="124"/>
      <c r="D47" s="125" t="s">
        <v>217</v>
      </c>
      <c r="E47" s="56"/>
      <c r="F47" s="126"/>
      <c r="G47" s="108">
        <v>0</v>
      </c>
      <c r="H47" s="127">
        <v>0</v>
      </c>
      <c r="I47" s="51"/>
      <c r="J47" s="206"/>
      <c r="K47" s="184"/>
      <c r="L47" s="184"/>
      <c r="M47" s="189"/>
      <c r="N47" s="185"/>
      <c r="O47" s="179"/>
      <c r="P47" s="179"/>
    </row>
    <row r="48" spans="1:17" ht="12.75" hidden="1" customHeight="1" x14ac:dyDescent="0.2">
      <c r="A48" s="55"/>
      <c r="B48" s="124"/>
      <c r="C48" s="124"/>
      <c r="D48" s="125" t="s">
        <v>220</v>
      </c>
      <c r="E48" s="56"/>
      <c r="F48" s="126"/>
      <c r="G48" s="108">
        <v>0</v>
      </c>
      <c r="H48" s="123">
        <v>0</v>
      </c>
      <c r="I48" s="51"/>
      <c r="J48" s="206"/>
      <c r="K48" s="184"/>
      <c r="L48" s="184"/>
      <c r="M48" s="189"/>
      <c r="N48" s="185"/>
      <c r="O48" s="179"/>
      <c r="P48" s="179"/>
    </row>
    <row r="49" spans="1:16" ht="12.75" hidden="1" customHeight="1" x14ac:dyDescent="0.2">
      <c r="A49" s="106" t="s">
        <v>221</v>
      </c>
      <c r="B49" s="128"/>
      <c r="C49" s="128"/>
      <c r="D49" s="117" t="s">
        <v>217</v>
      </c>
      <c r="E49" s="98"/>
      <c r="F49" s="129">
        <v>0</v>
      </c>
      <c r="G49" s="130">
        <v>0</v>
      </c>
      <c r="H49" s="120">
        <v>0</v>
      </c>
      <c r="I49" s="51"/>
      <c r="J49" s="206"/>
      <c r="K49" s="184"/>
      <c r="L49" s="184"/>
      <c r="M49" s="189"/>
      <c r="N49" s="185"/>
      <c r="O49" s="179"/>
      <c r="P49" s="179"/>
    </row>
    <row r="50" spans="1:16" ht="13.5" hidden="1" customHeight="1" thickBot="1" x14ac:dyDescent="0.25">
      <c r="A50" s="106"/>
      <c r="B50" s="128"/>
      <c r="C50" s="128"/>
      <c r="D50" s="117"/>
      <c r="E50" s="98"/>
      <c r="F50" s="131"/>
      <c r="G50" s="108"/>
      <c r="H50" s="123"/>
      <c r="I50" s="51"/>
      <c r="J50" s="206"/>
      <c r="K50" s="184"/>
      <c r="L50" s="184"/>
      <c r="M50" s="189"/>
      <c r="N50" s="185"/>
      <c r="O50" s="179"/>
      <c r="P50" s="179"/>
    </row>
    <row r="51" spans="1:16" ht="12.75" hidden="1" customHeight="1" x14ac:dyDescent="0.2">
      <c r="A51" s="106" t="s">
        <v>222</v>
      </c>
      <c r="B51" s="128"/>
      <c r="C51" s="128"/>
      <c r="D51" s="117" t="s">
        <v>223</v>
      </c>
      <c r="E51" s="98"/>
      <c r="F51" s="131">
        <v>0</v>
      </c>
      <c r="G51" s="108">
        <v>0</v>
      </c>
      <c r="H51" s="123">
        <v>0</v>
      </c>
      <c r="I51" s="51"/>
      <c r="J51" s="206"/>
      <c r="K51" s="184"/>
      <c r="L51" s="184"/>
      <c r="M51" s="189"/>
      <c r="N51" s="185"/>
      <c r="O51" s="179"/>
      <c r="P51" s="179"/>
    </row>
    <row r="52" spans="1:16" ht="15.75" hidden="1" customHeight="1" x14ac:dyDescent="0.2">
      <c r="A52" s="106"/>
      <c r="B52" s="128"/>
      <c r="C52" s="128"/>
      <c r="D52" s="117" t="s">
        <v>224</v>
      </c>
      <c r="E52" s="98"/>
      <c r="F52" s="131">
        <v>0</v>
      </c>
      <c r="G52" s="119">
        <v>0</v>
      </c>
      <c r="H52" s="132">
        <v>0</v>
      </c>
      <c r="I52" s="51"/>
      <c r="J52" s="206"/>
      <c r="K52" s="184"/>
      <c r="L52" s="184"/>
      <c r="M52" s="189"/>
      <c r="N52" s="185"/>
      <c r="O52" s="179"/>
      <c r="P52" s="179"/>
    </row>
    <row r="53" spans="1:16" ht="15.75" hidden="1" customHeight="1" x14ac:dyDescent="0.2">
      <c r="A53" s="106"/>
      <c r="B53" s="128"/>
      <c r="C53" s="128"/>
      <c r="D53" s="117"/>
      <c r="E53" s="98"/>
      <c r="F53" s="133"/>
      <c r="G53" s="134"/>
      <c r="H53" s="135"/>
      <c r="I53" s="51"/>
      <c r="J53" s="206"/>
      <c r="K53" s="184"/>
      <c r="L53" s="184"/>
      <c r="M53" s="189"/>
      <c r="N53" s="185"/>
      <c r="O53" s="179"/>
      <c r="P53" s="179"/>
    </row>
    <row r="54" spans="1:16" ht="15.75" hidden="1" customHeight="1" x14ac:dyDescent="0.2">
      <c r="A54" s="55" t="s">
        <v>225</v>
      </c>
      <c r="B54" s="136"/>
      <c r="C54" s="136"/>
      <c r="D54" s="137" t="s">
        <v>217</v>
      </c>
      <c r="E54" s="56"/>
      <c r="F54" s="131">
        <v>0</v>
      </c>
      <c r="G54" s="108">
        <v>0</v>
      </c>
      <c r="H54" s="123">
        <v>0</v>
      </c>
      <c r="I54" s="51"/>
      <c r="J54" s="206"/>
      <c r="K54" s="184"/>
      <c r="L54" s="184"/>
      <c r="M54" s="189"/>
      <c r="N54" s="185"/>
      <c r="O54" s="179"/>
      <c r="P54" s="179"/>
    </row>
    <row r="55" spans="1:16" ht="12.75" hidden="1" customHeight="1" x14ac:dyDescent="0.2">
      <c r="A55" s="55"/>
      <c r="B55" s="136"/>
      <c r="C55" s="136"/>
      <c r="D55" s="137"/>
      <c r="E55" s="56"/>
      <c r="F55" s="131"/>
      <c r="G55" s="108"/>
      <c r="H55" s="123"/>
      <c r="I55" s="51"/>
      <c r="J55" s="206"/>
      <c r="K55" s="184"/>
      <c r="L55" s="184"/>
      <c r="M55" s="189"/>
      <c r="N55" s="190"/>
    </row>
    <row r="56" spans="1:16" ht="12.75" hidden="1" customHeight="1" x14ac:dyDescent="0.2">
      <c r="A56" s="55" t="s">
        <v>222</v>
      </c>
      <c r="B56" s="136"/>
      <c r="C56" s="136"/>
      <c r="D56" s="137" t="s">
        <v>226</v>
      </c>
      <c r="E56" s="56"/>
      <c r="F56" s="131">
        <v>401728.83</v>
      </c>
      <c r="G56" s="108">
        <v>401728.83</v>
      </c>
      <c r="H56" s="123">
        <v>401728.83</v>
      </c>
      <c r="I56" s="51"/>
      <c r="J56" s="206"/>
      <c r="K56" s="184"/>
      <c r="L56" s="184"/>
      <c r="M56" s="189"/>
      <c r="N56" s="190"/>
    </row>
    <row r="57" spans="1:16" ht="12.75" hidden="1" customHeight="1" x14ac:dyDescent="0.2">
      <c r="A57" s="55"/>
      <c r="B57" s="136"/>
      <c r="C57" s="136"/>
      <c r="D57" s="137"/>
      <c r="E57" s="56"/>
      <c r="F57" s="133"/>
      <c r="G57" s="138"/>
      <c r="H57" s="139"/>
      <c r="I57" s="51"/>
      <c r="J57" s="206"/>
      <c r="K57" s="184"/>
      <c r="L57" s="184"/>
      <c r="M57" s="189"/>
      <c r="N57" s="190"/>
    </row>
    <row r="58" spans="1:16" ht="12.75" hidden="1" customHeight="1" x14ac:dyDescent="0.2">
      <c r="A58" s="55" t="s">
        <v>225</v>
      </c>
      <c r="B58" s="136"/>
      <c r="C58" s="136"/>
      <c r="D58" s="137" t="s">
        <v>217</v>
      </c>
      <c r="E58" s="56"/>
      <c r="F58" s="131">
        <v>72311.19</v>
      </c>
      <c r="G58" s="108">
        <v>72311.19</v>
      </c>
      <c r="H58" s="123">
        <v>72311.19</v>
      </c>
      <c r="I58" s="51"/>
      <c r="J58" s="206"/>
      <c r="K58" s="184"/>
      <c r="L58" s="184"/>
      <c r="M58" s="189"/>
      <c r="N58" s="190"/>
    </row>
    <row r="59" spans="1:16" ht="12.75" hidden="1" customHeight="1" x14ac:dyDescent="0.2">
      <c r="A59" s="55"/>
      <c r="B59" s="136"/>
      <c r="C59" s="136"/>
      <c r="D59" s="137"/>
      <c r="E59" s="56"/>
      <c r="F59" s="133"/>
      <c r="G59" s="138"/>
      <c r="H59" s="139"/>
      <c r="I59" s="51"/>
      <c r="J59" s="206"/>
      <c r="K59" s="184"/>
      <c r="L59" s="184"/>
      <c r="M59" s="189"/>
      <c r="N59" s="190"/>
    </row>
    <row r="60" spans="1:16" ht="12.75" hidden="1" customHeight="1" x14ac:dyDescent="0.2">
      <c r="A60" s="55"/>
      <c r="B60" s="136"/>
      <c r="C60" s="136"/>
      <c r="D60" s="137"/>
      <c r="E60" s="56"/>
      <c r="F60" s="93"/>
      <c r="G60" s="140"/>
      <c r="H60" s="123"/>
      <c r="I60" s="51"/>
      <c r="J60" s="206"/>
      <c r="K60" s="184"/>
      <c r="L60" s="184"/>
      <c r="M60" s="189"/>
      <c r="N60" s="190"/>
    </row>
    <row r="61" spans="1:16" ht="12.75" hidden="1" customHeight="1" x14ac:dyDescent="0.2">
      <c r="A61" s="141"/>
      <c r="B61" s="142"/>
      <c r="C61" s="142"/>
      <c r="D61" s="143"/>
      <c r="E61" s="97"/>
      <c r="F61" s="144"/>
      <c r="G61" s="144"/>
      <c r="H61" s="145"/>
      <c r="I61" s="51"/>
      <c r="J61" s="206"/>
      <c r="K61" s="184"/>
      <c r="L61" s="184"/>
      <c r="M61" s="189"/>
      <c r="N61" s="190"/>
    </row>
    <row r="62" spans="1:16" ht="12.75" hidden="1" customHeight="1" x14ac:dyDescent="0.2">
      <c r="A62" s="55"/>
      <c r="B62" s="136"/>
      <c r="C62" s="136"/>
      <c r="D62" s="137" t="s">
        <v>227</v>
      </c>
      <c r="E62" s="56"/>
      <c r="F62" s="146"/>
      <c r="G62" s="147">
        <v>0</v>
      </c>
      <c r="H62" s="148">
        <v>0</v>
      </c>
      <c r="I62" s="51"/>
      <c r="J62" s="206"/>
      <c r="K62" s="184"/>
      <c r="L62" s="184"/>
      <c r="M62" s="189"/>
      <c r="N62" s="190"/>
    </row>
    <row r="63" spans="1:16" ht="12.75" hidden="1" customHeight="1" x14ac:dyDescent="0.2">
      <c r="A63" s="55"/>
      <c r="B63" s="136"/>
      <c r="C63" s="136"/>
      <c r="D63" s="137" t="s">
        <v>217</v>
      </c>
      <c r="E63" s="56"/>
      <c r="F63" s="149"/>
      <c r="G63" s="150">
        <v>0</v>
      </c>
      <c r="H63" s="151">
        <v>0</v>
      </c>
      <c r="I63" s="51"/>
      <c r="J63" s="206"/>
      <c r="K63" s="184"/>
      <c r="L63" s="184"/>
      <c r="M63" s="189"/>
      <c r="N63" s="190"/>
    </row>
    <row r="64" spans="1:16" ht="12.75" hidden="1" customHeight="1" x14ac:dyDescent="0.2">
      <c r="A64" s="55"/>
      <c r="B64" s="136"/>
      <c r="C64" s="136"/>
      <c r="D64" s="137" t="s">
        <v>228</v>
      </c>
      <c r="E64" s="56"/>
      <c r="F64" s="149"/>
      <c r="G64" s="150">
        <v>0</v>
      </c>
      <c r="H64" s="151">
        <v>0</v>
      </c>
      <c r="I64" s="51"/>
      <c r="J64" s="206"/>
      <c r="K64" s="184"/>
      <c r="L64" s="184"/>
      <c r="M64" s="189"/>
      <c r="N64" s="190"/>
    </row>
    <row r="65" spans="1:14" ht="12.75" hidden="1" customHeight="1" x14ac:dyDescent="0.2">
      <c r="A65" s="55"/>
      <c r="B65" s="136"/>
      <c r="C65" s="136"/>
      <c r="D65" s="137" t="s">
        <v>229</v>
      </c>
      <c r="E65" s="97"/>
      <c r="F65" s="149"/>
      <c r="G65" s="150">
        <v>0</v>
      </c>
      <c r="H65" s="151">
        <v>0</v>
      </c>
      <c r="I65" s="51"/>
      <c r="J65" s="206"/>
      <c r="K65" s="184"/>
      <c r="L65" s="184"/>
      <c r="M65" s="189"/>
      <c r="N65" s="190"/>
    </row>
    <row r="66" spans="1:14" ht="12.75" hidden="1" customHeight="1" x14ac:dyDescent="0.2">
      <c r="A66" s="55"/>
      <c r="B66" s="136"/>
      <c r="C66" s="136"/>
      <c r="D66" s="137" t="s">
        <v>217</v>
      </c>
      <c r="E66" s="56"/>
      <c r="F66" s="152"/>
      <c r="G66" s="153">
        <v>0</v>
      </c>
      <c r="H66" s="154">
        <v>0</v>
      </c>
      <c r="I66" s="51"/>
      <c r="J66" s="206"/>
      <c r="K66" s="184"/>
      <c r="L66" s="184"/>
      <c r="M66" s="189"/>
      <c r="N66" s="190"/>
    </row>
    <row r="67" spans="1:14" ht="12.75" hidden="1" customHeight="1" x14ac:dyDescent="0.2">
      <c r="A67" s="155"/>
      <c r="B67" s="141"/>
      <c r="C67" s="141"/>
      <c r="D67" s="122" t="s">
        <v>230</v>
      </c>
      <c r="E67" s="97"/>
      <c r="F67" s="156"/>
      <c r="G67" s="147">
        <v>0</v>
      </c>
      <c r="H67" s="151">
        <v>0</v>
      </c>
      <c r="I67" s="51"/>
      <c r="J67" s="206"/>
      <c r="K67" s="184"/>
      <c r="L67" s="184"/>
      <c r="M67" s="189"/>
      <c r="N67" s="190"/>
    </row>
    <row r="68" spans="1:14" ht="12.75" hidden="1" customHeight="1" x14ac:dyDescent="0.2">
      <c r="A68" s="55"/>
      <c r="B68" s="124"/>
      <c r="C68" s="124"/>
      <c r="D68" s="125" t="s">
        <v>231</v>
      </c>
      <c r="E68" s="56"/>
      <c r="F68" s="149"/>
      <c r="G68" s="150">
        <v>0</v>
      </c>
      <c r="H68" s="151">
        <v>0</v>
      </c>
      <c r="I68" s="51"/>
      <c r="J68" s="206"/>
      <c r="K68" s="184"/>
      <c r="L68" s="184"/>
      <c r="M68" s="189"/>
      <c r="N68" s="190"/>
    </row>
    <row r="69" spans="1:14" ht="12.75" hidden="1" customHeight="1" x14ac:dyDescent="0.2">
      <c r="A69" s="55"/>
      <c r="B69" s="124"/>
      <c r="C69" s="124"/>
      <c r="D69" s="125" t="s">
        <v>217</v>
      </c>
      <c r="E69" s="56"/>
      <c r="F69" s="149"/>
      <c r="G69" s="150">
        <v>0</v>
      </c>
      <c r="H69" s="151">
        <v>0</v>
      </c>
      <c r="I69" s="51"/>
      <c r="J69" s="206"/>
      <c r="K69" s="184"/>
      <c r="L69" s="184"/>
      <c r="M69" s="189"/>
      <c r="N69" s="190"/>
    </row>
    <row r="70" spans="1:14" ht="12.75" hidden="1" customHeight="1" x14ac:dyDescent="0.2">
      <c r="A70" s="55"/>
      <c r="B70" s="124"/>
      <c r="C70" s="124"/>
      <c r="D70" s="125" t="s">
        <v>232</v>
      </c>
      <c r="E70" s="56"/>
      <c r="F70" s="149"/>
      <c r="G70" s="150">
        <v>0</v>
      </c>
      <c r="H70" s="151">
        <v>0</v>
      </c>
      <c r="I70" s="51"/>
      <c r="J70" s="206"/>
      <c r="K70" s="184"/>
      <c r="L70" s="184"/>
      <c r="M70" s="189"/>
      <c r="N70" s="190"/>
    </row>
    <row r="71" spans="1:14" ht="12.75" hidden="1" customHeight="1" x14ac:dyDescent="0.2">
      <c r="A71" s="155"/>
      <c r="B71" s="142"/>
      <c r="C71" s="142"/>
      <c r="D71" s="143" t="s">
        <v>233</v>
      </c>
      <c r="E71" s="97"/>
      <c r="F71" s="156"/>
      <c r="G71" s="147">
        <v>0</v>
      </c>
      <c r="H71" s="148">
        <v>0</v>
      </c>
      <c r="I71" s="51"/>
      <c r="J71" s="206"/>
      <c r="K71" s="184"/>
      <c r="L71" s="184"/>
      <c r="M71" s="189"/>
      <c r="N71" s="190"/>
    </row>
    <row r="72" spans="1:14" ht="12.75" hidden="1" customHeight="1" x14ac:dyDescent="0.2">
      <c r="A72" s="155"/>
      <c r="B72" s="142"/>
      <c r="C72" s="142"/>
      <c r="D72" s="143" t="s">
        <v>217</v>
      </c>
      <c r="E72" s="97"/>
      <c r="F72" s="156"/>
      <c r="G72" s="147">
        <v>0</v>
      </c>
      <c r="H72" s="148">
        <v>0</v>
      </c>
      <c r="I72" s="51"/>
      <c r="J72" s="206"/>
      <c r="K72" s="184"/>
      <c r="L72" s="184"/>
      <c r="M72" s="189"/>
      <c r="N72" s="190"/>
    </row>
    <row r="73" spans="1:14" ht="12.75" hidden="1" customHeight="1" x14ac:dyDescent="0.2">
      <c r="A73" s="155"/>
      <c r="B73" s="142"/>
      <c r="C73" s="142"/>
      <c r="D73" s="143" t="s">
        <v>234</v>
      </c>
      <c r="E73" s="97"/>
      <c r="F73" s="156"/>
      <c r="G73" s="147">
        <v>0</v>
      </c>
      <c r="H73" s="148">
        <v>0</v>
      </c>
      <c r="I73" s="51"/>
      <c r="J73" s="206"/>
      <c r="K73" s="184"/>
      <c r="L73" s="184"/>
      <c r="M73" s="189"/>
      <c r="N73" s="190"/>
    </row>
    <row r="74" spans="1:14" ht="12.75" hidden="1" customHeight="1" x14ac:dyDescent="0.2">
      <c r="A74" s="157" t="s">
        <v>129</v>
      </c>
      <c r="B74" s="158"/>
      <c r="C74" s="158"/>
      <c r="D74" s="159" t="s">
        <v>235</v>
      </c>
      <c r="E74" s="160"/>
      <c r="F74" s="161"/>
      <c r="G74" s="162" t="e">
        <v>#REF!</v>
      </c>
      <c r="H74" s="163"/>
      <c r="I74" s="51"/>
      <c r="J74" s="206"/>
      <c r="K74" s="184"/>
      <c r="L74" s="184"/>
      <c r="M74" s="189"/>
      <c r="N74" s="190"/>
    </row>
    <row r="75" spans="1:14" ht="13.5" hidden="1" customHeight="1" thickBot="1" x14ac:dyDescent="0.25">
      <c r="A75" s="87"/>
      <c r="B75" s="87"/>
      <c r="C75" s="87"/>
      <c r="F75" s="87"/>
      <c r="G75" s="67" t="s">
        <v>236</v>
      </c>
      <c r="H75" s="164">
        <v>379935.31</v>
      </c>
      <c r="I75" s="51"/>
      <c r="J75" s="206"/>
      <c r="K75" s="184"/>
      <c r="L75" s="184"/>
      <c r="M75" s="189"/>
      <c r="N75" s="190"/>
    </row>
    <row r="76" spans="1:14" ht="13.5" hidden="1" customHeight="1" thickBot="1" x14ac:dyDescent="0.25">
      <c r="F76" s="87"/>
      <c r="G76" s="67" t="s">
        <v>237</v>
      </c>
      <c r="H76" s="164">
        <v>68388.36</v>
      </c>
      <c r="I76" s="51"/>
      <c r="J76" s="206"/>
      <c r="K76" s="184"/>
      <c r="L76" s="184"/>
      <c r="M76" s="189"/>
      <c r="N76" s="190"/>
    </row>
    <row r="77" spans="1:14" ht="13.5" hidden="1" customHeight="1" thickBot="1" x14ac:dyDescent="0.25">
      <c r="F77" s="311" t="s">
        <v>238</v>
      </c>
      <c r="G77" s="311"/>
      <c r="H77" s="164">
        <v>448323.67</v>
      </c>
      <c r="I77" s="51"/>
      <c r="J77" s="206"/>
      <c r="K77" s="184"/>
      <c r="L77" s="184"/>
      <c r="M77" s="189"/>
      <c r="N77" s="190"/>
    </row>
    <row r="78" spans="1:14" ht="12.75" hidden="1" customHeight="1" x14ac:dyDescent="0.2">
      <c r="F78" s="87"/>
      <c r="G78" s="87"/>
      <c r="H78" s="165"/>
      <c r="I78" s="51"/>
      <c r="J78" s="206"/>
      <c r="K78" s="184"/>
      <c r="L78" s="184"/>
      <c r="M78" s="189"/>
      <c r="N78" s="190"/>
    </row>
    <row r="79" spans="1:14" x14ac:dyDescent="0.2">
      <c r="E79" s="48" t="s">
        <v>239</v>
      </c>
      <c r="F79" s="87"/>
      <c r="G79" s="87"/>
      <c r="H79" s="113">
        <f>H42/2</f>
        <v>2622625.46</v>
      </c>
      <c r="I79" s="51"/>
      <c r="J79" s="206"/>
      <c r="K79" s="184"/>
      <c r="L79" s="184"/>
      <c r="M79" s="189"/>
      <c r="N79" s="190"/>
    </row>
    <row r="80" spans="1:14" ht="13.5" thickBot="1" x14ac:dyDescent="0.25">
      <c r="E80" s="48" t="s">
        <v>240</v>
      </c>
      <c r="F80" s="87"/>
      <c r="G80" s="87"/>
      <c r="H80" s="113">
        <f>H79</f>
        <v>2622625.46</v>
      </c>
      <c r="I80" s="51"/>
      <c r="J80" s="212"/>
      <c r="K80" s="194"/>
      <c r="L80" s="194"/>
      <c r="M80" s="195"/>
      <c r="N80" s="196"/>
    </row>
    <row r="81" spans="1:15" ht="13.5" thickTop="1" x14ac:dyDescent="0.2">
      <c r="E81" s="48" t="s">
        <v>241</v>
      </c>
      <c r="F81" s="87"/>
      <c r="G81" s="87"/>
      <c r="H81" s="113">
        <f>H80/120*20</f>
        <v>437104.24</v>
      </c>
      <c r="I81" s="111"/>
      <c r="J81" s="191"/>
      <c r="K81" s="199">
        <f>SUM(K31:K80)</f>
        <v>295424431.04000002</v>
      </c>
      <c r="L81" s="199">
        <f>SUM(L31:L80)</f>
        <v>354509317.25</v>
      </c>
      <c r="M81" s="192"/>
      <c r="N81" s="193"/>
      <c r="O81" s="183">
        <f>F33-K81</f>
        <v>0</v>
      </c>
    </row>
    <row r="82" spans="1:15" x14ac:dyDescent="0.2">
      <c r="F82" s="87"/>
      <c r="G82" s="87"/>
      <c r="H82" s="165"/>
      <c r="I82" s="111"/>
      <c r="J82" s="114"/>
      <c r="N82" s="110"/>
    </row>
    <row r="83" spans="1:15" ht="15.75" x14ac:dyDescent="0.25">
      <c r="F83" s="87"/>
      <c r="G83" s="87"/>
      <c r="H83" s="165"/>
      <c r="I83" s="111"/>
      <c r="J83" s="114" t="s">
        <v>265</v>
      </c>
      <c r="K83" s="114"/>
      <c r="L83" s="181">
        <f>L29-L81</f>
        <v>193494682.75</v>
      </c>
      <c r="N83" s="110"/>
    </row>
    <row r="84" spans="1:15" s="167" customFormat="1" ht="25.5" customHeight="1" x14ac:dyDescent="0.2">
      <c r="A84" s="166" t="s">
        <v>178</v>
      </c>
      <c r="B84" s="166"/>
      <c r="C84" s="320" t="s">
        <v>242</v>
      </c>
      <c r="D84" s="320"/>
      <c r="E84" s="320"/>
      <c r="F84" s="321"/>
      <c r="G84" s="321"/>
      <c r="H84" s="167" t="s">
        <v>243</v>
      </c>
      <c r="I84" s="168"/>
      <c r="J84" s="169"/>
      <c r="K84" s="170"/>
      <c r="L84" s="51"/>
      <c r="M84" s="170"/>
      <c r="N84" s="110"/>
    </row>
    <row r="85" spans="1:15" s="167" customFormat="1" ht="9.75" customHeight="1" x14ac:dyDescent="0.2">
      <c r="C85" s="322" t="s">
        <v>244</v>
      </c>
      <c r="D85" s="322"/>
      <c r="E85" s="322"/>
      <c r="F85" s="318" t="s">
        <v>245</v>
      </c>
      <c r="G85" s="318"/>
      <c r="H85" s="171" t="s">
        <v>246</v>
      </c>
      <c r="I85" s="172"/>
      <c r="J85" s="169"/>
      <c r="K85" s="170"/>
      <c r="L85" s="51"/>
      <c r="M85" s="170"/>
      <c r="N85" s="110"/>
    </row>
    <row r="86" spans="1:15" s="171" customFormat="1" ht="15.75" customHeight="1" x14ac:dyDescent="0.2">
      <c r="D86" s="319"/>
      <c r="E86" s="319"/>
      <c r="F86" s="167"/>
      <c r="G86" s="167"/>
      <c r="H86" s="167"/>
      <c r="I86" s="168"/>
      <c r="J86" s="169"/>
      <c r="K86" s="173"/>
      <c r="L86" s="51"/>
      <c r="M86" s="170"/>
      <c r="N86" s="110"/>
    </row>
    <row r="87" spans="1:15" s="167" customFormat="1" ht="12.75" hidden="1" customHeight="1" x14ac:dyDescent="0.2">
      <c r="J87" s="170"/>
      <c r="K87" s="170"/>
      <c r="L87" s="51"/>
      <c r="M87" s="170"/>
      <c r="N87" s="110"/>
    </row>
    <row r="88" spans="1:15" s="167" customFormat="1" ht="12.75" hidden="1" customHeight="1" x14ac:dyDescent="0.2">
      <c r="J88" s="170"/>
      <c r="K88" s="170"/>
      <c r="L88" s="51"/>
      <c r="M88" s="170"/>
      <c r="N88" s="110"/>
    </row>
    <row r="89" spans="1:15" s="167" customFormat="1" x14ac:dyDescent="0.2">
      <c r="B89" s="87" t="s">
        <v>247</v>
      </c>
      <c r="J89" s="170"/>
      <c r="K89" s="170"/>
      <c r="L89" s="51"/>
      <c r="M89" s="170"/>
      <c r="N89" s="110"/>
    </row>
    <row r="90" spans="1:15" s="167" customFormat="1" x14ac:dyDescent="0.2">
      <c r="J90" s="170"/>
      <c r="K90" s="170"/>
      <c r="L90" s="51"/>
      <c r="M90" s="170"/>
    </row>
    <row r="91" spans="1:15" s="167" customFormat="1" x14ac:dyDescent="0.2">
      <c r="J91" s="170"/>
      <c r="K91" s="170"/>
      <c r="L91" s="51"/>
      <c r="M91" s="170"/>
    </row>
    <row r="92" spans="1:15" s="167" customFormat="1" x14ac:dyDescent="0.2">
      <c r="J92" s="170"/>
      <c r="K92" s="170"/>
      <c r="L92" s="51"/>
      <c r="M92" s="170"/>
    </row>
    <row r="93" spans="1:15" s="167" customFormat="1" x14ac:dyDescent="0.2">
      <c r="C93" s="304"/>
      <c r="D93" s="305"/>
      <c r="E93" s="305"/>
      <c r="F93" s="305"/>
      <c r="G93" s="305"/>
      <c r="H93" s="174"/>
      <c r="J93" s="170"/>
      <c r="K93" s="170"/>
      <c r="L93" s="170"/>
      <c r="M93" s="170"/>
    </row>
    <row r="94" spans="1:15" s="167" customFormat="1" ht="30.6" customHeight="1" x14ac:dyDescent="0.2">
      <c r="A94" s="166" t="s">
        <v>179</v>
      </c>
      <c r="B94" s="52"/>
      <c r="C94" s="304" t="s">
        <v>248</v>
      </c>
      <c r="D94" s="305"/>
      <c r="E94" s="305"/>
      <c r="F94" s="306"/>
      <c r="G94" s="306"/>
      <c r="H94" s="174" t="s">
        <v>249</v>
      </c>
      <c r="J94" s="170"/>
      <c r="K94" s="170"/>
      <c r="L94" s="170"/>
      <c r="M94" s="170"/>
    </row>
    <row r="95" spans="1:15" s="167" customFormat="1" x14ac:dyDescent="0.2">
      <c r="D95" s="175" t="s">
        <v>244</v>
      </c>
      <c r="E95" s="171"/>
      <c r="F95" s="318" t="s">
        <v>245</v>
      </c>
      <c r="G95" s="318"/>
      <c r="H95" s="176" t="s">
        <v>246</v>
      </c>
      <c r="J95" s="170"/>
      <c r="K95" s="170"/>
      <c r="L95" s="170"/>
      <c r="M95" s="170"/>
    </row>
    <row r="96" spans="1:15" s="167" customFormat="1" x14ac:dyDescent="0.2">
      <c r="D96" s="319" t="s">
        <v>250</v>
      </c>
      <c r="E96" s="319"/>
      <c r="J96" s="170"/>
      <c r="K96" s="170"/>
      <c r="L96" s="170"/>
      <c r="M96" s="170"/>
    </row>
    <row r="97" spans="2:13" s="167" customFormat="1" x14ac:dyDescent="0.2">
      <c r="B97" s="87" t="s">
        <v>247</v>
      </c>
      <c r="J97" s="170"/>
      <c r="K97" s="170"/>
      <c r="L97" s="170"/>
      <c r="M97" s="170"/>
    </row>
  </sheetData>
  <mergeCells count="36">
    <mergeCell ref="C7:F7"/>
    <mergeCell ref="C9:F9"/>
    <mergeCell ref="C11:F11"/>
    <mergeCell ref="C13:F13"/>
    <mergeCell ref="C14:F14"/>
    <mergeCell ref="B37:D37"/>
    <mergeCell ref="G22:H22"/>
    <mergeCell ref="B28:D28"/>
    <mergeCell ref="B29:D29"/>
    <mergeCell ref="B30:D30"/>
    <mergeCell ref="B31:D31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O36:P36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</mergeCells>
  <phoneticPr fontId="40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sheetPr>
    <tabColor rgb="FF00B0F0"/>
  </sheetPr>
  <dimension ref="A1:M20"/>
  <sheetViews>
    <sheetView view="pageBreakPreview" zoomScaleNormal="100" zoomScaleSheetLayoutView="100" workbookViewId="0">
      <selection activeCell="A8" sqref="A8:J8"/>
    </sheetView>
  </sheetViews>
  <sheetFormatPr defaultColWidth="9.140625" defaultRowHeight="15" x14ac:dyDescent="0.25"/>
  <cols>
    <col min="1" max="1" width="17" style="24" customWidth="1"/>
    <col min="2" max="2" width="20.85546875" style="24" customWidth="1"/>
    <col min="3" max="3" width="52.42578125" style="24" customWidth="1"/>
    <col min="4" max="4" width="15.7109375" style="24" bestFit="1" customWidth="1"/>
    <col min="5" max="5" width="18.28515625" style="24" customWidth="1"/>
    <col min="6" max="6" width="15.85546875" style="24" customWidth="1"/>
    <col min="7" max="7" width="15.7109375" style="24" customWidth="1"/>
    <col min="8" max="8" width="20.5703125" style="24" customWidth="1"/>
    <col min="9" max="9" width="8.7109375" style="24" bestFit="1" customWidth="1"/>
    <col min="10" max="10" width="26.5703125" style="24" bestFit="1" customWidth="1"/>
    <col min="11" max="11" width="9.140625" style="24"/>
    <col min="12" max="12" width="12.42578125" style="24" bestFit="1" customWidth="1"/>
    <col min="13" max="16384" width="9.140625" style="24"/>
  </cols>
  <sheetData>
    <row r="1" spans="1:13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3" x14ac:dyDescent="0.25">
      <c r="A2" s="25" t="s">
        <v>155</v>
      </c>
      <c r="B2" s="338" t="s">
        <v>141</v>
      </c>
      <c r="C2" s="338"/>
      <c r="D2" s="338"/>
      <c r="E2" s="338"/>
      <c r="F2" s="338"/>
      <c r="G2" s="338"/>
      <c r="H2" s="338"/>
      <c r="I2" s="338"/>
      <c r="J2" s="338"/>
    </row>
    <row r="3" spans="1:13" x14ac:dyDescent="0.25">
      <c r="A3" s="26"/>
      <c r="B3" s="339" t="s">
        <v>156</v>
      </c>
      <c r="C3" s="339"/>
      <c r="D3" s="339"/>
      <c r="E3" s="339"/>
      <c r="F3" s="339"/>
      <c r="G3" s="339"/>
      <c r="H3" s="339"/>
      <c r="I3" s="339"/>
      <c r="J3" s="339"/>
    </row>
    <row r="4" spans="1:13" x14ac:dyDescent="0.25">
      <c r="A4" s="27" t="s">
        <v>157</v>
      </c>
      <c r="B4" s="340" t="s">
        <v>142</v>
      </c>
      <c r="C4" s="340"/>
      <c r="D4" s="340"/>
      <c r="E4" s="340"/>
      <c r="F4" s="340"/>
      <c r="G4" s="340"/>
      <c r="H4" s="340"/>
      <c r="I4" s="340"/>
      <c r="J4" s="340"/>
    </row>
    <row r="5" spans="1:13" x14ac:dyDescent="0.25">
      <c r="A5" s="28"/>
      <c r="B5" s="339" t="s">
        <v>156</v>
      </c>
      <c r="C5" s="339"/>
      <c r="D5" s="339"/>
      <c r="E5" s="339"/>
      <c r="F5" s="339"/>
      <c r="G5" s="339"/>
      <c r="H5" s="339"/>
      <c r="I5" s="339"/>
      <c r="J5" s="339"/>
    </row>
    <row r="6" spans="1:13" x14ac:dyDescent="0.25">
      <c r="A6" s="27" t="s">
        <v>158</v>
      </c>
      <c r="B6" s="340" t="s">
        <v>159</v>
      </c>
      <c r="C6" s="340"/>
      <c r="D6" s="340"/>
      <c r="E6" s="340"/>
      <c r="F6" s="340"/>
      <c r="G6" s="340"/>
      <c r="H6" s="340"/>
      <c r="I6" s="340"/>
      <c r="J6" s="340"/>
    </row>
    <row r="7" spans="1:13" x14ac:dyDescent="0.25">
      <c r="A7" s="28"/>
      <c r="B7" s="339" t="s">
        <v>160</v>
      </c>
      <c r="C7" s="339"/>
      <c r="D7" s="339"/>
      <c r="E7" s="339"/>
      <c r="F7" s="339"/>
      <c r="G7" s="339"/>
      <c r="H7" s="339"/>
      <c r="I7" s="339"/>
      <c r="J7" s="339"/>
    </row>
    <row r="8" spans="1:13" x14ac:dyDescent="0.25">
      <c r="A8" s="337" t="s">
        <v>378</v>
      </c>
      <c r="B8" s="337"/>
      <c r="C8" s="337"/>
      <c r="D8" s="337"/>
      <c r="E8" s="337"/>
      <c r="F8" s="337"/>
      <c r="G8" s="337"/>
      <c r="H8" s="337"/>
      <c r="I8" s="337"/>
      <c r="J8" s="337"/>
    </row>
    <row r="9" spans="1:13" x14ac:dyDescent="0.25">
      <c r="A9" s="29"/>
      <c r="B9" s="29"/>
      <c r="C9" s="29"/>
      <c r="D9" s="29"/>
      <c r="E9" s="29"/>
      <c r="F9" s="29"/>
      <c r="G9" s="29"/>
      <c r="H9" s="29"/>
      <c r="I9" s="28"/>
      <c r="J9" s="29"/>
    </row>
    <row r="10" spans="1:13" ht="60" x14ac:dyDescent="0.25">
      <c r="A10" s="30" t="s">
        <v>161</v>
      </c>
      <c r="B10" s="30" t="s">
        <v>162</v>
      </c>
      <c r="C10" s="30" t="s">
        <v>163</v>
      </c>
      <c r="D10" s="30" t="s">
        <v>164</v>
      </c>
      <c r="E10" s="30" t="s">
        <v>165</v>
      </c>
      <c r="F10" s="30" t="s">
        <v>166</v>
      </c>
      <c r="G10" s="30" t="s">
        <v>167</v>
      </c>
      <c r="H10" s="31" t="s">
        <v>168</v>
      </c>
      <c r="I10" s="30" t="s">
        <v>169</v>
      </c>
      <c r="J10" s="31" t="s">
        <v>170</v>
      </c>
    </row>
    <row r="11" spans="1:13" ht="35.25" customHeight="1" x14ac:dyDescent="0.25">
      <c r="A11" s="32">
        <v>1</v>
      </c>
      <c r="B11" s="33" t="s">
        <v>991</v>
      </c>
      <c r="C11" s="34" t="s">
        <v>990</v>
      </c>
      <c r="D11" s="35">
        <f>'02-02-01 АС3'!O1180+'02-02-01 АС3'!O1188</f>
        <v>3752233.29</v>
      </c>
      <c r="E11" s="35">
        <f>'02-02-01 АС3'!O1199</f>
        <v>307683.13</v>
      </c>
      <c r="F11" s="35">
        <f>'02-02-01 АС3'!O1201</f>
        <v>97437.99</v>
      </c>
      <c r="G11" s="35">
        <f>'02-02-01 АС3'!O1202</f>
        <v>4157354.41</v>
      </c>
      <c r="H11" s="35">
        <f>'02-02-01 АС3'!O1204</f>
        <v>4371042.43</v>
      </c>
      <c r="I11" s="36">
        <v>1.2</v>
      </c>
      <c r="J11" s="37">
        <f>ROUND(H11*I11,2)</f>
        <v>5245250.92</v>
      </c>
      <c r="K11" s="38" t="s">
        <v>379</v>
      </c>
      <c r="L11" s="47">
        <f>'02-02-01 АС3'!O1204</f>
        <v>4371042.43</v>
      </c>
      <c r="M11" s="289">
        <f>H11-L11</f>
        <v>0</v>
      </c>
    </row>
    <row r="12" spans="1:13" hidden="1" x14ac:dyDescent="0.25">
      <c r="A12" s="32"/>
      <c r="B12" s="33"/>
      <c r="C12" s="34"/>
      <c r="D12" s="35"/>
      <c r="E12" s="35"/>
      <c r="F12" s="35"/>
      <c r="G12" s="35"/>
      <c r="H12" s="35"/>
      <c r="I12" s="36"/>
      <c r="J12" s="37">
        <f t="shared" ref="J12:J13" si="0">ROUND(H12*I12,2)</f>
        <v>0</v>
      </c>
      <c r="K12" s="38" t="s">
        <v>266</v>
      </c>
      <c r="L12" s="47" t="e">
        <f>#REF!</f>
        <v>#REF!</v>
      </c>
      <c r="M12" s="289" t="e">
        <f t="shared" ref="M12:M15" si="1">H12-L12</f>
        <v>#REF!</v>
      </c>
    </row>
    <row r="13" spans="1:13" ht="22.5" hidden="1" customHeight="1" x14ac:dyDescent="0.25">
      <c r="A13" s="32"/>
      <c r="B13" s="33"/>
      <c r="C13" s="34"/>
      <c r="D13" s="35"/>
      <c r="E13" s="35"/>
      <c r="F13" s="35"/>
      <c r="G13" s="35"/>
      <c r="H13" s="35"/>
      <c r="I13" s="36"/>
      <c r="J13" s="37">
        <f t="shared" si="0"/>
        <v>0</v>
      </c>
      <c r="K13" s="38" t="s">
        <v>267</v>
      </c>
      <c r="L13" s="47" t="e">
        <f>#REF!</f>
        <v>#REF!</v>
      </c>
      <c r="M13" s="289" t="e">
        <f t="shared" si="1"/>
        <v>#REF!</v>
      </c>
    </row>
    <row r="14" spans="1:13" ht="24" hidden="1" customHeight="1" x14ac:dyDescent="0.25">
      <c r="A14" s="32"/>
      <c r="B14" s="33"/>
      <c r="C14" s="34"/>
      <c r="D14" s="35"/>
      <c r="E14" s="35"/>
      <c r="F14" s="35"/>
      <c r="G14" s="35"/>
      <c r="H14" s="35"/>
      <c r="I14" s="36"/>
      <c r="J14" s="37">
        <f t="shared" ref="J14:J15" si="2">ROUND(H14*I14,2)</f>
        <v>0</v>
      </c>
      <c r="K14" s="38" t="s">
        <v>324</v>
      </c>
      <c r="L14" s="47" t="e">
        <f>#REF!</f>
        <v>#REF!</v>
      </c>
      <c r="M14" s="289" t="e">
        <f t="shared" si="1"/>
        <v>#REF!</v>
      </c>
    </row>
    <row r="15" spans="1:13" ht="22.5" hidden="1" customHeight="1" x14ac:dyDescent="0.25">
      <c r="A15" s="32"/>
      <c r="B15" s="33"/>
      <c r="C15" s="34"/>
      <c r="D15" s="35"/>
      <c r="E15" s="35"/>
      <c r="F15" s="35"/>
      <c r="G15" s="35"/>
      <c r="H15" s="35"/>
      <c r="I15" s="36"/>
      <c r="J15" s="37">
        <f t="shared" si="2"/>
        <v>0</v>
      </c>
      <c r="K15" s="38" t="s">
        <v>325</v>
      </c>
      <c r="L15" s="47" t="e">
        <f>#REF!</f>
        <v>#REF!</v>
      </c>
      <c r="M15" s="289" t="e">
        <f t="shared" si="1"/>
        <v>#REF!</v>
      </c>
    </row>
    <row r="16" spans="1:13" ht="15.75" hidden="1" thickBot="1" x14ac:dyDescent="0.3">
      <c r="A16" s="39"/>
      <c r="B16" s="197"/>
      <c r="C16" s="40"/>
      <c r="D16" s="41"/>
      <c r="E16" s="41"/>
      <c r="F16" s="41"/>
      <c r="G16" s="41"/>
      <c r="H16" s="41"/>
      <c r="I16" s="42"/>
      <c r="J16" s="43"/>
      <c r="K16" s="38"/>
    </row>
    <row r="17" spans="1:12" ht="24" customHeight="1" x14ac:dyDescent="0.25">
      <c r="A17" s="44"/>
      <c r="B17" s="45" t="s">
        <v>171</v>
      </c>
      <c r="C17" s="44"/>
      <c r="D17" s="46">
        <f>SUM(D11:D16)</f>
        <v>3752233.29</v>
      </c>
      <c r="E17" s="46">
        <f>SUM(E11:E16)</f>
        <v>307683.13</v>
      </c>
      <c r="F17" s="46">
        <f>SUM(F11:F16)</f>
        <v>97437.99</v>
      </c>
      <c r="G17" s="46">
        <f>SUM(G11:G16)</f>
        <v>4157354.41</v>
      </c>
      <c r="H17" s="46">
        <f>SUM(H11:H16)</f>
        <v>4371042.43</v>
      </c>
      <c r="I17" s="46"/>
      <c r="J17" s="46">
        <f>SUM(J11:J16)</f>
        <v>5245250.92</v>
      </c>
      <c r="L17" s="47"/>
    </row>
    <row r="18" spans="1:12" x14ac:dyDescent="0.25">
      <c r="H18" s="47"/>
    </row>
    <row r="19" spans="1:12" x14ac:dyDescent="0.25">
      <c r="F19" s="289"/>
      <c r="G19" s="289"/>
    </row>
    <row r="20" spans="1:12" x14ac:dyDescent="0.25">
      <c r="F20" s="289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B07A-F46B-4F47-B1C6-95EC9AE6946F}">
  <sheetPr>
    <pageSetUpPr fitToPage="1"/>
  </sheetPr>
  <dimension ref="A1:BA1213"/>
  <sheetViews>
    <sheetView view="pageBreakPreview" topLeftCell="A1185" zoomScale="110" zoomScaleNormal="100" zoomScaleSheetLayoutView="110" workbookViewId="0">
      <selection activeCell="D1190" sqref="D1190:L1190"/>
    </sheetView>
  </sheetViews>
  <sheetFormatPr defaultColWidth="9.140625" defaultRowHeight="11.25" customHeight="1" x14ac:dyDescent="0.2"/>
  <cols>
    <col min="1" max="1" width="10.85546875" style="288" customWidth="1"/>
    <col min="2" max="2" width="12.5703125" style="288" customWidth="1"/>
    <col min="3" max="3" width="16.85546875" style="288" customWidth="1"/>
    <col min="4" max="4" width="10.42578125" style="288" customWidth="1"/>
    <col min="5" max="5" width="13.28515625" style="288" customWidth="1"/>
    <col min="6" max="6" width="8.5703125" style="288" customWidth="1"/>
    <col min="7" max="7" width="9.42578125" style="288" customWidth="1"/>
    <col min="8" max="8" width="12.7109375" style="288" customWidth="1"/>
    <col min="9" max="9" width="11.7109375" style="288" customWidth="1"/>
    <col min="10" max="10" width="12.7109375" style="288" customWidth="1"/>
    <col min="11" max="11" width="10.5703125" style="288" customWidth="1"/>
    <col min="12" max="12" width="13.140625" style="288" customWidth="1"/>
    <col min="13" max="13" width="13.28515625" style="288" customWidth="1"/>
    <col min="14" max="14" width="11.28515625" style="288" customWidth="1"/>
    <col min="15" max="15" width="16.42578125" style="288" customWidth="1"/>
    <col min="16" max="19" width="9.140625" style="288"/>
    <col min="20" max="20" width="101" style="215" hidden="1" customWidth="1"/>
    <col min="21" max="21" width="38.5703125" style="215" hidden="1" customWidth="1"/>
    <col min="22" max="22" width="89.42578125" style="215" hidden="1" customWidth="1"/>
    <col min="23" max="23" width="38.5703125" style="215" hidden="1" customWidth="1"/>
    <col min="24" max="24" width="89.42578125" style="215" hidden="1" customWidth="1"/>
    <col min="25" max="25" width="38.5703125" style="215" hidden="1" customWidth="1"/>
    <col min="26" max="27" width="101" style="215" hidden="1" customWidth="1"/>
    <col min="28" max="29" width="38.5703125" style="215" hidden="1" customWidth="1"/>
    <col min="30" max="33" width="166.42578125" style="215" hidden="1" customWidth="1"/>
    <col min="34" max="34" width="32.28515625" style="215" hidden="1" customWidth="1"/>
    <col min="35" max="35" width="139.7109375" style="215" hidden="1" customWidth="1"/>
    <col min="36" max="39" width="32.28515625" style="215" hidden="1" customWidth="1"/>
    <col min="40" max="42" width="139.7109375" style="215" hidden="1" customWidth="1"/>
    <col min="43" max="49" width="101.140625" style="215" hidden="1" customWidth="1"/>
    <col min="50" max="50" width="66" style="215" hidden="1" customWidth="1"/>
    <col min="51" max="51" width="68.85546875" style="215" hidden="1" customWidth="1"/>
    <col min="52" max="52" width="66" style="215" hidden="1" customWidth="1"/>
    <col min="53" max="53" width="68.85546875" style="215" hidden="1" customWidth="1"/>
    <col min="54" max="16384" width="9.140625" style="288"/>
  </cols>
  <sheetData>
    <row r="1" spans="1:29" s="3" customFormat="1" ht="15" x14ac:dyDescent="0.25">
      <c r="A1" s="2"/>
      <c r="B1" s="2"/>
      <c r="C1" s="2"/>
      <c r="D1" s="2"/>
      <c r="E1" s="2"/>
      <c r="F1" s="2"/>
      <c r="G1" s="2"/>
      <c r="H1" s="18"/>
      <c r="I1" s="2"/>
      <c r="J1" s="2"/>
      <c r="K1" s="2"/>
      <c r="L1" s="2"/>
      <c r="M1" s="2"/>
      <c r="N1" s="2"/>
      <c r="O1" s="2"/>
    </row>
    <row r="2" spans="1:29" s="3" customFormat="1" ht="15" x14ac:dyDescent="0.25">
      <c r="A2" s="2"/>
      <c r="B2" s="2"/>
      <c r="C2" s="2"/>
      <c r="D2" s="2"/>
      <c r="E2" s="2"/>
      <c r="F2" s="2"/>
      <c r="G2" s="2"/>
      <c r="H2" s="18"/>
      <c r="I2" s="2"/>
      <c r="J2" s="2"/>
      <c r="K2" s="2"/>
      <c r="L2" s="2"/>
      <c r="M2" s="341" t="s">
        <v>0</v>
      </c>
      <c r="N2" s="342"/>
      <c r="O2" s="343"/>
    </row>
    <row r="3" spans="1:29" s="3" customFormat="1" ht="15" x14ac:dyDescent="0.25">
      <c r="A3" s="2"/>
      <c r="B3" s="2"/>
      <c r="C3" s="2"/>
      <c r="D3" s="2"/>
      <c r="E3" s="2"/>
      <c r="F3" s="2"/>
      <c r="G3" s="2"/>
      <c r="H3" s="18"/>
      <c r="I3" s="2"/>
      <c r="J3" s="2"/>
      <c r="K3" s="2"/>
      <c r="L3" s="4" t="s">
        <v>1</v>
      </c>
      <c r="M3" s="341" t="s">
        <v>2</v>
      </c>
      <c r="N3" s="342"/>
      <c r="O3" s="343"/>
    </row>
    <row r="4" spans="1:29" s="3" customFormat="1" ht="15" x14ac:dyDescent="0.25">
      <c r="A4" s="2"/>
      <c r="B4" s="2"/>
      <c r="C4" s="2"/>
      <c r="D4" s="2"/>
      <c r="E4" s="2"/>
      <c r="F4" s="2"/>
      <c r="G4" s="2"/>
      <c r="H4" s="18"/>
      <c r="I4" s="2"/>
      <c r="J4" s="2"/>
      <c r="K4" s="2"/>
      <c r="L4" s="4"/>
      <c r="M4" s="346"/>
      <c r="N4" s="347"/>
      <c r="O4" s="348"/>
    </row>
    <row r="5" spans="1:29" s="3" customFormat="1" ht="12.6" customHeight="1" x14ac:dyDescent="0.25">
      <c r="A5" s="5" t="s">
        <v>3</v>
      </c>
      <c r="B5" s="2"/>
      <c r="C5" s="358"/>
      <c r="D5" s="358"/>
      <c r="E5" s="358"/>
      <c r="F5" s="358"/>
      <c r="G5" s="358"/>
      <c r="H5" s="358"/>
      <c r="I5" s="358"/>
      <c r="J5" s="358"/>
      <c r="K5" s="358"/>
      <c r="L5" s="4" t="s">
        <v>4</v>
      </c>
      <c r="M5" s="351"/>
      <c r="N5" s="352"/>
      <c r="O5" s="353"/>
      <c r="T5" s="6" t="s">
        <v>5</v>
      </c>
      <c r="U5" s="6" t="s">
        <v>5</v>
      </c>
    </row>
    <row r="6" spans="1:29" s="3" customFormat="1" ht="15" x14ac:dyDescent="0.25">
      <c r="A6" s="2"/>
      <c r="B6" s="2"/>
      <c r="C6" s="7"/>
      <c r="D6" s="7"/>
      <c r="E6" s="7"/>
      <c r="F6" s="8" t="s">
        <v>6</v>
      </c>
      <c r="G6" s="7"/>
      <c r="H6" s="19"/>
      <c r="I6" s="7"/>
      <c r="J6" s="7"/>
      <c r="K6" s="7"/>
      <c r="L6" s="4"/>
      <c r="M6" s="346"/>
      <c r="N6" s="347"/>
      <c r="O6" s="348"/>
    </row>
    <row r="7" spans="1:29" s="3" customFormat="1" ht="14.45" customHeight="1" x14ac:dyDescent="0.25">
      <c r="A7" s="5" t="s">
        <v>7</v>
      </c>
      <c r="B7" s="2"/>
      <c r="C7" s="2"/>
      <c r="D7" s="358" t="s">
        <v>141</v>
      </c>
      <c r="E7" s="358"/>
      <c r="F7" s="358"/>
      <c r="G7" s="358"/>
      <c r="H7" s="358"/>
      <c r="I7" s="358"/>
      <c r="J7" s="358"/>
      <c r="K7" s="358"/>
      <c r="L7" s="4" t="s">
        <v>4</v>
      </c>
      <c r="M7" s="357" t="s">
        <v>147</v>
      </c>
      <c r="N7" s="352"/>
      <c r="O7" s="353"/>
      <c r="V7" s="6" t="s">
        <v>8</v>
      </c>
      <c r="W7" s="6" t="s">
        <v>5</v>
      </c>
    </row>
    <row r="8" spans="1:29" s="3" customFormat="1" ht="15" x14ac:dyDescent="0.25">
      <c r="A8" s="2"/>
      <c r="B8" s="2"/>
      <c r="C8" s="2"/>
      <c r="D8" s="7"/>
      <c r="E8" s="7"/>
      <c r="F8" s="8" t="s">
        <v>6</v>
      </c>
      <c r="G8" s="7"/>
      <c r="H8" s="19"/>
      <c r="I8" s="7"/>
      <c r="J8" s="7"/>
      <c r="K8" s="7"/>
      <c r="L8" s="4"/>
      <c r="M8" s="346"/>
      <c r="N8" s="347"/>
      <c r="O8" s="348"/>
    </row>
    <row r="9" spans="1:29" s="3" customFormat="1" ht="15" x14ac:dyDescent="0.25">
      <c r="A9" s="5" t="s">
        <v>9</v>
      </c>
      <c r="B9" s="2"/>
      <c r="C9" s="2"/>
      <c r="D9" s="358" t="s">
        <v>142</v>
      </c>
      <c r="E9" s="358"/>
      <c r="F9" s="358"/>
      <c r="G9" s="358"/>
      <c r="H9" s="358"/>
      <c r="I9" s="358"/>
      <c r="J9" s="358"/>
      <c r="K9" s="358"/>
      <c r="L9" s="4" t="s">
        <v>4</v>
      </c>
      <c r="M9" s="357" t="s">
        <v>148</v>
      </c>
      <c r="N9" s="352"/>
      <c r="O9" s="353"/>
      <c r="X9" s="6" t="s">
        <v>5</v>
      </c>
      <c r="Y9" s="6" t="s">
        <v>5</v>
      </c>
    </row>
    <row r="10" spans="1:29" s="3" customFormat="1" ht="10.9" customHeight="1" x14ac:dyDescent="0.25">
      <c r="A10" s="2"/>
      <c r="B10" s="2"/>
      <c r="C10" s="2"/>
      <c r="D10" s="7"/>
      <c r="E10" s="7"/>
      <c r="F10" s="8" t="s">
        <v>6</v>
      </c>
      <c r="G10" s="7"/>
      <c r="H10" s="19"/>
      <c r="I10" s="7"/>
      <c r="J10" s="7"/>
      <c r="K10" s="7"/>
      <c r="L10" s="2"/>
      <c r="M10" s="346"/>
      <c r="N10" s="347"/>
      <c r="O10" s="348"/>
    </row>
    <row r="11" spans="1:29" s="3" customFormat="1" ht="27.75" customHeight="1" x14ac:dyDescent="0.25">
      <c r="A11" s="5" t="s">
        <v>10</v>
      </c>
      <c r="B11" s="2"/>
      <c r="C11" s="350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350"/>
      <c r="E11" s="350"/>
      <c r="F11" s="350"/>
      <c r="G11" s="350"/>
      <c r="H11" s="350"/>
      <c r="I11" s="350"/>
      <c r="J11" s="350"/>
      <c r="K11" s="350"/>
      <c r="L11" s="2"/>
      <c r="M11" s="351"/>
      <c r="N11" s="352"/>
      <c r="O11" s="353"/>
      <c r="Z11" s="6" t="s">
        <v>11</v>
      </c>
    </row>
    <row r="12" spans="1:29" s="3" customFormat="1" ht="15" x14ac:dyDescent="0.25">
      <c r="A12" s="2"/>
      <c r="B12" s="2"/>
      <c r="C12" s="7"/>
      <c r="D12" s="7"/>
      <c r="E12" s="7"/>
      <c r="F12" s="8" t="s">
        <v>12</v>
      </c>
      <c r="G12" s="7"/>
      <c r="H12" s="19"/>
      <c r="I12" s="7"/>
      <c r="J12" s="7"/>
      <c r="K12" s="7"/>
      <c r="L12" s="2"/>
      <c r="M12" s="346"/>
      <c r="N12" s="347"/>
      <c r="O12" s="348"/>
    </row>
    <row r="13" spans="1:29" s="3" customFormat="1" ht="15" x14ac:dyDescent="0.25">
      <c r="A13" s="5" t="s">
        <v>13</v>
      </c>
      <c r="B13" s="2"/>
      <c r="C13" s="349" t="s">
        <v>380</v>
      </c>
      <c r="D13" s="350"/>
      <c r="E13" s="350"/>
      <c r="F13" s="350"/>
      <c r="G13" s="350"/>
      <c r="H13" s="350"/>
      <c r="I13" s="350"/>
      <c r="J13" s="350"/>
      <c r="K13" s="350"/>
      <c r="L13" s="2"/>
      <c r="M13" s="351"/>
      <c r="N13" s="352"/>
      <c r="O13" s="353"/>
      <c r="AA13" s="6" t="s">
        <v>14</v>
      </c>
    </row>
    <row r="14" spans="1:29" s="3" customFormat="1" ht="15" x14ac:dyDescent="0.25">
      <c r="A14" s="2"/>
      <c r="B14" s="2"/>
      <c r="C14" s="7"/>
      <c r="D14" s="7"/>
      <c r="E14" s="7"/>
      <c r="F14" s="8" t="s">
        <v>15</v>
      </c>
      <c r="G14" s="7"/>
      <c r="H14" s="19"/>
      <c r="I14" s="7"/>
      <c r="J14" s="7"/>
      <c r="K14" s="7"/>
      <c r="L14" s="4" t="s">
        <v>16</v>
      </c>
      <c r="M14" s="341"/>
      <c r="N14" s="342"/>
      <c r="O14" s="343"/>
    </row>
    <row r="15" spans="1:29" s="3" customFormat="1" ht="15" customHeight="1" x14ac:dyDescent="0.25">
      <c r="A15" s="2"/>
      <c r="B15" s="2"/>
      <c r="C15" s="2"/>
      <c r="D15" s="2"/>
      <c r="E15" s="2"/>
      <c r="F15" s="2"/>
      <c r="G15" s="2"/>
      <c r="H15" s="18"/>
      <c r="I15" s="2"/>
      <c r="J15" s="2"/>
      <c r="K15" s="4" t="s">
        <v>17</v>
      </c>
      <c r="L15" s="9" t="s">
        <v>18</v>
      </c>
      <c r="M15" s="354" t="s">
        <v>149</v>
      </c>
      <c r="N15" s="355"/>
      <c r="O15" s="356"/>
      <c r="AB15" s="6" t="s">
        <v>5</v>
      </c>
    </row>
    <row r="16" spans="1:29" s="3" customFormat="1" ht="15" x14ac:dyDescent="0.25">
      <c r="A16" s="10"/>
      <c r="B16" s="10"/>
      <c r="C16" s="10"/>
      <c r="D16" s="10"/>
      <c r="E16" s="10"/>
      <c r="F16" s="10"/>
      <c r="G16" s="10"/>
      <c r="H16" s="20"/>
      <c r="I16" s="10"/>
      <c r="J16" s="10"/>
      <c r="K16" s="10"/>
      <c r="L16" s="9" t="s">
        <v>19</v>
      </c>
      <c r="M16" s="354" t="s">
        <v>150</v>
      </c>
      <c r="N16" s="355"/>
      <c r="O16" s="356"/>
      <c r="AC16" s="6" t="s">
        <v>5</v>
      </c>
    </row>
    <row r="17" spans="1:15" s="3" customFormat="1" ht="15" x14ac:dyDescent="0.25">
      <c r="A17" s="10"/>
      <c r="B17" s="10"/>
      <c r="C17" s="10"/>
      <c r="D17" s="10"/>
      <c r="E17" s="10"/>
      <c r="F17" s="10"/>
      <c r="G17" s="10"/>
      <c r="H17" s="20"/>
      <c r="I17" s="10"/>
      <c r="J17" s="10"/>
      <c r="K17" s="10"/>
      <c r="L17" s="11" t="s">
        <v>20</v>
      </c>
      <c r="M17" s="341"/>
      <c r="N17" s="342"/>
      <c r="O17" s="343"/>
    </row>
    <row r="18" spans="1:15" s="3" customFormat="1" ht="15" x14ac:dyDescent="0.25">
      <c r="A18" s="10"/>
      <c r="B18" s="10"/>
      <c r="C18" s="10"/>
      <c r="D18" s="10"/>
      <c r="E18" s="10"/>
      <c r="F18" s="10"/>
      <c r="G18" s="10"/>
      <c r="H18" s="20"/>
      <c r="I18" s="10"/>
      <c r="J18" s="10"/>
      <c r="K18" s="11"/>
      <c r="L18" s="291"/>
      <c r="M18" s="291"/>
      <c r="N18" s="291"/>
      <c r="O18" s="2"/>
    </row>
    <row r="19" spans="1:15" s="3" customFormat="1" ht="11.25" customHeight="1" x14ac:dyDescent="0.25">
      <c r="A19" s="10"/>
      <c r="B19" s="10"/>
      <c r="C19" s="10"/>
      <c r="D19" s="10"/>
      <c r="E19" s="10"/>
      <c r="F19" s="10"/>
      <c r="G19" s="10"/>
      <c r="H19" s="20"/>
      <c r="I19" s="10"/>
      <c r="J19" s="10"/>
      <c r="K19" s="11"/>
      <c r="L19" s="344" t="s">
        <v>21</v>
      </c>
      <c r="M19" s="344" t="s">
        <v>22</v>
      </c>
      <c r="N19" s="345" t="s">
        <v>23</v>
      </c>
      <c r="O19" s="345"/>
    </row>
    <row r="20" spans="1:15" s="3" customFormat="1" ht="15" x14ac:dyDescent="0.25">
      <c r="A20" s="10"/>
      <c r="B20" s="10"/>
      <c r="C20" s="10"/>
      <c r="D20" s="10"/>
      <c r="E20" s="10"/>
      <c r="F20" s="10"/>
      <c r="G20" s="10"/>
      <c r="H20" s="20"/>
      <c r="I20" s="10"/>
      <c r="J20" s="10"/>
      <c r="K20" s="11"/>
      <c r="L20" s="344"/>
      <c r="M20" s="344"/>
      <c r="N20" s="290" t="s">
        <v>24</v>
      </c>
      <c r="O20" s="290" t="s">
        <v>25</v>
      </c>
    </row>
    <row r="21" spans="1:15" s="3" customFormat="1" ht="15" x14ac:dyDescent="0.25">
      <c r="A21" s="10"/>
      <c r="B21" s="10"/>
      <c r="C21" s="10"/>
      <c r="D21" s="10"/>
      <c r="E21" s="10"/>
      <c r="F21" s="10"/>
      <c r="G21" s="10"/>
      <c r="H21" s="21" t="s">
        <v>26</v>
      </c>
      <c r="I21" s="10"/>
      <c r="J21" s="10"/>
      <c r="K21" s="11"/>
      <c r="L21" s="22" t="s">
        <v>92</v>
      </c>
      <c r="M21" s="205">
        <f>O21</f>
        <v>45313</v>
      </c>
      <c r="N21" s="204">
        <v>45290</v>
      </c>
      <c r="O21" s="204">
        <v>45313</v>
      </c>
    </row>
    <row r="22" spans="1:15" s="3" customFormat="1" ht="15" x14ac:dyDescent="0.25">
      <c r="A22" s="10"/>
      <c r="B22" s="10"/>
      <c r="C22" s="10"/>
      <c r="D22" s="10"/>
      <c r="E22" s="10"/>
      <c r="F22" s="10"/>
      <c r="G22" s="10"/>
      <c r="H22" s="21" t="s">
        <v>28</v>
      </c>
      <c r="I22" s="10"/>
      <c r="J22" s="10"/>
      <c r="K22" s="11"/>
      <c r="L22" s="291"/>
      <c r="M22" s="291"/>
      <c r="N22" s="291"/>
      <c r="O22" s="2"/>
    </row>
    <row r="23" spans="1:15" s="3" customFormat="1" ht="15" x14ac:dyDescent="0.25">
      <c r="A23" s="10"/>
      <c r="B23" s="10"/>
      <c r="C23" s="10"/>
      <c r="D23" s="10"/>
      <c r="E23" s="10"/>
      <c r="F23" s="10"/>
      <c r="G23" s="10"/>
      <c r="H23" s="299" t="s">
        <v>989</v>
      </c>
      <c r="I23" s="10"/>
      <c r="J23" s="10"/>
      <c r="K23" s="11"/>
      <c r="L23" s="291"/>
      <c r="M23" s="291"/>
      <c r="N23" s="291"/>
      <c r="O23" s="2"/>
    </row>
    <row r="24" spans="1:15" customFormat="1" ht="15" x14ac:dyDescent="0.25">
      <c r="A24" s="217"/>
      <c r="B24" s="217"/>
      <c r="C24" s="217"/>
      <c r="D24" s="217"/>
      <c r="E24" s="217"/>
      <c r="F24" s="217"/>
      <c r="G24" s="217"/>
      <c r="H24" s="217"/>
      <c r="I24" s="217"/>
      <c r="J24" s="217"/>
      <c r="K24" s="296"/>
      <c r="L24" s="297"/>
      <c r="M24" s="297"/>
      <c r="N24" s="297"/>
      <c r="O24" s="214"/>
    </row>
    <row r="25" spans="1:15" customFormat="1" ht="11.25" customHeight="1" x14ac:dyDescent="0.25">
      <c r="A25" s="217" t="s">
        <v>29</v>
      </c>
      <c r="B25" s="217"/>
      <c r="C25" s="218"/>
      <c r="D25" s="218"/>
      <c r="E25" s="218"/>
      <c r="F25" s="218"/>
      <c r="G25" s="218"/>
      <c r="H25" s="219">
        <v>4371.04</v>
      </c>
      <c r="I25" s="220" t="s">
        <v>381</v>
      </c>
      <c r="J25" s="221" t="s">
        <v>30</v>
      </c>
      <c r="K25" s="222"/>
      <c r="L25" s="223"/>
      <c r="M25" s="223"/>
      <c r="N25" s="223"/>
    </row>
    <row r="26" spans="1:15" customFormat="1" ht="11.25" customHeight="1" x14ac:dyDescent="0.25">
      <c r="A26" s="217" t="s">
        <v>31</v>
      </c>
      <c r="B26" s="217"/>
      <c r="C26" s="218"/>
      <c r="D26" s="224"/>
      <c r="E26" s="224"/>
      <c r="F26" s="224"/>
      <c r="G26" s="224"/>
      <c r="H26" s="219">
        <v>541.32000000000005</v>
      </c>
      <c r="I26" s="225" t="s">
        <v>382</v>
      </c>
      <c r="J26" s="221" t="s">
        <v>30</v>
      </c>
      <c r="K26" s="222"/>
      <c r="L26" s="223"/>
      <c r="M26" s="223"/>
      <c r="N26" s="223"/>
    </row>
    <row r="27" spans="1:15" customFormat="1" ht="11.25" customHeight="1" x14ac:dyDescent="0.25">
      <c r="A27" s="217" t="s">
        <v>32</v>
      </c>
      <c r="B27" s="217"/>
      <c r="C27" s="218"/>
      <c r="D27" s="226"/>
      <c r="E27" s="226"/>
      <c r="F27" s="226"/>
      <c r="G27" s="226"/>
      <c r="H27" s="226"/>
      <c r="I27" s="227">
        <v>1309.8399999999999</v>
      </c>
      <c r="J27" s="228" t="s">
        <v>33</v>
      </c>
      <c r="K27" s="222"/>
      <c r="L27" s="223"/>
      <c r="M27" s="223"/>
      <c r="N27" s="223"/>
    </row>
    <row r="28" spans="1:15" customFormat="1" ht="9" customHeight="1" x14ac:dyDescent="0.25">
      <c r="A28" s="229"/>
      <c r="B28" s="214"/>
    </row>
    <row r="29" spans="1:15" customFormat="1" ht="36" customHeight="1" x14ac:dyDescent="0.25">
      <c r="A29" s="373" t="s">
        <v>34</v>
      </c>
      <c r="B29" s="373"/>
      <c r="C29" s="374" t="s">
        <v>35</v>
      </c>
      <c r="D29" s="374" t="s">
        <v>36</v>
      </c>
      <c r="E29" s="374"/>
      <c r="F29" s="374"/>
      <c r="G29" s="374" t="s">
        <v>37</v>
      </c>
      <c r="H29" s="374" t="s">
        <v>38</v>
      </c>
      <c r="I29" s="374"/>
      <c r="J29" s="374"/>
      <c r="K29" s="374" t="s">
        <v>39</v>
      </c>
      <c r="L29" s="374"/>
      <c r="M29" s="374"/>
      <c r="N29" s="374" t="s">
        <v>40</v>
      </c>
      <c r="O29" s="374" t="s">
        <v>41</v>
      </c>
    </row>
    <row r="30" spans="1:15" customFormat="1" ht="20.25" customHeight="1" x14ac:dyDescent="0.25">
      <c r="A30" s="373"/>
      <c r="B30" s="373"/>
      <c r="C30" s="374"/>
      <c r="D30" s="374"/>
      <c r="E30" s="374"/>
      <c r="F30" s="374"/>
      <c r="G30" s="374"/>
      <c r="H30" s="374"/>
      <c r="I30" s="374"/>
      <c r="J30" s="374"/>
      <c r="K30" s="374"/>
      <c r="L30" s="374"/>
      <c r="M30" s="374"/>
      <c r="N30" s="374"/>
      <c r="O30" s="374"/>
    </row>
    <row r="31" spans="1:15" customFormat="1" ht="49.5" customHeight="1" x14ac:dyDescent="0.25">
      <c r="A31" s="230" t="s">
        <v>42</v>
      </c>
      <c r="B31" s="230" t="s">
        <v>43</v>
      </c>
      <c r="C31" s="374"/>
      <c r="D31" s="374"/>
      <c r="E31" s="374"/>
      <c r="F31" s="374"/>
      <c r="G31" s="374"/>
      <c r="H31" s="293" t="s">
        <v>44</v>
      </c>
      <c r="I31" s="293" t="s">
        <v>45</v>
      </c>
      <c r="J31" s="293" t="s">
        <v>46</v>
      </c>
      <c r="K31" s="293" t="s">
        <v>44</v>
      </c>
      <c r="L31" s="293" t="s">
        <v>45</v>
      </c>
      <c r="M31" s="293" t="s">
        <v>47</v>
      </c>
      <c r="N31" s="374"/>
      <c r="O31" s="374"/>
    </row>
    <row r="32" spans="1:15" customFormat="1" ht="15" x14ac:dyDescent="0.25">
      <c r="A32" s="292">
        <v>1</v>
      </c>
      <c r="B32" s="292">
        <v>2</v>
      </c>
      <c r="C32" s="292">
        <v>3</v>
      </c>
      <c r="D32" s="373">
        <v>4</v>
      </c>
      <c r="E32" s="373"/>
      <c r="F32" s="373"/>
      <c r="G32" s="292">
        <v>5</v>
      </c>
      <c r="H32" s="292">
        <v>6</v>
      </c>
      <c r="I32" s="292">
        <v>7</v>
      </c>
      <c r="J32" s="292">
        <v>8</v>
      </c>
      <c r="K32" s="292">
        <v>9</v>
      </c>
      <c r="L32" s="292">
        <v>10</v>
      </c>
      <c r="M32" s="292">
        <v>11</v>
      </c>
      <c r="N32" s="292">
        <v>12</v>
      </c>
      <c r="O32" s="292">
        <v>13</v>
      </c>
    </row>
    <row r="33" spans="1:39" customFormat="1" ht="15" x14ac:dyDescent="0.25">
      <c r="A33" s="370" t="s">
        <v>383</v>
      </c>
      <c r="B33" s="371"/>
      <c r="C33" s="371"/>
      <c r="D33" s="371"/>
      <c r="E33" s="371"/>
      <c r="F33" s="371"/>
      <c r="G33" s="371"/>
      <c r="H33" s="371"/>
      <c r="I33" s="371"/>
      <c r="J33" s="371"/>
      <c r="K33" s="371"/>
      <c r="L33" s="371"/>
      <c r="M33" s="371"/>
      <c r="N33" s="371"/>
      <c r="O33" s="372"/>
      <c r="AF33" s="231" t="s">
        <v>383</v>
      </c>
    </row>
    <row r="34" spans="1:39" customFormat="1" ht="15" x14ac:dyDescent="0.25">
      <c r="A34" s="370" t="s">
        <v>134</v>
      </c>
      <c r="B34" s="371"/>
      <c r="C34" s="371"/>
      <c r="D34" s="371"/>
      <c r="E34" s="371"/>
      <c r="F34" s="371"/>
      <c r="G34" s="371"/>
      <c r="H34" s="371"/>
      <c r="I34" s="371"/>
      <c r="J34" s="371"/>
      <c r="K34" s="371"/>
      <c r="L34" s="371"/>
      <c r="M34" s="371"/>
      <c r="N34" s="371"/>
      <c r="O34" s="372"/>
      <c r="AF34" s="231"/>
      <c r="AG34" s="231" t="s">
        <v>134</v>
      </c>
    </row>
    <row r="35" spans="1:39" customFormat="1" ht="45.75" x14ac:dyDescent="0.25">
      <c r="A35" s="232" t="s">
        <v>48</v>
      </c>
      <c r="B35" s="233" t="s">
        <v>48</v>
      </c>
      <c r="C35" s="294" t="s">
        <v>384</v>
      </c>
      <c r="D35" s="368" t="s">
        <v>385</v>
      </c>
      <c r="E35" s="368"/>
      <c r="F35" s="368"/>
      <c r="G35" s="233" t="s">
        <v>49</v>
      </c>
      <c r="H35" s="233">
        <v>6.1609999999999998E-2</v>
      </c>
      <c r="I35" s="233" t="s">
        <v>48</v>
      </c>
      <c r="J35" s="233" t="s">
        <v>386</v>
      </c>
      <c r="K35" s="234"/>
      <c r="L35" s="233"/>
      <c r="M35" s="234"/>
      <c r="N35" s="233"/>
      <c r="O35" s="235"/>
      <c r="AF35" s="231"/>
      <c r="AG35" s="231"/>
      <c r="AH35" s="231" t="s">
        <v>385</v>
      </c>
    </row>
    <row r="36" spans="1:39" customFormat="1" ht="23.25" x14ac:dyDescent="0.25">
      <c r="A36" s="236"/>
      <c r="B36" s="237"/>
      <c r="C36" s="238" t="s">
        <v>299</v>
      </c>
      <c r="D36" s="366" t="s">
        <v>300</v>
      </c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7"/>
      <c r="AF36" s="231"/>
      <c r="AG36" s="231"/>
      <c r="AH36" s="231"/>
      <c r="AI36" s="215" t="s">
        <v>300</v>
      </c>
    </row>
    <row r="37" spans="1:39" customFormat="1" ht="33.75" x14ac:dyDescent="0.25">
      <c r="A37" s="236"/>
      <c r="B37" s="237"/>
      <c r="C37" s="238" t="s">
        <v>50</v>
      </c>
      <c r="D37" s="366" t="s">
        <v>51</v>
      </c>
      <c r="E37" s="366"/>
      <c r="F37" s="366"/>
      <c r="G37" s="366"/>
      <c r="H37" s="366"/>
      <c r="I37" s="366"/>
      <c r="J37" s="366"/>
      <c r="K37" s="366"/>
      <c r="L37" s="366"/>
      <c r="M37" s="366"/>
      <c r="N37" s="366"/>
      <c r="O37" s="367"/>
      <c r="AF37" s="231"/>
      <c r="AG37" s="231"/>
      <c r="AH37" s="231"/>
      <c r="AI37" s="215" t="s">
        <v>51</v>
      </c>
    </row>
    <row r="38" spans="1:39" customFormat="1" ht="57" x14ac:dyDescent="0.25">
      <c r="A38" s="236"/>
      <c r="B38" s="237"/>
      <c r="C38" s="238" t="s">
        <v>52</v>
      </c>
      <c r="D38" s="366" t="s">
        <v>53</v>
      </c>
      <c r="E38" s="366"/>
      <c r="F38" s="366"/>
      <c r="G38" s="366"/>
      <c r="H38" s="366"/>
      <c r="I38" s="366"/>
      <c r="J38" s="366"/>
      <c r="K38" s="366"/>
      <c r="L38" s="366"/>
      <c r="M38" s="366"/>
      <c r="N38" s="366"/>
      <c r="O38" s="367"/>
      <c r="AF38" s="231"/>
      <c r="AG38" s="231"/>
      <c r="AH38" s="231"/>
      <c r="AI38" s="215" t="s">
        <v>53</v>
      </c>
    </row>
    <row r="39" spans="1:39" customFormat="1" ht="15" x14ac:dyDescent="0.25">
      <c r="A39" s="236"/>
      <c r="B39" s="239"/>
      <c r="C39" s="238" t="s">
        <v>27</v>
      </c>
      <c r="D39" s="363" t="s">
        <v>55</v>
      </c>
      <c r="E39" s="363"/>
      <c r="F39" s="363"/>
      <c r="G39" s="240"/>
      <c r="H39" s="241"/>
      <c r="I39" s="241"/>
      <c r="J39" s="241"/>
      <c r="K39" s="246">
        <v>1589.49</v>
      </c>
      <c r="L39" s="243">
        <v>1.7250000000000001</v>
      </c>
      <c r="M39" s="242">
        <v>168.93</v>
      </c>
      <c r="N39" s="244">
        <v>13.24</v>
      </c>
      <c r="O39" s="247">
        <v>2236.63</v>
      </c>
      <c r="AF39" s="231"/>
      <c r="AG39" s="231"/>
      <c r="AH39" s="231"/>
      <c r="AJ39" s="215" t="s">
        <v>55</v>
      </c>
    </row>
    <row r="40" spans="1:39" customFormat="1" ht="15" x14ac:dyDescent="0.25">
      <c r="A40" s="236"/>
      <c r="B40" s="239"/>
      <c r="C40" s="238" t="s">
        <v>56</v>
      </c>
      <c r="D40" s="363" t="s">
        <v>57</v>
      </c>
      <c r="E40" s="363"/>
      <c r="F40" s="363"/>
      <c r="G40" s="240"/>
      <c r="H40" s="241"/>
      <c r="I40" s="241"/>
      <c r="J40" s="241"/>
      <c r="K40" s="242">
        <v>391.5</v>
      </c>
      <c r="L40" s="243">
        <v>1.7250000000000001</v>
      </c>
      <c r="M40" s="242">
        <v>41.61</v>
      </c>
      <c r="N40" s="244">
        <v>44.77</v>
      </c>
      <c r="O40" s="247">
        <v>1862.88</v>
      </c>
      <c r="AF40" s="231"/>
      <c r="AG40" s="231"/>
      <c r="AH40" s="231"/>
      <c r="AJ40" s="215" t="s">
        <v>57</v>
      </c>
    </row>
    <row r="41" spans="1:39" customFormat="1" ht="15" x14ac:dyDescent="0.25">
      <c r="A41" s="236"/>
      <c r="B41" s="239"/>
      <c r="C41" s="238"/>
      <c r="D41" s="363" t="s">
        <v>62</v>
      </c>
      <c r="E41" s="363"/>
      <c r="F41" s="363"/>
      <c r="G41" s="240" t="s">
        <v>61</v>
      </c>
      <c r="H41" s="248">
        <v>29</v>
      </c>
      <c r="I41" s="243">
        <v>1.7250000000000001</v>
      </c>
      <c r="J41" s="269">
        <v>3.0820403000000001</v>
      </c>
      <c r="K41" s="250"/>
      <c r="L41" s="241"/>
      <c r="M41" s="250"/>
      <c r="N41" s="241"/>
      <c r="O41" s="251"/>
      <c r="AF41" s="231"/>
      <c r="AG41" s="231"/>
      <c r="AH41" s="231"/>
      <c r="AK41" s="215" t="s">
        <v>62</v>
      </c>
    </row>
    <row r="42" spans="1:39" customFormat="1" ht="15" x14ac:dyDescent="0.25">
      <c r="A42" s="254"/>
      <c r="B42" s="240"/>
      <c r="C42" s="238"/>
      <c r="D42" s="369" t="s">
        <v>63</v>
      </c>
      <c r="E42" s="369"/>
      <c r="F42" s="369"/>
      <c r="G42" s="255"/>
      <c r="H42" s="256"/>
      <c r="I42" s="256"/>
      <c r="J42" s="256"/>
      <c r="K42" s="257">
        <v>1589.49</v>
      </c>
      <c r="L42" s="256"/>
      <c r="M42" s="258">
        <v>168.93</v>
      </c>
      <c r="N42" s="256"/>
      <c r="O42" s="259">
        <v>2236.63</v>
      </c>
      <c r="AF42" s="231"/>
      <c r="AG42" s="231"/>
      <c r="AH42" s="231"/>
      <c r="AL42" s="215" t="s">
        <v>63</v>
      </c>
    </row>
    <row r="43" spans="1:39" customFormat="1" ht="15" x14ac:dyDescent="0.25">
      <c r="A43" s="236"/>
      <c r="B43" s="239"/>
      <c r="C43" s="238"/>
      <c r="D43" s="363" t="s">
        <v>64</v>
      </c>
      <c r="E43" s="363"/>
      <c r="F43" s="363"/>
      <c r="G43" s="240"/>
      <c r="H43" s="241"/>
      <c r="I43" s="241"/>
      <c r="J43" s="241"/>
      <c r="K43" s="250"/>
      <c r="L43" s="241"/>
      <c r="M43" s="242">
        <v>41.61</v>
      </c>
      <c r="N43" s="241"/>
      <c r="O43" s="247">
        <v>1862.88</v>
      </c>
      <c r="AF43" s="231"/>
      <c r="AG43" s="231"/>
      <c r="AH43" s="231"/>
      <c r="AK43" s="215" t="s">
        <v>64</v>
      </c>
    </row>
    <row r="44" spans="1:39" customFormat="1" ht="45" x14ac:dyDescent="0.25">
      <c r="A44" s="236"/>
      <c r="B44" s="239"/>
      <c r="C44" s="238" t="s">
        <v>65</v>
      </c>
      <c r="D44" s="363" t="s">
        <v>66</v>
      </c>
      <c r="E44" s="363"/>
      <c r="F44" s="363"/>
      <c r="G44" s="240" t="s">
        <v>67</v>
      </c>
      <c r="H44" s="248">
        <v>92</v>
      </c>
      <c r="I44" s="241"/>
      <c r="J44" s="248">
        <v>92</v>
      </c>
      <c r="K44" s="250"/>
      <c r="L44" s="241"/>
      <c r="M44" s="242">
        <v>38.28</v>
      </c>
      <c r="N44" s="241"/>
      <c r="O44" s="247">
        <v>1713.85</v>
      </c>
      <c r="AF44" s="231"/>
      <c r="AG44" s="231"/>
      <c r="AH44" s="231"/>
      <c r="AK44" s="215" t="s">
        <v>66</v>
      </c>
    </row>
    <row r="45" spans="1:39" customFormat="1" ht="67.5" x14ac:dyDescent="0.25">
      <c r="A45" s="236"/>
      <c r="B45" s="239"/>
      <c r="C45" s="238" t="s">
        <v>68</v>
      </c>
      <c r="D45" s="363" t="s">
        <v>69</v>
      </c>
      <c r="E45" s="363"/>
      <c r="F45" s="363"/>
      <c r="G45" s="240" t="s">
        <v>67</v>
      </c>
      <c r="H45" s="248">
        <v>46</v>
      </c>
      <c r="I45" s="244">
        <v>0.85</v>
      </c>
      <c r="J45" s="252">
        <v>39.1</v>
      </c>
      <c r="K45" s="250"/>
      <c r="L45" s="241"/>
      <c r="M45" s="242">
        <v>16.27</v>
      </c>
      <c r="N45" s="241"/>
      <c r="O45" s="245">
        <v>728.39</v>
      </c>
      <c r="AF45" s="231"/>
      <c r="AG45" s="231"/>
      <c r="AH45" s="231"/>
      <c r="AK45" s="215" t="s">
        <v>69</v>
      </c>
    </row>
    <row r="46" spans="1:39" customFormat="1" ht="15" x14ac:dyDescent="0.25">
      <c r="A46" s="236"/>
      <c r="B46" s="260"/>
      <c r="C46" s="295"/>
      <c r="D46" s="364" t="s">
        <v>70</v>
      </c>
      <c r="E46" s="364"/>
      <c r="F46" s="364"/>
      <c r="G46" s="233"/>
      <c r="H46" s="261"/>
      <c r="I46" s="261"/>
      <c r="J46" s="261"/>
      <c r="K46" s="262"/>
      <c r="L46" s="261"/>
      <c r="M46" s="263">
        <v>223.48</v>
      </c>
      <c r="N46" s="256"/>
      <c r="O46" s="264">
        <v>4678.87</v>
      </c>
      <c r="AF46" s="231"/>
      <c r="AG46" s="231"/>
      <c r="AH46" s="231"/>
      <c r="AM46" s="231" t="s">
        <v>70</v>
      </c>
    </row>
    <row r="47" spans="1:39" customFormat="1" ht="57" x14ac:dyDescent="0.25">
      <c r="A47" s="232" t="s">
        <v>27</v>
      </c>
      <c r="B47" s="233" t="s">
        <v>27</v>
      </c>
      <c r="C47" s="294" t="s">
        <v>387</v>
      </c>
      <c r="D47" s="368" t="s">
        <v>388</v>
      </c>
      <c r="E47" s="368"/>
      <c r="F47" s="368"/>
      <c r="G47" s="233" t="s">
        <v>49</v>
      </c>
      <c r="H47" s="233">
        <v>8.5900000000000004E-3</v>
      </c>
      <c r="I47" s="233" t="s">
        <v>48</v>
      </c>
      <c r="J47" s="233" t="s">
        <v>389</v>
      </c>
      <c r="K47" s="234"/>
      <c r="L47" s="233"/>
      <c r="M47" s="234"/>
      <c r="N47" s="233"/>
      <c r="O47" s="235"/>
      <c r="AF47" s="231"/>
      <c r="AG47" s="231"/>
      <c r="AH47" s="231" t="s">
        <v>388</v>
      </c>
      <c r="AM47" s="231"/>
    </row>
    <row r="48" spans="1:39" customFormat="1" ht="23.25" x14ac:dyDescent="0.25">
      <c r="A48" s="236"/>
      <c r="B48" s="237"/>
      <c r="C48" s="238" t="s">
        <v>299</v>
      </c>
      <c r="D48" s="366" t="s">
        <v>300</v>
      </c>
      <c r="E48" s="366"/>
      <c r="F48" s="366"/>
      <c r="G48" s="366"/>
      <c r="H48" s="366"/>
      <c r="I48" s="366"/>
      <c r="J48" s="366"/>
      <c r="K48" s="366"/>
      <c r="L48" s="366"/>
      <c r="M48" s="366"/>
      <c r="N48" s="366"/>
      <c r="O48" s="367"/>
      <c r="AF48" s="231"/>
      <c r="AG48" s="231"/>
      <c r="AH48" s="231"/>
      <c r="AI48" s="215" t="s">
        <v>300</v>
      </c>
      <c r="AM48" s="231"/>
    </row>
    <row r="49" spans="1:39" customFormat="1" ht="33.75" x14ac:dyDescent="0.25">
      <c r="A49" s="236"/>
      <c r="B49" s="237"/>
      <c r="C49" s="238" t="s">
        <v>50</v>
      </c>
      <c r="D49" s="366" t="s">
        <v>51</v>
      </c>
      <c r="E49" s="366"/>
      <c r="F49" s="366"/>
      <c r="G49" s="366"/>
      <c r="H49" s="366"/>
      <c r="I49" s="366"/>
      <c r="J49" s="366"/>
      <c r="K49" s="366"/>
      <c r="L49" s="366"/>
      <c r="M49" s="366"/>
      <c r="N49" s="366"/>
      <c r="O49" s="367"/>
      <c r="AF49" s="231"/>
      <c r="AG49" s="231"/>
      <c r="AH49" s="231"/>
      <c r="AI49" s="215" t="s">
        <v>51</v>
      </c>
      <c r="AM49" s="231"/>
    </row>
    <row r="50" spans="1:39" customFormat="1" ht="57" x14ac:dyDescent="0.25">
      <c r="A50" s="236"/>
      <c r="B50" s="237"/>
      <c r="C50" s="238" t="s">
        <v>52</v>
      </c>
      <c r="D50" s="366" t="s">
        <v>53</v>
      </c>
      <c r="E50" s="366"/>
      <c r="F50" s="366"/>
      <c r="G50" s="366"/>
      <c r="H50" s="366"/>
      <c r="I50" s="366"/>
      <c r="J50" s="366"/>
      <c r="K50" s="366"/>
      <c r="L50" s="366"/>
      <c r="M50" s="366"/>
      <c r="N50" s="366"/>
      <c r="O50" s="367"/>
      <c r="AF50" s="231"/>
      <c r="AG50" s="231"/>
      <c r="AH50" s="231"/>
      <c r="AI50" s="215" t="s">
        <v>53</v>
      </c>
      <c r="AM50" s="231"/>
    </row>
    <row r="51" spans="1:39" customFormat="1" ht="15" x14ac:dyDescent="0.25">
      <c r="A51" s="236"/>
      <c r="B51" s="239"/>
      <c r="C51" s="238" t="s">
        <v>48</v>
      </c>
      <c r="D51" s="363" t="s">
        <v>54</v>
      </c>
      <c r="E51" s="363"/>
      <c r="F51" s="363"/>
      <c r="G51" s="240"/>
      <c r="H51" s="241"/>
      <c r="I51" s="241"/>
      <c r="J51" s="241"/>
      <c r="K51" s="242">
        <v>62.4</v>
      </c>
      <c r="L51" s="243">
        <v>1.587</v>
      </c>
      <c r="M51" s="242">
        <v>0.85</v>
      </c>
      <c r="N51" s="244">
        <v>44.77</v>
      </c>
      <c r="O51" s="245">
        <v>38.049999999999997</v>
      </c>
      <c r="AF51" s="231"/>
      <c r="AG51" s="231"/>
      <c r="AH51" s="231"/>
      <c r="AJ51" s="215" t="s">
        <v>54</v>
      </c>
      <c r="AM51" s="231"/>
    </row>
    <row r="52" spans="1:39" customFormat="1" ht="15" x14ac:dyDescent="0.25">
      <c r="A52" s="236"/>
      <c r="B52" s="239"/>
      <c r="C52" s="238" t="s">
        <v>27</v>
      </c>
      <c r="D52" s="363" t="s">
        <v>55</v>
      </c>
      <c r="E52" s="363"/>
      <c r="F52" s="363"/>
      <c r="G52" s="240"/>
      <c r="H52" s="241"/>
      <c r="I52" s="241"/>
      <c r="J52" s="241"/>
      <c r="K52" s="246">
        <v>2464.31</v>
      </c>
      <c r="L52" s="243">
        <v>1.7250000000000001</v>
      </c>
      <c r="M52" s="242">
        <v>36.520000000000003</v>
      </c>
      <c r="N52" s="244">
        <v>13.24</v>
      </c>
      <c r="O52" s="245">
        <v>483.52</v>
      </c>
      <c r="AF52" s="231"/>
      <c r="AG52" s="231"/>
      <c r="AH52" s="231"/>
      <c r="AJ52" s="215" t="s">
        <v>55</v>
      </c>
      <c r="AM52" s="231"/>
    </row>
    <row r="53" spans="1:39" customFormat="1" ht="15" x14ac:dyDescent="0.25">
      <c r="A53" s="236"/>
      <c r="B53" s="239"/>
      <c r="C53" s="238" t="s">
        <v>56</v>
      </c>
      <c r="D53" s="363" t="s">
        <v>57</v>
      </c>
      <c r="E53" s="363"/>
      <c r="F53" s="363"/>
      <c r="G53" s="240"/>
      <c r="H53" s="241"/>
      <c r="I53" s="241"/>
      <c r="J53" s="241"/>
      <c r="K53" s="242">
        <v>313.2</v>
      </c>
      <c r="L53" s="243">
        <v>1.7250000000000001</v>
      </c>
      <c r="M53" s="242">
        <v>4.6399999999999997</v>
      </c>
      <c r="N53" s="244">
        <v>44.77</v>
      </c>
      <c r="O53" s="245">
        <v>207.73</v>
      </c>
      <c r="AF53" s="231"/>
      <c r="AG53" s="231"/>
      <c r="AH53" s="231"/>
      <c r="AJ53" s="215" t="s">
        <v>57</v>
      </c>
      <c r="AM53" s="231"/>
    </row>
    <row r="54" spans="1:39" customFormat="1" ht="15" x14ac:dyDescent="0.25">
      <c r="A54" s="236"/>
      <c r="B54" s="239"/>
      <c r="C54" s="238" t="s">
        <v>58</v>
      </c>
      <c r="D54" s="363" t="s">
        <v>59</v>
      </c>
      <c r="E54" s="363"/>
      <c r="F54" s="363"/>
      <c r="G54" s="240"/>
      <c r="H54" s="241"/>
      <c r="I54" s="241"/>
      <c r="J54" s="241"/>
      <c r="K54" s="242">
        <v>3.25</v>
      </c>
      <c r="L54" s="241"/>
      <c r="M54" s="242">
        <v>0.03</v>
      </c>
      <c r="N54" s="244">
        <v>8.16</v>
      </c>
      <c r="O54" s="245">
        <v>0.24</v>
      </c>
      <c r="AF54" s="231"/>
      <c r="AG54" s="231"/>
      <c r="AH54" s="231"/>
      <c r="AJ54" s="215" t="s">
        <v>59</v>
      </c>
      <c r="AM54" s="231"/>
    </row>
    <row r="55" spans="1:39" customFormat="1" ht="15" x14ac:dyDescent="0.25">
      <c r="A55" s="236"/>
      <c r="B55" s="239"/>
      <c r="C55" s="238"/>
      <c r="D55" s="363" t="s">
        <v>60</v>
      </c>
      <c r="E55" s="363"/>
      <c r="F55" s="363"/>
      <c r="G55" s="240" t="s">
        <v>61</v>
      </c>
      <c r="H55" s="248">
        <v>8</v>
      </c>
      <c r="I55" s="243">
        <v>1.587</v>
      </c>
      <c r="J55" s="269">
        <v>0.10905860000000001</v>
      </c>
      <c r="K55" s="250"/>
      <c r="L55" s="241"/>
      <c r="M55" s="250"/>
      <c r="N55" s="241"/>
      <c r="O55" s="251"/>
      <c r="AF55" s="231"/>
      <c r="AG55" s="231"/>
      <c r="AH55" s="231"/>
      <c r="AK55" s="215" t="s">
        <v>60</v>
      </c>
      <c r="AM55" s="231"/>
    </row>
    <row r="56" spans="1:39" customFormat="1" ht="15" x14ac:dyDescent="0.25">
      <c r="A56" s="236"/>
      <c r="B56" s="239"/>
      <c r="C56" s="238"/>
      <c r="D56" s="363" t="s">
        <v>62</v>
      </c>
      <c r="E56" s="363"/>
      <c r="F56" s="363"/>
      <c r="G56" s="240" t="s">
        <v>61</v>
      </c>
      <c r="H56" s="252">
        <v>23.2</v>
      </c>
      <c r="I56" s="243">
        <v>1.7250000000000001</v>
      </c>
      <c r="J56" s="269">
        <v>0.34377180000000002</v>
      </c>
      <c r="K56" s="250"/>
      <c r="L56" s="241"/>
      <c r="M56" s="250"/>
      <c r="N56" s="241"/>
      <c r="O56" s="251"/>
      <c r="AF56" s="231"/>
      <c r="AG56" s="231"/>
      <c r="AH56" s="231"/>
      <c r="AK56" s="215" t="s">
        <v>62</v>
      </c>
      <c r="AM56" s="231"/>
    </row>
    <row r="57" spans="1:39" customFormat="1" ht="15" x14ac:dyDescent="0.25">
      <c r="A57" s="254"/>
      <c r="B57" s="240"/>
      <c r="C57" s="238"/>
      <c r="D57" s="369" t="s">
        <v>63</v>
      </c>
      <c r="E57" s="369"/>
      <c r="F57" s="369"/>
      <c r="G57" s="255"/>
      <c r="H57" s="256"/>
      <c r="I57" s="256"/>
      <c r="J57" s="256"/>
      <c r="K57" s="257">
        <v>2529.96</v>
      </c>
      <c r="L57" s="256"/>
      <c r="M57" s="258">
        <v>37.4</v>
      </c>
      <c r="N57" s="256"/>
      <c r="O57" s="266">
        <v>521.80999999999995</v>
      </c>
      <c r="AF57" s="231"/>
      <c r="AG57" s="231"/>
      <c r="AH57" s="231"/>
      <c r="AL57" s="215" t="s">
        <v>63</v>
      </c>
      <c r="AM57" s="231"/>
    </row>
    <row r="58" spans="1:39" customFormat="1" ht="15" x14ac:dyDescent="0.25">
      <c r="A58" s="236"/>
      <c r="B58" s="239"/>
      <c r="C58" s="238"/>
      <c r="D58" s="363" t="s">
        <v>64</v>
      </c>
      <c r="E58" s="363"/>
      <c r="F58" s="363"/>
      <c r="G58" s="240"/>
      <c r="H58" s="241"/>
      <c r="I58" s="241"/>
      <c r="J58" s="241"/>
      <c r="K58" s="250"/>
      <c r="L58" s="241"/>
      <c r="M58" s="242">
        <v>5.49</v>
      </c>
      <c r="N58" s="241"/>
      <c r="O58" s="245">
        <v>245.78</v>
      </c>
      <c r="AF58" s="231"/>
      <c r="AG58" s="231"/>
      <c r="AH58" s="231"/>
      <c r="AK58" s="215" t="s">
        <v>64</v>
      </c>
      <c r="AM58" s="231"/>
    </row>
    <row r="59" spans="1:39" customFormat="1" ht="45" x14ac:dyDescent="0.25">
      <c r="A59" s="236"/>
      <c r="B59" s="239"/>
      <c r="C59" s="238" t="s">
        <v>65</v>
      </c>
      <c r="D59" s="363" t="s">
        <v>66</v>
      </c>
      <c r="E59" s="363"/>
      <c r="F59" s="363"/>
      <c r="G59" s="240" t="s">
        <v>67</v>
      </c>
      <c r="H59" s="248">
        <v>92</v>
      </c>
      <c r="I59" s="241"/>
      <c r="J59" s="248">
        <v>92</v>
      </c>
      <c r="K59" s="250"/>
      <c r="L59" s="241"/>
      <c r="M59" s="242">
        <v>5.05</v>
      </c>
      <c r="N59" s="241"/>
      <c r="O59" s="245">
        <v>226.12</v>
      </c>
      <c r="AF59" s="231"/>
      <c r="AG59" s="231"/>
      <c r="AH59" s="231"/>
      <c r="AK59" s="215" t="s">
        <v>66</v>
      </c>
      <c r="AM59" s="231"/>
    </row>
    <row r="60" spans="1:39" customFormat="1" ht="67.5" x14ac:dyDescent="0.25">
      <c r="A60" s="236"/>
      <c r="B60" s="239"/>
      <c r="C60" s="238" t="s">
        <v>68</v>
      </c>
      <c r="D60" s="363" t="s">
        <v>69</v>
      </c>
      <c r="E60" s="363"/>
      <c r="F60" s="363"/>
      <c r="G60" s="240" t="s">
        <v>67</v>
      </c>
      <c r="H60" s="248">
        <v>46</v>
      </c>
      <c r="I60" s="244">
        <v>0.85</v>
      </c>
      <c r="J60" s="252">
        <v>39.1</v>
      </c>
      <c r="K60" s="250"/>
      <c r="L60" s="241"/>
      <c r="M60" s="242">
        <v>2.15</v>
      </c>
      <c r="N60" s="241"/>
      <c r="O60" s="245">
        <v>96.1</v>
      </c>
      <c r="AF60" s="231"/>
      <c r="AG60" s="231"/>
      <c r="AH60" s="231"/>
      <c r="AK60" s="215" t="s">
        <v>69</v>
      </c>
      <c r="AM60" s="231"/>
    </row>
    <row r="61" spans="1:39" customFormat="1" ht="15" x14ac:dyDescent="0.25">
      <c r="A61" s="236"/>
      <c r="B61" s="260"/>
      <c r="C61" s="295"/>
      <c r="D61" s="364" t="s">
        <v>70</v>
      </c>
      <c r="E61" s="364"/>
      <c r="F61" s="364"/>
      <c r="G61" s="233"/>
      <c r="H61" s="261"/>
      <c r="I61" s="261"/>
      <c r="J61" s="261"/>
      <c r="K61" s="262"/>
      <c r="L61" s="261"/>
      <c r="M61" s="263">
        <v>44.6</v>
      </c>
      <c r="N61" s="256"/>
      <c r="O61" s="270">
        <v>844.03</v>
      </c>
      <c r="AF61" s="231"/>
      <c r="AG61" s="231"/>
      <c r="AH61" s="231"/>
      <c r="AM61" s="231" t="s">
        <v>70</v>
      </c>
    </row>
    <row r="62" spans="1:39" customFormat="1" ht="45.75" x14ac:dyDescent="0.25">
      <c r="A62" s="232" t="s">
        <v>56</v>
      </c>
      <c r="B62" s="233" t="s">
        <v>56</v>
      </c>
      <c r="C62" s="294" t="s">
        <v>326</v>
      </c>
      <c r="D62" s="368" t="s">
        <v>327</v>
      </c>
      <c r="E62" s="368"/>
      <c r="F62" s="368"/>
      <c r="G62" s="233" t="s">
        <v>71</v>
      </c>
      <c r="H62" s="233">
        <v>1.4999999999999999E-2</v>
      </c>
      <c r="I62" s="233" t="s">
        <v>48</v>
      </c>
      <c r="J62" s="233" t="s">
        <v>390</v>
      </c>
      <c r="K62" s="234"/>
      <c r="L62" s="233"/>
      <c r="M62" s="234"/>
      <c r="N62" s="233"/>
      <c r="O62" s="235"/>
      <c r="AF62" s="231"/>
      <c r="AG62" s="231"/>
      <c r="AH62" s="231" t="s">
        <v>327</v>
      </c>
      <c r="AM62" s="231"/>
    </row>
    <row r="63" spans="1:39" customFormat="1" ht="22.5" x14ac:dyDescent="0.25">
      <c r="A63" s="236"/>
      <c r="B63" s="237"/>
      <c r="C63" s="238" t="s">
        <v>72</v>
      </c>
      <c r="D63" s="366" t="s">
        <v>73</v>
      </c>
      <c r="E63" s="366"/>
      <c r="F63" s="366"/>
      <c r="G63" s="366"/>
      <c r="H63" s="366"/>
      <c r="I63" s="366"/>
      <c r="J63" s="366"/>
      <c r="K63" s="366"/>
      <c r="L63" s="366"/>
      <c r="M63" s="366"/>
      <c r="N63" s="366"/>
      <c r="O63" s="367"/>
      <c r="AF63" s="231"/>
      <c r="AG63" s="231"/>
      <c r="AH63" s="231"/>
      <c r="AI63" s="215" t="s">
        <v>73</v>
      </c>
      <c r="AM63" s="231"/>
    </row>
    <row r="64" spans="1:39" customFormat="1" ht="33.75" x14ac:dyDescent="0.25">
      <c r="A64" s="236"/>
      <c r="B64" s="237"/>
      <c r="C64" s="238" t="s">
        <v>50</v>
      </c>
      <c r="D64" s="366" t="s">
        <v>51</v>
      </c>
      <c r="E64" s="366"/>
      <c r="F64" s="366"/>
      <c r="G64" s="366"/>
      <c r="H64" s="366"/>
      <c r="I64" s="366"/>
      <c r="J64" s="366"/>
      <c r="K64" s="366"/>
      <c r="L64" s="366"/>
      <c r="M64" s="366"/>
      <c r="N64" s="366"/>
      <c r="O64" s="367"/>
      <c r="AF64" s="231"/>
      <c r="AG64" s="231"/>
      <c r="AH64" s="231"/>
      <c r="AI64" s="215" t="s">
        <v>51</v>
      </c>
      <c r="AM64" s="231"/>
    </row>
    <row r="65" spans="1:41" customFormat="1" ht="57" x14ac:dyDescent="0.25">
      <c r="A65" s="236"/>
      <c r="B65" s="237"/>
      <c r="C65" s="238" t="s">
        <v>52</v>
      </c>
      <c r="D65" s="366" t="s">
        <v>53</v>
      </c>
      <c r="E65" s="366"/>
      <c r="F65" s="366"/>
      <c r="G65" s="366"/>
      <c r="H65" s="366"/>
      <c r="I65" s="366"/>
      <c r="J65" s="366"/>
      <c r="K65" s="366"/>
      <c r="L65" s="366"/>
      <c r="M65" s="366"/>
      <c r="N65" s="366"/>
      <c r="O65" s="367"/>
      <c r="AF65" s="231"/>
      <c r="AG65" s="231"/>
      <c r="AH65" s="231"/>
      <c r="AI65" s="215" t="s">
        <v>53</v>
      </c>
      <c r="AM65" s="231"/>
    </row>
    <row r="66" spans="1:41" customFormat="1" ht="15" x14ac:dyDescent="0.25">
      <c r="A66" s="236"/>
      <c r="B66" s="239"/>
      <c r="C66" s="238" t="s">
        <v>48</v>
      </c>
      <c r="D66" s="363" t="s">
        <v>54</v>
      </c>
      <c r="E66" s="363"/>
      <c r="F66" s="363"/>
      <c r="G66" s="240"/>
      <c r="H66" s="241"/>
      <c r="I66" s="241"/>
      <c r="J66" s="241"/>
      <c r="K66" s="242">
        <v>920.4</v>
      </c>
      <c r="L66" s="243">
        <v>1.587</v>
      </c>
      <c r="M66" s="242">
        <v>21.91</v>
      </c>
      <c r="N66" s="244">
        <v>44.77</v>
      </c>
      <c r="O66" s="245">
        <v>980.91</v>
      </c>
      <c r="AF66" s="231"/>
      <c r="AG66" s="231"/>
      <c r="AH66" s="231"/>
      <c r="AJ66" s="215" t="s">
        <v>54</v>
      </c>
      <c r="AM66" s="231"/>
    </row>
    <row r="67" spans="1:41" customFormat="1" ht="15" x14ac:dyDescent="0.25">
      <c r="A67" s="236"/>
      <c r="B67" s="239"/>
      <c r="C67" s="238"/>
      <c r="D67" s="363" t="s">
        <v>60</v>
      </c>
      <c r="E67" s="363"/>
      <c r="F67" s="363"/>
      <c r="G67" s="240" t="s">
        <v>61</v>
      </c>
      <c r="H67" s="248">
        <v>118</v>
      </c>
      <c r="I67" s="243">
        <v>1.587</v>
      </c>
      <c r="J67" s="253">
        <v>2.8089900000000001</v>
      </c>
      <c r="K67" s="250"/>
      <c r="L67" s="241"/>
      <c r="M67" s="250"/>
      <c r="N67" s="241"/>
      <c r="O67" s="251"/>
      <c r="AF67" s="231"/>
      <c r="AG67" s="231"/>
      <c r="AH67" s="231"/>
      <c r="AK67" s="215" t="s">
        <v>60</v>
      </c>
      <c r="AM67" s="231"/>
    </row>
    <row r="68" spans="1:41" customFormat="1" ht="15" x14ac:dyDescent="0.25">
      <c r="A68" s="254"/>
      <c r="B68" s="240"/>
      <c r="C68" s="238"/>
      <c r="D68" s="369" t="s">
        <v>63</v>
      </c>
      <c r="E68" s="369"/>
      <c r="F68" s="369"/>
      <c r="G68" s="255"/>
      <c r="H68" s="256"/>
      <c r="I68" s="256"/>
      <c r="J68" s="256"/>
      <c r="K68" s="258">
        <v>920.4</v>
      </c>
      <c r="L68" s="256"/>
      <c r="M68" s="258">
        <v>21.91</v>
      </c>
      <c r="N68" s="256"/>
      <c r="O68" s="266">
        <v>980.91</v>
      </c>
      <c r="AF68" s="231"/>
      <c r="AG68" s="231"/>
      <c r="AH68" s="231"/>
      <c r="AL68" s="215" t="s">
        <v>63</v>
      </c>
      <c r="AM68" s="231"/>
    </row>
    <row r="69" spans="1:41" customFormat="1" ht="15" x14ac:dyDescent="0.25">
      <c r="A69" s="236"/>
      <c r="B69" s="239"/>
      <c r="C69" s="238"/>
      <c r="D69" s="363" t="s">
        <v>64</v>
      </c>
      <c r="E69" s="363"/>
      <c r="F69" s="363"/>
      <c r="G69" s="240"/>
      <c r="H69" s="241"/>
      <c r="I69" s="241"/>
      <c r="J69" s="241"/>
      <c r="K69" s="250"/>
      <c r="L69" s="241"/>
      <c r="M69" s="242">
        <v>21.91</v>
      </c>
      <c r="N69" s="241"/>
      <c r="O69" s="245">
        <v>980.91</v>
      </c>
      <c r="AF69" s="231"/>
      <c r="AG69" s="231"/>
      <c r="AH69" s="231"/>
      <c r="AK69" s="215" t="s">
        <v>64</v>
      </c>
      <c r="AM69" s="231"/>
    </row>
    <row r="70" spans="1:41" customFormat="1" ht="45" x14ac:dyDescent="0.25">
      <c r="A70" s="236"/>
      <c r="B70" s="239"/>
      <c r="C70" s="238" t="s">
        <v>74</v>
      </c>
      <c r="D70" s="363" t="s">
        <v>75</v>
      </c>
      <c r="E70" s="363"/>
      <c r="F70" s="363"/>
      <c r="G70" s="240" t="s">
        <v>67</v>
      </c>
      <c r="H70" s="248">
        <v>89</v>
      </c>
      <c r="I70" s="241"/>
      <c r="J70" s="248">
        <v>89</v>
      </c>
      <c r="K70" s="250"/>
      <c r="L70" s="241"/>
      <c r="M70" s="242">
        <v>19.5</v>
      </c>
      <c r="N70" s="241"/>
      <c r="O70" s="245">
        <v>873.01</v>
      </c>
      <c r="AF70" s="231"/>
      <c r="AG70" s="231"/>
      <c r="AH70" s="231"/>
      <c r="AK70" s="215" t="s">
        <v>75</v>
      </c>
      <c r="AM70" s="231"/>
    </row>
    <row r="71" spans="1:41" customFormat="1" ht="67.5" x14ac:dyDescent="0.25">
      <c r="A71" s="236"/>
      <c r="B71" s="239"/>
      <c r="C71" s="238" t="s">
        <v>76</v>
      </c>
      <c r="D71" s="363" t="s">
        <v>77</v>
      </c>
      <c r="E71" s="363"/>
      <c r="F71" s="363"/>
      <c r="G71" s="240" t="s">
        <v>67</v>
      </c>
      <c r="H71" s="248">
        <v>40</v>
      </c>
      <c r="I71" s="244">
        <v>0.85</v>
      </c>
      <c r="J71" s="248">
        <v>34</v>
      </c>
      <c r="K71" s="250"/>
      <c r="L71" s="241"/>
      <c r="M71" s="242">
        <v>7.45</v>
      </c>
      <c r="N71" s="241"/>
      <c r="O71" s="245">
        <v>333.51</v>
      </c>
      <c r="AF71" s="231"/>
      <c r="AG71" s="231"/>
      <c r="AH71" s="231"/>
      <c r="AK71" s="215" t="s">
        <v>77</v>
      </c>
      <c r="AM71" s="231"/>
    </row>
    <row r="72" spans="1:41" customFormat="1" ht="15" x14ac:dyDescent="0.25">
      <c r="A72" s="236"/>
      <c r="B72" s="260"/>
      <c r="C72" s="295"/>
      <c r="D72" s="364" t="s">
        <v>70</v>
      </c>
      <c r="E72" s="364"/>
      <c r="F72" s="364"/>
      <c r="G72" s="233"/>
      <c r="H72" s="261"/>
      <c r="I72" s="261"/>
      <c r="J72" s="261"/>
      <c r="K72" s="262"/>
      <c r="L72" s="261"/>
      <c r="M72" s="263">
        <v>48.86</v>
      </c>
      <c r="N72" s="256"/>
      <c r="O72" s="264">
        <v>2187.4299999999998</v>
      </c>
      <c r="AF72" s="231"/>
      <c r="AG72" s="231"/>
      <c r="AH72" s="231"/>
      <c r="AM72" s="231" t="s">
        <v>70</v>
      </c>
    </row>
    <row r="73" spans="1:41" customFormat="1" ht="33.75" x14ac:dyDescent="0.25">
      <c r="A73" s="232" t="s">
        <v>58</v>
      </c>
      <c r="B73" s="233" t="s">
        <v>58</v>
      </c>
      <c r="C73" s="294" t="s">
        <v>391</v>
      </c>
      <c r="D73" s="368" t="s">
        <v>79</v>
      </c>
      <c r="E73" s="368"/>
      <c r="F73" s="368"/>
      <c r="G73" s="233" t="s">
        <v>80</v>
      </c>
      <c r="H73" s="233">
        <v>8.59</v>
      </c>
      <c r="I73" s="233" t="s">
        <v>48</v>
      </c>
      <c r="J73" s="233" t="s">
        <v>392</v>
      </c>
      <c r="K73" s="234" t="s">
        <v>81</v>
      </c>
      <c r="L73" s="233"/>
      <c r="M73" s="234" t="s">
        <v>393</v>
      </c>
      <c r="N73" s="233" t="s">
        <v>82</v>
      </c>
      <c r="O73" s="235" t="s">
        <v>394</v>
      </c>
      <c r="AF73" s="231"/>
      <c r="AG73" s="231"/>
      <c r="AH73" s="231" t="s">
        <v>79</v>
      </c>
      <c r="AM73" s="231"/>
    </row>
    <row r="74" spans="1:41" customFormat="1" ht="15" x14ac:dyDescent="0.25">
      <c r="A74" s="267"/>
      <c r="B74" s="214"/>
      <c r="C74" s="295"/>
      <c r="D74" s="363" t="s">
        <v>83</v>
      </c>
      <c r="E74" s="363"/>
      <c r="F74" s="363"/>
      <c r="G74" s="363"/>
      <c r="H74" s="363"/>
      <c r="I74" s="363"/>
      <c r="J74" s="363"/>
      <c r="K74" s="363"/>
      <c r="L74" s="363"/>
      <c r="M74" s="363"/>
      <c r="N74" s="363"/>
      <c r="O74" s="365"/>
      <c r="AF74" s="231"/>
      <c r="AG74" s="231"/>
      <c r="AH74" s="231"/>
      <c r="AM74" s="231"/>
      <c r="AN74" s="215" t="s">
        <v>83</v>
      </c>
    </row>
    <row r="75" spans="1:41" customFormat="1" ht="15" x14ac:dyDescent="0.25">
      <c r="A75" s="267"/>
      <c r="B75" s="260"/>
      <c r="C75" s="295"/>
      <c r="D75" s="363" t="s">
        <v>84</v>
      </c>
      <c r="E75" s="363"/>
      <c r="F75" s="363"/>
      <c r="G75" s="363"/>
      <c r="H75" s="363"/>
      <c r="I75" s="363"/>
      <c r="J75" s="363"/>
      <c r="K75" s="363"/>
      <c r="L75" s="363"/>
      <c r="M75" s="363"/>
      <c r="N75" s="363"/>
      <c r="O75" s="365"/>
      <c r="AF75" s="231"/>
      <c r="AG75" s="231"/>
      <c r="AH75" s="231"/>
      <c r="AM75" s="231"/>
      <c r="AO75" s="215" t="s">
        <v>84</v>
      </c>
    </row>
    <row r="76" spans="1:41" customFormat="1" ht="15" x14ac:dyDescent="0.25">
      <c r="A76" s="236"/>
      <c r="B76" s="260"/>
      <c r="C76" s="295"/>
      <c r="D76" s="364" t="s">
        <v>70</v>
      </c>
      <c r="E76" s="364"/>
      <c r="F76" s="364"/>
      <c r="G76" s="233"/>
      <c r="H76" s="261"/>
      <c r="I76" s="261"/>
      <c r="J76" s="261"/>
      <c r="K76" s="262"/>
      <c r="L76" s="261"/>
      <c r="M76" s="268">
        <v>1394.84</v>
      </c>
      <c r="N76" s="256"/>
      <c r="O76" s="264">
        <v>11381.89</v>
      </c>
      <c r="AF76" s="231"/>
      <c r="AG76" s="231"/>
      <c r="AH76" s="231"/>
      <c r="AM76" s="231" t="s">
        <v>70</v>
      </c>
    </row>
    <row r="77" spans="1:41" customFormat="1" ht="45.75" x14ac:dyDescent="0.25">
      <c r="A77" s="232" t="s">
        <v>78</v>
      </c>
      <c r="B77" s="233" t="s">
        <v>78</v>
      </c>
      <c r="C77" s="294" t="s">
        <v>395</v>
      </c>
      <c r="D77" s="368" t="s">
        <v>396</v>
      </c>
      <c r="E77" s="368"/>
      <c r="F77" s="368"/>
      <c r="G77" s="233" t="s">
        <v>49</v>
      </c>
      <c r="H77" s="233">
        <v>4.5007999999999999E-2</v>
      </c>
      <c r="I77" s="233" t="s">
        <v>48</v>
      </c>
      <c r="J77" s="233" t="s">
        <v>397</v>
      </c>
      <c r="K77" s="234"/>
      <c r="L77" s="233"/>
      <c r="M77" s="234"/>
      <c r="N77" s="233"/>
      <c r="O77" s="235"/>
      <c r="AF77" s="231"/>
      <c r="AG77" s="231"/>
      <c r="AH77" s="231" t="s">
        <v>396</v>
      </c>
      <c r="AM77" s="231"/>
    </row>
    <row r="78" spans="1:41" customFormat="1" ht="33.75" x14ac:dyDescent="0.25">
      <c r="A78" s="236"/>
      <c r="B78" s="237"/>
      <c r="C78" s="238" t="s">
        <v>50</v>
      </c>
      <c r="D78" s="366" t="s">
        <v>51</v>
      </c>
      <c r="E78" s="366"/>
      <c r="F78" s="366"/>
      <c r="G78" s="366"/>
      <c r="H78" s="366"/>
      <c r="I78" s="366"/>
      <c r="J78" s="366"/>
      <c r="K78" s="366"/>
      <c r="L78" s="366"/>
      <c r="M78" s="366"/>
      <c r="N78" s="366"/>
      <c r="O78" s="367"/>
      <c r="AF78" s="231"/>
      <c r="AG78" s="231"/>
      <c r="AH78" s="231"/>
      <c r="AI78" s="215" t="s">
        <v>51</v>
      </c>
      <c r="AM78" s="231"/>
    </row>
    <row r="79" spans="1:41" customFormat="1" ht="57" x14ac:dyDescent="0.25">
      <c r="A79" s="236"/>
      <c r="B79" s="237"/>
      <c r="C79" s="238" t="s">
        <v>52</v>
      </c>
      <c r="D79" s="366" t="s">
        <v>53</v>
      </c>
      <c r="E79" s="366"/>
      <c r="F79" s="366"/>
      <c r="G79" s="366"/>
      <c r="H79" s="366"/>
      <c r="I79" s="366"/>
      <c r="J79" s="366"/>
      <c r="K79" s="366"/>
      <c r="L79" s="366"/>
      <c r="M79" s="366"/>
      <c r="N79" s="366"/>
      <c r="O79" s="367"/>
      <c r="AF79" s="231"/>
      <c r="AG79" s="231"/>
      <c r="AH79" s="231"/>
      <c r="AI79" s="215" t="s">
        <v>53</v>
      </c>
      <c r="AM79" s="231"/>
    </row>
    <row r="80" spans="1:41" customFormat="1" ht="15" x14ac:dyDescent="0.25">
      <c r="A80" s="236"/>
      <c r="B80" s="239"/>
      <c r="C80" s="238" t="s">
        <v>27</v>
      </c>
      <c r="D80" s="363" t="s">
        <v>55</v>
      </c>
      <c r="E80" s="363"/>
      <c r="F80" s="363"/>
      <c r="G80" s="240"/>
      <c r="H80" s="241"/>
      <c r="I80" s="241"/>
      <c r="J80" s="241"/>
      <c r="K80" s="242">
        <v>410.94</v>
      </c>
      <c r="L80" s="265">
        <v>1.4375</v>
      </c>
      <c r="M80" s="242">
        <v>26.59</v>
      </c>
      <c r="N80" s="244">
        <v>13.24</v>
      </c>
      <c r="O80" s="245">
        <v>352.05</v>
      </c>
      <c r="AF80" s="231"/>
      <c r="AG80" s="231"/>
      <c r="AH80" s="231"/>
      <c r="AJ80" s="215" t="s">
        <v>55</v>
      </c>
      <c r="AM80" s="231"/>
    </row>
    <row r="81" spans="1:39" customFormat="1" ht="15" x14ac:dyDescent="0.25">
      <c r="A81" s="236"/>
      <c r="B81" s="239"/>
      <c r="C81" s="238" t="s">
        <v>56</v>
      </c>
      <c r="D81" s="363" t="s">
        <v>57</v>
      </c>
      <c r="E81" s="363"/>
      <c r="F81" s="363"/>
      <c r="G81" s="240"/>
      <c r="H81" s="241"/>
      <c r="I81" s="241"/>
      <c r="J81" s="241"/>
      <c r="K81" s="242">
        <v>80.16</v>
      </c>
      <c r="L81" s="265">
        <v>1.4375</v>
      </c>
      <c r="M81" s="242">
        <v>5.19</v>
      </c>
      <c r="N81" s="244">
        <v>44.77</v>
      </c>
      <c r="O81" s="245">
        <v>232.36</v>
      </c>
      <c r="AF81" s="231"/>
      <c r="AG81" s="231"/>
      <c r="AH81" s="231"/>
      <c r="AJ81" s="215" t="s">
        <v>57</v>
      </c>
      <c r="AM81" s="231"/>
    </row>
    <row r="82" spans="1:39" customFormat="1" ht="15" x14ac:dyDescent="0.25">
      <c r="A82" s="236"/>
      <c r="B82" s="239"/>
      <c r="C82" s="238"/>
      <c r="D82" s="363" t="s">
        <v>62</v>
      </c>
      <c r="E82" s="363"/>
      <c r="F82" s="363"/>
      <c r="G82" s="240" t="s">
        <v>61</v>
      </c>
      <c r="H82" s="244">
        <v>6.91</v>
      </c>
      <c r="I82" s="265">
        <v>1.4375</v>
      </c>
      <c r="J82" s="269">
        <v>0.44707010000000003</v>
      </c>
      <c r="K82" s="250"/>
      <c r="L82" s="241"/>
      <c r="M82" s="250"/>
      <c r="N82" s="241"/>
      <c r="O82" s="251"/>
      <c r="AF82" s="231"/>
      <c r="AG82" s="231"/>
      <c r="AH82" s="231"/>
      <c r="AK82" s="215" t="s">
        <v>62</v>
      </c>
      <c r="AM82" s="231"/>
    </row>
    <row r="83" spans="1:39" customFormat="1" ht="15" x14ac:dyDescent="0.25">
      <c r="A83" s="254"/>
      <c r="B83" s="240"/>
      <c r="C83" s="238"/>
      <c r="D83" s="369" t="s">
        <v>63</v>
      </c>
      <c r="E83" s="369"/>
      <c r="F83" s="369"/>
      <c r="G83" s="255"/>
      <c r="H83" s="256"/>
      <c r="I83" s="256"/>
      <c r="J83" s="256"/>
      <c r="K83" s="258">
        <v>410.94</v>
      </c>
      <c r="L83" s="256"/>
      <c r="M83" s="258">
        <v>26.59</v>
      </c>
      <c r="N83" s="256"/>
      <c r="O83" s="266">
        <v>352.05</v>
      </c>
      <c r="AF83" s="231"/>
      <c r="AG83" s="231"/>
      <c r="AH83" s="231"/>
      <c r="AL83" s="215" t="s">
        <v>63</v>
      </c>
      <c r="AM83" s="231"/>
    </row>
    <row r="84" spans="1:39" customFormat="1" ht="15" x14ac:dyDescent="0.25">
      <c r="A84" s="236"/>
      <c r="B84" s="239"/>
      <c r="C84" s="238"/>
      <c r="D84" s="363" t="s">
        <v>64</v>
      </c>
      <c r="E84" s="363"/>
      <c r="F84" s="363"/>
      <c r="G84" s="240"/>
      <c r="H84" s="241"/>
      <c r="I84" s="241"/>
      <c r="J84" s="241"/>
      <c r="K84" s="250"/>
      <c r="L84" s="241"/>
      <c r="M84" s="242">
        <v>5.19</v>
      </c>
      <c r="N84" s="241"/>
      <c r="O84" s="245">
        <v>232.36</v>
      </c>
      <c r="AF84" s="231"/>
      <c r="AG84" s="231"/>
      <c r="AH84" s="231"/>
      <c r="AK84" s="215" t="s">
        <v>64</v>
      </c>
      <c r="AM84" s="231"/>
    </row>
    <row r="85" spans="1:39" customFormat="1" ht="45" x14ac:dyDescent="0.25">
      <c r="A85" s="236"/>
      <c r="B85" s="239"/>
      <c r="C85" s="238" t="s">
        <v>65</v>
      </c>
      <c r="D85" s="363" t="s">
        <v>66</v>
      </c>
      <c r="E85" s="363"/>
      <c r="F85" s="363"/>
      <c r="G85" s="240" t="s">
        <v>67</v>
      </c>
      <c r="H85" s="248">
        <v>92</v>
      </c>
      <c r="I85" s="241"/>
      <c r="J85" s="248">
        <v>92</v>
      </c>
      <c r="K85" s="250"/>
      <c r="L85" s="241"/>
      <c r="M85" s="242">
        <v>4.7699999999999996</v>
      </c>
      <c r="N85" s="241"/>
      <c r="O85" s="245">
        <v>213.77</v>
      </c>
      <c r="AF85" s="231"/>
      <c r="AG85" s="231"/>
      <c r="AH85" s="231"/>
      <c r="AK85" s="215" t="s">
        <v>66</v>
      </c>
      <c r="AM85" s="231"/>
    </row>
    <row r="86" spans="1:39" customFormat="1" ht="67.5" x14ac:dyDescent="0.25">
      <c r="A86" s="236"/>
      <c r="B86" s="239"/>
      <c r="C86" s="238" t="s">
        <v>68</v>
      </c>
      <c r="D86" s="363" t="s">
        <v>69</v>
      </c>
      <c r="E86" s="363"/>
      <c r="F86" s="363"/>
      <c r="G86" s="240" t="s">
        <v>67</v>
      </c>
      <c r="H86" s="248">
        <v>46</v>
      </c>
      <c r="I86" s="244">
        <v>0.85</v>
      </c>
      <c r="J86" s="252">
        <v>39.1</v>
      </c>
      <c r="K86" s="250"/>
      <c r="L86" s="241"/>
      <c r="M86" s="242">
        <v>2.0299999999999998</v>
      </c>
      <c r="N86" s="241"/>
      <c r="O86" s="245">
        <v>90.85</v>
      </c>
      <c r="AF86" s="231"/>
      <c r="AG86" s="231"/>
      <c r="AH86" s="231"/>
      <c r="AK86" s="215" t="s">
        <v>69</v>
      </c>
      <c r="AM86" s="231"/>
    </row>
    <row r="87" spans="1:39" customFormat="1" ht="15" x14ac:dyDescent="0.25">
      <c r="A87" s="236"/>
      <c r="B87" s="260"/>
      <c r="C87" s="295"/>
      <c r="D87" s="364" t="s">
        <v>70</v>
      </c>
      <c r="E87" s="364"/>
      <c r="F87" s="364"/>
      <c r="G87" s="233"/>
      <c r="H87" s="261"/>
      <c r="I87" s="261"/>
      <c r="J87" s="261"/>
      <c r="K87" s="262"/>
      <c r="L87" s="261"/>
      <c r="M87" s="263">
        <v>33.39</v>
      </c>
      <c r="N87" s="256"/>
      <c r="O87" s="270">
        <v>656.67</v>
      </c>
      <c r="AF87" s="231"/>
      <c r="AG87" s="231"/>
      <c r="AH87" s="231"/>
      <c r="AM87" s="231" t="s">
        <v>70</v>
      </c>
    </row>
    <row r="88" spans="1:39" customFormat="1" ht="23.25" x14ac:dyDescent="0.25">
      <c r="A88" s="232" t="s">
        <v>85</v>
      </c>
      <c r="B88" s="233" t="s">
        <v>85</v>
      </c>
      <c r="C88" s="294" t="s">
        <v>398</v>
      </c>
      <c r="D88" s="368" t="s">
        <v>399</v>
      </c>
      <c r="E88" s="368"/>
      <c r="F88" s="368"/>
      <c r="G88" s="233" t="s">
        <v>71</v>
      </c>
      <c r="H88" s="233">
        <v>1.1252E-2</v>
      </c>
      <c r="I88" s="233" t="s">
        <v>48</v>
      </c>
      <c r="J88" s="233" t="s">
        <v>400</v>
      </c>
      <c r="K88" s="234"/>
      <c r="L88" s="233"/>
      <c r="M88" s="234"/>
      <c r="N88" s="233"/>
      <c r="O88" s="235"/>
      <c r="AF88" s="231"/>
      <c r="AG88" s="231"/>
      <c r="AH88" s="231" t="s">
        <v>399</v>
      </c>
      <c r="AM88" s="231"/>
    </row>
    <row r="89" spans="1:39" customFormat="1" ht="33.75" x14ac:dyDescent="0.25">
      <c r="A89" s="236"/>
      <c r="B89" s="237"/>
      <c r="C89" s="238" t="s">
        <v>50</v>
      </c>
      <c r="D89" s="366" t="s">
        <v>51</v>
      </c>
      <c r="E89" s="366"/>
      <c r="F89" s="366"/>
      <c r="G89" s="366"/>
      <c r="H89" s="366"/>
      <c r="I89" s="366"/>
      <c r="J89" s="366"/>
      <c r="K89" s="366"/>
      <c r="L89" s="366"/>
      <c r="M89" s="366"/>
      <c r="N89" s="366"/>
      <c r="O89" s="367"/>
      <c r="AF89" s="231"/>
      <c r="AG89" s="231"/>
      <c r="AH89" s="231"/>
      <c r="AI89" s="215" t="s">
        <v>51</v>
      </c>
      <c r="AM89" s="231"/>
    </row>
    <row r="90" spans="1:39" customFormat="1" ht="57" x14ac:dyDescent="0.25">
      <c r="A90" s="236"/>
      <c r="B90" s="237"/>
      <c r="C90" s="238" t="s">
        <v>52</v>
      </c>
      <c r="D90" s="366" t="s">
        <v>53</v>
      </c>
      <c r="E90" s="366"/>
      <c r="F90" s="366"/>
      <c r="G90" s="366"/>
      <c r="H90" s="366"/>
      <c r="I90" s="366"/>
      <c r="J90" s="366"/>
      <c r="K90" s="366"/>
      <c r="L90" s="366"/>
      <c r="M90" s="366"/>
      <c r="N90" s="366"/>
      <c r="O90" s="367"/>
      <c r="AF90" s="231"/>
      <c r="AG90" s="231"/>
      <c r="AH90" s="231"/>
      <c r="AI90" s="215" t="s">
        <v>53</v>
      </c>
      <c r="AM90" s="231"/>
    </row>
    <row r="91" spans="1:39" customFormat="1" ht="15" x14ac:dyDescent="0.25">
      <c r="A91" s="236"/>
      <c r="B91" s="239"/>
      <c r="C91" s="238" t="s">
        <v>48</v>
      </c>
      <c r="D91" s="363" t="s">
        <v>54</v>
      </c>
      <c r="E91" s="363"/>
      <c r="F91" s="363"/>
      <c r="G91" s="240"/>
      <c r="H91" s="241"/>
      <c r="I91" s="241"/>
      <c r="J91" s="241"/>
      <c r="K91" s="242">
        <v>663.75</v>
      </c>
      <c r="L91" s="265">
        <v>1.3225</v>
      </c>
      <c r="M91" s="242">
        <v>9.8800000000000008</v>
      </c>
      <c r="N91" s="244">
        <v>44.77</v>
      </c>
      <c r="O91" s="245">
        <v>442.33</v>
      </c>
      <c r="AF91" s="231"/>
      <c r="AG91" s="231"/>
      <c r="AH91" s="231"/>
      <c r="AJ91" s="215" t="s">
        <v>54</v>
      </c>
      <c r="AM91" s="231"/>
    </row>
    <row r="92" spans="1:39" customFormat="1" ht="15" x14ac:dyDescent="0.25">
      <c r="A92" s="236"/>
      <c r="B92" s="239"/>
      <c r="C92" s="238"/>
      <c r="D92" s="363" t="s">
        <v>60</v>
      </c>
      <c r="E92" s="363"/>
      <c r="F92" s="363"/>
      <c r="G92" s="240" t="s">
        <v>61</v>
      </c>
      <c r="H92" s="252">
        <v>88.5</v>
      </c>
      <c r="I92" s="265">
        <v>1.3225</v>
      </c>
      <c r="J92" s="269">
        <v>1.3169481000000001</v>
      </c>
      <c r="K92" s="250"/>
      <c r="L92" s="241"/>
      <c r="M92" s="250"/>
      <c r="N92" s="241"/>
      <c r="O92" s="251"/>
      <c r="AF92" s="231"/>
      <c r="AG92" s="231"/>
      <c r="AH92" s="231"/>
      <c r="AK92" s="215" t="s">
        <v>60</v>
      </c>
      <c r="AM92" s="231"/>
    </row>
    <row r="93" spans="1:39" customFormat="1" ht="15" x14ac:dyDescent="0.25">
      <c r="A93" s="254"/>
      <c r="B93" s="240"/>
      <c r="C93" s="238"/>
      <c r="D93" s="369" t="s">
        <v>63</v>
      </c>
      <c r="E93" s="369"/>
      <c r="F93" s="369"/>
      <c r="G93" s="255"/>
      <c r="H93" s="256"/>
      <c r="I93" s="256"/>
      <c r="J93" s="256"/>
      <c r="K93" s="258">
        <v>663.75</v>
      </c>
      <c r="L93" s="256"/>
      <c r="M93" s="258">
        <v>9.8800000000000008</v>
      </c>
      <c r="N93" s="256"/>
      <c r="O93" s="266">
        <v>442.33</v>
      </c>
      <c r="AF93" s="231"/>
      <c r="AG93" s="231"/>
      <c r="AH93" s="231"/>
      <c r="AL93" s="215" t="s">
        <v>63</v>
      </c>
      <c r="AM93" s="231"/>
    </row>
    <row r="94" spans="1:39" customFormat="1" ht="15" x14ac:dyDescent="0.25">
      <c r="A94" s="236"/>
      <c r="B94" s="239"/>
      <c r="C94" s="238"/>
      <c r="D94" s="363" t="s">
        <v>64</v>
      </c>
      <c r="E94" s="363"/>
      <c r="F94" s="363"/>
      <c r="G94" s="240"/>
      <c r="H94" s="241"/>
      <c r="I94" s="241"/>
      <c r="J94" s="241"/>
      <c r="K94" s="250"/>
      <c r="L94" s="241"/>
      <c r="M94" s="242">
        <v>9.8800000000000008</v>
      </c>
      <c r="N94" s="241"/>
      <c r="O94" s="245">
        <v>442.33</v>
      </c>
      <c r="AF94" s="231"/>
      <c r="AG94" s="231"/>
      <c r="AH94" s="231"/>
      <c r="AK94" s="215" t="s">
        <v>64</v>
      </c>
      <c r="AM94" s="231"/>
    </row>
    <row r="95" spans="1:39" customFormat="1" ht="45" x14ac:dyDescent="0.25">
      <c r="A95" s="236"/>
      <c r="B95" s="239"/>
      <c r="C95" s="238" t="s">
        <v>74</v>
      </c>
      <c r="D95" s="363" t="s">
        <v>75</v>
      </c>
      <c r="E95" s="363"/>
      <c r="F95" s="363"/>
      <c r="G95" s="240" t="s">
        <v>67</v>
      </c>
      <c r="H95" s="248">
        <v>89</v>
      </c>
      <c r="I95" s="241"/>
      <c r="J95" s="248">
        <v>89</v>
      </c>
      <c r="K95" s="250"/>
      <c r="L95" s="241"/>
      <c r="M95" s="242">
        <v>8.7899999999999991</v>
      </c>
      <c r="N95" s="241"/>
      <c r="O95" s="245">
        <v>393.67</v>
      </c>
      <c r="AF95" s="231"/>
      <c r="AG95" s="231"/>
      <c r="AH95" s="231"/>
      <c r="AK95" s="215" t="s">
        <v>75</v>
      </c>
      <c r="AM95" s="231"/>
    </row>
    <row r="96" spans="1:39" customFormat="1" ht="67.5" x14ac:dyDescent="0.25">
      <c r="A96" s="236"/>
      <c r="B96" s="239"/>
      <c r="C96" s="238" t="s">
        <v>76</v>
      </c>
      <c r="D96" s="363" t="s">
        <v>77</v>
      </c>
      <c r="E96" s="363"/>
      <c r="F96" s="363"/>
      <c r="G96" s="240" t="s">
        <v>67</v>
      </c>
      <c r="H96" s="248">
        <v>40</v>
      </c>
      <c r="I96" s="244">
        <v>0.85</v>
      </c>
      <c r="J96" s="248">
        <v>34</v>
      </c>
      <c r="K96" s="250"/>
      <c r="L96" s="241"/>
      <c r="M96" s="242">
        <v>3.36</v>
      </c>
      <c r="N96" s="241"/>
      <c r="O96" s="245">
        <v>150.38999999999999</v>
      </c>
      <c r="AF96" s="231"/>
      <c r="AG96" s="231"/>
      <c r="AH96" s="231"/>
      <c r="AK96" s="215" t="s">
        <v>77</v>
      </c>
      <c r="AM96" s="231"/>
    </row>
    <row r="97" spans="1:39" customFormat="1" ht="15" x14ac:dyDescent="0.25">
      <c r="A97" s="236"/>
      <c r="B97" s="260"/>
      <c r="C97" s="295"/>
      <c r="D97" s="364" t="s">
        <v>70</v>
      </c>
      <c r="E97" s="364"/>
      <c r="F97" s="364"/>
      <c r="G97" s="233"/>
      <c r="H97" s="261"/>
      <c r="I97" s="261"/>
      <c r="J97" s="261"/>
      <c r="K97" s="262"/>
      <c r="L97" s="261"/>
      <c r="M97" s="263">
        <v>22.03</v>
      </c>
      <c r="N97" s="256"/>
      <c r="O97" s="270">
        <v>986.39</v>
      </c>
      <c r="AF97" s="231"/>
      <c r="AG97" s="231"/>
      <c r="AH97" s="231"/>
      <c r="AM97" s="231" t="s">
        <v>70</v>
      </c>
    </row>
    <row r="98" spans="1:39" customFormat="1" ht="15" x14ac:dyDescent="0.25">
      <c r="A98" s="370" t="s">
        <v>401</v>
      </c>
      <c r="B98" s="371"/>
      <c r="C98" s="371"/>
      <c r="D98" s="371"/>
      <c r="E98" s="371"/>
      <c r="F98" s="371"/>
      <c r="G98" s="371"/>
      <c r="H98" s="371"/>
      <c r="I98" s="371"/>
      <c r="J98" s="371"/>
      <c r="K98" s="371"/>
      <c r="L98" s="371"/>
      <c r="M98" s="371"/>
      <c r="N98" s="371"/>
      <c r="O98" s="372"/>
      <c r="AF98" s="231"/>
      <c r="AG98" s="231" t="s">
        <v>401</v>
      </c>
      <c r="AH98" s="231"/>
      <c r="AM98" s="231"/>
    </row>
    <row r="99" spans="1:39" customFormat="1" ht="22.5" x14ac:dyDescent="0.25">
      <c r="A99" s="232" t="s">
        <v>86</v>
      </c>
      <c r="B99" s="233" t="s">
        <v>86</v>
      </c>
      <c r="C99" s="294" t="s">
        <v>273</v>
      </c>
      <c r="D99" s="368" t="s">
        <v>274</v>
      </c>
      <c r="E99" s="368"/>
      <c r="F99" s="368"/>
      <c r="G99" s="233" t="s">
        <v>71</v>
      </c>
      <c r="H99" s="233">
        <v>0.01</v>
      </c>
      <c r="I99" s="233" t="s">
        <v>48</v>
      </c>
      <c r="J99" s="233" t="s">
        <v>402</v>
      </c>
      <c r="K99" s="234"/>
      <c r="L99" s="233"/>
      <c r="M99" s="234"/>
      <c r="N99" s="233"/>
      <c r="O99" s="235"/>
      <c r="AF99" s="231"/>
      <c r="AG99" s="231"/>
      <c r="AH99" s="231" t="s">
        <v>274</v>
      </c>
      <c r="AM99" s="231"/>
    </row>
    <row r="100" spans="1:39" customFormat="1" ht="33.75" x14ac:dyDescent="0.25">
      <c r="A100" s="236"/>
      <c r="B100" s="237"/>
      <c r="C100" s="238" t="s">
        <v>50</v>
      </c>
      <c r="D100" s="366" t="s">
        <v>51</v>
      </c>
      <c r="E100" s="366"/>
      <c r="F100" s="366"/>
      <c r="G100" s="366"/>
      <c r="H100" s="366"/>
      <c r="I100" s="366"/>
      <c r="J100" s="366"/>
      <c r="K100" s="366"/>
      <c r="L100" s="366"/>
      <c r="M100" s="366"/>
      <c r="N100" s="366"/>
      <c r="O100" s="367"/>
      <c r="AF100" s="231"/>
      <c r="AG100" s="231"/>
      <c r="AH100" s="231"/>
      <c r="AI100" s="215" t="s">
        <v>51</v>
      </c>
      <c r="AM100" s="231"/>
    </row>
    <row r="101" spans="1:39" customFormat="1" ht="57" x14ac:dyDescent="0.25">
      <c r="A101" s="236"/>
      <c r="B101" s="237"/>
      <c r="C101" s="238" t="s">
        <v>52</v>
      </c>
      <c r="D101" s="366" t="s">
        <v>53</v>
      </c>
      <c r="E101" s="366"/>
      <c r="F101" s="366"/>
      <c r="G101" s="366"/>
      <c r="H101" s="366"/>
      <c r="I101" s="366"/>
      <c r="J101" s="366"/>
      <c r="K101" s="366"/>
      <c r="L101" s="366"/>
      <c r="M101" s="366"/>
      <c r="N101" s="366"/>
      <c r="O101" s="367"/>
      <c r="AF101" s="231"/>
      <c r="AG101" s="231"/>
      <c r="AH101" s="231"/>
      <c r="AI101" s="215" t="s">
        <v>53</v>
      </c>
      <c r="AM101" s="231"/>
    </row>
    <row r="102" spans="1:39" customFormat="1" ht="15" x14ac:dyDescent="0.25">
      <c r="A102" s="236"/>
      <c r="B102" s="239"/>
      <c r="C102" s="238" t="s">
        <v>48</v>
      </c>
      <c r="D102" s="363" t="s">
        <v>54</v>
      </c>
      <c r="E102" s="363"/>
      <c r="F102" s="363"/>
      <c r="G102" s="240"/>
      <c r="H102" s="241"/>
      <c r="I102" s="241"/>
      <c r="J102" s="241"/>
      <c r="K102" s="246">
        <v>1053</v>
      </c>
      <c r="L102" s="265">
        <v>1.3225</v>
      </c>
      <c r="M102" s="242">
        <v>13.93</v>
      </c>
      <c r="N102" s="244">
        <v>44.77</v>
      </c>
      <c r="O102" s="245">
        <v>623.65</v>
      </c>
      <c r="AF102" s="231"/>
      <c r="AG102" s="231"/>
      <c r="AH102" s="231"/>
      <c r="AJ102" s="215" t="s">
        <v>54</v>
      </c>
      <c r="AM102" s="231"/>
    </row>
    <row r="103" spans="1:39" customFormat="1" ht="15" x14ac:dyDescent="0.25">
      <c r="A103" s="236"/>
      <c r="B103" s="239"/>
      <c r="C103" s="238" t="s">
        <v>27</v>
      </c>
      <c r="D103" s="363" t="s">
        <v>55</v>
      </c>
      <c r="E103" s="363"/>
      <c r="F103" s="363"/>
      <c r="G103" s="240"/>
      <c r="H103" s="241"/>
      <c r="I103" s="241"/>
      <c r="J103" s="241"/>
      <c r="K103" s="246">
        <v>1566.06</v>
      </c>
      <c r="L103" s="265">
        <v>1.4375</v>
      </c>
      <c r="M103" s="242">
        <v>22.51</v>
      </c>
      <c r="N103" s="244">
        <v>13.24</v>
      </c>
      <c r="O103" s="245">
        <v>298.02999999999997</v>
      </c>
      <c r="AF103" s="231"/>
      <c r="AG103" s="231"/>
      <c r="AH103" s="231"/>
      <c r="AJ103" s="215" t="s">
        <v>55</v>
      </c>
      <c r="AM103" s="231"/>
    </row>
    <row r="104" spans="1:39" customFormat="1" ht="15" x14ac:dyDescent="0.25">
      <c r="A104" s="236"/>
      <c r="B104" s="239"/>
      <c r="C104" s="238" t="s">
        <v>56</v>
      </c>
      <c r="D104" s="363" t="s">
        <v>57</v>
      </c>
      <c r="E104" s="363"/>
      <c r="F104" s="363"/>
      <c r="G104" s="240"/>
      <c r="H104" s="241"/>
      <c r="I104" s="241"/>
      <c r="J104" s="241"/>
      <c r="K104" s="242">
        <v>244.39</v>
      </c>
      <c r="L104" s="265">
        <v>1.4375</v>
      </c>
      <c r="M104" s="242">
        <v>3.51</v>
      </c>
      <c r="N104" s="244">
        <v>44.77</v>
      </c>
      <c r="O104" s="245">
        <v>157.13999999999999</v>
      </c>
      <c r="AF104" s="231"/>
      <c r="AG104" s="231"/>
      <c r="AH104" s="231"/>
      <c r="AJ104" s="215" t="s">
        <v>57</v>
      </c>
      <c r="AM104" s="231"/>
    </row>
    <row r="105" spans="1:39" customFormat="1" ht="15" x14ac:dyDescent="0.25">
      <c r="A105" s="236"/>
      <c r="B105" s="239"/>
      <c r="C105" s="238" t="s">
        <v>58</v>
      </c>
      <c r="D105" s="363" t="s">
        <v>59</v>
      </c>
      <c r="E105" s="363"/>
      <c r="F105" s="363"/>
      <c r="G105" s="240"/>
      <c r="H105" s="241"/>
      <c r="I105" s="241"/>
      <c r="J105" s="241"/>
      <c r="K105" s="242">
        <v>909.27</v>
      </c>
      <c r="L105" s="241"/>
      <c r="M105" s="242">
        <v>9.09</v>
      </c>
      <c r="N105" s="244">
        <v>8.16</v>
      </c>
      <c r="O105" s="245">
        <v>74.17</v>
      </c>
      <c r="AF105" s="231"/>
      <c r="AG105" s="231"/>
      <c r="AH105" s="231"/>
      <c r="AJ105" s="215" t="s">
        <v>59</v>
      </c>
      <c r="AM105" s="231"/>
    </row>
    <row r="106" spans="1:39" customFormat="1" ht="15" x14ac:dyDescent="0.25">
      <c r="A106" s="236"/>
      <c r="B106" s="239"/>
      <c r="C106" s="238"/>
      <c r="D106" s="363" t="s">
        <v>60</v>
      </c>
      <c r="E106" s="363"/>
      <c r="F106" s="363"/>
      <c r="G106" s="240" t="s">
        <v>61</v>
      </c>
      <c r="H106" s="248">
        <v>135</v>
      </c>
      <c r="I106" s="265">
        <v>1.3225</v>
      </c>
      <c r="J106" s="249">
        <v>1.7853749999999999</v>
      </c>
      <c r="K106" s="250"/>
      <c r="L106" s="241"/>
      <c r="M106" s="250"/>
      <c r="N106" s="241"/>
      <c r="O106" s="251"/>
      <c r="AF106" s="231"/>
      <c r="AG106" s="231"/>
      <c r="AH106" s="231"/>
      <c r="AK106" s="215" t="s">
        <v>60</v>
      </c>
      <c r="AM106" s="231"/>
    </row>
    <row r="107" spans="1:39" customFormat="1" ht="15" x14ac:dyDescent="0.25">
      <c r="A107" s="236"/>
      <c r="B107" s="239"/>
      <c r="C107" s="238"/>
      <c r="D107" s="363" t="s">
        <v>62</v>
      </c>
      <c r="E107" s="363"/>
      <c r="F107" s="363"/>
      <c r="G107" s="240" t="s">
        <v>61</v>
      </c>
      <c r="H107" s="244">
        <v>18.12</v>
      </c>
      <c r="I107" s="265">
        <v>1.4375</v>
      </c>
      <c r="J107" s="249">
        <v>0.26047500000000001</v>
      </c>
      <c r="K107" s="250"/>
      <c r="L107" s="241"/>
      <c r="M107" s="250"/>
      <c r="N107" s="241"/>
      <c r="O107" s="251"/>
      <c r="AF107" s="231"/>
      <c r="AG107" s="231"/>
      <c r="AH107" s="231"/>
      <c r="AK107" s="215" t="s">
        <v>62</v>
      </c>
      <c r="AM107" s="231"/>
    </row>
    <row r="108" spans="1:39" customFormat="1" ht="15" x14ac:dyDescent="0.25">
      <c r="A108" s="254"/>
      <c r="B108" s="240"/>
      <c r="C108" s="238"/>
      <c r="D108" s="369" t="s">
        <v>63</v>
      </c>
      <c r="E108" s="369"/>
      <c r="F108" s="369"/>
      <c r="G108" s="255"/>
      <c r="H108" s="256"/>
      <c r="I108" s="256"/>
      <c r="J108" s="256"/>
      <c r="K108" s="257">
        <v>3528.33</v>
      </c>
      <c r="L108" s="256"/>
      <c r="M108" s="258">
        <v>45.53</v>
      </c>
      <c r="N108" s="256"/>
      <c r="O108" s="266">
        <v>995.85</v>
      </c>
      <c r="AF108" s="231"/>
      <c r="AG108" s="231"/>
      <c r="AH108" s="231"/>
      <c r="AL108" s="215" t="s">
        <v>63</v>
      </c>
      <c r="AM108" s="231"/>
    </row>
    <row r="109" spans="1:39" customFormat="1" ht="15" x14ac:dyDescent="0.25">
      <c r="A109" s="236"/>
      <c r="B109" s="239"/>
      <c r="C109" s="238"/>
      <c r="D109" s="363" t="s">
        <v>64</v>
      </c>
      <c r="E109" s="363"/>
      <c r="F109" s="363"/>
      <c r="G109" s="240"/>
      <c r="H109" s="241"/>
      <c r="I109" s="241"/>
      <c r="J109" s="241"/>
      <c r="K109" s="250"/>
      <c r="L109" s="241"/>
      <c r="M109" s="242">
        <v>17.440000000000001</v>
      </c>
      <c r="N109" s="241"/>
      <c r="O109" s="245">
        <v>780.79</v>
      </c>
      <c r="AF109" s="231"/>
      <c r="AG109" s="231"/>
      <c r="AH109" s="231"/>
      <c r="AK109" s="215" t="s">
        <v>64</v>
      </c>
      <c r="AM109" s="231"/>
    </row>
    <row r="110" spans="1:39" customFormat="1" ht="45" x14ac:dyDescent="0.25">
      <c r="A110" s="236"/>
      <c r="B110" s="239"/>
      <c r="C110" s="238" t="s">
        <v>275</v>
      </c>
      <c r="D110" s="363" t="s">
        <v>276</v>
      </c>
      <c r="E110" s="363"/>
      <c r="F110" s="363"/>
      <c r="G110" s="240" t="s">
        <v>67</v>
      </c>
      <c r="H110" s="248">
        <v>102</v>
      </c>
      <c r="I110" s="241"/>
      <c r="J110" s="248">
        <v>102</v>
      </c>
      <c r="K110" s="250"/>
      <c r="L110" s="241"/>
      <c r="M110" s="242">
        <v>17.79</v>
      </c>
      <c r="N110" s="241"/>
      <c r="O110" s="245">
        <v>796.41</v>
      </c>
      <c r="AF110" s="231"/>
      <c r="AG110" s="231"/>
      <c r="AH110" s="231"/>
      <c r="AK110" s="215" t="s">
        <v>276</v>
      </c>
      <c r="AM110" s="231"/>
    </row>
    <row r="111" spans="1:39" customFormat="1" ht="67.5" x14ac:dyDescent="0.25">
      <c r="A111" s="236"/>
      <c r="B111" s="239"/>
      <c r="C111" s="238" t="s">
        <v>277</v>
      </c>
      <c r="D111" s="363" t="s">
        <v>278</v>
      </c>
      <c r="E111" s="363"/>
      <c r="F111" s="363"/>
      <c r="G111" s="240" t="s">
        <v>67</v>
      </c>
      <c r="H111" s="248">
        <v>58</v>
      </c>
      <c r="I111" s="244">
        <v>0.85</v>
      </c>
      <c r="J111" s="252">
        <v>49.3</v>
      </c>
      <c r="K111" s="250"/>
      <c r="L111" s="241"/>
      <c r="M111" s="242">
        <v>8.6</v>
      </c>
      <c r="N111" s="241"/>
      <c r="O111" s="245">
        <v>384.93</v>
      </c>
      <c r="AF111" s="231"/>
      <c r="AG111" s="231"/>
      <c r="AH111" s="231"/>
      <c r="AK111" s="215" t="s">
        <v>278</v>
      </c>
      <c r="AM111" s="231"/>
    </row>
    <row r="112" spans="1:39" customFormat="1" ht="15" x14ac:dyDescent="0.25">
      <c r="A112" s="236"/>
      <c r="B112" s="260"/>
      <c r="C112" s="295"/>
      <c r="D112" s="364" t="s">
        <v>70</v>
      </c>
      <c r="E112" s="364"/>
      <c r="F112" s="364"/>
      <c r="G112" s="233"/>
      <c r="H112" s="261"/>
      <c r="I112" s="261"/>
      <c r="J112" s="261"/>
      <c r="K112" s="262"/>
      <c r="L112" s="261"/>
      <c r="M112" s="263">
        <v>71.92</v>
      </c>
      <c r="N112" s="256"/>
      <c r="O112" s="264">
        <v>2177.19</v>
      </c>
      <c r="AF112" s="231"/>
      <c r="AG112" s="231"/>
      <c r="AH112" s="231"/>
      <c r="AM112" s="231" t="s">
        <v>70</v>
      </c>
    </row>
    <row r="113" spans="1:40" customFormat="1" ht="23.25" x14ac:dyDescent="0.25">
      <c r="A113" s="232" t="s">
        <v>87</v>
      </c>
      <c r="B113" s="233" t="s">
        <v>87</v>
      </c>
      <c r="C113" s="294" t="s">
        <v>403</v>
      </c>
      <c r="D113" s="368" t="s">
        <v>404</v>
      </c>
      <c r="E113" s="368"/>
      <c r="F113" s="368"/>
      <c r="G113" s="233" t="s">
        <v>80</v>
      </c>
      <c r="H113" s="233">
        <v>1.02</v>
      </c>
      <c r="I113" s="233" t="s">
        <v>48</v>
      </c>
      <c r="J113" s="233" t="s">
        <v>405</v>
      </c>
      <c r="K113" s="234" t="s">
        <v>406</v>
      </c>
      <c r="L113" s="233"/>
      <c r="M113" s="234" t="s">
        <v>407</v>
      </c>
      <c r="N113" s="233" t="s">
        <v>82</v>
      </c>
      <c r="O113" s="235" t="s">
        <v>408</v>
      </c>
      <c r="AF113" s="231"/>
      <c r="AG113" s="231"/>
      <c r="AH113" s="231" t="s">
        <v>404</v>
      </c>
      <c r="AM113" s="231"/>
    </row>
    <row r="114" spans="1:40" customFormat="1" ht="15" x14ac:dyDescent="0.25">
      <c r="A114" s="267"/>
      <c r="B114" s="214"/>
      <c r="C114" s="295"/>
      <c r="D114" s="363" t="s">
        <v>83</v>
      </c>
      <c r="E114" s="363"/>
      <c r="F114" s="363"/>
      <c r="G114" s="363"/>
      <c r="H114" s="363"/>
      <c r="I114" s="363"/>
      <c r="J114" s="363"/>
      <c r="K114" s="363"/>
      <c r="L114" s="363"/>
      <c r="M114" s="363"/>
      <c r="N114" s="363"/>
      <c r="O114" s="365"/>
      <c r="AF114" s="231"/>
      <c r="AG114" s="231"/>
      <c r="AH114" s="231"/>
      <c r="AM114" s="231"/>
      <c r="AN114" s="215" t="s">
        <v>83</v>
      </c>
    </row>
    <row r="115" spans="1:40" customFormat="1" ht="15" x14ac:dyDescent="0.25">
      <c r="A115" s="236"/>
      <c r="B115" s="260"/>
      <c r="C115" s="295"/>
      <c r="D115" s="364" t="s">
        <v>70</v>
      </c>
      <c r="E115" s="364"/>
      <c r="F115" s="364"/>
      <c r="G115" s="233"/>
      <c r="H115" s="261"/>
      <c r="I115" s="261"/>
      <c r="J115" s="261"/>
      <c r="K115" s="262"/>
      <c r="L115" s="261"/>
      <c r="M115" s="263">
        <v>499.8</v>
      </c>
      <c r="N115" s="256"/>
      <c r="O115" s="264">
        <v>4078.37</v>
      </c>
      <c r="AF115" s="231"/>
      <c r="AG115" s="231"/>
      <c r="AH115" s="231"/>
      <c r="AM115" s="231" t="s">
        <v>70</v>
      </c>
    </row>
    <row r="116" spans="1:40" customFormat="1" ht="34.5" x14ac:dyDescent="0.25">
      <c r="A116" s="232" t="s">
        <v>88</v>
      </c>
      <c r="B116" s="233" t="s">
        <v>88</v>
      </c>
      <c r="C116" s="294" t="s">
        <v>409</v>
      </c>
      <c r="D116" s="368" t="s">
        <v>410</v>
      </c>
      <c r="E116" s="368"/>
      <c r="F116" s="368"/>
      <c r="G116" s="233" t="s">
        <v>71</v>
      </c>
      <c r="H116" s="233">
        <v>5.1799999999999999E-2</v>
      </c>
      <c r="I116" s="233" t="s">
        <v>48</v>
      </c>
      <c r="J116" s="233" t="s">
        <v>411</v>
      </c>
      <c r="K116" s="234"/>
      <c r="L116" s="233"/>
      <c r="M116" s="234"/>
      <c r="N116" s="233"/>
      <c r="O116" s="235"/>
      <c r="AF116" s="231"/>
      <c r="AG116" s="231"/>
      <c r="AH116" s="231" t="s">
        <v>410</v>
      </c>
      <c r="AM116" s="231"/>
    </row>
    <row r="117" spans="1:40" customFormat="1" ht="33.75" x14ac:dyDescent="0.25">
      <c r="A117" s="236"/>
      <c r="B117" s="237"/>
      <c r="C117" s="238" t="s">
        <v>50</v>
      </c>
      <c r="D117" s="366" t="s">
        <v>51</v>
      </c>
      <c r="E117" s="366"/>
      <c r="F117" s="366"/>
      <c r="G117" s="366"/>
      <c r="H117" s="366"/>
      <c r="I117" s="366"/>
      <c r="J117" s="366"/>
      <c r="K117" s="366"/>
      <c r="L117" s="366"/>
      <c r="M117" s="366"/>
      <c r="N117" s="366"/>
      <c r="O117" s="367"/>
      <c r="AF117" s="231"/>
      <c r="AG117" s="231"/>
      <c r="AH117" s="231"/>
      <c r="AI117" s="215" t="s">
        <v>51</v>
      </c>
      <c r="AM117" s="231"/>
    </row>
    <row r="118" spans="1:40" customFormat="1" ht="57" x14ac:dyDescent="0.25">
      <c r="A118" s="236"/>
      <c r="B118" s="237"/>
      <c r="C118" s="238" t="s">
        <v>52</v>
      </c>
      <c r="D118" s="366" t="s">
        <v>53</v>
      </c>
      <c r="E118" s="366"/>
      <c r="F118" s="366"/>
      <c r="G118" s="366"/>
      <c r="H118" s="366"/>
      <c r="I118" s="366"/>
      <c r="J118" s="366"/>
      <c r="K118" s="366"/>
      <c r="L118" s="366"/>
      <c r="M118" s="366"/>
      <c r="N118" s="366"/>
      <c r="O118" s="367"/>
      <c r="AF118" s="231"/>
      <c r="AG118" s="231"/>
      <c r="AH118" s="231"/>
      <c r="AI118" s="215" t="s">
        <v>53</v>
      </c>
      <c r="AM118" s="231"/>
    </row>
    <row r="119" spans="1:40" customFormat="1" ht="15" x14ac:dyDescent="0.25">
      <c r="A119" s="236"/>
      <c r="B119" s="239"/>
      <c r="C119" s="238" t="s">
        <v>48</v>
      </c>
      <c r="D119" s="363" t="s">
        <v>54</v>
      </c>
      <c r="E119" s="363"/>
      <c r="F119" s="363"/>
      <c r="G119" s="240"/>
      <c r="H119" s="241"/>
      <c r="I119" s="241"/>
      <c r="J119" s="241"/>
      <c r="K119" s="246">
        <v>2260.4499999999998</v>
      </c>
      <c r="L119" s="265">
        <v>1.3225</v>
      </c>
      <c r="M119" s="242">
        <v>154.85</v>
      </c>
      <c r="N119" s="244">
        <v>44.77</v>
      </c>
      <c r="O119" s="247">
        <v>6932.63</v>
      </c>
      <c r="AF119" s="231"/>
      <c r="AG119" s="231"/>
      <c r="AH119" s="231"/>
      <c r="AJ119" s="215" t="s">
        <v>54</v>
      </c>
      <c r="AM119" s="231"/>
    </row>
    <row r="120" spans="1:40" customFormat="1" ht="15" x14ac:dyDescent="0.25">
      <c r="A120" s="236"/>
      <c r="B120" s="239"/>
      <c r="C120" s="238" t="s">
        <v>27</v>
      </c>
      <c r="D120" s="363" t="s">
        <v>55</v>
      </c>
      <c r="E120" s="363"/>
      <c r="F120" s="363"/>
      <c r="G120" s="240"/>
      <c r="H120" s="241"/>
      <c r="I120" s="241"/>
      <c r="J120" s="241"/>
      <c r="K120" s="246">
        <v>2046.03</v>
      </c>
      <c r="L120" s="265">
        <v>1.4375</v>
      </c>
      <c r="M120" s="242">
        <v>152.35</v>
      </c>
      <c r="N120" s="244">
        <v>13.24</v>
      </c>
      <c r="O120" s="247">
        <v>2017.11</v>
      </c>
      <c r="AF120" s="231"/>
      <c r="AG120" s="231"/>
      <c r="AH120" s="231"/>
      <c r="AJ120" s="215" t="s">
        <v>55</v>
      </c>
      <c r="AM120" s="231"/>
    </row>
    <row r="121" spans="1:40" customFormat="1" ht="15" x14ac:dyDescent="0.25">
      <c r="A121" s="236"/>
      <c r="B121" s="239"/>
      <c r="C121" s="238" t="s">
        <v>56</v>
      </c>
      <c r="D121" s="363" t="s">
        <v>57</v>
      </c>
      <c r="E121" s="363"/>
      <c r="F121" s="363"/>
      <c r="G121" s="240"/>
      <c r="H121" s="241"/>
      <c r="I121" s="241"/>
      <c r="J121" s="241"/>
      <c r="K121" s="242">
        <v>314.63</v>
      </c>
      <c r="L121" s="265">
        <v>1.4375</v>
      </c>
      <c r="M121" s="242">
        <v>23.43</v>
      </c>
      <c r="N121" s="244">
        <v>44.77</v>
      </c>
      <c r="O121" s="247">
        <v>1048.96</v>
      </c>
      <c r="AF121" s="231"/>
      <c r="AG121" s="231"/>
      <c r="AH121" s="231"/>
      <c r="AJ121" s="215" t="s">
        <v>57</v>
      </c>
      <c r="AM121" s="231"/>
    </row>
    <row r="122" spans="1:40" customFormat="1" ht="15" x14ac:dyDescent="0.25">
      <c r="A122" s="236"/>
      <c r="B122" s="239"/>
      <c r="C122" s="238" t="s">
        <v>58</v>
      </c>
      <c r="D122" s="363" t="s">
        <v>59</v>
      </c>
      <c r="E122" s="363"/>
      <c r="F122" s="363"/>
      <c r="G122" s="240"/>
      <c r="H122" s="241"/>
      <c r="I122" s="241"/>
      <c r="J122" s="241"/>
      <c r="K122" s="246">
        <v>2474.38</v>
      </c>
      <c r="L122" s="241"/>
      <c r="M122" s="242">
        <v>128.16999999999999</v>
      </c>
      <c r="N122" s="244">
        <v>8.16</v>
      </c>
      <c r="O122" s="247">
        <v>1045.8699999999999</v>
      </c>
      <c r="AF122" s="231"/>
      <c r="AG122" s="231"/>
      <c r="AH122" s="231"/>
      <c r="AJ122" s="215" t="s">
        <v>59</v>
      </c>
      <c r="AM122" s="231"/>
    </row>
    <row r="123" spans="1:40" customFormat="1" ht="15" x14ac:dyDescent="0.25">
      <c r="A123" s="236"/>
      <c r="B123" s="239"/>
      <c r="C123" s="238"/>
      <c r="D123" s="363" t="s">
        <v>60</v>
      </c>
      <c r="E123" s="363"/>
      <c r="F123" s="363"/>
      <c r="G123" s="240" t="s">
        <v>61</v>
      </c>
      <c r="H123" s="248">
        <v>265</v>
      </c>
      <c r="I123" s="265">
        <v>1.3225</v>
      </c>
      <c r="J123" s="269">
        <v>18.153957500000001</v>
      </c>
      <c r="K123" s="250"/>
      <c r="L123" s="241"/>
      <c r="M123" s="250"/>
      <c r="N123" s="241"/>
      <c r="O123" s="251"/>
      <c r="AF123" s="231"/>
      <c r="AG123" s="231"/>
      <c r="AH123" s="231"/>
      <c r="AK123" s="215" t="s">
        <v>60</v>
      </c>
      <c r="AM123" s="231"/>
    </row>
    <row r="124" spans="1:40" customFormat="1" ht="15" x14ac:dyDescent="0.25">
      <c r="A124" s="236"/>
      <c r="B124" s="239"/>
      <c r="C124" s="238"/>
      <c r="D124" s="363" t="s">
        <v>62</v>
      </c>
      <c r="E124" s="363"/>
      <c r="F124" s="363"/>
      <c r="G124" s="240" t="s">
        <v>61</v>
      </c>
      <c r="H124" s="244">
        <v>23.41</v>
      </c>
      <c r="I124" s="265">
        <v>1.4375</v>
      </c>
      <c r="J124" s="269">
        <v>1.7431671</v>
      </c>
      <c r="K124" s="250"/>
      <c r="L124" s="241"/>
      <c r="M124" s="250"/>
      <c r="N124" s="241"/>
      <c r="O124" s="251"/>
      <c r="AF124" s="231"/>
      <c r="AG124" s="231"/>
      <c r="AH124" s="231"/>
      <c r="AK124" s="215" t="s">
        <v>62</v>
      </c>
      <c r="AM124" s="231"/>
    </row>
    <row r="125" spans="1:40" customFormat="1" ht="15" x14ac:dyDescent="0.25">
      <c r="A125" s="254"/>
      <c r="B125" s="240"/>
      <c r="C125" s="238"/>
      <c r="D125" s="369" t="s">
        <v>63</v>
      </c>
      <c r="E125" s="369"/>
      <c r="F125" s="369"/>
      <c r="G125" s="255"/>
      <c r="H125" s="256"/>
      <c r="I125" s="256"/>
      <c r="J125" s="256"/>
      <c r="K125" s="257">
        <v>6780.86</v>
      </c>
      <c r="L125" s="256"/>
      <c r="M125" s="258">
        <v>435.37</v>
      </c>
      <c r="N125" s="256"/>
      <c r="O125" s="259">
        <v>9995.61</v>
      </c>
      <c r="AF125" s="231"/>
      <c r="AG125" s="231"/>
      <c r="AH125" s="231"/>
      <c r="AL125" s="215" t="s">
        <v>63</v>
      </c>
      <c r="AM125" s="231"/>
    </row>
    <row r="126" spans="1:40" customFormat="1" ht="15" x14ac:dyDescent="0.25">
      <c r="A126" s="236"/>
      <c r="B126" s="239"/>
      <c r="C126" s="238"/>
      <c r="D126" s="363" t="s">
        <v>64</v>
      </c>
      <c r="E126" s="363"/>
      <c r="F126" s="363"/>
      <c r="G126" s="240"/>
      <c r="H126" s="241"/>
      <c r="I126" s="241"/>
      <c r="J126" s="241"/>
      <c r="K126" s="250"/>
      <c r="L126" s="241"/>
      <c r="M126" s="242">
        <v>178.28</v>
      </c>
      <c r="N126" s="241"/>
      <c r="O126" s="247">
        <v>7981.59</v>
      </c>
      <c r="AF126" s="231"/>
      <c r="AG126" s="231"/>
      <c r="AH126" s="231"/>
      <c r="AK126" s="215" t="s">
        <v>64</v>
      </c>
      <c r="AM126" s="231"/>
    </row>
    <row r="127" spans="1:40" customFormat="1" ht="45" x14ac:dyDescent="0.25">
      <c r="A127" s="236"/>
      <c r="B127" s="239"/>
      <c r="C127" s="238" t="s">
        <v>275</v>
      </c>
      <c r="D127" s="363" t="s">
        <v>276</v>
      </c>
      <c r="E127" s="363"/>
      <c r="F127" s="363"/>
      <c r="G127" s="240" t="s">
        <v>67</v>
      </c>
      <c r="H127" s="248">
        <v>102</v>
      </c>
      <c r="I127" s="241"/>
      <c r="J127" s="248">
        <v>102</v>
      </c>
      <c r="K127" s="250"/>
      <c r="L127" s="241"/>
      <c r="M127" s="242">
        <v>181.85</v>
      </c>
      <c r="N127" s="241"/>
      <c r="O127" s="247">
        <v>8141.22</v>
      </c>
      <c r="AF127" s="231"/>
      <c r="AG127" s="231"/>
      <c r="AH127" s="231"/>
      <c r="AK127" s="215" t="s">
        <v>276</v>
      </c>
      <c r="AM127" s="231"/>
    </row>
    <row r="128" spans="1:40" customFormat="1" ht="67.5" x14ac:dyDescent="0.25">
      <c r="A128" s="236"/>
      <c r="B128" s="239"/>
      <c r="C128" s="238" t="s">
        <v>277</v>
      </c>
      <c r="D128" s="363" t="s">
        <v>278</v>
      </c>
      <c r="E128" s="363"/>
      <c r="F128" s="363"/>
      <c r="G128" s="240" t="s">
        <v>67</v>
      </c>
      <c r="H128" s="248">
        <v>58</v>
      </c>
      <c r="I128" s="244">
        <v>0.85</v>
      </c>
      <c r="J128" s="252">
        <v>49.3</v>
      </c>
      <c r="K128" s="250"/>
      <c r="L128" s="241"/>
      <c r="M128" s="242">
        <v>87.89</v>
      </c>
      <c r="N128" s="241"/>
      <c r="O128" s="247">
        <v>3934.92</v>
      </c>
      <c r="AF128" s="231"/>
      <c r="AG128" s="231"/>
      <c r="AH128" s="231"/>
      <c r="AK128" s="215" t="s">
        <v>278</v>
      </c>
      <c r="AM128" s="231"/>
    </row>
    <row r="129" spans="1:39" customFormat="1" ht="15" x14ac:dyDescent="0.25">
      <c r="A129" s="236"/>
      <c r="B129" s="260"/>
      <c r="C129" s="295"/>
      <c r="D129" s="364" t="s">
        <v>70</v>
      </c>
      <c r="E129" s="364"/>
      <c r="F129" s="364"/>
      <c r="G129" s="233"/>
      <c r="H129" s="261"/>
      <c r="I129" s="261"/>
      <c r="J129" s="261"/>
      <c r="K129" s="262"/>
      <c r="L129" s="261"/>
      <c r="M129" s="263">
        <v>705.11</v>
      </c>
      <c r="N129" s="256"/>
      <c r="O129" s="264">
        <v>22071.75</v>
      </c>
      <c r="AF129" s="231"/>
      <c r="AG129" s="231"/>
      <c r="AH129" s="231"/>
      <c r="AM129" s="231" t="s">
        <v>70</v>
      </c>
    </row>
    <row r="130" spans="1:39" customFormat="1" ht="34.5" x14ac:dyDescent="0.25">
      <c r="A130" s="232" t="s">
        <v>89</v>
      </c>
      <c r="B130" s="233" t="s">
        <v>89</v>
      </c>
      <c r="C130" s="294" t="s">
        <v>412</v>
      </c>
      <c r="D130" s="368" t="s">
        <v>413</v>
      </c>
      <c r="E130" s="368"/>
      <c r="F130" s="368"/>
      <c r="G130" s="233" t="s">
        <v>71</v>
      </c>
      <c r="H130" s="233">
        <v>5.1799999999999999E-2</v>
      </c>
      <c r="I130" s="233" t="s">
        <v>48</v>
      </c>
      <c r="J130" s="233" t="s">
        <v>411</v>
      </c>
      <c r="K130" s="234"/>
      <c r="L130" s="233"/>
      <c r="M130" s="234"/>
      <c r="N130" s="233"/>
      <c r="O130" s="235"/>
      <c r="AF130" s="231"/>
      <c r="AG130" s="231"/>
      <c r="AH130" s="231" t="s">
        <v>413</v>
      </c>
      <c r="AM130" s="231"/>
    </row>
    <row r="131" spans="1:39" customFormat="1" ht="33.75" x14ac:dyDescent="0.25">
      <c r="A131" s="236"/>
      <c r="B131" s="237"/>
      <c r="C131" s="238" t="s">
        <v>50</v>
      </c>
      <c r="D131" s="366" t="s">
        <v>51</v>
      </c>
      <c r="E131" s="366"/>
      <c r="F131" s="366"/>
      <c r="G131" s="366"/>
      <c r="H131" s="366"/>
      <c r="I131" s="366"/>
      <c r="J131" s="366"/>
      <c r="K131" s="366"/>
      <c r="L131" s="366"/>
      <c r="M131" s="366"/>
      <c r="N131" s="366"/>
      <c r="O131" s="367"/>
      <c r="AF131" s="231"/>
      <c r="AG131" s="231"/>
      <c r="AH131" s="231"/>
      <c r="AI131" s="215" t="s">
        <v>51</v>
      </c>
      <c r="AM131" s="231"/>
    </row>
    <row r="132" spans="1:39" customFormat="1" ht="57" x14ac:dyDescent="0.25">
      <c r="A132" s="236"/>
      <c r="B132" s="237"/>
      <c r="C132" s="238" t="s">
        <v>52</v>
      </c>
      <c r="D132" s="366" t="s">
        <v>53</v>
      </c>
      <c r="E132" s="366"/>
      <c r="F132" s="366"/>
      <c r="G132" s="366"/>
      <c r="H132" s="366"/>
      <c r="I132" s="366"/>
      <c r="J132" s="366"/>
      <c r="K132" s="366"/>
      <c r="L132" s="366"/>
      <c r="M132" s="366"/>
      <c r="N132" s="366"/>
      <c r="O132" s="367"/>
      <c r="AF132" s="231"/>
      <c r="AG132" s="231"/>
      <c r="AH132" s="231"/>
      <c r="AI132" s="215" t="s">
        <v>53</v>
      </c>
      <c r="AM132" s="231"/>
    </row>
    <row r="133" spans="1:39" customFormat="1" ht="15" x14ac:dyDescent="0.25">
      <c r="A133" s="236"/>
      <c r="B133" s="239"/>
      <c r="C133" s="238" t="s">
        <v>48</v>
      </c>
      <c r="D133" s="363" t="s">
        <v>54</v>
      </c>
      <c r="E133" s="363"/>
      <c r="F133" s="363"/>
      <c r="G133" s="240"/>
      <c r="H133" s="241"/>
      <c r="I133" s="241"/>
      <c r="J133" s="241"/>
      <c r="K133" s="242">
        <v>527.04</v>
      </c>
      <c r="L133" s="265">
        <v>1.3225</v>
      </c>
      <c r="M133" s="242">
        <v>36.11</v>
      </c>
      <c r="N133" s="244">
        <v>44.77</v>
      </c>
      <c r="O133" s="247">
        <v>1616.64</v>
      </c>
      <c r="AF133" s="231"/>
      <c r="AG133" s="231"/>
      <c r="AH133" s="231"/>
      <c r="AJ133" s="215" t="s">
        <v>54</v>
      </c>
      <c r="AM133" s="231"/>
    </row>
    <row r="134" spans="1:39" customFormat="1" ht="15" x14ac:dyDescent="0.25">
      <c r="A134" s="236"/>
      <c r="B134" s="239"/>
      <c r="C134" s="238" t="s">
        <v>27</v>
      </c>
      <c r="D134" s="363" t="s">
        <v>55</v>
      </c>
      <c r="E134" s="363"/>
      <c r="F134" s="363"/>
      <c r="G134" s="240"/>
      <c r="H134" s="241"/>
      <c r="I134" s="241"/>
      <c r="J134" s="241"/>
      <c r="K134" s="242">
        <v>24.96</v>
      </c>
      <c r="L134" s="265">
        <v>1.4375</v>
      </c>
      <c r="M134" s="242">
        <v>1.86</v>
      </c>
      <c r="N134" s="244">
        <v>13.24</v>
      </c>
      <c r="O134" s="245">
        <v>24.63</v>
      </c>
      <c r="AF134" s="231"/>
      <c r="AG134" s="231"/>
      <c r="AH134" s="231"/>
      <c r="AJ134" s="215" t="s">
        <v>55</v>
      </c>
      <c r="AM134" s="231"/>
    </row>
    <row r="135" spans="1:39" customFormat="1" ht="15" x14ac:dyDescent="0.25">
      <c r="A135" s="236"/>
      <c r="B135" s="239"/>
      <c r="C135" s="238" t="s">
        <v>56</v>
      </c>
      <c r="D135" s="363" t="s">
        <v>57</v>
      </c>
      <c r="E135" s="363"/>
      <c r="F135" s="363"/>
      <c r="G135" s="240"/>
      <c r="H135" s="241"/>
      <c r="I135" s="241"/>
      <c r="J135" s="241"/>
      <c r="K135" s="242">
        <v>2.89</v>
      </c>
      <c r="L135" s="265">
        <v>1.4375</v>
      </c>
      <c r="M135" s="242">
        <v>0.22</v>
      </c>
      <c r="N135" s="244">
        <v>44.77</v>
      </c>
      <c r="O135" s="245">
        <v>9.85</v>
      </c>
      <c r="AF135" s="231"/>
      <c r="AG135" s="231"/>
      <c r="AH135" s="231"/>
      <c r="AJ135" s="215" t="s">
        <v>57</v>
      </c>
      <c r="AM135" s="231"/>
    </row>
    <row r="136" spans="1:39" customFormat="1" ht="15" x14ac:dyDescent="0.25">
      <c r="A136" s="236"/>
      <c r="B136" s="239"/>
      <c r="C136" s="238" t="s">
        <v>58</v>
      </c>
      <c r="D136" s="363" t="s">
        <v>59</v>
      </c>
      <c r="E136" s="363"/>
      <c r="F136" s="363"/>
      <c r="G136" s="240"/>
      <c r="H136" s="241"/>
      <c r="I136" s="241"/>
      <c r="J136" s="241"/>
      <c r="K136" s="242">
        <v>300.95</v>
      </c>
      <c r="L136" s="241"/>
      <c r="M136" s="242">
        <v>15.59</v>
      </c>
      <c r="N136" s="244">
        <v>8.16</v>
      </c>
      <c r="O136" s="245">
        <v>127.21</v>
      </c>
      <c r="AF136" s="231"/>
      <c r="AG136" s="231"/>
      <c r="AH136" s="231"/>
      <c r="AJ136" s="215" t="s">
        <v>59</v>
      </c>
      <c r="AM136" s="231"/>
    </row>
    <row r="137" spans="1:39" customFormat="1" ht="15" x14ac:dyDescent="0.25">
      <c r="A137" s="236"/>
      <c r="B137" s="239"/>
      <c r="C137" s="238"/>
      <c r="D137" s="363" t="s">
        <v>60</v>
      </c>
      <c r="E137" s="363"/>
      <c r="F137" s="363"/>
      <c r="G137" s="240" t="s">
        <v>61</v>
      </c>
      <c r="H137" s="248">
        <v>61</v>
      </c>
      <c r="I137" s="265">
        <v>1.3225</v>
      </c>
      <c r="J137" s="269">
        <v>4.1788354999999999</v>
      </c>
      <c r="K137" s="250"/>
      <c r="L137" s="241"/>
      <c r="M137" s="250"/>
      <c r="N137" s="241"/>
      <c r="O137" s="251"/>
      <c r="AF137" s="231"/>
      <c r="AG137" s="231"/>
      <c r="AH137" s="231"/>
      <c r="AK137" s="215" t="s">
        <v>60</v>
      </c>
      <c r="AM137" s="231"/>
    </row>
    <row r="138" spans="1:39" customFormat="1" ht="15" x14ac:dyDescent="0.25">
      <c r="A138" s="236"/>
      <c r="B138" s="239"/>
      <c r="C138" s="238"/>
      <c r="D138" s="363" t="s">
        <v>62</v>
      </c>
      <c r="E138" s="363"/>
      <c r="F138" s="363"/>
      <c r="G138" s="240" t="s">
        <v>61</v>
      </c>
      <c r="H138" s="244">
        <v>0.28000000000000003</v>
      </c>
      <c r="I138" s="265">
        <v>1.4375</v>
      </c>
      <c r="J138" s="269">
        <v>2.08495E-2</v>
      </c>
      <c r="K138" s="250"/>
      <c r="L138" s="241"/>
      <c r="M138" s="250"/>
      <c r="N138" s="241"/>
      <c r="O138" s="251"/>
      <c r="AF138" s="231"/>
      <c r="AG138" s="231"/>
      <c r="AH138" s="231"/>
      <c r="AK138" s="215" t="s">
        <v>62</v>
      </c>
      <c r="AM138" s="231"/>
    </row>
    <row r="139" spans="1:39" customFormat="1" ht="15" x14ac:dyDescent="0.25">
      <c r="A139" s="254"/>
      <c r="B139" s="240"/>
      <c r="C139" s="238"/>
      <c r="D139" s="369" t="s">
        <v>63</v>
      </c>
      <c r="E139" s="369"/>
      <c r="F139" s="369"/>
      <c r="G139" s="255"/>
      <c r="H139" s="256"/>
      <c r="I139" s="256"/>
      <c r="J139" s="256"/>
      <c r="K139" s="258">
        <v>852.95</v>
      </c>
      <c r="L139" s="256"/>
      <c r="M139" s="258">
        <v>53.56</v>
      </c>
      <c r="N139" s="256"/>
      <c r="O139" s="259">
        <v>1768.48</v>
      </c>
      <c r="AF139" s="231"/>
      <c r="AG139" s="231"/>
      <c r="AH139" s="231"/>
      <c r="AL139" s="215" t="s">
        <v>63</v>
      </c>
      <c r="AM139" s="231"/>
    </row>
    <row r="140" spans="1:39" customFormat="1" ht="15" x14ac:dyDescent="0.25">
      <c r="A140" s="236"/>
      <c r="B140" s="239"/>
      <c r="C140" s="238"/>
      <c r="D140" s="363" t="s">
        <v>64</v>
      </c>
      <c r="E140" s="363"/>
      <c r="F140" s="363"/>
      <c r="G140" s="240"/>
      <c r="H140" s="241"/>
      <c r="I140" s="241"/>
      <c r="J140" s="241"/>
      <c r="K140" s="250"/>
      <c r="L140" s="241"/>
      <c r="M140" s="242">
        <v>36.33</v>
      </c>
      <c r="N140" s="241"/>
      <c r="O140" s="247">
        <v>1626.49</v>
      </c>
      <c r="AF140" s="231"/>
      <c r="AG140" s="231"/>
      <c r="AH140" s="231"/>
      <c r="AK140" s="215" t="s">
        <v>64</v>
      </c>
      <c r="AM140" s="231"/>
    </row>
    <row r="141" spans="1:39" customFormat="1" ht="45" x14ac:dyDescent="0.25">
      <c r="A141" s="236"/>
      <c r="B141" s="239"/>
      <c r="C141" s="238" t="s">
        <v>275</v>
      </c>
      <c r="D141" s="363" t="s">
        <v>276</v>
      </c>
      <c r="E141" s="363"/>
      <c r="F141" s="363"/>
      <c r="G141" s="240" t="s">
        <v>67</v>
      </c>
      <c r="H141" s="248">
        <v>102</v>
      </c>
      <c r="I141" s="241"/>
      <c r="J141" s="248">
        <v>102</v>
      </c>
      <c r="K141" s="250"/>
      <c r="L141" s="241"/>
      <c r="M141" s="242">
        <v>37.06</v>
      </c>
      <c r="N141" s="241"/>
      <c r="O141" s="247">
        <v>1659.02</v>
      </c>
      <c r="AF141" s="231"/>
      <c r="AG141" s="231"/>
      <c r="AH141" s="231"/>
      <c r="AK141" s="215" t="s">
        <v>276</v>
      </c>
      <c r="AM141" s="231"/>
    </row>
    <row r="142" spans="1:39" customFormat="1" ht="67.5" x14ac:dyDescent="0.25">
      <c r="A142" s="236"/>
      <c r="B142" s="239"/>
      <c r="C142" s="238" t="s">
        <v>277</v>
      </c>
      <c r="D142" s="363" t="s">
        <v>278</v>
      </c>
      <c r="E142" s="363"/>
      <c r="F142" s="363"/>
      <c r="G142" s="240" t="s">
        <v>67</v>
      </c>
      <c r="H142" s="248">
        <v>58</v>
      </c>
      <c r="I142" s="244">
        <v>0.85</v>
      </c>
      <c r="J142" s="252">
        <v>49.3</v>
      </c>
      <c r="K142" s="250"/>
      <c r="L142" s="241"/>
      <c r="M142" s="242">
        <v>17.91</v>
      </c>
      <c r="N142" s="241"/>
      <c r="O142" s="245">
        <v>801.86</v>
      </c>
      <c r="AF142" s="231"/>
      <c r="AG142" s="231"/>
      <c r="AH142" s="231"/>
      <c r="AK142" s="215" t="s">
        <v>278</v>
      </c>
      <c r="AM142" s="231"/>
    </row>
    <row r="143" spans="1:39" customFormat="1" ht="15" x14ac:dyDescent="0.25">
      <c r="A143" s="236"/>
      <c r="B143" s="260"/>
      <c r="C143" s="295"/>
      <c r="D143" s="364" t="s">
        <v>70</v>
      </c>
      <c r="E143" s="364"/>
      <c r="F143" s="364"/>
      <c r="G143" s="233"/>
      <c r="H143" s="261"/>
      <c r="I143" s="261"/>
      <c r="J143" s="261"/>
      <c r="K143" s="262"/>
      <c r="L143" s="261"/>
      <c r="M143" s="263">
        <v>108.53</v>
      </c>
      <c r="N143" s="256"/>
      <c r="O143" s="264">
        <v>4229.3599999999997</v>
      </c>
      <c r="AF143" s="231"/>
      <c r="AG143" s="231"/>
      <c r="AH143" s="231"/>
      <c r="AM143" s="231" t="s">
        <v>70</v>
      </c>
    </row>
    <row r="144" spans="1:39" customFormat="1" ht="23.25" x14ac:dyDescent="0.25">
      <c r="A144" s="232" t="s">
        <v>91</v>
      </c>
      <c r="B144" s="233" t="s">
        <v>91</v>
      </c>
      <c r="C144" s="294" t="s">
        <v>282</v>
      </c>
      <c r="D144" s="368" t="s">
        <v>283</v>
      </c>
      <c r="E144" s="368"/>
      <c r="F144" s="368"/>
      <c r="G144" s="233" t="s">
        <v>80</v>
      </c>
      <c r="H144" s="233">
        <v>5.28</v>
      </c>
      <c r="I144" s="233" t="s">
        <v>48</v>
      </c>
      <c r="J144" s="233" t="s">
        <v>414</v>
      </c>
      <c r="K144" s="234" t="s">
        <v>284</v>
      </c>
      <c r="L144" s="233"/>
      <c r="M144" s="234" t="s">
        <v>415</v>
      </c>
      <c r="N144" s="233" t="s">
        <v>82</v>
      </c>
      <c r="O144" s="235" t="s">
        <v>416</v>
      </c>
      <c r="AF144" s="231"/>
      <c r="AG144" s="231"/>
      <c r="AH144" s="231" t="s">
        <v>283</v>
      </c>
      <c r="AM144" s="231"/>
    </row>
    <row r="145" spans="1:40" customFormat="1" ht="15" x14ac:dyDescent="0.25">
      <c r="A145" s="267"/>
      <c r="B145" s="214"/>
      <c r="C145" s="295"/>
      <c r="D145" s="363" t="s">
        <v>83</v>
      </c>
      <c r="E145" s="363"/>
      <c r="F145" s="363"/>
      <c r="G145" s="363"/>
      <c r="H145" s="363"/>
      <c r="I145" s="363"/>
      <c r="J145" s="363"/>
      <c r="K145" s="363"/>
      <c r="L145" s="363"/>
      <c r="M145" s="363"/>
      <c r="N145" s="363"/>
      <c r="O145" s="365"/>
      <c r="AF145" s="231"/>
      <c r="AG145" s="231"/>
      <c r="AH145" s="231"/>
      <c r="AM145" s="231"/>
      <c r="AN145" s="215" t="s">
        <v>83</v>
      </c>
    </row>
    <row r="146" spans="1:40" customFormat="1" ht="15" x14ac:dyDescent="0.25">
      <c r="A146" s="236"/>
      <c r="B146" s="260"/>
      <c r="C146" s="295"/>
      <c r="D146" s="364" t="s">
        <v>70</v>
      </c>
      <c r="E146" s="364"/>
      <c r="F146" s="364"/>
      <c r="G146" s="233"/>
      <c r="H146" s="261"/>
      <c r="I146" s="261"/>
      <c r="J146" s="261"/>
      <c r="K146" s="262"/>
      <c r="L146" s="261"/>
      <c r="M146" s="268">
        <v>3831.64</v>
      </c>
      <c r="N146" s="256"/>
      <c r="O146" s="264">
        <v>31266.18</v>
      </c>
      <c r="AF146" s="231"/>
      <c r="AG146" s="231"/>
      <c r="AH146" s="231"/>
      <c r="AM146" s="231" t="s">
        <v>70</v>
      </c>
    </row>
    <row r="147" spans="1:40" customFormat="1" ht="23.25" x14ac:dyDescent="0.25">
      <c r="A147" s="232" t="s">
        <v>90</v>
      </c>
      <c r="B147" s="233" t="s">
        <v>90</v>
      </c>
      <c r="C147" s="294" t="s">
        <v>282</v>
      </c>
      <c r="D147" s="368" t="s">
        <v>283</v>
      </c>
      <c r="E147" s="368"/>
      <c r="F147" s="368"/>
      <c r="G147" s="233" t="s">
        <v>80</v>
      </c>
      <c r="H147" s="233">
        <v>5.28</v>
      </c>
      <c r="I147" s="233" t="s">
        <v>48</v>
      </c>
      <c r="J147" s="233" t="s">
        <v>414</v>
      </c>
      <c r="K147" s="234" t="s">
        <v>284</v>
      </c>
      <c r="L147" s="233" t="s">
        <v>417</v>
      </c>
      <c r="M147" s="234" t="s">
        <v>418</v>
      </c>
      <c r="N147" s="233" t="s">
        <v>82</v>
      </c>
      <c r="O147" s="235" t="s">
        <v>419</v>
      </c>
      <c r="AF147" s="231"/>
      <c r="AG147" s="231"/>
      <c r="AH147" s="231" t="s">
        <v>283</v>
      </c>
      <c r="AM147" s="231"/>
    </row>
    <row r="148" spans="1:40" customFormat="1" ht="15" x14ac:dyDescent="0.25">
      <c r="A148" s="267"/>
      <c r="B148" s="214"/>
      <c r="C148" s="295"/>
      <c r="D148" s="363" t="s">
        <v>83</v>
      </c>
      <c r="E148" s="363"/>
      <c r="F148" s="363"/>
      <c r="G148" s="363"/>
      <c r="H148" s="363"/>
      <c r="I148" s="363"/>
      <c r="J148" s="363"/>
      <c r="K148" s="363"/>
      <c r="L148" s="363"/>
      <c r="M148" s="363"/>
      <c r="N148" s="363"/>
      <c r="O148" s="365"/>
      <c r="AF148" s="231"/>
      <c r="AG148" s="231"/>
      <c r="AH148" s="231"/>
      <c r="AM148" s="231"/>
      <c r="AN148" s="215" t="s">
        <v>83</v>
      </c>
    </row>
    <row r="149" spans="1:40" customFormat="1" ht="15" x14ac:dyDescent="0.25">
      <c r="A149" s="236"/>
      <c r="B149" s="237"/>
      <c r="C149" s="238"/>
      <c r="D149" s="366" t="s">
        <v>420</v>
      </c>
      <c r="E149" s="366"/>
      <c r="F149" s="366"/>
      <c r="G149" s="366"/>
      <c r="H149" s="366"/>
      <c r="I149" s="366"/>
      <c r="J149" s="366"/>
      <c r="K149" s="366"/>
      <c r="L149" s="366"/>
      <c r="M149" s="366"/>
      <c r="N149" s="366"/>
      <c r="O149" s="367"/>
      <c r="AF149" s="231"/>
      <c r="AG149" s="231"/>
      <c r="AH149" s="231"/>
      <c r="AI149" s="215" t="s">
        <v>420</v>
      </c>
      <c r="AM149" s="231"/>
    </row>
    <row r="150" spans="1:40" customFormat="1" ht="22.5" x14ac:dyDescent="0.25">
      <c r="A150" s="236"/>
      <c r="B150" s="237"/>
      <c r="C150" s="238" t="s">
        <v>421</v>
      </c>
      <c r="D150" s="366" t="s">
        <v>422</v>
      </c>
      <c r="E150" s="366"/>
      <c r="F150" s="366"/>
      <c r="G150" s="366"/>
      <c r="H150" s="366"/>
      <c r="I150" s="366"/>
      <c r="J150" s="366"/>
      <c r="K150" s="366"/>
      <c r="L150" s="366"/>
      <c r="M150" s="366"/>
      <c r="N150" s="366"/>
      <c r="O150" s="367"/>
      <c r="AF150" s="231"/>
      <c r="AG150" s="231"/>
      <c r="AH150" s="231"/>
      <c r="AI150" s="215" t="s">
        <v>422</v>
      </c>
      <c r="AM150" s="231"/>
    </row>
    <row r="151" spans="1:40" customFormat="1" ht="15" x14ac:dyDescent="0.25">
      <c r="A151" s="236"/>
      <c r="B151" s="260"/>
      <c r="C151" s="295"/>
      <c r="D151" s="364" t="s">
        <v>70</v>
      </c>
      <c r="E151" s="364"/>
      <c r="F151" s="364"/>
      <c r="G151" s="233"/>
      <c r="H151" s="261"/>
      <c r="I151" s="261"/>
      <c r="J151" s="261"/>
      <c r="K151" s="262"/>
      <c r="L151" s="261"/>
      <c r="M151" s="263">
        <v>51.14</v>
      </c>
      <c r="N151" s="256"/>
      <c r="O151" s="270">
        <v>417.3</v>
      </c>
      <c r="AF151" s="231"/>
      <c r="AG151" s="231"/>
      <c r="AH151" s="231"/>
      <c r="AM151" s="231" t="s">
        <v>70</v>
      </c>
    </row>
    <row r="152" spans="1:40" customFormat="1" ht="23.25" x14ac:dyDescent="0.25">
      <c r="A152" s="232" t="s">
        <v>92</v>
      </c>
      <c r="B152" s="233" t="s">
        <v>92</v>
      </c>
      <c r="C152" s="294" t="s">
        <v>423</v>
      </c>
      <c r="D152" s="368" t="s">
        <v>424</v>
      </c>
      <c r="E152" s="368"/>
      <c r="F152" s="368"/>
      <c r="G152" s="233" t="s">
        <v>116</v>
      </c>
      <c r="H152" s="233">
        <v>4.2720000000000001E-2</v>
      </c>
      <c r="I152" s="233" t="s">
        <v>48</v>
      </c>
      <c r="J152" s="233" t="s">
        <v>425</v>
      </c>
      <c r="K152" s="234" t="s">
        <v>426</v>
      </c>
      <c r="L152" s="233"/>
      <c r="M152" s="234" t="s">
        <v>427</v>
      </c>
      <c r="N152" s="233" t="s">
        <v>82</v>
      </c>
      <c r="O152" s="235" t="s">
        <v>428</v>
      </c>
      <c r="AF152" s="231"/>
      <c r="AG152" s="231"/>
      <c r="AH152" s="231" t="s">
        <v>424</v>
      </c>
      <c r="AM152" s="231"/>
    </row>
    <row r="153" spans="1:40" customFormat="1" ht="15" x14ac:dyDescent="0.25">
      <c r="A153" s="267"/>
      <c r="B153" s="214"/>
      <c r="C153" s="295"/>
      <c r="D153" s="363" t="s">
        <v>83</v>
      </c>
      <c r="E153" s="363"/>
      <c r="F153" s="363"/>
      <c r="G153" s="363"/>
      <c r="H153" s="363"/>
      <c r="I153" s="363"/>
      <c r="J153" s="363"/>
      <c r="K153" s="363"/>
      <c r="L153" s="363"/>
      <c r="M153" s="363"/>
      <c r="N153" s="363"/>
      <c r="O153" s="365"/>
      <c r="AF153" s="231"/>
      <c r="AG153" s="231"/>
      <c r="AH153" s="231"/>
      <c r="AM153" s="231"/>
      <c r="AN153" s="215" t="s">
        <v>83</v>
      </c>
    </row>
    <row r="154" spans="1:40" customFormat="1" ht="15" x14ac:dyDescent="0.25">
      <c r="A154" s="236"/>
      <c r="B154" s="260"/>
      <c r="C154" s="295"/>
      <c r="D154" s="364" t="s">
        <v>70</v>
      </c>
      <c r="E154" s="364"/>
      <c r="F154" s="364"/>
      <c r="G154" s="233"/>
      <c r="H154" s="261"/>
      <c r="I154" s="261"/>
      <c r="J154" s="261"/>
      <c r="K154" s="262"/>
      <c r="L154" s="261"/>
      <c r="M154" s="263">
        <v>316.93</v>
      </c>
      <c r="N154" s="256"/>
      <c r="O154" s="264">
        <v>2586.15</v>
      </c>
      <c r="AF154" s="231"/>
      <c r="AG154" s="231"/>
      <c r="AH154" s="231"/>
      <c r="AM154" s="231" t="s">
        <v>70</v>
      </c>
    </row>
    <row r="155" spans="1:40" customFormat="1" ht="34.5" x14ac:dyDescent="0.25">
      <c r="A155" s="232" t="s">
        <v>104</v>
      </c>
      <c r="B155" s="233" t="s">
        <v>104</v>
      </c>
      <c r="C155" s="294" t="s">
        <v>429</v>
      </c>
      <c r="D155" s="368" t="s">
        <v>430</v>
      </c>
      <c r="E155" s="368"/>
      <c r="F155" s="368"/>
      <c r="G155" s="233" t="s">
        <v>116</v>
      </c>
      <c r="H155" s="233">
        <v>0.26979999999999998</v>
      </c>
      <c r="I155" s="233" t="s">
        <v>48</v>
      </c>
      <c r="J155" s="233" t="s">
        <v>431</v>
      </c>
      <c r="K155" s="234" t="s">
        <v>432</v>
      </c>
      <c r="L155" s="233"/>
      <c r="M155" s="234" t="s">
        <v>433</v>
      </c>
      <c r="N155" s="233" t="s">
        <v>82</v>
      </c>
      <c r="O155" s="235" t="s">
        <v>434</v>
      </c>
      <c r="AF155" s="231"/>
      <c r="AG155" s="231"/>
      <c r="AH155" s="231" t="s">
        <v>430</v>
      </c>
      <c r="AM155" s="231"/>
    </row>
    <row r="156" spans="1:40" customFormat="1" ht="15" x14ac:dyDescent="0.25">
      <c r="A156" s="267"/>
      <c r="B156" s="214"/>
      <c r="C156" s="295"/>
      <c r="D156" s="363" t="s">
        <v>83</v>
      </c>
      <c r="E156" s="363"/>
      <c r="F156" s="363"/>
      <c r="G156" s="363"/>
      <c r="H156" s="363"/>
      <c r="I156" s="363"/>
      <c r="J156" s="363"/>
      <c r="K156" s="363"/>
      <c r="L156" s="363"/>
      <c r="M156" s="363"/>
      <c r="N156" s="363"/>
      <c r="O156" s="365"/>
      <c r="AF156" s="231"/>
      <c r="AG156" s="231"/>
      <c r="AH156" s="231"/>
      <c r="AM156" s="231"/>
      <c r="AN156" s="215" t="s">
        <v>83</v>
      </c>
    </row>
    <row r="157" spans="1:40" customFormat="1" ht="15" x14ac:dyDescent="0.25">
      <c r="A157" s="236"/>
      <c r="B157" s="260"/>
      <c r="C157" s="295"/>
      <c r="D157" s="364" t="s">
        <v>70</v>
      </c>
      <c r="E157" s="364"/>
      <c r="F157" s="364"/>
      <c r="G157" s="233"/>
      <c r="H157" s="261"/>
      <c r="I157" s="261"/>
      <c r="J157" s="261"/>
      <c r="K157" s="262"/>
      <c r="L157" s="261"/>
      <c r="M157" s="268">
        <v>1480.85</v>
      </c>
      <c r="N157" s="256"/>
      <c r="O157" s="264">
        <v>12083.74</v>
      </c>
      <c r="AF157" s="231"/>
      <c r="AG157" s="231"/>
      <c r="AH157" s="231"/>
      <c r="AM157" s="231" t="s">
        <v>70</v>
      </c>
    </row>
    <row r="158" spans="1:40" customFormat="1" ht="34.5" x14ac:dyDescent="0.25">
      <c r="A158" s="232" t="s">
        <v>114</v>
      </c>
      <c r="B158" s="233" t="s">
        <v>114</v>
      </c>
      <c r="C158" s="294" t="s">
        <v>435</v>
      </c>
      <c r="D158" s="368" t="s">
        <v>436</v>
      </c>
      <c r="E158" s="368"/>
      <c r="F158" s="368"/>
      <c r="G158" s="233" t="s">
        <v>116</v>
      </c>
      <c r="H158" s="233">
        <v>2.7359999999999999E-2</v>
      </c>
      <c r="I158" s="233" t="s">
        <v>48</v>
      </c>
      <c r="J158" s="233" t="s">
        <v>437</v>
      </c>
      <c r="K158" s="234"/>
      <c r="L158" s="233"/>
      <c r="M158" s="234"/>
      <c r="N158" s="233"/>
      <c r="O158" s="235"/>
      <c r="AF158" s="231"/>
      <c r="AG158" s="231"/>
      <c r="AH158" s="231" t="s">
        <v>436</v>
      </c>
      <c r="AM158" s="231"/>
    </row>
    <row r="159" spans="1:40" customFormat="1" ht="33.75" x14ac:dyDescent="0.25">
      <c r="A159" s="236"/>
      <c r="B159" s="237"/>
      <c r="C159" s="238" t="s">
        <v>50</v>
      </c>
      <c r="D159" s="366" t="s">
        <v>51</v>
      </c>
      <c r="E159" s="366"/>
      <c r="F159" s="366"/>
      <c r="G159" s="366"/>
      <c r="H159" s="366"/>
      <c r="I159" s="366"/>
      <c r="J159" s="366"/>
      <c r="K159" s="366"/>
      <c r="L159" s="366"/>
      <c r="M159" s="366"/>
      <c r="N159" s="366"/>
      <c r="O159" s="367"/>
      <c r="AF159" s="231"/>
      <c r="AG159" s="231"/>
      <c r="AH159" s="231"/>
      <c r="AI159" s="215" t="s">
        <v>51</v>
      </c>
      <c r="AM159" s="231"/>
    </row>
    <row r="160" spans="1:40" customFormat="1" ht="57" x14ac:dyDescent="0.25">
      <c r="A160" s="236"/>
      <c r="B160" s="237"/>
      <c r="C160" s="238" t="s">
        <v>52</v>
      </c>
      <c r="D160" s="366" t="s">
        <v>53</v>
      </c>
      <c r="E160" s="366"/>
      <c r="F160" s="366"/>
      <c r="G160" s="366"/>
      <c r="H160" s="366"/>
      <c r="I160" s="366"/>
      <c r="J160" s="366"/>
      <c r="K160" s="366"/>
      <c r="L160" s="366"/>
      <c r="M160" s="366"/>
      <c r="N160" s="366"/>
      <c r="O160" s="367"/>
      <c r="AF160" s="231"/>
      <c r="AG160" s="231"/>
      <c r="AH160" s="231"/>
      <c r="AI160" s="215" t="s">
        <v>53</v>
      </c>
      <c r="AM160" s="231"/>
    </row>
    <row r="161" spans="1:40" customFormat="1" ht="15" x14ac:dyDescent="0.25">
      <c r="A161" s="236"/>
      <c r="B161" s="239"/>
      <c r="C161" s="238" t="s">
        <v>48</v>
      </c>
      <c r="D161" s="363" t="s">
        <v>54</v>
      </c>
      <c r="E161" s="363"/>
      <c r="F161" s="363"/>
      <c r="G161" s="240"/>
      <c r="H161" s="241"/>
      <c r="I161" s="241"/>
      <c r="J161" s="241"/>
      <c r="K161" s="242">
        <v>300.22000000000003</v>
      </c>
      <c r="L161" s="265">
        <v>1.3225</v>
      </c>
      <c r="M161" s="242">
        <v>10.86</v>
      </c>
      <c r="N161" s="244">
        <v>44.77</v>
      </c>
      <c r="O161" s="245">
        <v>486.2</v>
      </c>
      <c r="AF161" s="231"/>
      <c r="AG161" s="231"/>
      <c r="AH161" s="231"/>
      <c r="AJ161" s="215" t="s">
        <v>54</v>
      </c>
      <c r="AM161" s="231"/>
    </row>
    <row r="162" spans="1:40" customFormat="1" ht="15" x14ac:dyDescent="0.25">
      <c r="A162" s="236"/>
      <c r="B162" s="239"/>
      <c r="C162" s="238" t="s">
        <v>27</v>
      </c>
      <c r="D162" s="363" t="s">
        <v>55</v>
      </c>
      <c r="E162" s="363"/>
      <c r="F162" s="363"/>
      <c r="G162" s="240"/>
      <c r="H162" s="241"/>
      <c r="I162" s="241"/>
      <c r="J162" s="241"/>
      <c r="K162" s="242">
        <v>70.540000000000006</v>
      </c>
      <c r="L162" s="265">
        <v>1.4375</v>
      </c>
      <c r="M162" s="242">
        <v>2.77</v>
      </c>
      <c r="N162" s="244">
        <v>13.24</v>
      </c>
      <c r="O162" s="245">
        <v>36.67</v>
      </c>
      <c r="AF162" s="231"/>
      <c r="AG162" s="231"/>
      <c r="AH162" s="231"/>
      <c r="AJ162" s="215" t="s">
        <v>55</v>
      </c>
      <c r="AM162" s="231"/>
    </row>
    <row r="163" spans="1:40" customFormat="1" ht="15" x14ac:dyDescent="0.25">
      <c r="A163" s="236"/>
      <c r="B163" s="239"/>
      <c r="C163" s="238" t="s">
        <v>56</v>
      </c>
      <c r="D163" s="363" t="s">
        <v>57</v>
      </c>
      <c r="E163" s="363"/>
      <c r="F163" s="363"/>
      <c r="G163" s="240"/>
      <c r="H163" s="241"/>
      <c r="I163" s="241"/>
      <c r="J163" s="241"/>
      <c r="K163" s="242">
        <v>7.78</v>
      </c>
      <c r="L163" s="265">
        <v>1.4375</v>
      </c>
      <c r="M163" s="242">
        <v>0.31</v>
      </c>
      <c r="N163" s="244">
        <v>44.77</v>
      </c>
      <c r="O163" s="245">
        <v>13.88</v>
      </c>
      <c r="AF163" s="231"/>
      <c r="AG163" s="231"/>
      <c r="AH163" s="231"/>
      <c r="AJ163" s="215" t="s">
        <v>57</v>
      </c>
      <c r="AM163" s="231"/>
    </row>
    <row r="164" spans="1:40" customFormat="1" ht="15" x14ac:dyDescent="0.25">
      <c r="A164" s="236"/>
      <c r="B164" s="239"/>
      <c r="C164" s="238" t="s">
        <v>58</v>
      </c>
      <c r="D164" s="363" t="s">
        <v>59</v>
      </c>
      <c r="E164" s="363"/>
      <c r="F164" s="363"/>
      <c r="G164" s="240"/>
      <c r="H164" s="241"/>
      <c r="I164" s="241"/>
      <c r="J164" s="241"/>
      <c r="K164" s="246">
        <v>10124.09</v>
      </c>
      <c r="L164" s="241"/>
      <c r="M164" s="242">
        <v>277</v>
      </c>
      <c r="N164" s="244">
        <v>8.16</v>
      </c>
      <c r="O164" s="247">
        <v>2260.3200000000002</v>
      </c>
      <c r="AF164" s="231"/>
      <c r="AG164" s="231"/>
      <c r="AH164" s="231"/>
      <c r="AJ164" s="215" t="s">
        <v>59</v>
      </c>
      <c r="AM164" s="231"/>
    </row>
    <row r="165" spans="1:40" customFormat="1" ht="15" x14ac:dyDescent="0.25">
      <c r="A165" s="236"/>
      <c r="B165" s="239"/>
      <c r="C165" s="238"/>
      <c r="D165" s="363" t="s">
        <v>60</v>
      </c>
      <c r="E165" s="363"/>
      <c r="F165" s="363"/>
      <c r="G165" s="240" t="s">
        <v>61</v>
      </c>
      <c r="H165" s="252">
        <v>33.1</v>
      </c>
      <c r="I165" s="265">
        <v>1.3225</v>
      </c>
      <c r="J165" s="269">
        <v>1.1976772</v>
      </c>
      <c r="K165" s="250"/>
      <c r="L165" s="241"/>
      <c r="M165" s="250"/>
      <c r="N165" s="241"/>
      <c r="O165" s="251"/>
      <c r="AF165" s="231"/>
      <c r="AG165" s="231"/>
      <c r="AH165" s="231"/>
      <c r="AK165" s="215" t="s">
        <v>60</v>
      </c>
      <c r="AM165" s="231"/>
    </row>
    <row r="166" spans="1:40" customFormat="1" ht="15" x14ac:dyDescent="0.25">
      <c r="A166" s="236"/>
      <c r="B166" s="239"/>
      <c r="C166" s="238"/>
      <c r="D166" s="363" t="s">
        <v>62</v>
      </c>
      <c r="E166" s="363"/>
      <c r="F166" s="363"/>
      <c r="G166" s="240" t="s">
        <v>61</v>
      </c>
      <c r="H166" s="244">
        <v>0.61</v>
      </c>
      <c r="I166" s="265">
        <v>1.4375</v>
      </c>
      <c r="J166" s="269">
        <v>2.39913E-2</v>
      </c>
      <c r="K166" s="250"/>
      <c r="L166" s="241"/>
      <c r="M166" s="250"/>
      <c r="N166" s="241"/>
      <c r="O166" s="251"/>
      <c r="AF166" s="231"/>
      <c r="AG166" s="231"/>
      <c r="AH166" s="231"/>
      <c r="AK166" s="215" t="s">
        <v>62</v>
      </c>
      <c r="AM166" s="231"/>
    </row>
    <row r="167" spans="1:40" customFormat="1" ht="15" x14ac:dyDescent="0.25">
      <c r="A167" s="254"/>
      <c r="B167" s="240"/>
      <c r="C167" s="238"/>
      <c r="D167" s="369" t="s">
        <v>63</v>
      </c>
      <c r="E167" s="369"/>
      <c r="F167" s="369"/>
      <c r="G167" s="255"/>
      <c r="H167" s="256"/>
      <c r="I167" s="256"/>
      <c r="J167" s="256"/>
      <c r="K167" s="257">
        <v>10494.85</v>
      </c>
      <c r="L167" s="256"/>
      <c r="M167" s="258">
        <v>290.63</v>
      </c>
      <c r="N167" s="256"/>
      <c r="O167" s="259">
        <v>2783.19</v>
      </c>
      <c r="AF167" s="231"/>
      <c r="AG167" s="231"/>
      <c r="AH167" s="231"/>
      <c r="AL167" s="215" t="s">
        <v>63</v>
      </c>
      <c r="AM167" s="231"/>
    </row>
    <row r="168" spans="1:40" customFormat="1" ht="15" x14ac:dyDescent="0.25">
      <c r="A168" s="236"/>
      <c r="B168" s="239"/>
      <c r="C168" s="238"/>
      <c r="D168" s="363" t="s">
        <v>64</v>
      </c>
      <c r="E168" s="363"/>
      <c r="F168" s="363"/>
      <c r="G168" s="240"/>
      <c r="H168" s="241"/>
      <c r="I168" s="241"/>
      <c r="J168" s="241"/>
      <c r="K168" s="250"/>
      <c r="L168" s="241"/>
      <c r="M168" s="242">
        <v>11.17</v>
      </c>
      <c r="N168" s="241"/>
      <c r="O168" s="245">
        <v>500.08</v>
      </c>
      <c r="AF168" s="231"/>
      <c r="AG168" s="231"/>
      <c r="AH168" s="231"/>
      <c r="AK168" s="215" t="s">
        <v>64</v>
      </c>
      <c r="AM168" s="231"/>
    </row>
    <row r="169" spans="1:40" customFormat="1" ht="45" x14ac:dyDescent="0.25">
      <c r="A169" s="236"/>
      <c r="B169" s="239"/>
      <c r="C169" s="238" t="s">
        <v>275</v>
      </c>
      <c r="D169" s="363" t="s">
        <v>276</v>
      </c>
      <c r="E169" s="363"/>
      <c r="F169" s="363"/>
      <c r="G169" s="240" t="s">
        <v>67</v>
      </c>
      <c r="H169" s="248">
        <v>102</v>
      </c>
      <c r="I169" s="241"/>
      <c r="J169" s="248">
        <v>102</v>
      </c>
      <c r="K169" s="250"/>
      <c r="L169" s="241"/>
      <c r="M169" s="242">
        <v>11.39</v>
      </c>
      <c r="N169" s="241"/>
      <c r="O169" s="245">
        <v>510.08</v>
      </c>
      <c r="AF169" s="231"/>
      <c r="AG169" s="231"/>
      <c r="AH169" s="231"/>
      <c r="AK169" s="215" t="s">
        <v>276</v>
      </c>
      <c r="AM169" s="231"/>
    </row>
    <row r="170" spans="1:40" customFormat="1" ht="67.5" x14ac:dyDescent="0.25">
      <c r="A170" s="236"/>
      <c r="B170" s="239"/>
      <c r="C170" s="238" t="s">
        <v>277</v>
      </c>
      <c r="D170" s="363" t="s">
        <v>278</v>
      </c>
      <c r="E170" s="363"/>
      <c r="F170" s="363"/>
      <c r="G170" s="240" t="s">
        <v>67</v>
      </c>
      <c r="H170" s="248">
        <v>58</v>
      </c>
      <c r="I170" s="244">
        <v>0.85</v>
      </c>
      <c r="J170" s="252">
        <v>49.3</v>
      </c>
      <c r="K170" s="250"/>
      <c r="L170" s="241"/>
      <c r="M170" s="242">
        <v>5.51</v>
      </c>
      <c r="N170" s="241"/>
      <c r="O170" s="245">
        <v>246.54</v>
      </c>
      <c r="AF170" s="231"/>
      <c r="AG170" s="231"/>
      <c r="AH170" s="231"/>
      <c r="AK170" s="215" t="s">
        <v>278</v>
      </c>
      <c r="AM170" s="231"/>
    </row>
    <row r="171" spans="1:40" customFormat="1" ht="15" x14ac:dyDescent="0.25">
      <c r="A171" s="236"/>
      <c r="B171" s="260"/>
      <c r="C171" s="295"/>
      <c r="D171" s="364" t="s">
        <v>70</v>
      </c>
      <c r="E171" s="364"/>
      <c r="F171" s="364"/>
      <c r="G171" s="233"/>
      <c r="H171" s="261"/>
      <c r="I171" s="261"/>
      <c r="J171" s="261"/>
      <c r="K171" s="262"/>
      <c r="L171" s="261"/>
      <c r="M171" s="263">
        <v>307.52999999999997</v>
      </c>
      <c r="N171" s="256"/>
      <c r="O171" s="264">
        <v>3539.81</v>
      </c>
      <c r="AF171" s="231"/>
      <c r="AG171" s="231"/>
      <c r="AH171" s="231"/>
      <c r="AM171" s="231" t="s">
        <v>70</v>
      </c>
    </row>
    <row r="172" spans="1:40" customFormat="1" ht="23.25" x14ac:dyDescent="0.25">
      <c r="A172" s="232" t="s">
        <v>118</v>
      </c>
      <c r="B172" s="233" t="s">
        <v>118</v>
      </c>
      <c r="C172" s="294" t="s">
        <v>438</v>
      </c>
      <c r="D172" s="368" t="s">
        <v>439</v>
      </c>
      <c r="E172" s="368"/>
      <c r="F172" s="368"/>
      <c r="G172" s="233" t="s">
        <v>116</v>
      </c>
      <c r="H172" s="233">
        <v>-2.7359999999999999E-2</v>
      </c>
      <c r="I172" s="233" t="s">
        <v>48</v>
      </c>
      <c r="J172" s="233" t="s">
        <v>440</v>
      </c>
      <c r="K172" s="234" t="s">
        <v>441</v>
      </c>
      <c r="L172" s="233"/>
      <c r="M172" s="234" t="s">
        <v>442</v>
      </c>
      <c r="N172" s="233" t="s">
        <v>82</v>
      </c>
      <c r="O172" s="235" t="s">
        <v>443</v>
      </c>
      <c r="AF172" s="231"/>
      <c r="AG172" s="231"/>
      <c r="AH172" s="231" t="s">
        <v>439</v>
      </c>
      <c r="AM172" s="231"/>
    </row>
    <row r="173" spans="1:40" customFormat="1" ht="15" x14ac:dyDescent="0.25">
      <c r="A173" s="267"/>
      <c r="B173" s="214"/>
      <c r="C173" s="295"/>
      <c r="D173" s="363" t="s">
        <v>444</v>
      </c>
      <c r="E173" s="363"/>
      <c r="F173" s="363"/>
      <c r="G173" s="363"/>
      <c r="H173" s="363"/>
      <c r="I173" s="363"/>
      <c r="J173" s="363"/>
      <c r="K173" s="363"/>
      <c r="L173" s="363"/>
      <c r="M173" s="363"/>
      <c r="N173" s="363"/>
      <c r="O173" s="365"/>
      <c r="AF173" s="231"/>
      <c r="AG173" s="231"/>
      <c r="AH173" s="231"/>
      <c r="AM173" s="231"/>
      <c r="AN173" s="215" t="s">
        <v>444</v>
      </c>
    </row>
    <row r="174" spans="1:40" customFormat="1" ht="15" x14ac:dyDescent="0.25">
      <c r="A174" s="236"/>
      <c r="B174" s="260"/>
      <c r="C174" s="295"/>
      <c r="D174" s="364" t="s">
        <v>70</v>
      </c>
      <c r="E174" s="364"/>
      <c r="F174" s="364"/>
      <c r="G174" s="233"/>
      <c r="H174" s="261"/>
      <c r="I174" s="261"/>
      <c r="J174" s="261"/>
      <c r="K174" s="262"/>
      <c r="L174" s="261"/>
      <c r="M174" s="263">
        <v>-276.33999999999997</v>
      </c>
      <c r="N174" s="256"/>
      <c r="O174" s="264">
        <v>-2254.9299999999998</v>
      </c>
      <c r="AF174" s="231"/>
      <c r="AG174" s="231"/>
      <c r="AH174" s="231"/>
      <c r="AM174" s="231" t="s">
        <v>70</v>
      </c>
    </row>
    <row r="175" spans="1:40" customFormat="1" ht="23.25" x14ac:dyDescent="0.25">
      <c r="A175" s="232" t="s">
        <v>120</v>
      </c>
      <c r="B175" s="233" t="s">
        <v>120</v>
      </c>
      <c r="C175" s="294" t="s">
        <v>445</v>
      </c>
      <c r="D175" s="368" t="s">
        <v>446</v>
      </c>
      <c r="E175" s="368"/>
      <c r="F175" s="368"/>
      <c r="G175" s="233" t="s">
        <v>116</v>
      </c>
      <c r="H175" s="233">
        <v>2.7E-2</v>
      </c>
      <c r="I175" s="233" t="s">
        <v>48</v>
      </c>
      <c r="J175" s="233" t="s">
        <v>447</v>
      </c>
      <c r="K175" s="234" t="s">
        <v>448</v>
      </c>
      <c r="L175" s="233"/>
      <c r="M175" s="234" t="s">
        <v>449</v>
      </c>
      <c r="N175" s="233" t="s">
        <v>82</v>
      </c>
      <c r="O175" s="235" t="s">
        <v>450</v>
      </c>
      <c r="AF175" s="231"/>
      <c r="AG175" s="231"/>
      <c r="AH175" s="231" t="s">
        <v>446</v>
      </c>
      <c r="AM175" s="231"/>
    </row>
    <row r="176" spans="1:40" customFormat="1" ht="15" x14ac:dyDescent="0.25">
      <c r="A176" s="267"/>
      <c r="B176" s="214"/>
      <c r="C176" s="295"/>
      <c r="D176" s="363" t="s">
        <v>83</v>
      </c>
      <c r="E176" s="363"/>
      <c r="F176" s="363"/>
      <c r="G176" s="363"/>
      <c r="H176" s="363"/>
      <c r="I176" s="363"/>
      <c r="J176" s="363"/>
      <c r="K176" s="363"/>
      <c r="L176" s="363"/>
      <c r="M176" s="363"/>
      <c r="N176" s="363"/>
      <c r="O176" s="365"/>
      <c r="AF176" s="231"/>
      <c r="AG176" s="231"/>
      <c r="AH176" s="231"/>
      <c r="AM176" s="231"/>
      <c r="AN176" s="215" t="s">
        <v>83</v>
      </c>
    </row>
    <row r="177" spans="1:40" customFormat="1" ht="15" x14ac:dyDescent="0.25">
      <c r="A177" s="236"/>
      <c r="B177" s="260"/>
      <c r="C177" s="295"/>
      <c r="D177" s="364" t="s">
        <v>70</v>
      </c>
      <c r="E177" s="364"/>
      <c r="F177" s="364"/>
      <c r="G177" s="233"/>
      <c r="H177" s="261"/>
      <c r="I177" s="261"/>
      <c r="J177" s="261"/>
      <c r="K177" s="262"/>
      <c r="L177" s="261"/>
      <c r="M177" s="263">
        <v>689.65</v>
      </c>
      <c r="N177" s="256"/>
      <c r="O177" s="264">
        <v>5627.54</v>
      </c>
      <c r="AF177" s="231"/>
      <c r="AG177" s="231"/>
      <c r="AH177" s="231"/>
      <c r="AM177" s="231" t="s">
        <v>70</v>
      </c>
    </row>
    <row r="178" spans="1:40" customFormat="1" ht="23.25" x14ac:dyDescent="0.25">
      <c r="A178" s="232" t="s">
        <v>122</v>
      </c>
      <c r="B178" s="233" t="s">
        <v>122</v>
      </c>
      <c r="C178" s="294" t="s">
        <v>451</v>
      </c>
      <c r="D178" s="368" t="s">
        <v>452</v>
      </c>
      <c r="E178" s="368"/>
      <c r="F178" s="368"/>
      <c r="G178" s="233" t="s">
        <v>116</v>
      </c>
      <c r="H178" s="233">
        <v>2.0559999999999998E-2</v>
      </c>
      <c r="I178" s="233" t="s">
        <v>48</v>
      </c>
      <c r="J178" s="233" t="s">
        <v>453</v>
      </c>
      <c r="K178" s="234"/>
      <c r="L178" s="233"/>
      <c r="M178" s="234"/>
      <c r="N178" s="233"/>
      <c r="O178" s="235"/>
      <c r="AF178" s="231"/>
      <c r="AG178" s="231"/>
      <c r="AH178" s="231" t="s">
        <v>452</v>
      </c>
      <c r="AM178" s="231"/>
    </row>
    <row r="179" spans="1:40" customFormat="1" ht="33.75" x14ac:dyDescent="0.25">
      <c r="A179" s="236"/>
      <c r="B179" s="237"/>
      <c r="C179" s="238" t="s">
        <v>50</v>
      </c>
      <c r="D179" s="366" t="s">
        <v>51</v>
      </c>
      <c r="E179" s="366"/>
      <c r="F179" s="366"/>
      <c r="G179" s="366"/>
      <c r="H179" s="366"/>
      <c r="I179" s="366"/>
      <c r="J179" s="366"/>
      <c r="K179" s="366"/>
      <c r="L179" s="366"/>
      <c r="M179" s="366"/>
      <c r="N179" s="366"/>
      <c r="O179" s="367"/>
      <c r="AF179" s="231"/>
      <c r="AG179" s="231"/>
      <c r="AH179" s="231"/>
      <c r="AI179" s="215" t="s">
        <v>51</v>
      </c>
      <c r="AM179" s="231"/>
    </row>
    <row r="180" spans="1:40" customFormat="1" ht="57" x14ac:dyDescent="0.25">
      <c r="A180" s="236"/>
      <c r="B180" s="237"/>
      <c r="C180" s="238" t="s">
        <v>52</v>
      </c>
      <c r="D180" s="366" t="s">
        <v>53</v>
      </c>
      <c r="E180" s="366"/>
      <c r="F180" s="366"/>
      <c r="G180" s="366"/>
      <c r="H180" s="366"/>
      <c r="I180" s="366"/>
      <c r="J180" s="366"/>
      <c r="K180" s="366"/>
      <c r="L180" s="366"/>
      <c r="M180" s="366"/>
      <c r="N180" s="366"/>
      <c r="O180" s="367"/>
      <c r="AF180" s="231"/>
      <c r="AG180" s="231"/>
      <c r="AH180" s="231"/>
      <c r="AI180" s="215" t="s">
        <v>53</v>
      </c>
      <c r="AM180" s="231"/>
    </row>
    <row r="181" spans="1:40" customFormat="1" ht="15" x14ac:dyDescent="0.25">
      <c r="A181" s="236"/>
      <c r="B181" s="239"/>
      <c r="C181" s="238" t="s">
        <v>48</v>
      </c>
      <c r="D181" s="363" t="s">
        <v>54</v>
      </c>
      <c r="E181" s="363"/>
      <c r="F181" s="363"/>
      <c r="G181" s="240"/>
      <c r="H181" s="241"/>
      <c r="I181" s="241"/>
      <c r="J181" s="241"/>
      <c r="K181" s="246">
        <v>1795.86</v>
      </c>
      <c r="L181" s="265">
        <v>1.3225</v>
      </c>
      <c r="M181" s="242">
        <v>48.83</v>
      </c>
      <c r="N181" s="244">
        <v>44.77</v>
      </c>
      <c r="O181" s="247">
        <v>2186.12</v>
      </c>
      <c r="AF181" s="231"/>
      <c r="AG181" s="231"/>
      <c r="AH181" s="231"/>
      <c r="AJ181" s="215" t="s">
        <v>54</v>
      </c>
      <c r="AM181" s="231"/>
    </row>
    <row r="182" spans="1:40" customFormat="1" ht="15" x14ac:dyDescent="0.25">
      <c r="A182" s="236"/>
      <c r="B182" s="239"/>
      <c r="C182" s="238" t="s">
        <v>27</v>
      </c>
      <c r="D182" s="363" t="s">
        <v>55</v>
      </c>
      <c r="E182" s="363"/>
      <c r="F182" s="363"/>
      <c r="G182" s="240"/>
      <c r="H182" s="241"/>
      <c r="I182" s="241"/>
      <c r="J182" s="241"/>
      <c r="K182" s="242">
        <v>28.64</v>
      </c>
      <c r="L182" s="265">
        <v>1.4375</v>
      </c>
      <c r="M182" s="242">
        <v>0.85</v>
      </c>
      <c r="N182" s="244">
        <v>13.24</v>
      </c>
      <c r="O182" s="245">
        <v>11.25</v>
      </c>
      <c r="AF182" s="231"/>
      <c r="AG182" s="231"/>
      <c r="AH182" s="231"/>
      <c r="AJ182" s="215" t="s">
        <v>55</v>
      </c>
      <c r="AM182" s="231"/>
    </row>
    <row r="183" spans="1:40" customFormat="1" ht="15" x14ac:dyDescent="0.25">
      <c r="A183" s="236"/>
      <c r="B183" s="239"/>
      <c r="C183" s="238" t="s">
        <v>56</v>
      </c>
      <c r="D183" s="363" t="s">
        <v>57</v>
      </c>
      <c r="E183" s="363"/>
      <c r="F183" s="363"/>
      <c r="G183" s="240"/>
      <c r="H183" s="241"/>
      <c r="I183" s="241"/>
      <c r="J183" s="241"/>
      <c r="K183" s="242">
        <v>4.09</v>
      </c>
      <c r="L183" s="265">
        <v>1.4375</v>
      </c>
      <c r="M183" s="242">
        <v>0.12</v>
      </c>
      <c r="N183" s="244">
        <v>44.77</v>
      </c>
      <c r="O183" s="245">
        <v>5.37</v>
      </c>
      <c r="AF183" s="231"/>
      <c r="AG183" s="231"/>
      <c r="AH183" s="231"/>
      <c r="AJ183" s="215" t="s">
        <v>57</v>
      </c>
      <c r="AM183" s="231"/>
    </row>
    <row r="184" spans="1:40" customFormat="1" ht="15" x14ac:dyDescent="0.25">
      <c r="A184" s="236"/>
      <c r="B184" s="239"/>
      <c r="C184" s="238"/>
      <c r="D184" s="363" t="s">
        <v>60</v>
      </c>
      <c r="E184" s="363"/>
      <c r="F184" s="363"/>
      <c r="G184" s="240" t="s">
        <v>61</v>
      </c>
      <c r="H184" s="248">
        <v>198</v>
      </c>
      <c r="I184" s="265">
        <v>1.3225</v>
      </c>
      <c r="J184" s="269">
        <v>5.3837387999999997</v>
      </c>
      <c r="K184" s="250"/>
      <c r="L184" s="241"/>
      <c r="M184" s="250"/>
      <c r="N184" s="241"/>
      <c r="O184" s="251"/>
      <c r="AF184" s="231"/>
      <c r="AG184" s="231"/>
      <c r="AH184" s="231"/>
      <c r="AK184" s="215" t="s">
        <v>60</v>
      </c>
      <c r="AM184" s="231"/>
    </row>
    <row r="185" spans="1:40" customFormat="1" ht="15" x14ac:dyDescent="0.25">
      <c r="A185" s="236"/>
      <c r="B185" s="239"/>
      <c r="C185" s="238"/>
      <c r="D185" s="363" t="s">
        <v>62</v>
      </c>
      <c r="E185" s="363"/>
      <c r="F185" s="363"/>
      <c r="G185" s="240" t="s">
        <v>61</v>
      </c>
      <c r="H185" s="244">
        <v>0.33</v>
      </c>
      <c r="I185" s="265">
        <v>1.4375</v>
      </c>
      <c r="J185" s="269">
        <v>9.7532000000000001E-3</v>
      </c>
      <c r="K185" s="250"/>
      <c r="L185" s="241"/>
      <c r="M185" s="250"/>
      <c r="N185" s="241"/>
      <c r="O185" s="251"/>
      <c r="AF185" s="231"/>
      <c r="AG185" s="231"/>
      <c r="AH185" s="231"/>
      <c r="AK185" s="215" t="s">
        <v>62</v>
      </c>
      <c r="AM185" s="231"/>
    </row>
    <row r="186" spans="1:40" customFormat="1" ht="15" x14ac:dyDescent="0.25">
      <c r="A186" s="254"/>
      <c r="B186" s="240"/>
      <c r="C186" s="238"/>
      <c r="D186" s="369" t="s">
        <v>63</v>
      </c>
      <c r="E186" s="369"/>
      <c r="F186" s="369"/>
      <c r="G186" s="255"/>
      <c r="H186" s="256"/>
      <c r="I186" s="256"/>
      <c r="J186" s="256"/>
      <c r="K186" s="257">
        <v>1824.5</v>
      </c>
      <c r="L186" s="256"/>
      <c r="M186" s="258">
        <v>49.68</v>
      </c>
      <c r="N186" s="256"/>
      <c r="O186" s="259">
        <v>2197.37</v>
      </c>
      <c r="AF186" s="231"/>
      <c r="AG186" s="231"/>
      <c r="AH186" s="231"/>
      <c r="AL186" s="215" t="s">
        <v>63</v>
      </c>
      <c r="AM186" s="231"/>
    </row>
    <row r="187" spans="1:40" customFormat="1" ht="15" x14ac:dyDescent="0.25">
      <c r="A187" s="236"/>
      <c r="B187" s="239"/>
      <c r="C187" s="238"/>
      <c r="D187" s="363" t="s">
        <v>64</v>
      </c>
      <c r="E187" s="363"/>
      <c r="F187" s="363"/>
      <c r="G187" s="240"/>
      <c r="H187" s="241"/>
      <c r="I187" s="241"/>
      <c r="J187" s="241"/>
      <c r="K187" s="250"/>
      <c r="L187" s="241"/>
      <c r="M187" s="242">
        <v>48.95</v>
      </c>
      <c r="N187" s="241"/>
      <c r="O187" s="247">
        <v>2191.4899999999998</v>
      </c>
      <c r="AF187" s="231"/>
      <c r="AG187" s="231"/>
      <c r="AH187" s="231"/>
      <c r="AK187" s="215" t="s">
        <v>64</v>
      </c>
      <c r="AM187" s="231"/>
    </row>
    <row r="188" spans="1:40" customFormat="1" ht="45" x14ac:dyDescent="0.25">
      <c r="A188" s="236"/>
      <c r="B188" s="239"/>
      <c r="C188" s="238" t="s">
        <v>275</v>
      </c>
      <c r="D188" s="363" t="s">
        <v>276</v>
      </c>
      <c r="E188" s="363"/>
      <c r="F188" s="363"/>
      <c r="G188" s="240" t="s">
        <v>67</v>
      </c>
      <c r="H188" s="248">
        <v>102</v>
      </c>
      <c r="I188" s="241"/>
      <c r="J188" s="248">
        <v>102</v>
      </c>
      <c r="K188" s="250"/>
      <c r="L188" s="241"/>
      <c r="M188" s="242">
        <v>49.93</v>
      </c>
      <c r="N188" s="241"/>
      <c r="O188" s="247">
        <v>2235.3200000000002</v>
      </c>
      <c r="AF188" s="231"/>
      <c r="AG188" s="231"/>
      <c r="AH188" s="231"/>
      <c r="AK188" s="215" t="s">
        <v>276</v>
      </c>
      <c r="AM188" s="231"/>
    </row>
    <row r="189" spans="1:40" customFormat="1" ht="67.5" x14ac:dyDescent="0.25">
      <c r="A189" s="236"/>
      <c r="B189" s="239"/>
      <c r="C189" s="238" t="s">
        <v>277</v>
      </c>
      <c r="D189" s="363" t="s">
        <v>278</v>
      </c>
      <c r="E189" s="363"/>
      <c r="F189" s="363"/>
      <c r="G189" s="240" t="s">
        <v>67</v>
      </c>
      <c r="H189" s="248">
        <v>58</v>
      </c>
      <c r="I189" s="244">
        <v>0.85</v>
      </c>
      <c r="J189" s="252">
        <v>49.3</v>
      </c>
      <c r="K189" s="250"/>
      <c r="L189" s="241"/>
      <c r="M189" s="242">
        <v>24.13</v>
      </c>
      <c r="N189" s="241"/>
      <c r="O189" s="247">
        <v>1080.4000000000001</v>
      </c>
      <c r="AF189" s="231"/>
      <c r="AG189" s="231"/>
      <c r="AH189" s="231"/>
      <c r="AK189" s="215" t="s">
        <v>278</v>
      </c>
      <c r="AM189" s="231"/>
    </row>
    <row r="190" spans="1:40" customFormat="1" ht="15" x14ac:dyDescent="0.25">
      <c r="A190" s="236"/>
      <c r="B190" s="260"/>
      <c r="C190" s="295"/>
      <c r="D190" s="364" t="s">
        <v>70</v>
      </c>
      <c r="E190" s="364"/>
      <c r="F190" s="364"/>
      <c r="G190" s="233"/>
      <c r="H190" s="261"/>
      <c r="I190" s="261"/>
      <c r="J190" s="261"/>
      <c r="K190" s="262"/>
      <c r="L190" s="261"/>
      <c r="M190" s="263">
        <v>123.74</v>
      </c>
      <c r="N190" s="256"/>
      <c r="O190" s="264">
        <v>5513.09</v>
      </c>
      <c r="AF190" s="231"/>
      <c r="AG190" s="231"/>
      <c r="AH190" s="231"/>
      <c r="AM190" s="231" t="s">
        <v>70</v>
      </c>
    </row>
    <row r="191" spans="1:40" customFormat="1" ht="23.25" x14ac:dyDescent="0.25">
      <c r="A191" s="232" t="s">
        <v>123</v>
      </c>
      <c r="B191" s="233" t="s">
        <v>123</v>
      </c>
      <c r="C191" s="294" t="s">
        <v>454</v>
      </c>
      <c r="D191" s="368" t="s">
        <v>455</v>
      </c>
      <c r="E191" s="368"/>
      <c r="F191" s="368"/>
      <c r="G191" s="233" t="s">
        <v>116</v>
      </c>
      <c r="H191" s="233">
        <v>2.1000000000000001E-2</v>
      </c>
      <c r="I191" s="233" t="s">
        <v>48</v>
      </c>
      <c r="J191" s="233" t="s">
        <v>456</v>
      </c>
      <c r="K191" s="234" t="s">
        <v>457</v>
      </c>
      <c r="L191" s="233"/>
      <c r="M191" s="234" t="s">
        <v>458</v>
      </c>
      <c r="N191" s="233" t="s">
        <v>82</v>
      </c>
      <c r="O191" s="235" t="s">
        <v>459</v>
      </c>
      <c r="AF191" s="231"/>
      <c r="AG191" s="231"/>
      <c r="AH191" s="231" t="s">
        <v>455</v>
      </c>
      <c r="AM191" s="231"/>
    </row>
    <row r="192" spans="1:40" customFormat="1" ht="15" x14ac:dyDescent="0.25">
      <c r="A192" s="267"/>
      <c r="B192" s="214"/>
      <c r="C192" s="295"/>
      <c r="D192" s="363" t="s">
        <v>83</v>
      </c>
      <c r="E192" s="363"/>
      <c r="F192" s="363"/>
      <c r="G192" s="363"/>
      <c r="H192" s="363"/>
      <c r="I192" s="363"/>
      <c r="J192" s="363"/>
      <c r="K192" s="363"/>
      <c r="L192" s="363"/>
      <c r="M192" s="363"/>
      <c r="N192" s="363"/>
      <c r="O192" s="365"/>
      <c r="AF192" s="231"/>
      <c r="AG192" s="231"/>
      <c r="AH192" s="231"/>
      <c r="AM192" s="231"/>
      <c r="AN192" s="215" t="s">
        <v>83</v>
      </c>
    </row>
    <row r="193" spans="1:39" customFormat="1" ht="15" x14ac:dyDescent="0.25">
      <c r="A193" s="236"/>
      <c r="B193" s="260"/>
      <c r="C193" s="295"/>
      <c r="D193" s="364" t="s">
        <v>70</v>
      </c>
      <c r="E193" s="364"/>
      <c r="F193" s="364"/>
      <c r="G193" s="233"/>
      <c r="H193" s="261"/>
      <c r="I193" s="261"/>
      <c r="J193" s="261"/>
      <c r="K193" s="262"/>
      <c r="L193" s="261"/>
      <c r="M193" s="263">
        <v>101.65</v>
      </c>
      <c r="N193" s="256"/>
      <c r="O193" s="270">
        <v>829.46</v>
      </c>
      <c r="AF193" s="231"/>
      <c r="AG193" s="231"/>
      <c r="AH193" s="231"/>
      <c r="AM193" s="231" t="s">
        <v>70</v>
      </c>
    </row>
    <row r="194" spans="1:39" customFormat="1" ht="15" x14ac:dyDescent="0.25">
      <c r="A194" s="370" t="s">
        <v>460</v>
      </c>
      <c r="B194" s="371"/>
      <c r="C194" s="371"/>
      <c r="D194" s="371"/>
      <c r="E194" s="371"/>
      <c r="F194" s="371"/>
      <c r="G194" s="371"/>
      <c r="H194" s="371"/>
      <c r="I194" s="371"/>
      <c r="J194" s="371"/>
      <c r="K194" s="371"/>
      <c r="L194" s="371"/>
      <c r="M194" s="371"/>
      <c r="N194" s="371"/>
      <c r="O194" s="372"/>
      <c r="AF194" s="231"/>
      <c r="AG194" s="231" t="s">
        <v>460</v>
      </c>
      <c r="AH194" s="231"/>
      <c r="AM194" s="231"/>
    </row>
    <row r="195" spans="1:39" customFormat="1" ht="22.5" x14ac:dyDescent="0.25">
      <c r="A195" s="232" t="s">
        <v>124</v>
      </c>
      <c r="B195" s="233" t="s">
        <v>124</v>
      </c>
      <c r="C195" s="294" t="s">
        <v>273</v>
      </c>
      <c r="D195" s="368" t="s">
        <v>274</v>
      </c>
      <c r="E195" s="368"/>
      <c r="F195" s="368"/>
      <c r="G195" s="233" t="s">
        <v>71</v>
      </c>
      <c r="H195" s="233">
        <v>8.9999999999999993E-3</v>
      </c>
      <c r="I195" s="233" t="s">
        <v>48</v>
      </c>
      <c r="J195" s="233" t="s">
        <v>461</v>
      </c>
      <c r="K195" s="234"/>
      <c r="L195" s="233"/>
      <c r="M195" s="234"/>
      <c r="N195" s="233"/>
      <c r="O195" s="235"/>
      <c r="AF195" s="231"/>
      <c r="AG195" s="231"/>
      <c r="AH195" s="231" t="s">
        <v>274</v>
      </c>
      <c r="AM195" s="231"/>
    </row>
    <row r="196" spans="1:39" customFormat="1" ht="33.75" x14ac:dyDescent="0.25">
      <c r="A196" s="236"/>
      <c r="B196" s="237"/>
      <c r="C196" s="238" t="s">
        <v>50</v>
      </c>
      <c r="D196" s="366" t="s">
        <v>51</v>
      </c>
      <c r="E196" s="366"/>
      <c r="F196" s="366"/>
      <c r="G196" s="366"/>
      <c r="H196" s="366"/>
      <c r="I196" s="366"/>
      <c r="J196" s="366"/>
      <c r="K196" s="366"/>
      <c r="L196" s="366"/>
      <c r="M196" s="366"/>
      <c r="N196" s="366"/>
      <c r="O196" s="367"/>
      <c r="AF196" s="231"/>
      <c r="AG196" s="231"/>
      <c r="AH196" s="231"/>
      <c r="AI196" s="215" t="s">
        <v>51</v>
      </c>
      <c r="AM196" s="231"/>
    </row>
    <row r="197" spans="1:39" customFormat="1" ht="57" x14ac:dyDescent="0.25">
      <c r="A197" s="236"/>
      <c r="B197" s="237"/>
      <c r="C197" s="238" t="s">
        <v>52</v>
      </c>
      <c r="D197" s="366" t="s">
        <v>53</v>
      </c>
      <c r="E197" s="366"/>
      <c r="F197" s="366"/>
      <c r="G197" s="366"/>
      <c r="H197" s="366"/>
      <c r="I197" s="366"/>
      <c r="J197" s="366"/>
      <c r="K197" s="366"/>
      <c r="L197" s="366"/>
      <c r="M197" s="366"/>
      <c r="N197" s="366"/>
      <c r="O197" s="367"/>
      <c r="AF197" s="231"/>
      <c r="AG197" s="231"/>
      <c r="AH197" s="231"/>
      <c r="AI197" s="215" t="s">
        <v>53</v>
      </c>
      <c r="AM197" s="231"/>
    </row>
    <row r="198" spans="1:39" customFormat="1" ht="15" x14ac:dyDescent="0.25">
      <c r="A198" s="236"/>
      <c r="B198" s="239"/>
      <c r="C198" s="238" t="s">
        <v>48</v>
      </c>
      <c r="D198" s="363" t="s">
        <v>54</v>
      </c>
      <c r="E198" s="363"/>
      <c r="F198" s="363"/>
      <c r="G198" s="240"/>
      <c r="H198" s="241"/>
      <c r="I198" s="241"/>
      <c r="J198" s="241"/>
      <c r="K198" s="246">
        <v>1053</v>
      </c>
      <c r="L198" s="265">
        <v>1.3225</v>
      </c>
      <c r="M198" s="242">
        <v>12.53</v>
      </c>
      <c r="N198" s="244">
        <v>44.77</v>
      </c>
      <c r="O198" s="245">
        <v>560.97</v>
      </c>
      <c r="AF198" s="231"/>
      <c r="AG198" s="231"/>
      <c r="AH198" s="231"/>
      <c r="AJ198" s="215" t="s">
        <v>54</v>
      </c>
      <c r="AM198" s="231"/>
    </row>
    <row r="199" spans="1:39" customFormat="1" ht="15" x14ac:dyDescent="0.25">
      <c r="A199" s="236"/>
      <c r="B199" s="239"/>
      <c r="C199" s="238" t="s">
        <v>27</v>
      </c>
      <c r="D199" s="363" t="s">
        <v>55</v>
      </c>
      <c r="E199" s="363"/>
      <c r="F199" s="363"/>
      <c r="G199" s="240"/>
      <c r="H199" s="241"/>
      <c r="I199" s="241"/>
      <c r="J199" s="241"/>
      <c r="K199" s="246">
        <v>1566.06</v>
      </c>
      <c r="L199" s="265">
        <v>1.4375</v>
      </c>
      <c r="M199" s="242">
        <v>20.260000000000002</v>
      </c>
      <c r="N199" s="244">
        <v>13.24</v>
      </c>
      <c r="O199" s="245">
        <v>268.24</v>
      </c>
      <c r="AF199" s="231"/>
      <c r="AG199" s="231"/>
      <c r="AH199" s="231"/>
      <c r="AJ199" s="215" t="s">
        <v>55</v>
      </c>
      <c r="AM199" s="231"/>
    </row>
    <row r="200" spans="1:39" customFormat="1" ht="15" x14ac:dyDescent="0.25">
      <c r="A200" s="236"/>
      <c r="B200" s="239"/>
      <c r="C200" s="238" t="s">
        <v>56</v>
      </c>
      <c r="D200" s="363" t="s">
        <v>57</v>
      </c>
      <c r="E200" s="363"/>
      <c r="F200" s="363"/>
      <c r="G200" s="240"/>
      <c r="H200" s="241"/>
      <c r="I200" s="241"/>
      <c r="J200" s="241"/>
      <c r="K200" s="242">
        <v>244.39</v>
      </c>
      <c r="L200" s="265">
        <v>1.4375</v>
      </c>
      <c r="M200" s="242">
        <v>3.16</v>
      </c>
      <c r="N200" s="244">
        <v>44.77</v>
      </c>
      <c r="O200" s="245">
        <v>141.47</v>
      </c>
      <c r="AF200" s="231"/>
      <c r="AG200" s="231"/>
      <c r="AH200" s="231"/>
      <c r="AJ200" s="215" t="s">
        <v>57</v>
      </c>
      <c r="AM200" s="231"/>
    </row>
    <row r="201" spans="1:39" customFormat="1" ht="15" x14ac:dyDescent="0.25">
      <c r="A201" s="236"/>
      <c r="B201" s="239"/>
      <c r="C201" s="238" t="s">
        <v>58</v>
      </c>
      <c r="D201" s="363" t="s">
        <v>59</v>
      </c>
      <c r="E201" s="363"/>
      <c r="F201" s="363"/>
      <c r="G201" s="240"/>
      <c r="H201" s="241"/>
      <c r="I201" s="241"/>
      <c r="J201" s="241"/>
      <c r="K201" s="242">
        <v>909.27</v>
      </c>
      <c r="L201" s="241"/>
      <c r="M201" s="242">
        <v>8.18</v>
      </c>
      <c r="N201" s="244">
        <v>8.16</v>
      </c>
      <c r="O201" s="245">
        <v>66.75</v>
      </c>
      <c r="AF201" s="231"/>
      <c r="AG201" s="231"/>
      <c r="AH201" s="231"/>
      <c r="AJ201" s="215" t="s">
        <v>59</v>
      </c>
      <c r="AM201" s="231"/>
    </row>
    <row r="202" spans="1:39" customFormat="1" ht="15" x14ac:dyDescent="0.25">
      <c r="A202" s="236"/>
      <c r="B202" s="239"/>
      <c r="C202" s="238"/>
      <c r="D202" s="363" t="s">
        <v>60</v>
      </c>
      <c r="E202" s="363"/>
      <c r="F202" s="363"/>
      <c r="G202" s="240" t="s">
        <v>61</v>
      </c>
      <c r="H202" s="248">
        <v>135</v>
      </c>
      <c r="I202" s="265">
        <v>1.3225</v>
      </c>
      <c r="J202" s="269">
        <v>1.6068374999999999</v>
      </c>
      <c r="K202" s="250"/>
      <c r="L202" s="241"/>
      <c r="M202" s="250"/>
      <c r="N202" s="241"/>
      <c r="O202" s="251"/>
      <c r="AF202" s="231"/>
      <c r="AG202" s="231"/>
      <c r="AH202" s="231"/>
      <c r="AK202" s="215" t="s">
        <v>60</v>
      </c>
      <c r="AM202" s="231"/>
    </row>
    <row r="203" spans="1:39" customFormat="1" ht="15" x14ac:dyDescent="0.25">
      <c r="A203" s="236"/>
      <c r="B203" s="239"/>
      <c r="C203" s="238"/>
      <c r="D203" s="363" t="s">
        <v>62</v>
      </c>
      <c r="E203" s="363"/>
      <c r="F203" s="363"/>
      <c r="G203" s="240" t="s">
        <v>61</v>
      </c>
      <c r="H203" s="244">
        <v>18.12</v>
      </c>
      <c r="I203" s="265">
        <v>1.4375</v>
      </c>
      <c r="J203" s="269">
        <v>0.23442750000000001</v>
      </c>
      <c r="K203" s="250"/>
      <c r="L203" s="241"/>
      <c r="M203" s="250"/>
      <c r="N203" s="241"/>
      <c r="O203" s="251"/>
      <c r="AF203" s="231"/>
      <c r="AG203" s="231"/>
      <c r="AH203" s="231"/>
      <c r="AK203" s="215" t="s">
        <v>62</v>
      </c>
      <c r="AM203" s="231"/>
    </row>
    <row r="204" spans="1:39" customFormat="1" ht="15" x14ac:dyDescent="0.25">
      <c r="A204" s="254"/>
      <c r="B204" s="240"/>
      <c r="C204" s="238"/>
      <c r="D204" s="369" t="s">
        <v>63</v>
      </c>
      <c r="E204" s="369"/>
      <c r="F204" s="369"/>
      <c r="G204" s="255"/>
      <c r="H204" s="256"/>
      <c r="I204" s="256"/>
      <c r="J204" s="256"/>
      <c r="K204" s="257">
        <v>3528.33</v>
      </c>
      <c r="L204" s="256"/>
      <c r="M204" s="258">
        <v>40.97</v>
      </c>
      <c r="N204" s="256"/>
      <c r="O204" s="266">
        <v>895.96</v>
      </c>
      <c r="AF204" s="231"/>
      <c r="AG204" s="231"/>
      <c r="AH204" s="231"/>
      <c r="AL204" s="215" t="s">
        <v>63</v>
      </c>
      <c r="AM204" s="231"/>
    </row>
    <row r="205" spans="1:39" customFormat="1" ht="15" x14ac:dyDescent="0.25">
      <c r="A205" s="236"/>
      <c r="B205" s="239"/>
      <c r="C205" s="238"/>
      <c r="D205" s="363" t="s">
        <v>64</v>
      </c>
      <c r="E205" s="363"/>
      <c r="F205" s="363"/>
      <c r="G205" s="240"/>
      <c r="H205" s="241"/>
      <c r="I205" s="241"/>
      <c r="J205" s="241"/>
      <c r="K205" s="250"/>
      <c r="L205" s="241"/>
      <c r="M205" s="242">
        <v>15.69</v>
      </c>
      <c r="N205" s="241"/>
      <c r="O205" s="245">
        <v>702.44</v>
      </c>
      <c r="AF205" s="231"/>
      <c r="AG205" s="231"/>
      <c r="AH205" s="231"/>
      <c r="AK205" s="215" t="s">
        <v>64</v>
      </c>
      <c r="AM205" s="231"/>
    </row>
    <row r="206" spans="1:39" customFormat="1" ht="45" x14ac:dyDescent="0.25">
      <c r="A206" s="236"/>
      <c r="B206" s="239"/>
      <c r="C206" s="238" t="s">
        <v>275</v>
      </c>
      <c r="D206" s="363" t="s">
        <v>276</v>
      </c>
      <c r="E206" s="363"/>
      <c r="F206" s="363"/>
      <c r="G206" s="240" t="s">
        <v>67</v>
      </c>
      <c r="H206" s="248">
        <v>102</v>
      </c>
      <c r="I206" s="241"/>
      <c r="J206" s="248">
        <v>102</v>
      </c>
      <c r="K206" s="250"/>
      <c r="L206" s="241"/>
      <c r="M206" s="242">
        <v>16</v>
      </c>
      <c r="N206" s="241"/>
      <c r="O206" s="245">
        <v>716.49</v>
      </c>
      <c r="AF206" s="231"/>
      <c r="AG206" s="231"/>
      <c r="AH206" s="231"/>
      <c r="AK206" s="215" t="s">
        <v>276</v>
      </c>
      <c r="AM206" s="231"/>
    </row>
    <row r="207" spans="1:39" customFormat="1" ht="67.5" x14ac:dyDescent="0.25">
      <c r="A207" s="236"/>
      <c r="B207" s="239"/>
      <c r="C207" s="238" t="s">
        <v>277</v>
      </c>
      <c r="D207" s="363" t="s">
        <v>278</v>
      </c>
      <c r="E207" s="363"/>
      <c r="F207" s="363"/>
      <c r="G207" s="240" t="s">
        <v>67</v>
      </c>
      <c r="H207" s="248">
        <v>58</v>
      </c>
      <c r="I207" s="244">
        <v>0.85</v>
      </c>
      <c r="J207" s="252">
        <v>49.3</v>
      </c>
      <c r="K207" s="250"/>
      <c r="L207" s="241"/>
      <c r="M207" s="242">
        <v>7.74</v>
      </c>
      <c r="N207" s="241"/>
      <c r="O207" s="245">
        <v>346.3</v>
      </c>
      <c r="AF207" s="231"/>
      <c r="AG207" s="231"/>
      <c r="AH207" s="231"/>
      <c r="AK207" s="215" t="s">
        <v>278</v>
      </c>
      <c r="AM207" s="231"/>
    </row>
    <row r="208" spans="1:39" customFormat="1" ht="15" x14ac:dyDescent="0.25">
      <c r="A208" s="236"/>
      <c r="B208" s="260"/>
      <c r="C208" s="295"/>
      <c r="D208" s="364" t="s">
        <v>70</v>
      </c>
      <c r="E208" s="364"/>
      <c r="F208" s="364"/>
      <c r="G208" s="233"/>
      <c r="H208" s="261"/>
      <c r="I208" s="261"/>
      <c r="J208" s="261"/>
      <c r="K208" s="262"/>
      <c r="L208" s="261"/>
      <c r="M208" s="263">
        <v>64.709999999999994</v>
      </c>
      <c r="N208" s="256"/>
      <c r="O208" s="264">
        <v>1958.75</v>
      </c>
      <c r="AF208" s="231"/>
      <c r="AG208" s="231"/>
      <c r="AH208" s="231"/>
      <c r="AM208" s="231" t="s">
        <v>70</v>
      </c>
    </row>
    <row r="209" spans="1:40" customFormat="1" ht="23.25" x14ac:dyDescent="0.25">
      <c r="A209" s="232" t="s">
        <v>125</v>
      </c>
      <c r="B209" s="233" t="s">
        <v>125</v>
      </c>
      <c r="C209" s="294" t="s">
        <v>403</v>
      </c>
      <c r="D209" s="368" t="s">
        <v>404</v>
      </c>
      <c r="E209" s="368"/>
      <c r="F209" s="368"/>
      <c r="G209" s="233" t="s">
        <v>80</v>
      </c>
      <c r="H209" s="233">
        <v>0.91800000000000004</v>
      </c>
      <c r="I209" s="233" t="s">
        <v>48</v>
      </c>
      <c r="J209" s="233" t="s">
        <v>328</v>
      </c>
      <c r="K209" s="234" t="s">
        <v>406</v>
      </c>
      <c r="L209" s="233"/>
      <c r="M209" s="234" t="s">
        <v>462</v>
      </c>
      <c r="N209" s="233" t="s">
        <v>82</v>
      </c>
      <c r="O209" s="235" t="s">
        <v>463</v>
      </c>
      <c r="AF209" s="231"/>
      <c r="AG209" s="231"/>
      <c r="AH209" s="231" t="s">
        <v>404</v>
      </c>
      <c r="AM209" s="231"/>
    </row>
    <row r="210" spans="1:40" customFormat="1" ht="15" x14ac:dyDescent="0.25">
      <c r="A210" s="267"/>
      <c r="B210" s="214"/>
      <c r="C210" s="295"/>
      <c r="D210" s="363" t="s">
        <v>83</v>
      </c>
      <c r="E210" s="363"/>
      <c r="F210" s="363"/>
      <c r="G210" s="363"/>
      <c r="H210" s="363"/>
      <c r="I210" s="363"/>
      <c r="J210" s="363"/>
      <c r="K210" s="363"/>
      <c r="L210" s="363"/>
      <c r="M210" s="363"/>
      <c r="N210" s="363"/>
      <c r="O210" s="365"/>
      <c r="AF210" s="231"/>
      <c r="AG210" s="231"/>
      <c r="AH210" s="231"/>
      <c r="AM210" s="231"/>
      <c r="AN210" s="215" t="s">
        <v>83</v>
      </c>
    </row>
    <row r="211" spans="1:40" customFormat="1" ht="15" x14ac:dyDescent="0.25">
      <c r="A211" s="236"/>
      <c r="B211" s="260"/>
      <c r="C211" s="295"/>
      <c r="D211" s="364" t="s">
        <v>70</v>
      </c>
      <c r="E211" s="364"/>
      <c r="F211" s="364"/>
      <c r="G211" s="233"/>
      <c r="H211" s="261"/>
      <c r="I211" s="261"/>
      <c r="J211" s="261"/>
      <c r="K211" s="262"/>
      <c r="L211" s="261"/>
      <c r="M211" s="263">
        <v>449.82</v>
      </c>
      <c r="N211" s="256"/>
      <c r="O211" s="264">
        <v>3670.53</v>
      </c>
      <c r="AF211" s="231"/>
      <c r="AG211" s="231"/>
      <c r="AH211" s="231"/>
      <c r="AM211" s="231" t="s">
        <v>70</v>
      </c>
    </row>
    <row r="212" spans="1:40" customFormat="1" ht="22.5" x14ac:dyDescent="0.25">
      <c r="A212" s="232" t="s">
        <v>126</v>
      </c>
      <c r="B212" s="233" t="s">
        <v>126</v>
      </c>
      <c r="C212" s="294" t="s">
        <v>464</v>
      </c>
      <c r="D212" s="368" t="s">
        <v>465</v>
      </c>
      <c r="E212" s="368"/>
      <c r="F212" s="368"/>
      <c r="G212" s="233" t="s">
        <v>71</v>
      </c>
      <c r="H212" s="233">
        <v>2.7E-2</v>
      </c>
      <c r="I212" s="233" t="s">
        <v>48</v>
      </c>
      <c r="J212" s="233" t="s">
        <v>447</v>
      </c>
      <c r="K212" s="234"/>
      <c r="L212" s="233"/>
      <c r="M212" s="234"/>
      <c r="N212" s="233"/>
      <c r="O212" s="235"/>
      <c r="AF212" s="231"/>
      <c r="AG212" s="231"/>
      <c r="AH212" s="231" t="s">
        <v>465</v>
      </c>
      <c r="AM212" s="231"/>
    </row>
    <row r="213" spans="1:40" customFormat="1" ht="33.75" x14ac:dyDescent="0.25">
      <c r="A213" s="236"/>
      <c r="B213" s="237"/>
      <c r="C213" s="238" t="s">
        <v>50</v>
      </c>
      <c r="D213" s="366" t="s">
        <v>51</v>
      </c>
      <c r="E213" s="366"/>
      <c r="F213" s="366"/>
      <c r="G213" s="366"/>
      <c r="H213" s="366"/>
      <c r="I213" s="366"/>
      <c r="J213" s="366"/>
      <c r="K213" s="366"/>
      <c r="L213" s="366"/>
      <c r="M213" s="366"/>
      <c r="N213" s="366"/>
      <c r="O213" s="367"/>
      <c r="AF213" s="231"/>
      <c r="AG213" s="231"/>
      <c r="AH213" s="231"/>
      <c r="AI213" s="215" t="s">
        <v>51</v>
      </c>
      <c r="AM213" s="231"/>
    </row>
    <row r="214" spans="1:40" customFormat="1" ht="57" x14ac:dyDescent="0.25">
      <c r="A214" s="236"/>
      <c r="B214" s="237"/>
      <c r="C214" s="238" t="s">
        <v>52</v>
      </c>
      <c r="D214" s="366" t="s">
        <v>53</v>
      </c>
      <c r="E214" s="366"/>
      <c r="F214" s="366"/>
      <c r="G214" s="366"/>
      <c r="H214" s="366"/>
      <c r="I214" s="366"/>
      <c r="J214" s="366"/>
      <c r="K214" s="366"/>
      <c r="L214" s="366"/>
      <c r="M214" s="366"/>
      <c r="N214" s="366"/>
      <c r="O214" s="367"/>
      <c r="AF214" s="231"/>
      <c r="AG214" s="231"/>
      <c r="AH214" s="231"/>
      <c r="AI214" s="215" t="s">
        <v>53</v>
      </c>
      <c r="AM214" s="231"/>
    </row>
    <row r="215" spans="1:40" customFormat="1" ht="15" x14ac:dyDescent="0.25">
      <c r="A215" s="236"/>
      <c r="B215" s="239"/>
      <c r="C215" s="238" t="s">
        <v>48</v>
      </c>
      <c r="D215" s="363" t="s">
        <v>54</v>
      </c>
      <c r="E215" s="363"/>
      <c r="F215" s="363"/>
      <c r="G215" s="240"/>
      <c r="H215" s="241"/>
      <c r="I215" s="241"/>
      <c r="J215" s="241"/>
      <c r="K215" s="246">
        <v>9504</v>
      </c>
      <c r="L215" s="265">
        <v>1.3225</v>
      </c>
      <c r="M215" s="242">
        <v>339.36</v>
      </c>
      <c r="N215" s="244">
        <v>44.77</v>
      </c>
      <c r="O215" s="247">
        <v>15193.15</v>
      </c>
      <c r="AF215" s="231"/>
      <c r="AG215" s="231"/>
      <c r="AH215" s="231"/>
      <c r="AJ215" s="215" t="s">
        <v>54</v>
      </c>
      <c r="AM215" s="231"/>
    </row>
    <row r="216" spans="1:40" customFormat="1" ht="15" x14ac:dyDescent="0.25">
      <c r="A216" s="236"/>
      <c r="B216" s="239"/>
      <c r="C216" s="238" t="s">
        <v>27</v>
      </c>
      <c r="D216" s="363" t="s">
        <v>55</v>
      </c>
      <c r="E216" s="363"/>
      <c r="F216" s="363"/>
      <c r="G216" s="240"/>
      <c r="H216" s="241"/>
      <c r="I216" s="241"/>
      <c r="J216" s="241"/>
      <c r="K216" s="246">
        <v>6320.79</v>
      </c>
      <c r="L216" s="265">
        <v>1.4375</v>
      </c>
      <c r="M216" s="242">
        <v>245.33</v>
      </c>
      <c r="N216" s="244">
        <v>13.24</v>
      </c>
      <c r="O216" s="247">
        <v>3248.17</v>
      </c>
      <c r="AF216" s="231"/>
      <c r="AG216" s="231"/>
      <c r="AH216" s="231"/>
      <c r="AJ216" s="215" t="s">
        <v>55</v>
      </c>
      <c r="AM216" s="231"/>
    </row>
    <row r="217" spans="1:40" customFormat="1" ht="15" x14ac:dyDescent="0.25">
      <c r="A217" s="236"/>
      <c r="B217" s="239"/>
      <c r="C217" s="238" t="s">
        <v>56</v>
      </c>
      <c r="D217" s="363" t="s">
        <v>57</v>
      </c>
      <c r="E217" s="363"/>
      <c r="F217" s="363"/>
      <c r="G217" s="240"/>
      <c r="H217" s="241"/>
      <c r="I217" s="241"/>
      <c r="J217" s="241"/>
      <c r="K217" s="242">
        <v>817.54</v>
      </c>
      <c r="L217" s="265">
        <v>1.4375</v>
      </c>
      <c r="M217" s="242">
        <v>31.73</v>
      </c>
      <c r="N217" s="244">
        <v>44.77</v>
      </c>
      <c r="O217" s="247">
        <v>1420.55</v>
      </c>
      <c r="AF217" s="231"/>
      <c r="AG217" s="231"/>
      <c r="AH217" s="231"/>
      <c r="AJ217" s="215" t="s">
        <v>57</v>
      </c>
      <c r="AM217" s="231"/>
    </row>
    <row r="218" spans="1:40" customFormat="1" ht="15" x14ac:dyDescent="0.25">
      <c r="A218" s="236"/>
      <c r="B218" s="239"/>
      <c r="C218" s="238" t="s">
        <v>58</v>
      </c>
      <c r="D218" s="363" t="s">
        <v>59</v>
      </c>
      <c r="E218" s="363"/>
      <c r="F218" s="363"/>
      <c r="G218" s="240"/>
      <c r="H218" s="241"/>
      <c r="I218" s="241"/>
      <c r="J218" s="241"/>
      <c r="K218" s="246">
        <v>18226.7</v>
      </c>
      <c r="L218" s="241"/>
      <c r="M218" s="242">
        <v>492.12</v>
      </c>
      <c r="N218" s="244">
        <v>8.16</v>
      </c>
      <c r="O218" s="247">
        <v>4015.7</v>
      </c>
      <c r="AF218" s="231"/>
      <c r="AG218" s="231"/>
      <c r="AH218" s="231"/>
      <c r="AJ218" s="215" t="s">
        <v>59</v>
      </c>
      <c r="AM218" s="231"/>
    </row>
    <row r="219" spans="1:40" customFormat="1" ht="15" x14ac:dyDescent="0.25">
      <c r="A219" s="236"/>
      <c r="B219" s="239"/>
      <c r="C219" s="238"/>
      <c r="D219" s="363" t="s">
        <v>60</v>
      </c>
      <c r="E219" s="363"/>
      <c r="F219" s="363"/>
      <c r="G219" s="240" t="s">
        <v>61</v>
      </c>
      <c r="H219" s="248">
        <v>1100</v>
      </c>
      <c r="I219" s="265">
        <v>1.3225</v>
      </c>
      <c r="J219" s="253">
        <v>39.27825</v>
      </c>
      <c r="K219" s="250"/>
      <c r="L219" s="241"/>
      <c r="M219" s="250"/>
      <c r="N219" s="241"/>
      <c r="O219" s="251"/>
      <c r="AF219" s="231"/>
      <c r="AG219" s="231"/>
      <c r="AH219" s="231"/>
      <c r="AK219" s="215" t="s">
        <v>60</v>
      </c>
      <c r="AM219" s="231"/>
    </row>
    <row r="220" spans="1:40" customFormat="1" ht="15" x14ac:dyDescent="0.25">
      <c r="A220" s="236"/>
      <c r="B220" s="239"/>
      <c r="C220" s="238"/>
      <c r="D220" s="363" t="s">
        <v>62</v>
      </c>
      <c r="E220" s="363"/>
      <c r="F220" s="363"/>
      <c r="G220" s="240" t="s">
        <v>61</v>
      </c>
      <c r="H220" s="252">
        <v>60.8</v>
      </c>
      <c r="I220" s="265">
        <v>1.4375</v>
      </c>
      <c r="J220" s="265">
        <v>2.3597999999999999</v>
      </c>
      <c r="K220" s="250"/>
      <c r="L220" s="241"/>
      <c r="M220" s="250"/>
      <c r="N220" s="241"/>
      <c r="O220" s="251"/>
      <c r="AF220" s="231"/>
      <c r="AG220" s="231"/>
      <c r="AH220" s="231"/>
      <c r="AK220" s="215" t="s">
        <v>62</v>
      </c>
      <c r="AM220" s="231"/>
    </row>
    <row r="221" spans="1:40" customFormat="1" ht="15" x14ac:dyDescent="0.25">
      <c r="A221" s="254"/>
      <c r="B221" s="240"/>
      <c r="C221" s="238"/>
      <c r="D221" s="369" t="s">
        <v>63</v>
      </c>
      <c r="E221" s="369"/>
      <c r="F221" s="369"/>
      <c r="G221" s="255"/>
      <c r="H221" s="256"/>
      <c r="I221" s="256"/>
      <c r="J221" s="256"/>
      <c r="K221" s="257">
        <v>34051.49</v>
      </c>
      <c r="L221" s="256"/>
      <c r="M221" s="257">
        <v>1076.81</v>
      </c>
      <c r="N221" s="256"/>
      <c r="O221" s="259">
        <v>22457.02</v>
      </c>
      <c r="AF221" s="231"/>
      <c r="AG221" s="231"/>
      <c r="AH221" s="231"/>
      <c r="AL221" s="215" t="s">
        <v>63</v>
      </c>
      <c r="AM221" s="231"/>
    </row>
    <row r="222" spans="1:40" customFormat="1" ht="15" x14ac:dyDescent="0.25">
      <c r="A222" s="236"/>
      <c r="B222" s="239"/>
      <c r="C222" s="238"/>
      <c r="D222" s="363" t="s">
        <v>64</v>
      </c>
      <c r="E222" s="363"/>
      <c r="F222" s="363"/>
      <c r="G222" s="240"/>
      <c r="H222" s="241"/>
      <c r="I222" s="241"/>
      <c r="J222" s="241"/>
      <c r="K222" s="250"/>
      <c r="L222" s="241"/>
      <c r="M222" s="242">
        <v>371.09</v>
      </c>
      <c r="N222" s="241"/>
      <c r="O222" s="247">
        <v>16613.7</v>
      </c>
      <c r="AF222" s="231"/>
      <c r="AG222" s="231"/>
      <c r="AH222" s="231"/>
      <c r="AK222" s="215" t="s">
        <v>64</v>
      </c>
      <c r="AM222" s="231"/>
    </row>
    <row r="223" spans="1:40" customFormat="1" ht="45" x14ac:dyDescent="0.25">
      <c r="A223" s="236"/>
      <c r="B223" s="239"/>
      <c r="C223" s="238" t="s">
        <v>275</v>
      </c>
      <c r="D223" s="363" t="s">
        <v>276</v>
      </c>
      <c r="E223" s="363"/>
      <c r="F223" s="363"/>
      <c r="G223" s="240" t="s">
        <v>67</v>
      </c>
      <c r="H223" s="248">
        <v>102</v>
      </c>
      <c r="I223" s="241"/>
      <c r="J223" s="248">
        <v>102</v>
      </c>
      <c r="K223" s="250"/>
      <c r="L223" s="241"/>
      <c r="M223" s="242">
        <v>378.51</v>
      </c>
      <c r="N223" s="241"/>
      <c r="O223" s="247">
        <v>16945.97</v>
      </c>
      <c r="AF223" s="231"/>
      <c r="AG223" s="231"/>
      <c r="AH223" s="231"/>
      <c r="AK223" s="215" t="s">
        <v>276</v>
      </c>
      <c r="AM223" s="231"/>
    </row>
    <row r="224" spans="1:40" customFormat="1" ht="67.5" x14ac:dyDescent="0.25">
      <c r="A224" s="236"/>
      <c r="B224" s="239"/>
      <c r="C224" s="238" t="s">
        <v>277</v>
      </c>
      <c r="D224" s="363" t="s">
        <v>278</v>
      </c>
      <c r="E224" s="363"/>
      <c r="F224" s="363"/>
      <c r="G224" s="240" t="s">
        <v>67</v>
      </c>
      <c r="H224" s="248">
        <v>58</v>
      </c>
      <c r="I224" s="244">
        <v>0.85</v>
      </c>
      <c r="J224" s="252">
        <v>49.3</v>
      </c>
      <c r="K224" s="250"/>
      <c r="L224" s="241"/>
      <c r="M224" s="242">
        <v>182.95</v>
      </c>
      <c r="N224" s="241"/>
      <c r="O224" s="247">
        <v>8190.55</v>
      </c>
      <c r="AF224" s="231"/>
      <c r="AG224" s="231"/>
      <c r="AH224" s="231"/>
      <c r="AK224" s="215" t="s">
        <v>278</v>
      </c>
      <c r="AM224" s="231"/>
    </row>
    <row r="225" spans="1:40" customFormat="1" ht="15" x14ac:dyDescent="0.25">
      <c r="A225" s="236"/>
      <c r="B225" s="260"/>
      <c r="C225" s="295"/>
      <c r="D225" s="364" t="s">
        <v>70</v>
      </c>
      <c r="E225" s="364"/>
      <c r="F225" s="364"/>
      <c r="G225" s="233"/>
      <c r="H225" s="261"/>
      <c r="I225" s="261"/>
      <c r="J225" s="261"/>
      <c r="K225" s="262"/>
      <c r="L225" s="261"/>
      <c r="M225" s="268">
        <v>1638.27</v>
      </c>
      <c r="N225" s="256"/>
      <c r="O225" s="264">
        <v>47593.54</v>
      </c>
      <c r="AF225" s="231"/>
      <c r="AG225" s="231"/>
      <c r="AH225" s="231"/>
      <c r="AM225" s="231" t="s">
        <v>70</v>
      </c>
    </row>
    <row r="226" spans="1:40" customFormat="1" ht="23.25" x14ac:dyDescent="0.25">
      <c r="A226" s="232" t="s">
        <v>127</v>
      </c>
      <c r="B226" s="233" t="s">
        <v>127</v>
      </c>
      <c r="C226" s="294" t="s">
        <v>282</v>
      </c>
      <c r="D226" s="368" t="s">
        <v>283</v>
      </c>
      <c r="E226" s="368"/>
      <c r="F226" s="368"/>
      <c r="G226" s="233" t="s">
        <v>80</v>
      </c>
      <c r="H226" s="233">
        <v>2.74</v>
      </c>
      <c r="I226" s="233" t="s">
        <v>48</v>
      </c>
      <c r="J226" s="233" t="s">
        <v>466</v>
      </c>
      <c r="K226" s="234" t="s">
        <v>284</v>
      </c>
      <c r="L226" s="233"/>
      <c r="M226" s="234" t="s">
        <v>467</v>
      </c>
      <c r="N226" s="233" t="s">
        <v>82</v>
      </c>
      <c r="O226" s="235" t="s">
        <v>468</v>
      </c>
      <c r="AF226" s="231"/>
      <c r="AG226" s="231"/>
      <c r="AH226" s="231" t="s">
        <v>283</v>
      </c>
      <c r="AM226" s="231"/>
    </row>
    <row r="227" spans="1:40" customFormat="1" ht="15" x14ac:dyDescent="0.25">
      <c r="A227" s="267"/>
      <c r="B227" s="214"/>
      <c r="C227" s="295"/>
      <c r="D227" s="363" t="s">
        <v>83</v>
      </c>
      <c r="E227" s="363"/>
      <c r="F227" s="363"/>
      <c r="G227" s="363"/>
      <c r="H227" s="363"/>
      <c r="I227" s="363"/>
      <c r="J227" s="363"/>
      <c r="K227" s="363"/>
      <c r="L227" s="363"/>
      <c r="M227" s="363"/>
      <c r="N227" s="363"/>
      <c r="O227" s="365"/>
      <c r="AF227" s="231"/>
      <c r="AG227" s="231"/>
      <c r="AH227" s="231"/>
      <c r="AM227" s="231"/>
      <c r="AN227" s="215" t="s">
        <v>83</v>
      </c>
    </row>
    <row r="228" spans="1:40" customFormat="1" ht="15" x14ac:dyDescent="0.25">
      <c r="A228" s="236"/>
      <c r="B228" s="260"/>
      <c r="C228" s="295"/>
      <c r="D228" s="364" t="s">
        <v>70</v>
      </c>
      <c r="E228" s="364"/>
      <c r="F228" s="364"/>
      <c r="G228" s="233"/>
      <c r="H228" s="261"/>
      <c r="I228" s="261"/>
      <c r="J228" s="261"/>
      <c r="K228" s="262"/>
      <c r="L228" s="261"/>
      <c r="M228" s="268">
        <v>1988.39</v>
      </c>
      <c r="N228" s="256"/>
      <c r="O228" s="264">
        <v>16225.26</v>
      </c>
      <c r="AF228" s="231"/>
      <c r="AG228" s="231"/>
      <c r="AH228" s="231"/>
      <c r="AM228" s="231" t="s">
        <v>70</v>
      </c>
    </row>
    <row r="229" spans="1:40" customFormat="1" ht="23.25" x14ac:dyDescent="0.25">
      <c r="A229" s="232" t="s">
        <v>128</v>
      </c>
      <c r="B229" s="233" t="s">
        <v>128</v>
      </c>
      <c r="C229" s="294" t="s">
        <v>282</v>
      </c>
      <c r="D229" s="368" t="s">
        <v>283</v>
      </c>
      <c r="E229" s="368"/>
      <c r="F229" s="368"/>
      <c r="G229" s="233" t="s">
        <v>80</v>
      </c>
      <c r="H229" s="233">
        <v>2.74</v>
      </c>
      <c r="I229" s="233" t="s">
        <v>48</v>
      </c>
      <c r="J229" s="233" t="s">
        <v>466</v>
      </c>
      <c r="K229" s="234" t="s">
        <v>284</v>
      </c>
      <c r="L229" s="233" t="s">
        <v>417</v>
      </c>
      <c r="M229" s="234" t="s">
        <v>469</v>
      </c>
      <c r="N229" s="233" t="s">
        <v>82</v>
      </c>
      <c r="O229" s="235" t="s">
        <v>470</v>
      </c>
      <c r="AF229" s="231"/>
      <c r="AG229" s="231"/>
      <c r="AH229" s="231" t="s">
        <v>283</v>
      </c>
      <c r="AM229" s="231"/>
    </row>
    <row r="230" spans="1:40" customFormat="1" ht="15" x14ac:dyDescent="0.25">
      <c r="A230" s="267"/>
      <c r="B230" s="214"/>
      <c r="C230" s="295"/>
      <c r="D230" s="363" t="s">
        <v>83</v>
      </c>
      <c r="E230" s="363"/>
      <c r="F230" s="363"/>
      <c r="G230" s="363"/>
      <c r="H230" s="363"/>
      <c r="I230" s="363"/>
      <c r="J230" s="363"/>
      <c r="K230" s="363"/>
      <c r="L230" s="363"/>
      <c r="M230" s="363"/>
      <c r="N230" s="363"/>
      <c r="O230" s="365"/>
      <c r="AF230" s="231"/>
      <c r="AG230" s="231"/>
      <c r="AH230" s="231"/>
      <c r="AM230" s="231"/>
      <c r="AN230" s="215" t="s">
        <v>83</v>
      </c>
    </row>
    <row r="231" spans="1:40" customFormat="1" ht="15" x14ac:dyDescent="0.25">
      <c r="A231" s="236"/>
      <c r="B231" s="237"/>
      <c r="C231" s="238"/>
      <c r="D231" s="366" t="s">
        <v>420</v>
      </c>
      <c r="E231" s="366"/>
      <c r="F231" s="366"/>
      <c r="G231" s="366"/>
      <c r="H231" s="366"/>
      <c r="I231" s="366"/>
      <c r="J231" s="366"/>
      <c r="K231" s="366"/>
      <c r="L231" s="366"/>
      <c r="M231" s="366"/>
      <c r="N231" s="366"/>
      <c r="O231" s="367"/>
      <c r="AF231" s="231"/>
      <c r="AG231" s="231"/>
      <c r="AH231" s="231"/>
      <c r="AI231" s="215" t="s">
        <v>420</v>
      </c>
      <c r="AM231" s="231"/>
    </row>
    <row r="232" spans="1:40" customFormat="1" ht="22.5" x14ac:dyDescent="0.25">
      <c r="A232" s="236"/>
      <c r="B232" s="237"/>
      <c r="C232" s="238" t="s">
        <v>421</v>
      </c>
      <c r="D232" s="366" t="s">
        <v>422</v>
      </c>
      <c r="E232" s="366"/>
      <c r="F232" s="366"/>
      <c r="G232" s="366"/>
      <c r="H232" s="366"/>
      <c r="I232" s="366"/>
      <c r="J232" s="366"/>
      <c r="K232" s="366"/>
      <c r="L232" s="366"/>
      <c r="M232" s="366"/>
      <c r="N232" s="366"/>
      <c r="O232" s="367"/>
      <c r="AF232" s="231"/>
      <c r="AG232" s="231"/>
      <c r="AH232" s="231"/>
      <c r="AI232" s="215" t="s">
        <v>422</v>
      </c>
      <c r="AM232" s="231"/>
    </row>
    <row r="233" spans="1:40" customFormat="1" ht="15" x14ac:dyDescent="0.25">
      <c r="A233" s="236"/>
      <c r="B233" s="260"/>
      <c r="C233" s="295"/>
      <c r="D233" s="364" t="s">
        <v>70</v>
      </c>
      <c r="E233" s="364"/>
      <c r="F233" s="364"/>
      <c r="G233" s="233"/>
      <c r="H233" s="261"/>
      <c r="I233" s="261"/>
      <c r="J233" s="261"/>
      <c r="K233" s="262"/>
      <c r="L233" s="261"/>
      <c r="M233" s="263">
        <v>26.54</v>
      </c>
      <c r="N233" s="256"/>
      <c r="O233" s="270">
        <v>216.57</v>
      </c>
      <c r="AF233" s="231"/>
      <c r="AG233" s="231"/>
      <c r="AH233" s="231"/>
      <c r="AM233" s="231" t="s">
        <v>70</v>
      </c>
    </row>
    <row r="234" spans="1:40" customFormat="1" ht="45.75" x14ac:dyDescent="0.25">
      <c r="A234" s="232" t="s">
        <v>129</v>
      </c>
      <c r="B234" s="233" t="s">
        <v>129</v>
      </c>
      <c r="C234" s="294" t="s">
        <v>471</v>
      </c>
      <c r="D234" s="368" t="s">
        <v>472</v>
      </c>
      <c r="E234" s="368"/>
      <c r="F234" s="368"/>
      <c r="G234" s="233" t="s">
        <v>116</v>
      </c>
      <c r="H234" s="233">
        <v>1.8599999999999998E-2</v>
      </c>
      <c r="I234" s="233" t="s">
        <v>48</v>
      </c>
      <c r="J234" s="233" t="s">
        <v>473</v>
      </c>
      <c r="K234" s="234"/>
      <c r="L234" s="233"/>
      <c r="M234" s="234"/>
      <c r="N234" s="233"/>
      <c r="O234" s="235"/>
      <c r="AF234" s="231"/>
      <c r="AG234" s="231"/>
      <c r="AH234" s="231" t="s">
        <v>472</v>
      </c>
      <c r="AM234" s="231"/>
    </row>
    <row r="235" spans="1:40" customFormat="1" ht="57" x14ac:dyDescent="0.25">
      <c r="A235" s="236"/>
      <c r="B235" s="237"/>
      <c r="C235" s="238" t="s">
        <v>52</v>
      </c>
      <c r="D235" s="366" t="s">
        <v>53</v>
      </c>
      <c r="E235" s="366"/>
      <c r="F235" s="366"/>
      <c r="G235" s="366"/>
      <c r="H235" s="366"/>
      <c r="I235" s="366"/>
      <c r="J235" s="366"/>
      <c r="K235" s="366"/>
      <c r="L235" s="366"/>
      <c r="M235" s="366"/>
      <c r="N235" s="366"/>
      <c r="O235" s="367"/>
      <c r="AF235" s="231"/>
      <c r="AG235" s="231"/>
      <c r="AH235" s="231"/>
      <c r="AI235" s="215" t="s">
        <v>53</v>
      </c>
      <c r="AM235" s="231"/>
    </row>
    <row r="236" spans="1:40" customFormat="1" ht="15" x14ac:dyDescent="0.25">
      <c r="A236" s="236"/>
      <c r="B236" s="239"/>
      <c r="C236" s="238" t="s">
        <v>48</v>
      </c>
      <c r="D236" s="363" t="s">
        <v>54</v>
      </c>
      <c r="E236" s="363"/>
      <c r="F236" s="363"/>
      <c r="G236" s="240"/>
      <c r="H236" s="241"/>
      <c r="I236" s="241"/>
      <c r="J236" s="241"/>
      <c r="K236" s="242">
        <v>761.86</v>
      </c>
      <c r="L236" s="244">
        <v>1.1499999999999999</v>
      </c>
      <c r="M236" s="242">
        <v>16.3</v>
      </c>
      <c r="N236" s="244">
        <v>44.77</v>
      </c>
      <c r="O236" s="245">
        <v>729.75</v>
      </c>
      <c r="AF236" s="231"/>
      <c r="AG236" s="231"/>
      <c r="AH236" s="231"/>
      <c r="AJ236" s="215" t="s">
        <v>54</v>
      </c>
      <c r="AM236" s="231"/>
    </row>
    <row r="237" spans="1:40" customFormat="1" ht="15" x14ac:dyDescent="0.25">
      <c r="A237" s="236"/>
      <c r="B237" s="239"/>
      <c r="C237" s="238" t="s">
        <v>27</v>
      </c>
      <c r="D237" s="363" t="s">
        <v>55</v>
      </c>
      <c r="E237" s="363"/>
      <c r="F237" s="363"/>
      <c r="G237" s="240"/>
      <c r="H237" s="241"/>
      <c r="I237" s="241"/>
      <c r="J237" s="241"/>
      <c r="K237" s="242">
        <v>660.26</v>
      </c>
      <c r="L237" s="244">
        <v>1.1499999999999999</v>
      </c>
      <c r="M237" s="242">
        <v>14.12</v>
      </c>
      <c r="N237" s="244">
        <v>13.24</v>
      </c>
      <c r="O237" s="245">
        <v>186.95</v>
      </c>
      <c r="AF237" s="231"/>
      <c r="AG237" s="231"/>
      <c r="AH237" s="231"/>
      <c r="AJ237" s="215" t="s">
        <v>55</v>
      </c>
      <c r="AM237" s="231"/>
    </row>
    <row r="238" spans="1:40" customFormat="1" ht="15" x14ac:dyDescent="0.25">
      <c r="A238" s="236"/>
      <c r="B238" s="239"/>
      <c r="C238" s="238" t="s">
        <v>56</v>
      </c>
      <c r="D238" s="363" t="s">
        <v>57</v>
      </c>
      <c r="E238" s="363"/>
      <c r="F238" s="363"/>
      <c r="G238" s="240"/>
      <c r="H238" s="241"/>
      <c r="I238" s="241"/>
      <c r="J238" s="241"/>
      <c r="K238" s="242">
        <v>1.22</v>
      </c>
      <c r="L238" s="244">
        <v>1.1499999999999999</v>
      </c>
      <c r="M238" s="242">
        <v>0.03</v>
      </c>
      <c r="N238" s="244">
        <v>44.77</v>
      </c>
      <c r="O238" s="245">
        <v>1.34</v>
      </c>
      <c r="AF238" s="231"/>
      <c r="AG238" s="231"/>
      <c r="AH238" s="231"/>
      <c r="AJ238" s="215" t="s">
        <v>57</v>
      </c>
      <c r="AM238" s="231"/>
    </row>
    <row r="239" spans="1:40" customFormat="1" ht="15" x14ac:dyDescent="0.25">
      <c r="A239" s="236"/>
      <c r="B239" s="239"/>
      <c r="C239" s="238" t="s">
        <v>58</v>
      </c>
      <c r="D239" s="363" t="s">
        <v>59</v>
      </c>
      <c r="E239" s="363"/>
      <c r="F239" s="363"/>
      <c r="G239" s="240"/>
      <c r="H239" s="241"/>
      <c r="I239" s="241"/>
      <c r="J239" s="241"/>
      <c r="K239" s="242">
        <v>336.27</v>
      </c>
      <c r="L239" s="241"/>
      <c r="M239" s="242">
        <v>6.25</v>
      </c>
      <c r="N239" s="244">
        <v>8.16</v>
      </c>
      <c r="O239" s="245">
        <v>51</v>
      </c>
      <c r="AF239" s="231"/>
      <c r="AG239" s="231"/>
      <c r="AH239" s="231"/>
      <c r="AJ239" s="215" t="s">
        <v>59</v>
      </c>
      <c r="AM239" s="231"/>
    </row>
    <row r="240" spans="1:40" customFormat="1" ht="15" x14ac:dyDescent="0.25">
      <c r="A240" s="236"/>
      <c r="B240" s="239"/>
      <c r="C240" s="238"/>
      <c r="D240" s="363" t="s">
        <v>60</v>
      </c>
      <c r="E240" s="363"/>
      <c r="F240" s="363"/>
      <c r="G240" s="240" t="s">
        <v>61</v>
      </c>
      <c r="H240" s="244">
        <v>73.61</v>
      </c>
      <c r="I240" s="244">
        <v>1.1499999999999999</v>
      </c>
      <c r="J240" s="269">
        <v>1.5745179</v>
      </c>
      <c r="K240" s="250"/>
      <c r="L240" s="241"/>
      <c r="M240" s="250"/>
      <c r="N240" s="241"/>
      <c r="O240" s="251"/>
      <c r="AF240" s="231"/>
      <c r="AG240" s="231"/>
      <c r="AH240" s="231"/>
      <c r="AK240" s="215" t="s">
        <v>60</v>
      </c>
      <c r="AM240" s="231"/>
    </row>
    <row r="241" spans="1:40" customFormat="1" ht="15" x14ac:dyDescent="0.25">
      <c r="A241" s="236"/>
      <c r="B241" s="239"/>
      <c r="C241" s="238"/>
      <c r="D241" s="363" t="s">
        <v>62</v>
      </c>
      <c r="E241" s="363"/>
      <c r="F241" s="363"/>
      <c r="G241" s="240" t="s">
        <v>61</v>
      </c>
      <c r="H241" s="244">
        <v>0.09</v>
      </c>
      <c r="I241" s="244">
        <v>1.1499999999999999</v>
      </c>
      <c r="J241" s="269">
        <v>1.9250999999999999E-3</v>
      </c>
      <c r="K241" s="250"/>
      <c r="L241" s="241"/>
      <c r="M241" s="250"/>
      <c r="N241" s="241"/>
      <c r="O241" s="251"/>
      <c r="AF241" s="231"/>
      <c r="AG241" s="231"/>
      <c r="AH241" s="231"/>
      <c r="AK241" s="215" t="s">
        <v>62</v>
      </c>
      <c r="AM241" s="231"/>
    </row>
    <row r="242" spans="1:40" customFormat="1" ht="15" x14ac:dyDescent="0.25">
      <c r="A242" s="254"/>
      <c r="B242" s="240"/>
      <c r="C242" s="238"/>
      <c r="D242" s="369" t="s">
        <v>63</v>
      </c>
      <c r="E242" s="369"/>
      <c r="F242" s="369"/>
      <c r="G242" s="255"/>
      <c r="H242" s="256"/>
      <c r="I242" s="256"/>
      <c r="J242" s="256"/>
      <c r="K242" s="257">
        <v>1758.39</v>
      </c>
      <c r="L242" s="256"/>
      <c r="M242" s="258">
        <v>36.67</v>
      </c>
      <c r="N242" s="256"/>
      <c r="O242" s="266">
        <v>967.7</v>
      </c>
      <c r="AF242" s="231"/>
      <c r="AG242" s="231"/>
      <c r="AH242" s="231"/>
      <c r="AL242" s="215" t="s">
        <v>63</v>
      </c>
      <c r="AM242" s="231"/>
    </row>
    <row r="243" spans="1:40" customFormat="1" ht="15" x14ac:dyDescent="0.25">
      <c r="A243" s="236"/>
      <c r="B243" s="239"/>
      <c r="C243" s="238"/>
      <c r="D243" s="363" t="s">
        <v>64</v>
      </c>
      <c r="E243" s="363"/>
      <c r="F243" s="363"/>
      <c r="G243" s="240"/>
      <c r="H243" s="241"/>
      <c r="I243" s="241"/>
      <c r="J243" s="241"/>
      <c r="K243" s="250"/>
      <c r="L243" s="241"/>
      <c r="M243" s="242">
        <v>16.329999999999998</v>
      </c>
      <c r="N243" s="241"/>
      <c r="O243" s="245">
        <v>731.09</v>
      </c>
      <c r="AF243" s="231"/>
      <c r="AG243" s="231"/>
      <c r="AH243" s="231"/>
      <c r="AK243" s="215" t="s">
        <v>64</v>
      </c>
      <c r="AM243" s="231"/>
    </row>
    <row r="244" spans="1:40" customFormat="1" ht="45.75" x14ac:dyDescent="0.25">
      <c r="A244" s="236"/>
      <c r="B244" s="239"/>
      <c r="C244" s="238" t="s">
        <v>474</v>
      </c>
      <c r="D244" s="363" t="s">
        <v>475</v>
      </c>
      <c r="E244" s="363"/>
      <c r="F244" s="363"/>
      <c r="G244" s="240" t="s">
        <v>67</v>
      </c>
      <c r="H244" s="248">
        <v>73</v>
      </c>
      <c r="I244" s="241"/>
      <c r="J244" s="248">
        <v>73</v>
      </c>
      <c r="K244" s="250"/>
      <c r="L244" s="241"/>
      <c r="M244" s="242">
        <v>11.92</v>
      </c>
      <c r="N244" s="241"/>
      <c r="O244" s="245">
        <v>533.70000000000005</v>
      </c>
      <c r="AF244" s="231"/>
      <c r="AG244" s="231"/>
      <c r="AH244" s="231"/>
      <c r="AK244" s="215" t="s">
        <v>475</v>
      </c>
      <c r="AM244" s="231"/>
    </row>
    <row r="245" spans="1:40" customFormat="1" ht="45.75" x14ac:dyDescent="0.25">
      <c r="A245" s="236"/>
      <c r="B245" s="239"/>
      <c r="C245" s="238" t="s">
        <v>476</v>
      </c>
      <c r="D245" s="363" t="s">
        <v>477</v>
      </c>
      <c r="E245" s="363"/>
      <c r="F245" s="363"/>
      <c r="G245" s="240" t="s">
        <v>67</v>
      </c>
      <c r="H245" s="248">
        <v>34</v>
      </c>
      <c r="I245" s="241"/>
      <c r="J245" s="248">
        <v>34</v>
      </c>
      <c r="K245" s="250"/>
      <c r="L245" s="241"/>
      <c r="M245" s="242">
        <v>5.55</v>
      </c>
      <c r="N245" s="241"/>
      <c r="O245" s="245">
        <v>248.57</v>
      </c>
      <c r="AF245" s="231"/>
      <c r="AG245" s="231"/>
      <c r="AH245" s="231"/>
      <c r="AK245" s="215" t="s">
        <v>477</v>
      </c>
      <c r="AM245" s="231"/>
    </row>
    <row r="246" spans="1:40" customFormat="1" ht="15" x14ac:dyDescent="0.25">
      <c r="A246" s="236"/>
      <c r="B246" s="260"/>
      <c r="C246" s="295"/>
      <c r="D246" s="364" t="s">
        <v>70</v>
      </c>
      <c r="E246" s="364"/>
      <c r="F246" s="364"/>
      <c r="G246" s="233"/>
      <c r="H246" s="261"/>
      <c r="I246" s="261"/>
      <c r="J246" s="261"/>
      <c r="K246" s="262"/>
      <c r="L246" s="261"/>
      <c r="M246" s="263">
        <v>54.14</v>
      </c>
      <c r="N246" s="256"/>
      <c r="O246" s="264">
        <v>1749.97</v>
      </c>
      <c r="AF246" s="231"/>
      <c r="AG246" s="231"/>
      <c r="AH246" s="231"/>
      <c r="AM246" s="231" t="s">
        <v>70</v>
      </c>
    </row>
    <row r="247" spans="1:40" customFormat="1" ht="23.25" x14ac:dyDescent="0.25">
      <c r="A247" s="232" t="s">
        <v>130</v>
      </c>
      <c r="B247" s="233" t="s">
        <v>130</v>
      </c>
      <c r="C247" s="294" t="s">
        <v>423</v>
      </c>
      <c r="D247" s="368" t="s">
        <v>424</v>
      </c>
      <c r="E247" s="368"/>
      <c r="F247" s="368"/>
      <c r="G247" s="233" t="s">
        <v>116</v>
      </c>
      <c r="H247" s="233">
        <v>1.8599999999999998E-2</v>
      </c>
      <c r="I247" s="233" t="s">
        <v>48</v>
      </c>
      <c r="J247" s="233" t="s">
        <v>473</v>
      </c>
      <c r="K247" s="234" t="s">
        <v>426</v>
      </c>
      <c r="L247" s="233"/>
      <c r="M247" s="234" t="s">
        <v>478</v>
      </c>
      <c r="N247" s="233" t="s">
        <v>82</v>
      </c>
      <c r="O247" s="235" t="s">
        <v>479</v>
      </c>
      <c r="AF247" s="231"/>
      <c r="AG247" s="231"/>
      <c r="AH247" s="231" t="s">
        <v>424</v>
      </c>
      <c r="AM247" s="231"/>
    </row>
    <row r="248" spans="1:40" customFormat="1" ht="15" x14ac:dyDescent="0.25">
      <c r="A248" s="267"/>
      <c r="B248" s="214"/>
      <c r="C248" s="295"/>
      <c r="D248" s="363" t="s">
        <v>83</v>
      </c>
      <c r="E248" s="363"/>
      <c r="F248" s="363"/>
      <c r="G248" s="363"/>
      <c r="H248" s="363"/>
      <c r="I248" s="363"/>
      <c r="J248" s="363"/>
      <c r="K248" s="363"/>
      <c r="L248" s="363"/>
      <c r="M248" s="363"/>
      <c r="N248" s="363"/>
      <c r="O248" s="365"/>
      <c r="AF248" s="231"/>
      <c r="AG248" s="231"/>
      <c r="AH248" s="231"/>
      <c r="AM248" s="231"/>
      <c r="AN248" s="215" t="s">
        <v>83</v>
      </c>
    </row>
    <row r="249" spans="1:40" customFormat="1" ht="15" x14ac:dyDescent="0.25">
      <c r="A249" s="236"/>
      <c r="B249" s="260"/>
      <c r="C249" s="295"/>
      <c r="D249" s="364" t="s">
        <v>70</v>
      </c>
      <c r="E249" s="364"/>
      <c r="F249" s="364"/>
      <c r="G249" s="233"/>
      <c r="H249" s="261"/>
      <c r="I249" s="261"/>
      <c r="J249" s="261"/>
      <c r="K249" s="262"/>
      <c r="L249" s="261"/>
      <c r="M249" s="263">
        <v>137.99</v>
      </c>
      <c r="N249" s="256"/>
      <c r="O249" s="264">
        <v>1126</v>
      </c>
      <c r="AF249" s="231"/>
      <c r="AG249" s="231"/>
      <c r="AH249" s="231"/>
      <c r="AM249" s="231" t="s">
        <v>70</v>
      </c>
    </row>
    <row r="250" spans="1:40" customFormat="1" ht="45.75" x14ac:dyDescent="0.25">
      <c r="A250" s="232" t="s">
        <v>131</v>
      </c>
      <c r="B250" s="233" t="s">
        <v>131</v>
      </c>
      <c r="C250" s="294" t="s">
        <v>480</v>
      </c>
      <c r="D250" s="368" t="s">
        <v>481</v>
      </c>
      <c r="E250" s="368"/>
      <c r="F250" s="368"/>
      <c r="G250" s="233" t="s">
        <v>116</v>
      </c>
      <c r="H250" s="233">
        <v>0.21945000000000001</v>
      </c>
      <c r="I250" s="233" t="s">
        <v>48</v>
      </c>
      <c r="J250" s="233" t="s">
        <v>482</v>
      </c>
      <c r="K250" s="234"/>
      <c r="L250" s="233"/>
      <c r="M250" s="234"/>
      <c r="N250" s="233"/>
      <c r="O250" s="235"/>
      <c r="AF250" s="231"/>
      <c r="AG250" s="231"/>
      <c r="AH250" s="231" t="s">
        <v>481</v>
      </c>
      <c r="AM250" s="231"/>
    </row>
    <row r="251" spans="1:40" customFormat="1" ht="57" x14ac:dyDescent="0.25">
      <c r="A251" s="236"/>
      <c r="B251" s="237"/>
      <c r="C251" s="238" t="s">
        <v>52</v>
      </c>
      <c r="D251" s="366" t="s">
        <v>53</v>
      </c>
      <c r="E251" s="366"/>
      <c r="F251" s="366"/>
      <c r="G251" s="366"/>
      <c r="H251" s="366"/>
      <c r="I251" s="366"/>
      <c r="J251" s="366"/>
      <c r="K251" s="366"/>
      <c r="L251" s="366"/>
      <c r="M251" s="366"/>
      <c r="N251" s="366"/>
      <c r="O251" s="367"/>
      <c r="AF251" s="231"/>
      <c r="AG251" s="231"/>
      <c r="AH251" s="231"/>
      <c r="AI251" s="215" t="s">
        <v>53</v>
      </c>
      <c r="AM251" s="231"/>
    </row>
    <row r="252" spans="1:40" customFormat="1" ht="15" x14ac:dyDescent="0.25">
      <c r="A252" s="236"/>
      <c r="B252" s="239"/>
      <c r="C252" s="238" t="s">
        <v>48</v>
      </c>
      <c r="D252" s="363" t="s">
        <v>54</v>
      </c>
      <c r="E252" s="363"/>
      <c r="F252" s="363"/>
      <c r="G252" s="240"/>
      <c r="H252" s="241"/>
      <c r="I252" s="241"/>
      <c r="J252" s="241"/>
      <c r="K252" s="242">
        <v>260.29000000000002</v>
      </c>
      <c r="L252" s="244">
        <v>1.1499999999999999</v>
      </c>
      <c r="M252" s="242">
        <v>65.69</v>
      </c>
      <c r="N252" s="244">
        <v>44.77</v>
      </c>
      <c r="O252" s="247">
        <v>2940.94</v>
      </c>
      <c r="AF252" s="231"/>
      <c r="AG252" s="231"/>
      <c r="AH252" s="231"/>
      <c r="AJ252" s="215" t="s">
        <v>54</v>
      </c>
      <c r="AM252" s="231"/>
    </row>
    <row r="253" spans="1:40" customFormat="1" ht="15" x14ac:dyDescent="0.25">
      <c r="A253" s="236"/>
      <c r="B253" s="239"/>
      <c r="C253" s="238" t="s">
        <v>27</v>
      </c>
      <c r="D253" s="363" t="s">
        <v>55</v>
      </c>
      <c r="E253" s="363"/>
      <c r="F253" s="363"/>
      <c r="G253" s="240"/>
      <c r="H253" s="241"/>
      <c r="I253" s="241"/>
      <c r="J253" s="241"/>
      <c r="K253" s="242">
        <v>155.07</v>
      </c>
      <c r="L253" s="244">
        <v>1.1499999999999999</v>
      </c>
      <c r="M253" s="242">
        <v>39.130000000000003</v>
      </c>
      <c r="N253" s="244">
        <v>13.24</v>
      </c>
      <c r="O253" s="245">
        <v>518.08000000000004</v>
      </c>
      <c r="AF253" s="231"/>
      <c r="AG253" s="231"/>
      <c r="AH253" s="231"/>
      <c r="AJ253" s="215" t="s">
        <v>55</v>
      </c>
      <c r="AM253" s="231"/>
    </row>
    <row r="254" spans="1:40" customFormat="1" ht="15" x14ac:dyDescent="0.25">
      <c r="A254" s="236"/>
      <c r="B254" s="239"/>
      <c r="C254" s="238" t="s">
        <v>56</v>
      </c>
      <c r="D254" s="363" t="s">
        <v>57</v>
      </c>
      <c r="E254" s="363"/>
      <c r="F254" s="363"/>
      <c r="G254" s="240"/>
      <c r="H254" s="241"/>
      <c r="I254" s="241"/>
      <c r="J254" s="241"/>
      <c r="K254" s="242">
        <v>1.22</v>
      </c>
      <c r="L254" s="244">
        <v>1.1499999999999999</v>
      </c>
      <c r="M254" s="242">
        <v>0.31</v>
      </c>
      <c r="N254" s="244">
        <v>44.77</v>
      </c>
      <c r="O254" s="245">
        <v>13.88</v>
      </c>
      <c r="AF254" s="231"/>
      <c r="AG254" s="231"/>
      <c r="AH254" s="231"/>
      <c r="AJ254" s="215" t="s">
        <v>57</v>
      </c>
      <c r="AM254" s="231"/>
    </row>
    <row r="255" spans="1:40" customFormat="1" ht="15" x14ac:dyDescent="0.25">
      <c r="A255" s="236"/>
      <c r="B255" s="239"/>
      <c r="C255" s="238" t="s">
        <v>58</v>
      </c>
      <c r="D255" s="363" t="s">
        <v>59</v>
      </c>
      <c r="E255" s="363"/>
      <c r="F255" s="363"/>
      <c r="G255" s="240"/>
      <c r="H255" s="241"/>
      <c r="I255" s="241"/>
      <c r="J255" s="241"/>
      <c r="K255" s="242">
        <v>32.979999999999997</v>
      </c>
      <c r="L255" s="241"/>
      <c r="M255" s="242">
        <v>7.24</v>
      </c>
      <c r="N255" s="244">
        <v>8.16</v>
      </c>
      <c r="O255" s="245">
        <v>59.08</v>
      </c>
      <c r="AF255" s="231"/>
      <c r="AG255" s="231"/>
      <c r="AH255" s="231"/>
      <c r="AJ255" s="215" t="s">
        <v>59</v>
      </c>
      <c r="AM255" s="231"/>
    </row>
    <row r="256" spans="1:40" customFormat="1" ht="15" x14ac:dyDescent="0.25">
      <c r="A256" s="236"/>
      <c r="B256" s="239"/>
      <c r="C256" s="238"/>
      <c r="D256" s="363" t="s">
        <v>60</v>
      </c>
      <c r="E256" s="363"/>
      <c r="F256" s="363"/>
      <c r="G256" s="240" t="s">
        <v>61</v>
      </c>
      <c r="H256" s="244">
        <v>27.69</v>
      </c>
      <c r="I256" s="244">
        <v>1.1499999999999999</v>
      </c>
      <c r="J256" s="269">
        <v>6.9880560999999997</v>
      </c>
      <c r="K256" s="250"/>
      <c r="L256" s="241"/>
      <c r="M256" s="250"/>
      <c r="N256" s="241"/>
      <c r="O256" s="251"/>
      <c r="AF256" s="231"/>
      <c r="AG256" s="231"/>
      <c r="AH256" s="231"/>
      <c r="AK256" s="215" t="s">
        <v>60</v>
      </c>
      <c r="AM256" s="231"/>
    </row>
    <row r="257" spans="1:42" customFormat="1" ht="15" x14ac:dyDescent="0.25">
      <c r="A257" s="236"/>
      <c r="B257" s="239"/>
      <c r="C257" s="238"/>
      <c r="D257" s="363" t="s">
        <v>62</v>
      </c>
      <c r="E257" s="363"/>
      <c r="F257" s="363"/>
      <c r="G257" s="240" t="s">
        <v>61</v>
      </c>
      <c r="H257" s="244">
        <v>0.09</v>
      </c>
      <c r="I257" s="244">
        <v>1.1499999999999999</v>
      </c>
      <c r="J257" s="269">
        <v>2.27131E-2</v>
      </c>
      <c r="K257" s="250"/>
      <c r="L257" s="241"/>
      <c r="M257" s="250"/>
      <c r="N257" s="241"/>
      <c r="O257" s="251"/>
      <c r="AF257" s="231"/>
      <c r="AG257" s="231"/>
      <c r="AH257" s="231"/>
      <c r="AK257" s="215" t="s">
        <v>62</v>
      </c>
      <c r="AM257" s="231"/>
    </row>
    <row r="258" spans="1:42" customFormat="1" ht="15" x14ac:dyDescent="0.25">
      <c r="A258" s="254"/>
      <c r="B258" s="240"/>
      <c r="C258" s="238"/>
      <c r="D258" s="369" t="s">
        <v>63</v>
      </c>
      <c r="E258" s="369"/>
      <c r="F258" s="369"/>
      <c r="G258" s="255"/>
      <c r="H258" s="256"/>
      <c r="I258" s="256"/>
      <c r="J258" s="256"/>
      <c r="K258" s="258">
        <v>448.34</v>
      </c>
      <c r="L258" s="256"/>
      <c r="M258" s="258">
        <v>112.06</v>
      </c>
      <c r="N258" s="256"/>
      <c r="O258" s="259">
        <v>3518.1</v>
      </c>
      <c r="AF258" s="231"/>
      <c r="AG258" s="231"/>
      <c r="AH258" s="231"/>
      <c r="AL258" s="215" t="s">
        <v>63</v>
      </c>
      <c r="AM258" s="231"/>
    </row>
    <row r="259" spans="1:42" customFormat="1" ht="15" x14ac:dyDescent="0.25">
      <c r="A259" s="236"/>
      <c r="B259" s="239"/>
      <c r="C259" s="238"/>
      <c r="D259" s="363" t="s">
        <v>64</v>
      </c>
      <c r="E259" s="363"/>
      <c r="F259" s="363"/>
      <c r="G259" s="240"/>
      <c r="H259" s="241"/>
      <c r="I259" s="241"/>
      <c r="J259" s="241"/>
      <c r="K259" s="250"/>
      <c r="L259" s="241"/>
      <c r="M259" s="242">
        <v>66</v>
      </c>
      <c r="N259" s="241"/>
      <c r="O259" s="247">
        <v>2954.82</v>
      </c>
      <c r="AF259" s="231"/>
      <c r="AG259" s="231"/>
      <c r="AH259" s="231"/>
      <c r="AK259" s="215" t="s">
        <v>64</v>
      </c>
      <c r="AM259" s="231"/>
    </row>
    <row r="260" spans="1:42" customFormat="1" ht="45.75" x14ac:dyDescent="0.25">
      <c r="A260" s="236"/>
      <c r="B260" s="239"/>
      <c r="C260" s="238" t="s">
        <v>474</v>
      </c>
      <c r="D260" s="363" t="s">
        <v>475</v>
      </c>
      <c r="E260" s="363"/>
      <c r="F260" s="363"/>
      <c r="G260" s="240" t="s">
        <v>67</v>
      </c>
      <c r="H260" s="248">
        <v>73</v>
      </c>
      <c r="I260" s="241"/>
      <c r="J260" s="248">
        <v>73</v>
      </c>
      <c r="K260" s="250"/>
      <c r="L260" s="241"/>
      <c r="M260" s="242">
        <v>48.18</v>
      </c>
      <c r="N260" s="241"/>
      <c r="O260" s="247">
        <v>2157.02</v>
      </c>
      <c r="AF260" s="231"/>
      <c r="AG260" s="231"/>
      <c r="AH260" s="231"/>
      <c r="AK260" s="215" t="s">
        <v>475</v>
      </c>
      <c r="AM260" s="231"/>
    </row>
    <row r="261" spans="1:42" customFormat="1" ht="45.75" x14ac:dyDescent="0.25">
      <c r="A261" s="236"/>
      <c r="B261" s="239"/>
      <c r="C261" s="238" t="s">
        <v>476</v>
      </c>
      <c r="D261" s="363" t="s">
        <v>477</v>
      </c>
      <c r="E261" s="363"/>
      <c r="F261" s="363"/>
      <c r="G261" s="240" t="s">
        <v>67</v>
      </c>
      <c r="H261" s="248">
        <v>34</v>
      </c>
      <c r="I261" s="241"/>
      <c r="J261" s="248">
        <v>34</v>
      </c>
      <c r="K261" s="250"/>
      <c r="L261" s="241"/>
      <c r="M261" s="242">
        <v>22.44</v>
      </c>
      <c r="N261" s="241"/>
      <c r="O261" s="247">
        <v>1004.64</v>
      </c>
      <c r="AF261" s="231"/>
      <c r="AG261" s="231"/>
      <c r="AH261" s="231"/>
      <c r="AK261" s="215" t="s">
        <v>477</v>
      </c>
      <c r="AM261" s="231"/>
    </row>
    <row r="262" spans="1:42" customFormat="1" ht="15" x14ac:dyDescent="0.25">
      <c r="A262" s="236"/>
      <c r="B262" s="260"/>
      <c r="C262" s="295"/>
      <c r="D262" s="364" t="s">
        <v>70</v>
      </c>
      <c r="E262" s="364"/>
      <c r="F262" s="364"/>
      <c r="G262" s="233"/>
      <c r="H262" s="261"/>
      <c r="I262" s="261"/>
      <c r="J262" s="261"/>
      <c r="K262" s="262"/>
      <c r="L262" s="261"/>
      <c r="M262" s="263">
        <v>182.68</v>
      </c>
      <c r="N262" s="256"/>
      <c r="O262" s="264">
        <v>6679.76</v>
      </c>
      <c r="AF262" s="231"/>
      <c r="AG262" s="231"/>
      <c r="AH262" s="231"/>
      <c r="AM262" s="231" t="s">
        <v>70</v>
      </c>
    </row>
    <row r="263" spans="1:42" customFormat="1" ht="34.5" x14ac:dyDescent="0.25">
      <c r="A263" s="232" t="s">
        <v>111</v>
      </c>
      <c r="B263" s="233" t="s">
        <v>111</v>
      </c>
      <c r="C263" s="294" t="s">
        <v>483</v>
      </c>
      <c r="D263" s="368" t="s">
        <v>484</v>
      </c>
      <c r="E263" s="368"/>
      <c r="F263" s="368"/>
      <c r="G263" s="233" t="s">
        <v>116</v>
      </c>
      <c r="H263" s="233">
        <v>0.21945000000000001</v>
      </c>
      <c r="I263" s="233" t="s">
        <v>48</v>
      </c>
      <c r="J263" s="233" t="s">
        <v>482</v>
      </c>
      <c r="K263" s="234" t="s">
        <v>432</v>
      </c>
      <c r="L263" s="233"/>
      <c r="M263" s="234" t="s">
        <v>485</v>
      </c>
      <c r="N263" s="233" t="s">
        <v>82</v>
      </c>
      <c r="O263" s="235" t="s">
        <v>486</v>
      </c>
      <c r="AF263" s="231"/>
      <c r="AG263" s="231"/>
      <c r="AH263" s="231" t="s">
        <v>484</v>
      </c>
      <c r="AM263" s="231"/>
    </row>
    <row r="264" spans="1:42" customFormat="1" ht="15" x14ac:dyDescent="0.25">
      <c r="A264" s="267"/>
      <c r="B264" s="214"/>
      <c r="C264" s="295"/>
      <c r="D264" s="363" t="s">
        <v>83</v>
      </c>
      <c r="E264" s="363"/>
      <c r="F264" s="363"/>
      <c r="G264" s="363"/>
      <c r="H264" s="363"/>
      <c r="I264" s="363"/>
      <c r="J264" s="363"/>
      <c r="K264" s="363"/>
      <c r="L264" s="363"/>
      <c r="M264" s="363"/>
      <c r="N264" s="363"/>
      <c r="O264" s="365"/>
      <c r="AF264" s="231"/>
      <c r="AG264" s="231"/>
      <c r="AH264" s="231"/>
      <c r="AM264" s="231"/>
      <c r="AN264" s="215" t="s">
        <v>83</v>
      </c>
    </row>
    <row r="265" spans="1:42" customFormat="1" ht="15" x14ac:dyDescent="0.25">
      <c r="A265" s="236"/>
      <c r="B265" s="260"/>
      <c r="C265" s="295"/>
      <c r="D265" s="364" t="s">
        <v>70</v>
      </c>
      <c r="E265" s="364"/>
      <c r="F265" s="364"/>
      <c r="G265" s="233"/>
      <c r="H265" s="261"/>
      <c r="I265" s="261"/>
      <c r="J265" s="261"/>
      <c r="K265" s="262"/>
      <c r="L265" s="261"/>
      <c r="M265" s="268">
        <v>1204.49</v>
      </c>
      <c r="N265" s="256"/>
      <c r="O265" s="264">
        <v>9828.64</v>
      </c>
      <c r="AF265" s="231"/>
      <c r="AG265" s="231"/>
      <c r="AH265" s="231"/>
      <c r="AM265" s="231" t="s">
        <v>70</v>
      </c>
    </row>
    <row r="266" spans="1:42" customFormat="1" ht="15" x14ac:dyDescent="0.25">
      <c r="A266" s="370" t="s">
        <v>487</v>
      </c>
      <c r="B266" s="371"/>
      <c r="C266" s="371"/>
      <c r="D266" s="371"/>
      <c r="E266" s="371"/>
      <c r="F266" s="371"/>
      <c r="G266" s="371"/>
      <c r="H266" s="371"/>
      <c r="I266" s="371"/>
      <c r="J266" s="371"/>
      <c r="K266" s="371"/>
      <c r="L266" s="371"/>
      <c r="M266" s="371"/>
      <c r="N266" s="371"/>
      <c r="O266" s="372"/>
      <c r="AF266" s="231"/>
      <c r="AG266" s="231" t="s">
        <v>487</v>
      </c>
      <c r="AH266" s="231"/>
      <c r="AM266" s="231"/>
    </row>
    <row r="267" spans="1:42" customFormat="1" ht="45.75" x14ac:dyDescent="0.25">
      <c r="A267" s="232" t="s">
        <v>112</v>
      </c>
      <c r="B267" s="233" t="s">
        <v>115</v>
      </c>
      <c r="C267" s="294" t="s">
        <v>288</v>
      </c>
      <c r="D267" s="368" t="s">
        <v>289</v>
      </c>
      <c r="E267" s="368"/>
      <c r="F267" s="368"/>
      <c r="G267" s="233" t="s">
        <v>290</v>
      </c>
      <c r="H267" s="233">
        <v>0.51249999999999996</v>
      </c>
      <c r="I267" s="233" t="s">
        <v>48</v>
      </c>
      <c r="J267" s="233" t="s">
        <v>488</v>
      </c>
      <c r="K267" s="234"/>
      <c r="L267" s="233"/>
      <c r="M267" s="234"/>
      <c r="N267" s="233"/>
      <c r="O267" s="235"/>
      <c r="AF267" s="231"/>
      <c r="AG267" s="231"/>
      <c r="AH267" s="231" t="s">
        <v>289</v>
      </c>
      <c r="AM267" s="231"/>
    </row>
    <row r="268" spans="1:42" customFormat="1" ht="15" x14ac:dyDescent="0.25">
      <c r="A268" s="267"/>
      <c r="B268" s="260"/>
      <c r="C268" s="295"/>
      <c r="D268" s="363" t="s">
        <v>489</v>
      </c>
      <c r="E268" s="363"/>
      <c r="F268" s="363"/>
      <c r="G268" s="363"/>
      <c r="H268" s="363"/>
      <c r="I268" s="363"/>
      <c r="J268" s="363"/>
      <c r="K268" s="363"/>
      <c r="L268" s="363"/>
      <c r="M268" s="363"/>
      <c r="N268" s="363"/>
      <c r="O268" s="365"/>
      <c r="AF268" s="231"/>
      <c r="AG268" s="231"/>
      <c r="AH268" s="231"/>
      <c r="AM268" s="231"/>
      <c r="AP268" s="215" t="s">
        <v>489</v>
      </c>
    </row>
    <row r="269" spans="1:42" customFormat="1" ht="33.75" x14ac:dyDescent="0.25">
      <c r="A269" s="236"/>
      <c r="B269" s="237"/>
      <c r="C269" s="238" t="s">
        <v>50</v>
      </c>
      <c r="D269" s="366" t="s">
        <v>51</v>
      </c>
      <c r="E269" s="366"/>
      <c r="F269" s="366"/>
      <c r="G269" s="366"/>
      <c r="H269" s="366"/>
      <c r="I269" s="366"/>
      <c r="J269" s="366"/>
      <c r="K269" s="366"/>
      <c r="L269" s="366"/>
      <c r="M269" s="366"/>
      <c r="N269" s="366"/>
      <c r="O269" s="367"/>
      <c r="AF269" s="231"/>
      <c r="AG269" s="231"/>
      <c r="AH269" s="231"/>
      <c r="AI269" s="215" t="s">
        <v>51</v>
      </c>
      <c r="AM269" s="231"/>
    </row>
    <row r="270" spans="1:42" customFormat="1" ht="57" x14ac:dyDescent="0.25">
      <c r="A270" s="236"/>
      <c r="B270" s="237"/>
      <c r="C270" s="238" t="s">
        <v>52</v>
      </c>
      <c r="D270" s="366" t="s">
        <v>53</v>
      </c>
      <c r="E270" s="366"/>
      <c r="F270" s="366"/>
      <c r="G270" s="366"/>
      <c r="H270" s="366"/>
      <c r="I270" s="366"/>
      <c r="J270" s="366"/>
      <c r="K270" s="366"/>
      <c r="L270" s="366"/>
      <c r="M270" s="366"/>
      <c r="N270" s="366"/>
      <c r="O270" s="367"/>
      <c r="AF270" s="231"/>
      <c r="AG270" s="231"/>
      <c r="AH270" s="231"/>
      <c r="AI270" s="215" t="s">
        <v>53</v>
      </c>
      <c r="AM270" s="231"/>
    </row>
    <row r="271" spans="1:42" customFormat="1" ht="15" x14ac:dyDescent="0.25">
      <c r="A271" s="236"/>
      <c r="B271" s="239"/>
      <c r="C271" s="238" t="s">
        <v>48</v>
      </c>
      <c r="D271" s="363" t="s">
        <v>54</v>
      </c>
      <c r="E271" s="363"/>
      <c r="F271" s="363"/>
      <c r="G271" s="240"/>
      <c r="H271" s="241"/>
      <c r="I271" s="241"/>
      <c r="J271" s="241"/>
      <c r="K271" s="242">
        <v>201.61</v>
      </c>
      <c r="L271" s="265">
        <v>1.3225</v>
      </c>
      <c r="M271" s="242">
        <v>136.65</v>
      </c>
      <c r="N271" s="244">
        <v>44.77</v>
      </c>
      <c r="O271" s="247">
        <v>6117.82</v>
      </c>
      <c r="AF271" s="231"/>
      <c r="AG271" s="231"/>
      <c r="AH271" s="231"/>
      <c r="AJ271" s="215" t="s">
        <v>54</v>
      </c>
      <c r="AM271" s="231"/>
    </row>
    <row r="272" spans="1:42" customFormat="1" ht="15" x14ac:dyDescent="0.25">
      <c r="A272" s="236"/>
      <c r="B272" s="239"/>
      <c r="C272" s="238" t="s">
        <v>27</v>
      </c>
      <c r="D272" s="363" t="s">
        <v>55</v>
      </c>
      <c r="E272" s="363"/>
      <c r="F272" s="363"/>
      <c r="G272" s="240"/>
      <c r="H272" s="241"/>
      <c r="I272" s="241"/>
      <c r="J272" s="241"/>
      <c r="K272" s="242">
        <v>71.64</v>
      </c>
      <c r="L272" s="265">
        <v>1.4375</v>
      </c>
      <c r="M272" s="242">
        <v>52.78</v>
      </c>
      <c r="N272" s="244">
        <v>13.24</v>
      </c>
      <c r="O272" s="245">
        <v>698.81</v>
      </c>
      <c r="AF272" s="231"/>
      <c r="AG272" s="231"/>
      <c r="AH272" s="231"/>
      <c r="AJ272" s="215" t="s">
        <v>55</v>
      </c>
      <c r="AM272" s="231"/>
    </row>
    <row r="273" spans="1:40" customFormat="1" ht="15" x14ac:dyDescent="0.25">
      <c r="A273" s="236"/>
      <c r="B273" s="239"/>
      <c r="C273" s="238" t="s">
        <v>56</v>
      </c>
      <c r="D273" s="363" t="s">
        <v>57</v>
      </c>
      <c r="E273" s="363"/>
      <c r="F273" s="363"/>
      <c r="G273" s="240"/>
      <c r="H273" s="241"/>
      <c r="I273" s="241"/>
      <c r="J273" s="241"/>
      <c r="K273" s="242">
        <v>2.3199999999999998</v>
      </c>
      <c r="L273" s="265">
        <v>1.4375</v>
      </c>
      <c r="M273" s="242">
        <v>1.71</v>
      </c>
      <c r="N273" s="244">
        <v>44.77</v>
      </c>
      <c r="O273" s="245">
        <v>76.56</v>
      </c>
      <c r="AF273" s="231"/>
      <c r="AG273" s="231"/>
      <c r="AH273" s="231"/>
      <c r="AJ273" s="215" t="s">
        <v>57</v>
      </c>
      <c r="AM273" s="231"/>
    </row>
    <row r="274" spans="1:40" customFormat="1" ht="15" x14ac:dyDescent="0.25">
      <c r="A274" s="236"/>
      <c r="B274" s="239"/>
      <c r="C274" s="238" t="s">
        <v>58</v>
      </c>
      <c r="D274" s="363" t="s">
        <v>59</v>
      </c>
      <c r="E274" s="363"/>
      <c r="F274" s="363"/>
      <c r="G274" s="240"/>
      <c r="H274" s="241"/>
      <c r="I274" s="241"/>
      <c r="J274" s="241"/>
      <c r="K274" s="242">
        <v>62.75</v>
      </c>
      <c r="L274" s="241"/>
      <c r="M274" s="242">
        <v>32.159999999999997</v>
      </c>
      <c r="N274" s="244">
        <v>8.16</v>
      </c>
      <c r="O274" s="245">
        <v>262.43</v>
      </c>
      <c r="AF274" s="231"/>
      <c r="AG274" s="231"/>
      <c r="AH274" s="231"/>
      <c r="AJ274" s="215" t="s">
        <v>59</v>
      </c>
      <c r="AM274" s="231"/>
    </row>
    <row r="275" spans="1:40" customFormat="1" ht="15" x14ac:dyDescent="0.25">
      <c r="A275" s="236"/>
      <c r="B275" s="239"/>
      <c r="C275" s="238"/>
      <c r="D275" s="363" t="s">
        <v>60</v>
      </c>
      <c r="E275" s="363"/>
      <c r="F275" s="363"/>
      <c r="G275" s="240" t="s">
        <v>61</v>
      </c>
      <c r="H275" s="252">
        <v>21.2</v>
      </c>
      <c r="I275" s="265">
        <v>1.3225</v>
      </c>
      <c r="J275" s="269">
        <v>14.3689625</v>
      </c>
      <c r="K275" s="250"/>
      <c r="L275" s="241"/>
      <c r="M275" s="250"/>
      <c r="N275" s="241"/>
      <c r="O275" s="251"/>
      <c r="AF275" s="231"/>
      <c r="AG275" s="231"/>
      <c r="AH275" s="231"/>
      <c r="AK275" s="215" t="s">
        <v>60</v>
      </c>
      <c r="AM275" s="231"/>
    </row>
    <row r="276" spans="1:40" customFormat="1" ht="15" x14ac:dyDescent="0.25">
      <c r="A276" s="236"/>
      <c r="B276" s="239"/>
      <c r="C276" s="238"/>
      <c r="D276" s="363" t="s">
        <v>62</v>
      </c>
      <c r="E276" s="363"/>
      <c r="F276" s="363"/>
      <c r="G276" s="240" t="s">
        <v>61</v>
      </c>
      <c r="H276" s="252">
        <v>0.2</v>
      </c>
      <c r="I276" s="265">
        <v>1.4375</v>
      </c>
      <c r="J276" s="269">
        <v>0.1473438</v>
      </c>
      <c r="K276" s="250"/>
      <c r="L276" s="241"/>
      <c r="M276" s="250"/>
      <c r="N276" s="241"/>
      <c r="O276" s="251"/>
      <c r="AF276" s="231"/>
      <c r="AG276" s="231"/>
      <c r="AH276" s="231"/>
      <c r="AK276" s="215" t="s">
        <v>62</v>
      </c>
      <c r="AM276" s="231"/>
    </row>
    <row r="277" spans="1:40" customFormat="1" ht="15" x14ac:dyDescent="0.25">
      <c r="A277" s="254"/>
      <c r="B277" s="240"/>
      <c r="C277" s="238"/>
      <c r="D277" s="369" t="s">
        <v>63</v>
      </c>
      <c r="E277" s="369"/>
      <c r="F277" s="369"/>
      <c r="G277" s="255"/>
      <c r="H277" s="256"/>
      <c r="I277" s="256"/>
      <c r="J277" s="256"/>
      <c r="K277" s="258">
        <v>336</v>
      </c>
      <c r="L277" s="256"/>
      <c r="M277" s="258">
        <v>221.59</v>
      </c>
      <c r="N277" s="256"/>
      <c r="O277" s="259">
        <v>7079.06</v>
      </c>
      <c r="AF277" s="231"/>
      <c r="AG277" s="231"/>
      <c r="AH277" s="231"/>
      <c r="AL277" s="215" t="s">
        <v>63</v>
      </c>
      <c r="AM277" s="231"/>
    </row>
    <row r="278" spans="1:40" customFormat="1" ht="15" x14ac:dyDescent="0.25">
      <c r="A278" s="236"/>
      <c r="B278" s="239"/>
      <c r="C278" s="238"/>
      <c r="D278" s="363" t="s">
        <v>64</v>
      </c>
      <c r="E278" s="363"/>
      <c r="F278" s="363"/>
      <c r="G278" s="240"/>
      <c r="H278" s="241"/>
      <c r="I278" s="241"/>
      <c r="J278" s="241"/>
      <c r="K278" s="250"/>
      <c r="L278" s="241"/>
      <c r="M278" s="242">
        <v>138.36000000000001</v>
      </c>
      <c r="N278" s="241"/>
      <c r="O278" s="247">
        <v>6194.38</v>
      </c>
      <c r="AF278" s="231"/>
      <c r="AG278" s="231"/>
      <c r="AH278" s="231"/>
      <c r="AK278" s="215" t="s">
        <v>64</v>
      </c>
      <c r="AM278" s="231"/>
    </row>
    <row r="279" spans="1:40" customFormat="1" ht="45" x14ac:dyDescent="0.25">
      <c r="A279" s="236"/>
      <c r="B279" s="239"/>
      <c r="C279" s="238" t="s">
        <v>269</v>
      </c>
      <c r="D279" s="363" t="s">
        <v>270</v>
      </c>
      <c r="E279" s="363"/>
      <c r="F279" s="363"/>
      <c r="G279" s="240" t="s">
        <v>67</v>
      </c>
      <c r="H279" s="248">
        <v>110</v>
      </c>
      <c r="I279" s="241"/>
      <c r="J279" s="248">
        <v>110</v>
      </c>
      <c r="K279" s="250"/>
      <c r="L279" s="241"/>
      <c r="M279" s="242">
        <v>152.19999999999999</v>
      </c>
      <c r="N279" s="241"/>
      <c r="O279" s="247">
        <v>6813.82</v>
      </c>
      <c r="AF279" s="231"/>
      <c r="AG279" s="231"/>
      <c r="AH279" s="231"/>
      <c r="AK279" s="215" t="s">
        <v>270</v>
      </c>
      <c r="AM279" s="231"/>
    </row>
    <row r="280" spans="1:40" customFormat="1" ht="67.5" x14ac:dyDescent="0.25">
      <c r="A280" s="236"/>
      <c r="B280" s="239"/>
      <c r="C280" s="238" t="s">
        <v>271</v>
      </c>
      <c r="D280" s="363" t="s">
        <v>272</v>
      </c>
      <c r="E280" s="363"/>
      <c r="F280" s="363"/>
      <c r="G280" s="240" t="s">
        <v>67</v>
      </c>
      <c r="H280" s="248">
        <v>69</v>
      </c>
      <c r="I280" s="244">
        <v>0.85</v>
      </c>
      <c r="J280" s="244">
        <v>58.65</v>
      </c>
      <c r="K280" s="250"/>
      <c r="L280" s="241"/>
      <c r="M280" s="242">
        <v>81.150000000000006</v>
      </c>
      <c r="N280" s="241"/>
      <c r="O280" s="247">
        <v>3633</v>
      </c>
      <c r="AF280" s="231"/>
      <c r="AG280" s="231"/>
      <c r="AH280" s="231"/>
      <c r="AK280" s="215" t="s">
        <v>272</v>
      </c>
      <c r="AM280" s="231"/>
    </row>
    <row r="281" spans="1:40" customFormat="1" ht="15" x14ac:dyDescent="0.25">
      <c r="A281" s="236"/>
      <c r="B281" s="260"/>
      <c r="C281" s="295"/>
      <c r="D281" s="364" t="s">
        <v>70</v>
      </c>
      <c r="E281" s="364"/>
      <c r="F281" s="364"/>
      <c r="G281" s="233"/>
      <c r="H281" s="261"/>
      <c r="I281" s="261"/>
      <c r="J281" s="261"/>
      <c r="K281" s="262"/>
      <c r="L281" s="261"/>
      <c r="M281" s="263">
        <v>454.94</v>
      </c>
      <c r="N281" s="256"/>
      <c r="O281" s="264">
        <v>17525.88</v>
      </c>
      <c r="AF281" s="231"/>
      <c r="AG281" s="231"/>
      <c r="AH281" s="231"/>
      <c r="AM281" s="231" t="s">
        <v>70</v>
      </c>
    </row>
    <row r="282" spans="1:40" customFormat="1" ht="23.25" x14ac:dyDescent="0.25">
      <c r="A282" s="232" t="s">
        <v>115</v>
      </c>
      <c r="B282" s="233" t="s">
        <v>119</v>
      </c>
      <c r="C282" s="294" t="s">
        <v>291</v>
      </c>
      <c r="D282" s="368" t="s">
        <v>292</v>
      </c>
      <c r="E282" s="368"/>
      <c r="F282" s="368"/>
      <c r="G282" s="233" t="s">
        <v>116</v>
      </c>
      <c r="H282" s="233">
        <v>1.5375E-2</v>
      </c>
      <c r="I282" s="233" t="s">
        <v>48</v>
      </c>
      <c r="J282" s="233" t="s">
        <v>490</v>
      </c>
      <c r="K282" s="234" t="s">
        <v>293</v>
      </c>
      <c r="L282" s="233"/>
      <c r="M282" s="234" t="s">
        <v>491</v>
      </c>
      <c r="N282" s="233" t="s">
        <v>82</v>
      </c>
      <c r="O282" s="235" t="s">
        <v>492</v>
      </c>
      <c r="AF282" s="231"/>
      <c r="AG282" s="231"/>
      <c r="AH282" s="231" t="s">
        <v>292</v>
      </c>
      <c r="AM282" s="231"/>
    </row>
    <row r="283" spans="1:40" customFormat="1" ht="15" x14ac:dyDescent="0.25">
      <c r="A283" s="267"/>
      <c r="B283" s="214"/>
      <c r="C283" s="295"/>
      <c r="D283" s="363" t="s">
        <v>83</v>
      </c>
      <c r="E283" s="363"/>
      <c r="F283" s="363"/>
      <c r="G283" s="363"/>
      <c r="H283" s="363"/>
      <c r="I283" s="363"/>
      <c r="J283" s="363"/>
      <c r="K283" s="363"/>
      <c r="L283" s="363"/>
      <c r="M283" s="363"/>
      <c r="N283" s="363"/>
      <c r="O283" s="365"/>
      <c r="AF283" s="231"/>
      <c r="AG283" s="231"/>
      <c r="AH283" s="231"/>
      <c r="AM283" s="231"/>
      <c r="AN283" s="215" t="s">
        <v>83</v>
      </c>
    </row>
    <row r="284" spans="1:40" customFormat="1" ht="15" x14ac:dyDescent="0.25">
      <c r="A284" s="236"/>
      <c r="B284" s="260"/>
      <c r="C284" s="295"/>
      <c r="D284" s="364" t="s">
        <v>70</v>
      </c>
      <c r="E284" s="364"/>
      <c r="F284" s="364"/>
      <c r="G284" s="233"/>
      <c r="H284" s="261"/>
      <c r="I284" s="261"/>
      <c r="J284" s="261"/>
      <c r="K284" s="262"/>
      <c r="L284" s="261"/>
      <c r="M284" s="263">
        <v>182.74</v>
      </c>
      <c r="N284" s="256"/>
      <c r="O284" s="264">
        <v>1491.16</v>
      </c>
      <c r="AF284" s="231"/>
      <c r="AG284" s="231"/>
      <c r="AH284" s="231"/>
      <c r="AM284" s="231" t="s">
        <v>70</v>
      </c>
    </row>
    <row r="285" spans="1:40" customFormat="1" ht="23.25" x14ac:dyDescent="0.25">
      <c r="A285" s="232" t="s">
        <v>119</v>
      </c>
      <c r="B285" s="233" t="s">
        <v>121</v>
      </c>
      <c r="C285" s="294" t="s">
        <v>294</v>
      </c>
      <c r="D285" s="368" t="s">
        <v>295</v>
      </c>
      <c r="E285" s="368"/>
      <c r="F285" s="368"/>
      <c r="G285" s="233" t="s">
        <v>116</v>
      </c>
      <c r="H285" s="233">
        <v>7.1749999999999994E-2</v>
      </c>
      <c r="I285" s="233" t="s">
        <v>48</v>
      </c>
      <c r="J285" s="233" t="s">
        <v>493</v>
      </c>
      <c r="K285" s="234" t="s">
        <v>296</v>
      </c>
      <c r="L285" s="233"/>
      <c r="M285" s="234" t="s">
        <v>494</v>
      </c>
      <c r="N285" s="233" t="s">
        <v>82</v>
      </c>
      <c r="O285" s="235" t="s">
        <v>495</v>
      </c>
      <c r="AF285" s="231"/>
      <c r="AG285" s="231"/>
      <c r="AH285" s="231" t="s">
        <v>295</v>
      </c>
      <c r="AM285" s="231"/>
    </row>
    <row r="286" spans="1:40" customFormat="1" ht="15" x14ac:dyDescent="0.25">
      <c r="A286" s="267"/>
      <c r="B286" s="214"/>
      <c r="C286" s="295"/>
      <c r="D286" s="363" t="s">
        <v>83</v>
      </c>
      <c r="E286" s="363"/>
      <c r="F286" s="363"/>
      <c r="G286" s="363"/>
      <c r="H286" s="363"/>
      <c r="I286" s="363"/>
      <c r="J286" s="363"/>
      <c r="K286" s="363"/>
      <c r="L286" s="363"/>
      <c r="M286" s="363"/>
      <c r="N286" s="363"/>
      <c r="O286" s="365"/>
      <c r="AF286" s="231"/>
      <c r="AG286" s="231"/>
      <c r="AH286" s="231"/>
      <c r="AM286" s="231"/>
      <c r="AN286" s="215" t="s">
        <v>83</v>
      </c>
    </row>
    <row r="287" spans="1:40" customFormat="1" ht="15" x14ac:dyDescent="0.25">
      <c r="A287" s="236"/>
      <c r="B287" s="260"/>
      <c r="C287" s="295"/>
      <c r="D287" s="364" t="s">
        <v>70</v>
      </c>
      <c r="E287" s="364"/>
      <c r="F287" s="364"/>
      <c r="G287" s="233"/>
      <c r="H287" s="261"/>
      <c r="I287" s="261"/>
      <c r="J287" s="261"/>
      <c r="K287" s="262"/>
      <c r="L287" s="261"/>
      <c r="M287" s="263">
        <v>550.29999999999995</v>
      </c>
      <c r="N287" s="256"/>
      <c r="O287" s="264">
        <v>4490.45</v>
      </c>
      <c r="AF287" s="231"/>
      <c r="AG287" s="231"/>
      <c r="AH287" s="231"/>
      <c r="AM287" s="231" t="s">
        <v>70</v>
      </c>
    </row>
    <row r="288" spans="1:40" customFormat="1" ht="15" x14ac:dyDescent="0.25">
      <c r="A288" s="370" t="s">
        <v>496</v>
      </c>
      <c r="B288" s="371"/>
      <c r="C288" s="371"/>
      <c r="D288" s="371"/>
      <c r="E288" s="371"/>
      <c r="F288" s="371"/>
      <c r="G288" s="371"/>
      <c r="H288" s="371"/>
      <c r="I288" s="371"/>
      <c r="J288" s="371"/>
      <c r="K288" s="371"/>
      <c r="L288" s="371"/>
      <c r="M288" s="371"/>
      <c r="N288" s="371"/>
      <c r="O288" s="372"/>
      <c r="AF288" s="231"/>
      <c r="AG288" s="231" t="s">
        <v>496</v>
      </c>
      <c r="AH288" s="231"/>
      <c r="AM288" s="231"/>
    </row>
    <row r="289" spans="1:40" customFormat="1" ht="23.25" x14ac:dyDescent="0.25">
      <c r="A289" s="232" t="s">
        <v>121</v>
      </c>
      <c r="B289" s="233" t="s">
        <v>343</v>
      </c>
      <c r="C289" s="294" t="s">
        <v>497</v>
      </c>
      <c r="D289" s="368" t="s">
        <v>498</v>
      </c>
      <c r="E289" s="368"/>
      <c r="F289" s="368"/>
      <c r="G289" s="233" t="s">
        <v>268</v>
      </c>
      <c r="H289" s="233">
        <v>0.08</v>
      </c>
      <c r="I289" s="233" t="s">
        <v>48</v>
      </c>
      <c r="J289" s="233" t="s">
        <v>499</v>
      </c>
      <c r="K289" s="234"/>
      <c r="L289" s="233"/>
      <c r="M289" s="234"/>
      <c r="N289" s="233"/>
      <c r="O289" s="235"/>
      <c r="AF289" s="231"/>
      <c r="AG289" s="231"/>
      <c r="AH289" s="231" t="s">
        <v>498</v>
      </c>
      <c r="AM289" s="231"/>
    </row>
    <row r="290" spans="1:40" customFormat="1" ht="33.75" x14ac:dyDescent="0.25">
      <c r="A290" s="236"/>
      <c r="B290" s="237"/>
      <c r="C290" s="238" t="s">
        <v>50</v>
      </c>
      <c r="D290" s="366" t="s">
        <v>51</v>
      </c>
      <c r="E290" s="366"/>
      <c r="F290" s="366"/>
      <c r="G290" s="366"/>
      <c r="H290" s="366"/>
      <c r="I290" s="366"/>
      <c r="J290" s="366"/>
      <c r="K290" s="366"/>
      <c r="L290" s="366"/>
      <c r="M290" s="366"/>
      <c r="N290" s="366"/>
      <c r="O290" s="367"/>
      <c r="AF290" s="231"/>
      <c r="AG290" s="231"/>
      <c r="AH290" s="231"/>
      <c r="AI290" s="215" t="s">
        <v>51</v>
      </c>
      <c r="AM290" s="231"/>
    </row>
    <row r="291" spans="1:40" customFormat="1" ht="57" x14ac:dyDescent="0.25">
      <c r="A291" s="236"/>
      <c r="B291" s="237"/>
      <c r="C291" s="238" t="s">
        <v>52</v>
      </c>
      <c r="D291" s="366" t="s">
        <v>53</v>
      </c>
      <c r="E291" s="366"/>
      <c r="F291" s="366"/>
      <c r="G291" s="366"/>
      <c r="H291" s="366"/>
      <c r="I291" s="366"/>
      <c r="J291" s="366"/>
      <c r="K291" s="366"/>
      <c r="L291" s="366"/>
      <c r="M291" s="366"/>
      <c r="N291" s="366"/>
      <c r="O291" s="367"/>
      <c r="AF291" s="231"/>
      <c r="AG291" s="231"/>
      <c r="AH291" s="231"/>
      <c r="AI291" s="215" t="s">
        <v>53</v>
      </c>
      <c r="AM291" s="231"/>
    </row>
    <row r="292" spans="1:40" customFormat="1" ht="15" x14ac:dyDescent="0.25">
      <c r="A292" s="236"/>
      <c r="B292" s="239"/>
      <c r="C292" s="238" t="s">
        <v>48</v>
      </c>
      <c r="D292" s="363" t="s">
        <v>54</v>
      </c>
      <c r="E292" s="363"/>
      <c r="F292" s="363"/>
      <c r="G292" s="240"/>
      <c r="H292" s="241"/>
      <c r="I292" s="241"/>
      <c r="J292" s="241"/>
      <c r="K292" s="242">
        <v>91.13</v>
      </c>
      <c r="L292" s="265">
        <v>1.3225</v>
      </c>
      <c r="M292" s="242">
        <v>9.64</v>
      </c>
      <c r="N292" s="244">
        <v>44.77</v>
      </c>
      <c r="O292" s="245">
        <v>431.58</v>
      </c>
      <c r="AF292" s="231"/>
      <c r="AG292" s="231"/>
      <c r="AH292" s="231"/>
      <c r="AJ292" s="215" t="s">
        <v>54</v>
      </c>
      <c r="AM292" s="231"/>
    </row>
    <row r="293" spans="1:40" customFormat="1" ht="15" x14ac:dyDescent="0.25">
      <c r="A293" s="236"/>
      <c r="B293" s="239"/>
      <c r="C293" s="238" t="s">
        <v>27</v>
      </c>
      <c r="D293" s="363" t="s">
        <v>55</v>
      </c>
      <c r="E293" s="363"/>
      <c r="F293" s="363"/>
      <c r="G293" s="240"/>
      <c r="H293" s="241"/>
      <c r="I293" s="241"/>
      <c r="J293" s="241"/>
      <c r="K293" s="242">
        <v>7.59</v>
      </c>
      <c r="L293" s="265">
        <v>1.4375</v>
      </c>
      <c r="M293" s="242">
        <v>0.87</v>
      </c>
      <c r="N293" s="244">
        <v>13.24</v>
      </c>
      <c r="O293" s="245">
        <v>11.52</v>
      </c>
      <c r="AF293" s="231"/>
      <c r="AG293" s="231"/>
      <c r="AH293" s="231"/>
      <c r="AJ293" s="215" t="s">
        <v>55</v>
      </c>
      <c r="AM293" s="231"/>
    </row>
    <row r="294" spans="1:40" customFormat="1" ht="15" x14ac:dyDescent="0.25">
      <c r="A294" s="236"/>
      <c r="B294" s="239"/>
      <c r="C294" s="238" t="s">
        <v>56</v>
      </c>
      <c r="D294" s="363" t="s">
        <v>57</v>
      </c>
      <c r="E294" s="363"/>
      <c r="F294" s="363"/>
      <c r="G294" s="240"/>
      <c r="H294" s="241"/>
      <c r="I294" s="241"/>
      <c r="J294" s="241"/>
      <c r="K294" s="242">
        <v>0.7</v>
      </c>
      <c r="L294" s="265">
        <v>1.4375</v>
      </c>
      <c r="M294" s="242">
        <v>0.08</v>
      </c>
      <c r="N294" s="244">
        <v>44.77</v>
      </c>
      <c r="O294" s="245">
        <v>3.58</v>
      </c>
      <c r="AF294" s="231"/>
      <c r="AG294" s="231"/>
      <c r="AH294" s="231"/>
      <c r="AJ294" s="215" t="s">
        <v>57</v>
      </c>
      <c r="AM294" s="231"/>
    </row>
    <row r="295" spans="1:40" customFormat="1" ht="15" x14ac:dyDescent="0.25">
      <c r="A295" s="236"/>
      <c r="B295" s="239"/>
      <c r="C295" s="238" t="s">
        <v>58</v>
      </c>
      <c r="D295" s="363" t="s">
        <v>59</v>
      </c>
      <c r="E295" s="363"/>
      <c r="F295" s="363"/>
      <c r="G295" s="240"/>
      <c r="H295" s="241"/>
      <c r="I295" s="241"/>
      <c r="J295" s="241"/>
      <c r="K295" s="242">
        <v>100</v>
      </c>
      <c r="L295" s="241"/>
      <c r="M295" s="242">
        <v>8</v>
      </c>
      <c r="N295" s="244">
        <v>8.16</v>
      </c>
      <c r="O295" s="245">
        <v>65.28</v>
      </c>
      <c r="AF295" s="231"/>
      <c r="AG295" s="231"/>
      <c r="AH295" s="231"/>
      <c r="AJ295" s="215" t="s">
        <v>59</v>
      </c>
      <c r="AM295" s="231"/>
    </row>
    <row r="296" spans="1:40" customFormat="1" ht="15" x14ac:dyDescent="0.25">
      <c r="A296" s="236"/>
      <c r="B296" s="239"/>
      <c r="C296" s="238"/>
      <c r="D296" s="363" t="s">
        <v>60</v>
      </c>
      <c r="E296" s="363"/>
      <c r="F296" s="363"/>
      <c r="G296" s="240" t="s">
        <v>61</v>
      </c>
      <c r="H296" s="244">
        <v>9.81</v>
      </c>
      <c r="I296" s="265">
        <v>1.3225</v>
      </c>
      <c r="J296" s="249">
        <v>1.037898</v>
      </c>
      <c r="K296" s="250"/>
      <c r="L296" s="241"/>
      <c r="M296" s="250"/>
      <c r="N296" s="241"/>
      <c r="O296" s="251"/>
      <c r="AF296" s="231"/>
      <c r="AG296" s="231"/>
      <c r="AH296" s="231"/>
      <c r="AK296" s="215" t="s">
        <v>60</v>
      </c>
      <c r="AM296" s="231"/>
    </row>
    <row r="297" spans="1:40" customFormat="1" ht="15" x14ac:dyDescent="0.25">
      <c r="A297" s="236"/>
      <c r="B297" s="239"/>
      <c r="C297" s="238"/>
      <c r="D297" s="363" t="s">
        <v>62</v>
      </c>
      <c r="E297" s="363"/>
      <c r="F297" s="363"/>
      <c r="G297" s="240" t="s">
        <v>61</v>
      </c>
      <c r="H297" s="244">
        <v>0.06</v>
      </c>
      <c r="I297" s="265">
        <v>1.4375</v>
      </c>
      <c r="J297" s="265">
        <v>6.8999999999999999E-3</v>
      </c>
      <c r="K297" s="250"/>
      <c r="L297" s="241"/>
      <c r="M297" s="250"/>
      <c r="N297" s="241"/>
      <c r="O297" s="251"/>
      <c r="AF297" s="231"/>
      <c r="AG297" s="231"/>
      <c r="AH297" s="231"/>
      <c r="AK297" s="215" t="s">
        <v>62</v>
      </c>
      <c r="AM297" s="231"/>
    </row>
    <row r="298" spans="1:40" customFormat="1" ht="15" x14ac:dyDescent="0.25">
      <c r="A298" s="254"/>
      <c r="B298" s="240"/>
      <c r="C298" s="238"/>
      <c r="D298" s="369" t="s">
        <v>63</v>
      </c>
      <c r="E298" s="369"/>
      <c r="F298" s="369"/>
      <c r="G298" s="255"/>
      <c r="H298" s="256"/>
      <c r="I298" s="256"/>
      <c r="J298" s="256"/>
      <c r="K298" s="258">
        <v>198.72</v>
      </c>
      <c r="L298" s="256"/>
      <c r="M298" s="258">
        <v>18.510000000000002</v>
      </c>
      <c r="N298" s="256"/>
      <c r="O298" s="266">
        <v>508.38</v>
      </c>
      <c r="AF298" s="231"/>
      <c r="AG298" s="231"/>
      <c r="AH298" s="231"/>
      <c r="AL298" s="215" t="s">
        <v>63</v>
      </c>
      <c r="AM298" s="231"/>
    </row>
    <row r="299" spans="1:40" customFormat="1" ht="15" x14ac:dyDescent="0.25">
      <c r="A299" s="236"/>
      <c r="B299" s="239"/>
      <c r="C299" s="238"/>
      <c r="D299" s="363" t="s">
        <v>64</v>
      </c>
      <c r="E299" s="363"/>
      <c r="F299" s="363"/>
      <c r="G299" s="240"/>
      <c r="H299" s="241"/>
      <c r="I299" s="241"/>
      <c r="J299" s="241"/>
      <c r="K299" s="250"/>
      <c r="L299" s="241"/>
      <c r="M299" s="242">
        <v>9.7200000000000006</v>
      </c>
      <c r="N299" s="241"/>
      <c r="O299" s="245">
        <v>435.16</v>
      </c>
      <c r="AF299" s="231"/>
      <c r="AG299" s="231"/>
      <c r="AH299" s="231"/>
      <c r="AK299" s="215" t="s">
        <v>64</v>
      </c>
      <c r="AM299" s="231"/>
    </row>
    <row r="300" spans="1:40" customFormat="1" ht="45" x14ac:dyDescent="0.25">
      <c r="A300" s="236"/>
      <c r="B300" s="239"/>
      <c r="C300" s="238" t="s">
        <v>275</v>
      </c>
      <c r="D300" s="363" t="s">
        <v>276</v>
      </c>
      <c r="E300" s="363"/>
      <c r="F300" s="363"/>
      <c r="G300" s="240" t="s">
        <v>67</v>
      </c>
      <c r="H300" s="248">
        <v>102</v>
      </c>
      <c r="I300" s="241"/>
      <c r="J300" s="248">
        <v>102</v>
      </c>
      <c r="K300" s="250"/>
      <c r="L300" s="241"/>
      <c r="M300" s="242">
        <v>9.91</v>
      </c>
      <c r="N300" s="241"/>
      <c r="O300" s="245">
        <v>443.86</v>
      </c>
      <c r="AF300" s="231"/>
      <c r="AG300" s="231"/>
      <c r="AH300" s="231"/>
      <c r="AK300" s="215" t="s">
        <v>276</v>
      </c>
      <c r="AM300" s="231"/>
    </row>
    <row r="301" spans="1:40" customFormat="1" ht="67.5" x14ac:dyDescent="0.25">
      <c r="A301" s="236"/>
      <c r="B301" s="239"/>
      <c r="C301" s="238" t="s">
        <v>277</v>
      </c>
      <c r="D301" s="363" t="s">
        <v>278</v>
      </c>
      <c r="E301" s="363"/>
      <c r="F301" s="363"/>
      <c r="G301" s="240" t="s">
        <v>67</v>
      </c>
      <c r="H301" s="248">
        <v>58</v>
      </c>
      <c r="I301" s="244">
        <v>0.85</v>
      </c>
      <c r="J301" s="252">
        <v>49.3</v>
      </c>
      <c r="K301" s="250"/>
      <c r="L301" s="241"/>
      <c r="M301" s="242">
        <v>4.79</v>
      </c>
      <c r="N301" s="241"/>
      <c r="O301" s="245">
        <v>214.53</v>
      </c>
      <c r="AF301" s="231"/>
      <c r="AG301" s="231"/>
      <c r="AH301" s="231"/>
      <c r="AK301" s="215" t="s">
        <v>278</v>
      </c>
      <c r="AM301" s="231"/>
    </row>
    <row r="302" spans="1:40" customFormat="1" ht="15" x14ac:dyDescent="0.25">
      <c r="A302" s="236"/>
      <c r="B302" s="260"/>
      <c r="C302" s="295"/>
      <c r="D302" s="364" t="s">
        <v>70</v>
      </c>
      <c r="E302" s="364"/>
      <c r="F302" s="364"/>
      <c r="G302" s="233"/>
      <c r="H302" s="261"/>
      <c r="I302" s="261"/>
      <c r="J302" s="261"/>
      <c r="K302" s="262"/>
      <c r="L302" s="261"/>
      <c r="M302" s="263">
        <v>33.21</v>
      </c>
      <c r="N302" s="256"/>
      <c r="O302" s="264">
        <v>1166.77</v>
      </c>
      <c r="AF302" s="231"/>
      <c r="AG302" s="231"/>
      <c r="AH302" s="231"/>
      <c r="AM302" s="231" t="s">
        <v>70</v>
      </c>
    </row>
    <row r="303" spans="1:40" customFormat="1" ht="68.25" x14ac:dyDescent="0.25">
      <c r="A303" s="232" t="s">
        <v>343</v>
      </c>
      <c r="B303" s="233" t="s">
        <v>345</v>
      </c>
      <c r="C303" s="294" t="s">
        <v>500</v>
      </c>
      <c r="D303" s="368" t="s">
        <v>501</v>
      </c>
      <c r="E303" s="368"/>
      <c r="F303" s="368"/>
      <c r="G303" s="233" t="s">
        <v>105</v>
      </c>
      <c r="H303" s="233">
        <v>5</v>
      </c>
      <c r="I303" s="233" t="s">
        <v>48</v>
      </c>
      <c r="J303" s="233" t="s">
        <v>78</v>
      </c>
      <c r="K303" s="234" t="s">
        <v>502</v>
      </c>
      <c r="L303" s="233"/>
      <c r="M303" s="234" t="s">
        <v>503</v>
      </c>
      <c r="N303" s="233" t="s">
        <v>82</v>
      </c>
      <c r="O303" s="235" t="s">
        <v>504</v>
      </c>
      <c r="AF303" s="231"/>
      <c r="AG303" s="231"/>
      <c r="AH303" s="231" t="s">
        <v>501</v>
      </c>
      <c r="AM303" s="231"/>
    </row>
    <row r="304" spans="1:40" customFormat="1" ht="15" x14ac:dyDescent="0.25">
      <c r="A304" s="267"/>
      <c r="B304" s="214"/>
      <c r="C304" s="295"/>
      <c r="D304" s="363" t="s">
        <v>83</v>
      </c>
      <c r="E304" s="363"/>
      <c r="F304" s="363"/>
      <c r="G304" s="363"/>
      <c r="H304" s="363"/>
      <c r="I304" s="363"/>
      <c r="J304" s="363"/>
      <c r="K304" s="363"/>
      <c r="L304" s="363"/>
      <c r="M304" s="363"/>
      <c r="N304" s="363"/>
      <c r="O304" s="365"/>
      <c r="AF304" s="231"/>
      <c r="AG304" s="231"/>
      <c r="AH304" s="231"/>
      <c r="AM304" s="231"/>
      <c r="AN304" s="215" t="s">
        <v>83</v>
      </c>
    </row>
    <row r="305" spans="1:40" customFormat="1" ht="15" x14ac:dyDescent="0.25">
      <c r="A305" s="236"/>
      <c r="B305" s="260"/>
      <c r="C305" s="295"/>
      <c r="D305" s="364" t="s">
        <v>70</v>
      </c>
      <c r="E305" s="364"/>
      <c r="F305" s="364"/>
      <c r="G305" s="233"/>
      <c r="H305" s="261"/>
      <c r="I305" s="261"/>
      <c r="J305" s="261"/>
      <c r="K305" s="262"/>
      <c r="L305" s="261"/>
      <c r="M305" s="263">
        <v>435.6</v>
      </c>
      <c r="N305" s="256"/>
      <c r="O305" s="264">
        <v>3554.5</v>
      </c>
      <c r="AF305" s="231"/>
      <c r="AG305" s="231"/>
      <c r="AH305" s="231"/>
      <c r="AM305" s="231" t="s">
        <v>70</v>
      </c>
    </row>
    <row r="306" spans="1:40" customFormat="1" ht="34.5" x14ac:dyDescent="0.25">
      <c r="A306" s="232" t="s">
        <v>345</v>
      </c>
      <c r="B306" s="233" t="s">
        <v>329</v>
      </c>
      <c r="C306" s="294" t="s">
        <v>505</v>
      </c>
      <c r="D306" s="368" t="s">
        <v>506</v>
      </c>
      <c r="E306" s="368"/>
      <c r="F306" s="368"/>
      <c r="G306" s="233" t="s">
        <v>105</v>
      </c>
      <c r="H306" s="233">
        <v>8</v>
      </c>
      <c r="I306" s="233" t="s">
        <v>48</v>
      </c>
      <c r="J306" s="233" t="s">
        <v>87</v>
      </c>
      <c r="K306" s="234" t="s">
        <v>507</v>
      </c>
      <c r="L306" s="233"/>
      <c r="M306" s="234" t="s">
        <v>508</v>
      </c>
      <c r="N306" s="233" t="s">
        <v>82</v>
      </c>
      <c r="O306" s="235" t="s">
        <v>509</v>
      </c>
      <c r="AF306" s="231"/>
      <c r="AG306" s="231"/>
      <c r="AH306" s="231" t="s">
        <v>506</v>
      </c>
      <c r="AM306" s="231"/>
    </row>
    <row r="307" spans="1:40" customFormat="1" ht="15" x14ac:dyDescent="0.25">
      <c r="A307" s="267"/>
      <c r="B307" s="214"/>
      <c r="C307" s="295"/>
      <c r="D307" s="363" t="s">
        <v>83</v>
      </c>
      <c r="E307" s="363"/>
      <c r="F307" s="363"/>
      <c r="G307" s="363"/>
      <c r="H307" s="363"/>
      <c r="I307" s="363"/>
      <c r="J307" s="363"/>
      <c r="K307" s="363"/>
      <c r="L307" s="363"/>
      <c r="M307" s="363"/>
      <c r="N307" s="363"/>
      <c r="O307" s="365"/>
      <c r="AF307" s="231"/>
      <c r="AG307" s="231"/>
      <c r="AH307" s="231"/>
      <c r="AM307" s="231"/>
      <c r="AN307" s="215" t="s">
        <v>83</v>
      </c>
    </row>
    <row r="308" spans="1:40" customFormat="1" ht="15" x14ac:dyDescent="0.25">
      <c r="A308" s="236"/>
      <c r="B308" s="260"/>
      <c r="C308" s="295"/>
      <c r="D308" s="364" t="s">
        <v>70</v>
      </c>
      <c r="E308" s="364"/>
      <c r="F308" s="364"/>
      <c r="G308" s="233"/>
      <c r="H308" s="261"/>
      <c r="I308" s="261"/>
      <c r="J308" s="261"/>
      <c r="K308" s="262"/>
      <c r="L308" s="261"/>
      <c r="M308" s="268">
        <v>1204.24</v>
      </c>
      <c r="N308" s="256"/>
      <c r="O308" s="264">
        <v>9826.6</v>
      </c>
      <c r="AF308" s="231"/>
      <c r="AG308" s="231"/>
      <c r="AH308" s="231"/>
      <c r="AM308" s="231" t="s">
        <v>70</v>
      </c>
    </row>
    <row r="309" spans="1:40" customFormat="1" ht="15" x14ac:dyDescent="0.25">
      <c r="A309" s="370" t="s">
        <v>510</v>
      </c>
      <c r="B309" s="371"/>
      <c r="C309" s="371"/>
      <c r="D309" s="371"/>
      <c r="E309" s="371"/>
      <c r="F309" s="371"/>
      <c r="G309" s="371"/>
      <c r="H309" s="371"/>
      <c r="I309" s="371"/>
      <c r="J309" s="371"/>
      <c r="K309" s="371"/>
      <c r="L309" s="371"/>
      <c r="M309" s="371"/>
      <c r="N309" s="371"/>
      <c r="O309" s="372"/>
      <c r="AF309" s="231"/>
      <c r="AG309" s="231" t="s">
        <v>510</v>
      </c>
      <c r="AH309" s="231"/>
      <c r="AM309" s="231"/>
    </row>
    <row r="310" spans="1:40" customFormat="1" ht="22.5" x14ac:dyDescent="0.25">
      <c r="A310" s="232" t="s">
        <v>329</v>
      </c>
      <c r="B310" s="233" t="s">
        <v>348</v>
      </c>
      <c r="C310" s="294" t="s">
        <v>511</v>
      </c>
      <c r="D310" s="368" t="s">
        <v>512</v>
      </c>
      <c r="E310" s="368"/>
      <c r="F310" s="368"/>
      <c r="G310" s="233" t="s">
        <v>80</v>
      </c>
      <c r="H310" s="233">
        <v>0.5</v>
      </c>
      <c r="I310" s="233" t="s">
        <v>48</v>
      </c>
      <c r="J310" s="233" t="s">
        <v>513</v>
      </c>
      <c r="K310" s="234"/>
      <c r="L310" s="233"/>
      <c r="M310" s="234"/>
      <c r="N310" s="233"/>
      <c r="O310" s="235"/>
      <c r="AF310" s="231"/>
      <c r="AG310" s="231"/>
      <c r="AH310" s="231" t="s">
        <v>512</v>
      </c>
      <c r="AM310" s="231"/>
    </row>
    <row r="311" spans="1:40" customFormat="1" ht="57" x14ac:dyDescent="0.25">
      <c r="A311" s="236"/>
      <c r="B311" s="237"/>
      <c r="C311" s="238" t="s">
        <v>52</v>
      </c>
      <c r="D311" s="366" t="s">
        <v>53</v>
      </c>
      <c r="E311" s="366"/>
      <c r="F311" s="366"/>
      <c r="G311" s="366"/>
      <c r="H311" s="366"/>
      <c r="I311" s="366"/>
      <c r="J311" s="366"/>
      <c r="K311" s="366"/>
      <c r="L311" s="366"/>
      <c r="M311" s="366"/>
      <c r="N311" s="366"/>
      <c r="O311" s="367"/>
      <c r="AF311" s="231"/>
      <c r="AG311" s="231"/>
      <c r="AH311" s="231"/>
      <c r="AI311" s="215" t="s">
        <v>53</v>
      </c>
      <c r="AM311" s="231"/>
    </row>
    <row r="312" spans="1:40" customFormat="1" ht="15" x14ac:dyDescent="0.25">
      <c r="A312" s="236"/>
      <c r="B312" s="239"/>
      <c r="C312" s="238" t="s">
        <v>48</v>
      </c>
      <c r="D312" s="363" t="s">
        <v>54</v>
      </c>
      <c r="E312" s="363"/>
      <c r="F312" s="363"/>
      <c r="G312" s="240"/>
      <c r="H312" s="241"/>
      <c r="I312" s="241"/>
      <c r="J312" s="241"/>
      <c r="K312" s="242">
        <v>240.36</v>
      </c>
      <c r="L312" s="244">
        <v>1.1499999999999999</v>
      </c>
      <c r="M312" s="242">
        <v>138.21</v>
      </c>
      <c r="N312" s="244">
        <v>44.77</v>
      </c>
      <c r="O312" s="247">
        <v>6187.66</v>
      </c>
      <c r="AF312" s="231"/>
      <c r="AG312" s="231"/>
      <c r="AH312" s="231"/>
      <c r="AJ312" s="215" t="s">
        <v>54</v>
      </c>
      <c r="AM312" s="231"/>
    </row>
    <row r="313" spans="1:40" customFormat="1" ht="15" x14ac:dyDescent="0.25">
      <c r="A313" s="236"/>
      <c r="B313" s="239"/>
      <c r="C313" s="238" t="s">
        <v>27</v>
      </c>
      <c r="D313" s="363" t="s">
        <v>55</v>
      </c>
      <c r="E313" s="363"/>
      <c r="F313" s="363"/>
      <c r="G313" s="240"/>
      <c r="H313" s="241"/>
      <c r="I313" s="241"/>
      <c r="J313" s="241"/>
      <c r="K313" s="242">
        <v>28.32</v>
      </c>
      <c r="L313" s="244">
        <v>1.1499999999999999</v>
      </c>
      <c r="M313" s="242">
        <v>16.28</v>
      </c>
      <c r="N313" s="244">
        <v>13.24</v>
      </c>
      <c r="O313" s="245">
        <v>215.55</v>
      </c>
      <c r="AF313" s="231"/>
      <c r="AG313" s="231"/>
      <c r="AH313" s="231"/>
      <c r="AJ313" s="215" t="s">
        <v>55</v>
      </c>
      <c r="AM313" s="231"/>
    </row>
    <row r="314" spans="1:40" customFormat="1" ht="15" x14ac:dyDescent="0.25">
      <c r="A314" s="236"/>
      <c r="B314" s="239"/>
      <c r="C314" s="238" t="s">
        <v>56</v>
      </c>
      <c r="D314" s="363" t="s">
        <v>57</v>
      </c>
      <c r="E314" s="363"/>
      <c r="F314" s="363"/>
      <c r="G314" s="240"/>
      <c r="H314" s="241"/>
      <c r="I314" s="241"/>
      <c r="J314" s="241"/>
      <c r="K314" s="242">
        <v>4.08</v>
      </c>
      <c r="L314" s="244">
        <v>1.1499999999999999</v>
      </c>
      <c r="M314" s="242">
        <v>2.35</v>
      </c>
      <c r="N314" s="244">
        <v>44.77</v>
      </c>
      <c r="O314" s="245">
        <v>105.21</v>
      </c>
      <c r="AF314" s="231"/>
      <c r="AG314" s="231"/>
      <c r="AH314" s="231"/>
      <c r="AJ314" s="215" t="s">
        <v>57</v>
      </c>
      <c r="AM314" s="231"/>
    </row>
    <row r="315" spans="1:40" customFormat="1" ht="15" x14ac:dyDescent="0.25">
      <c r="A315" s="236"/>
      <c r="B315" s="239"/>
      <c r="C315" s="238" t="s">
        <v>58</v>
      </c>
      <c r="D315" s="363" t="s">
        <v>59</v>
      </c>
      <c r="E315" s="363"/>
      <c r="F315" s="363"/>
      <c r="G315" s="240"/>
      <c r="H315" s="241"/>
      <c r="I315" s="241"/>
      <c r="J315" s="241"/>
      <c r="K315" s="242">
        <v>405.64</v>
      </c>
      <c r="L315" s="241"/>
      <c r="M315" s="242">
        <v>202.82</v>
      </c>
      <c r="N315" s="244">
        <v>8.16</v>
      </c>
      <c r="O315" s="247">
        <v>1655.01</v>
      </c>
      <c r="AF315" s="231"/>
      <c r="AG315" s="231"/>
      <c r="AH315" s="231"/>
      <c r="AJ315" s="215" t="s">
        <v>59</v>
      </c>
      <c r="AM315" s="231"/>
    </row>
    <row r="316" spans="1:40" customFormat="1" ht="15" x14ac:dyDescent="0.25">
      <c r="A316" s="236"/>
      <c r="B316" s="239"/>
      <c r="C316" s="238"/>
      <c r="D316" s="363" t="s">
        <v>60</v>
      </c>
      <c r="E316" s="363"/>
      <c r="F316" s="363"/>
      <c r="G316" s="240" t="s">
        <v>61</v>
      </c>
      <c r="H316" s="252">
        <v>26.5</v>
      </c>
      <c r="I316" s="244">
        <v>1.1499999999999999</v>
      </c>
      <c r="J316" s="265">
        <v>15.237500000000001</v>
      </c>
      <c r="K316" s="250"/>
      <c r="L316" s="241"/>
      <c r="M316" s="250"/>
      <c r="N316" s="241"/>
      <c r="O316" s="251"/>
      <c r="AF316" s="231"/>
      <c r="AG316" s="231"/>
      <c r="AH316" s="231"/>
      <c r="AK316" s="215" t="s">
        <v>60</v>
      </c>
      <c r="AM316" s="231"/>
    </row>
    <row r="317" spans="1:40" customFormat="1" ht="15" x14ac:dyDescent="0.25">
      <c r="A317" s="236"/>
      <c r="B317" s="239"/>
      <c r="C317" s="238"/>
      <c r="D317" s="363" t="s">
        <v>62</v>
      </c>
      <c r="E317" s="363"/>
      <c r="F317" s="363"/>
      <c r="G317" s="240" t="s">
        <v>61</v>
      </c>
      <c r="H317" s="244">
        <v>0.33</v>
      </c>
      <c r="I317" s="244">
        <v>1.1499999999999999</v>
      </c>
      <c r="J317" s="253">
        <v>0.18975</v>
      </c>
      <c r="K317" s="250"/>
      <c r="L317" s="241"/>
      <c r="M317" s="250"/>
      <c r="N317" s="241"/>
      <c r="O317" s="251"/>
      <c r="AF317" s="231"/>
      <c r="AG317" s="231"/>
      <c r="AH317" s="231"/>
      <c r="AK317" s="215" t="s">
        <v>62</v>
      </c>
      <c r="AM317" s="231"/>
    </row>
    <row r="318" spans="1:40" customFormat="1" ht="15" x14ac:dyDescent="0.25">
      <c r="A318" s="254"/>
      <c r="B318" s="240"/>
      <c r="C318" s="238"/>
      <c r="D318" s="369" t="s">
        <v>63</v>
      </c>
      <c r="E318" s="369"/>
      <c r="F318" s="369"/>
      <c r="G318" s="255"/>
      <c r="H318" s="256"/>
      <c r="I318" s="256"/>
      <c r="J318" s="256"/>
      <c r="K318" s="258">
        <v>674.32</v>
      </c>
      <c r="L318" s="256"/>
      <c r="M318" s="258">
        <v>357.31</v>
      </c>
      <c r="N318" s="256"/>
      <c r="O318" s="259">
        <v>8058.22</v>
      </c>
      <c r="AF318" s="231"/>
      <c r="AG318" s="231"/>
      <c r="AH318" s="231"/>
      <c r="AL318" s="215" t="s">
        <v>63</v>
      </c>
      <c r="AM318" s="231"/>
    </row>
    <row r="319" spans="1:40" customFormat="1" ht="15" x14ac:dyDescent="0.25">
      <c r="A319" s="236"/>
      <c r="B319" s="239"/>
      <c r="C319" s="238"/>
      <c r="D319" s="363" t="s">
        <v>64</v>
      </c>
      <c r="E319" s="363"/>
      <c r="F319" s="363"/>
      <c r="G319" s="240"/>
      <c r="H319" s="241"/>
      <c r="I319" s="241"/>
      <c r="J319" s="241"/>
      <c r="K319" s="250"/>
      <c r="L319" s="241"/>
      <c r="M319" s="242">
        <v>140.56</v>
      </c>
      <c r="N319" s="241"/>
      <c r="O319" s="247">
        <v>6292.87</v>
      </c>
      <c r="AF319" s="231"/>
      <c r="AG319" s="231"/>
      <c r="AH319" s="231"/>
      <c r="AK319" s="215" t="s">
        <v>64</v>
      </c>
      <c r="AM319" s="231"/>
    </row>
    <row r="320" spans="1:40" customFormat="1" ht="45.75" x14ac:dyDescent="0.25">
      <c r="A320" s="236"/>
      <c r="B320" s="239"/>
      <c r="C320" s="238" t="s">
        <v>514</v>
      </c>
      <c r="D320" s="363" t="s">
        <v>515</v>
      </c>
      <c r="E320" s="363"/>
      <c r="F320" s="363"/>
      <c r="G320" s="240" t="s">
        <v>67</v>
      </c>
      <c r="H320" s="248">
        <v>103</v>
      </c>
      <c r="I320" s="241"/>
      <c r="J320" s="248">
        <v>103</v>
      </c>
      <c r="K320" s="250"/>
      <c r="L320" s="241"/>
      <c r="M320" s="242">
        <v>144.78</v>
      </c>
      <c r="N320" s="241"/>
      <c r="O320" s="247">
        <v>6481.66</v>
      </c>
      <c r="AF320" s="231"/>
      <c r="AG320" s="231"/>
      <c r="AH320" s="231"/>
      <c r="AK320" s="215" t="s">
        <v>515</v>
      </c>
      <c r="AM320" s="231"/>
    </row>
    <row r="321" spans="1:40" customFormat="1" ht="45.75" x14ac:dyDescent="0.25">
      <c r="A321" s="236"/>
      <c r="B321" s="239"/>
      <c r="C321" s="238" t="s">
        <v>516</v>
      </c>
      <c r="D321" s="363" t="s">
        <v>517</v>
      </c>
      <c r="E321" s="363"/>
      <c r="F321" s="363"/>
      <c r="G321" s="240" t="s">
        <v>67</v>
      </c>
      <c r="H321" s="248">
        <v>59</v>
      </c>
      <c r="I321" s="241"/>
      <c r="J321" s="248">
        <v>59</v>
      </c>
      <c r="K321" s="250"/>
      <c r="L321" s="241"/>
      <c r="M321" s="242">
        <v>82.93</v>
      </c>
      <c r="N321" s="241"/>
      <c r="O321" s="247">
        <v>3712.79</v>
      </c>
      <c r="AF321" s="231"/>
      <c r="AG321" s="231"/>
      <c r="AH321" s="231"/>
      <c r="AK321" s="215" t="s">
        <v>517</v>
      </c>
      <c r="AM321" s="231"/>
    </row>
    <row r="322" spans="1:40" customFormat="1" ht="15" x14ac:dyDescent="0.25">
      <c r="A322" s="236"/>
      <c r="B322" s="260"/>
      <c r="C322" s="295"/>
      <c r="D322" s="364" t="s">
        <v>70</v>
      </c>
      <c r="E322" s="364"/>
      <c r="F322" s="364"/>
      <c r="G322" s="233"/>
      <c r="H322" s="261"/>
      <c r="I322" s="261"/>
      <c r="J322" s="261"/>
      <c r="K322" s="262"/>
      <c r="L322" s="261"/>
      <c r="M322" s="263">
        <v>585.02</v>
      </c>
      <c r="N322" s="256"/>
      <c r="O322" s="264">
        <v>18252.669999999998</v>
      </c>
      <c r="AF322" s="231"/>
      <c r="AG322" s="231"/>
      <c r="AH322" s="231"/>
      <c r="AM322" s="231" t="s">
        <v>70</v>
      </c>
    </row>
    <row r="323" spans="1:40" customFormat="1" ht="23.25" x14ac:dyDescent="0.25">
      <c r="A323" s="232" t="s">
        <v>348</v>
      </c>
      <c r="B323" s="233" t="s">
        <v>350</v>
      </c>
      <c r="C323" s="294" t="s">
        <v>518</v>
      </c>
      <c r="D323" s="368" t="s">
        <v>519</v>
      </c>
      <c r="E323" s="368"/>
      <c r="F323" s="368"/>
      <c r="G323" s="233" t="s">
        <v>80</v>
      </c>
      <c r="H323" s="233">
        <v>0.51</v>
      </c>
      <c r="I323" s="233" t="s">
        <v>48</v>
      </c>
      <c r="J323" s="233" t="s">
        <v>520</v>
      </c>
      <c r="K323" s="234" t="s">
        <v>521</v>
      </c>
      <c r="L323" s="233"/>
      <c r="M323" s="234" t="s">
        <v>522</v>
      </c>
      <c r="N323" s="233" t="s">
        <v>82</v>
      </c>
      <c r="O323" s="235" t="s">
        <v>523</v>
      </c>
      <c r="AF323" s="231"/>
      <c r="AG323" s="231"/>
      <c r="AH323" s="231" t="s">
        <v>519</v>
      </c>
      <c r="AM323" s="231"/>
    </row>
    <row r="324" spans="1:40" customFormat="1" ht="15" x14ac:dyDescent="0.25">
      <c r="A324" s="267"/>
      <c r="B324" s="214"/>
      <c r="C324" s="295"/>
      <c r="D324" s="363" t="s">
        <v>83</v>
      </c>
      <c r="E324" s="363"/>
      <c r="F324" s="363"/>
      <c r="G324" s="363"/>
      <c r="H324" s="363"/>
      <c r="I324" s="363"/>
      <c r="J324" s="363"/>
      <c r="K324" s="363"/>
      <c r="L324" s="363"/>
      <c r="M324" s="363"/>
      <c r="N324" s="363"/>
      <c r="O324" s="365"/>
      <c r="AF324" s="231"/>
      <c r="AG324" s="231"/>
      <c r="AH324" s="231"/>
      <c r="AM324" s="231"/>
      <c r="AN324" s="215" t="s">
        <v>83</v>
      </c>
    </row>
    <row r="325" spans="1:40" customFormat="1" ht="15" x14ac:dyDescent="0.25">
      <c r="A325" s="236"/>
      <c r="B325" s="260"/>
      <c r="C325" s="295"/>
      <c r="D325" s="364" t="s">
        <v>70</v>
      </c>
      <c r="E325" s="364"/>
      <c r="F325" s="364"/>
      <c r="G325" s="233"/>
      <c r="H325" s="261"/>
      <c r="I325" s="261"/>
      <c r="J325" s="261"/>
      <c r="K325" s="262"/>
      <c r="L325" s="261"/>
      <c r="M325" s="263">
        <v>302.31</v>
      </c>
      <c r="N325" s="256"/>
      <c r="O325" s="264">
        <v>2466.85</v>
      </c>
      <c r="AF325" s="231"/>
      <c r="AG325" s="231"/>
      <c r="AH325" s="231"/>
      <c r="AM325" s="231" t="s">
        <v>70</v>
      </c>
    </row>
    <row r="326" spans="1:40" customFormat="1" ht="15" x14ac:dyDescent="0.25">
      <c r="A326" s="370" t="s">
        <v>524</v>
      </c>
      <c r="B326" s="371"/>
      <c r="C326" s="371"/>
      <c r="D326" s="371"/>
      <c r="E326" s="371"/>
      <c r="F326" s="371"/>
      <c r="G326" s="371"/>
      <c r="H326" s="371"/>
      <c r="I326" s="371"/>
      <c r="J326" s="371"/>
      <c r="K326" s="371"/>
      <c r="L326" s="371"/>
      <c r="M326" s="371"/>
      <c r="N326" s="371"/>
      <c r="O326" s="372"/>
      <c r="AF326" s="231"/>
      <c r="AG326" s="231" t="s">
        <v>524</v>
      </c>
      <c r="AH326" s="231"/>
      <c r="AM326" s="231"/>
    </row>
    <row r="327" spans="1:40" customFormat="1" ht="34.5" x14ac:dyDescent="0.25">
      <c r="A327" s="232" t="s">
        <v>350</v>
      </c>
      <c r="B327" s="233" t="s">
        <v>330</v>
      </c>
      <c r="C327" s="294" t="s">
        <v>525</v>
      </c>
      <c r="D327" s="368" t="s">
        <v>526</v>
      </c>
      <c r="E327" s="368"/>
      <c r="F327" s="368"/>
      <c r="G327" s="233" t="s">
        <v>268</v>
      </c>
      <c r="H327" s="233">
        <v>0.08</v>
      </c>
      <c r="I327" s="233" t="s">
        <v>48</v>
      </c>
      <c r="J327" s="233" t="s">
        <v>499</v>
      </c>
      <c r="K327" s="234"/>
      <c r="L327" s="233"/>
      <c r="M327" s="234"/>
      <c r="N327" s="233"/>
      <c r="O327" s="235"/>
      <c r="AF327" s="231"/>
      <c r="AG327" s="231"/>
      <c r="AH327" s="231" t="s">
        <v>526</v>
      </c>
      <c r="AM327" s="231"/>
    </row>
    <row r="328" spans="1:40" customFormat="1" ht="33.75" x14ac:dyDescent="0.25">
      <c r="A328" s="236"/>
      <c r="B328" s="237"/>
      <c r="C328" s="238" t="s">
        <v>50</v>
      </c>
      <c r="D328" s="366" t="s">
        <v>51</v>
      </c>
      <c r="E328" s="366"/>
      <c r="F328" s="366"/>
      <c r="G328" s="366"/>
      <c r="H328" s="366"/>
      <c r="I328" s="366"/>
      <c r="J328" s="366"/>
      <c r="K328" s="366"/>
      <c r="L328" s="366"/>
      <c r="M328" s="366"/>
      <c r="N328" s="366"/>
      <c r="O328" s="367"/>
      <c r="AF328" s="231"/>
      <c r="AG328" s="231"/>
      <c r="AH328" s="231"/>
      <c r="AI328" s="215" t="s">
        <v>51</v>
      </c>
      <c r="AM328" s="231"/>
    </row>
    <row r="329" spans="1:40" customFormat="1" ht="57" x14ac:dyDescent="0.25">
      <c r="A329" s="236"/>
      <c r="B329" s="237"/>
      <c r="C329" s="238" t="s">
        <v>52</v>
      </c>
      <c r="D329" s="366" t="s">
        <v>53</v>
      </c>
      <c r="E329" s="366"/>
      <c r="F329" s="366"/>
      <c r="G329" s="366"/>
      <c r="H329" s="366"/>
      <c r="I329" s="366"/>
      <c r="J329" s="366"/>
      <c r="K329" s="366"/>
      <c r="L329" s="366"/>
      <c r="M329" s="366"/>
      <c r="N329" s="366"/>
      <c r="O329" s="367"/>
      <c r="AF329" s="231"/>
      <c r="AG329" s="231"/>
      <c r="AH329" s="231"/>
      <c r="AI329" s="215" t="s">
        <v>53</v>
      </c>
      <c r="AM329" s="231"/>
    </row>
    <row r="330" spans="1:40" customFormat="1" ht="15" x14ac:dyDescent="0.25">
      <c r="A330" s="236"/>
      <c r="B330" s="239"/>
      <c r="C330" s="238" t="s">
        <v>48</v>
      </c>
      <c r="D330" s="363" t="s">
        <v>54</v>
      </c>
      <c r="E330" s="363"/>
      <c r="F330" s="363"/>
      <c r="G330" s="240"/>
      <c r="H330" s="241"/>
      <c r="I330" s="241"/>
      <c r="J330" s="241"/>
      <c r="K330" s="242">
        <v>156.69999999999999</v>
      </c>
      <c r="L330" s="265">
        <v>1.3225</v>
      </c>
      <c r="M330" s="242">
        <v>16.579999999999998</v>
      </c>
      <c r="N330" s="244">
        <v>44.77</v>
      </c>
      <c r="O330" s="245">
        <v>742.29</v>
      </c>
      <c r="AF330" s="231"/>
      <c r="AG330" s="231"/>
      <c r="AH330" s="231"/>
      <c r="AJ330" s="215" t="s">
        <v>54</v>
      </c>
      <c r="AM330" s="231"/>
    </row>
    <row r="331" spans="1:40" customFormat="1" ht="15" x14ac:dyDescent="0.25">
      <c r="A331" s="236"/>
      <c r="B331" s="239"/>
      <c r="C331" s="238" t="s">
        <v>27</v>
      </c>
      <c r="D331" s="363" t="s">
        <v>55</v>
      </c>
      <c r="E331" s="363"/>
      <c r="F331" s="363"/>
      <c r="G331" s="240"/>
      <c r="H331" s="241"/>
      <c r="I331" s="241"/>
      <c r="J331" s="241"/>
      <c r="K331" s="242">
        <v>7.59</v>
      </c>
      <c r="L331" s="265">
        <v>1.4375</v>
      </c>
      <c r="M331" s="242">
        <v>0.87</v>
      </c>
      <c r="N331" s="244">
        <v>13.24</v>
      </c>
      <c r="O331" s="245">
        <v>11.52</v>
      </c>
      <c r="AF331" s="231"/>
      <c r="AG331" s="231"/>
      <c r="AH331" s="231"/>
      <c r="AJ331" s="215" t="s">
        <v>55</v>
      </c>
      <c r="AM331" s="231"/>
    </row>
    <row r="332" spans="1:40" customFormat="1" ht="15" x14ac:dyDescent="0.25">
      <c r="A332" s="236"/>
      <c r="B332" s="239"/>
      <c r="C332" s="238" t="s">
        <v>56</v>
      </c>
      <c r="D332" s="363" t="s">
        <v>57</v>
      </c>
      <c r="E332" s="363"/>
      <c r="F332" s="363"/>
      <c r="G332" s="240"/>
      <c r="H332" s="241"/>
      <c r="I332" s="241"/>
      <c r="J332" s="241"/>
      <c r="K332" s="242">
        <v>0.7</v>
      </c>
      <c r="L332" s="265">
        <v>1.4375</v>
      </c>
      <c r="M332" s="242">
        <v>0.08</v>
      </c>
      <c r="N332" s="244">
        <v>44.77</v>
      </c>
      <c r="O332" s="245">
        <v>3.58</v>
      </c>
      <c r="AF332" s="231"/>
      <c r="AG332" s="231"/>
      <c r="AH332" s="231"/>
      <c r="AJ332" s="215" t="s">
        <v>57</v>
      </c>
      <c r="AM332" s="231"/>
    </row>
    <row r="333" spans="1:40" customFormat="1" ht="15" x14ac:dyDescent="0.25">
      <c r="A333" s="236"/>
      <c r="B333" s="239"/>
      <c r="C333" s="238"/>
      <c r="D333" s="363" t="s">
        <v>60</v>
      </c>
      <c r="E333" s="363"/>
      <c r="F333" s="363"/>
      <c r="G333" s="240" t="s">
        <v>61</v>
      </c>
      <c r="H333" s="244">
        <v>16.670000000000002</v>
      </c>
      <c r="I333" s="265">
        <v>1.3225</v>
      </c>
      <c r="J333" s="249">
        <v>1.7636860000000001</v>
      </c>
      <c r="K333" s="250"/>
      <c r="L333" s="241"/>
      <c r="M333" s="250"/>
      <c r="N333" s="241"/>
      <c r="O333" s="251"/>
      <c r="AF333" s="231"/>
      <c r="AG333" s="231"/>
      <c r="AH333" s="231"/>
      <c r="AK333" s="215" t="s">
        <v>60</v>
      </c>
      <c r="AM333" s="231"/>
    </row>
    <row r="334" spans="1:40" customFormat="1" ht="15" x14ac:dyDescent="0.25">
      <c r="A334" s="236"/>
      <c r="B334" s="239"/>
      <c r="C334" s="238"/>
      <c r="D334" s="363" t="s">
        <v>62</v>
      </c>
      <c r="E334" s="363"/>
      <c r="F334" s="363"/>
      <c r="G334" s="240" t="s">
        <v>61</v>
      </c>
      <c r="H334" s="244">
        <v>0.06</v>
      </c>
      <c r="I334" s="265">
        <v>1.4375</v>
      </c>
      <c r="J334" s="265">
        <v>6.8999999999999999E-3</v>
      </c>
      <c r="K334" s="250"/>
      <c r="L334" s="241"/>
      <c r="M334" s="250"/>
      <c r="N334" s="241"/>
      <c r="O334" s="251"/>
      <c r="AF334" s="231"/>
      <c r="AG334" s="231"/>
      <c r="AH334" s="231"/>
      <c r="AK334" s="215" t="s">
        <v>62</v>
      </c>
      <c r="AM334" s="231"/>
    </row>
    <row r="335" spans="1:40" customFormat="1" ht="15" x14ac:dyDescent="0.25">
      <c r="A335" s="254"/>
      <c r="B335" s="240"/>
      <c r="C335" s="238"/>
      <c r="D335" s="369" t="s">
        <v>63</v>
      </c>
      <c r="E335" s="369"/>
      <c r="F335" s="369"/>
      <c r="G335" s="255"/>
      <c r="H335" s="256"/>
      <c r="I335" s="256"/>
      <c r="J335" s="256"/>
      <c r="K335" s="258">
        <v>164.29</v>
      </c>
      <c r="L335" s="256"/>
      <c r="M335" s="258">
        <v>17.45</v>
      </c>
      <c r="N335" s="256"/>
      <c r="O335" s="266">
        <v>753.81</v>
      </c>
      <c r="AF335" s="231"/>
      <c r="AG335" s="231"/>
      <c r="AH335" s="231"/>
      <c r="AL335" s="215" t="s">
        <v>63</v>
      </c>
      <c r="AM335" s="231"/>
    </row>
    <row r="336" spans="1:40" customFormat="1" ht="15" x14ac:dyDescent="0.25">
      <c r="A336" s="236"/>
      <c r="B336" s="239"/>
      <c r="C336" s="238"/>
      <c r="D336" s="363" t="s">
        <v>64</v>
      </c>
      <c r="E336" s="363"/>
      <c r="F336" s="363"/>
      <c r="G336" s="240"/>
      <c r="H336" s="241"/>
      <c r="I336" s="241"/>
      <c r="J336" s="241"/>
      <c r="K336" s="250"/>
      <c r="L336" s="241"/>
      <c r="M336" s="242">
        <v>16.66</v>
      </c>
      <c r="N336" s="241"/>
      <c r="O336" s="245">
        <v>745.87</v>
      </c>
      <c r="AF336" s="231"/>
      <c r="AG336" s="231"/>
      <c r="AH336" s="231"/>
      <c r="AK336" s="215" t="s">
        <v>64</v>
      </c>
      <c r="AM336" s="231"/>
    </row>
    <row r="337" spans="1:44" customFormat="1" ht="45" x14ac:dyDescent="0.25">
      <c r="A337" s="236"/>
      <c r="B337" s="239"/>
      <c r="C337" s="238" t="s">
        <v>275</v>
      </c>
      <c r="D337" s="363" t="s">
        <v>276</v>
      </c>
      <c r="E337" s="363"/>
      <c r="F337" s="363"/>
      <c r="G337" s="240" t="s">
        <v>67</v>
      </c>
      <c r="H337" s="248">
        <v>102</v>
      </c>
      <c r="I337" s="241"/>
      <c r="J337" s="248">
        <v>102</v>
      </c>
      <c r="K337" s="250"/>
      <c r="L337" s="241"/>
      <c r="M337" s="242">
        <v>16.989999999999998</v>
      </c>
      <c r="N337" s="241"/>
      <c r="O337" s="245">
        <v>760.79</v>
      </c>
      <c r="AF337" s="231"/>
      <c r="AG337" s="231"/>
      <c r="AH337" s="231"/>
      <c r="AK337" s="215" t="s">
        <v>276</v>
      </c>
      <c r="AM337" s="231"/>
    </row>
    <row r="338" spans="1:44" customFormat="1" ht="67.5" x14ac:dyDescent="0.25">
      <c r="A338" s="236"/>
      <c r="B338" s="239"/>
      <c r="C338" s="238" t="s">
        <v>277</v>
      </c>
      <c r="D338" s="363" t="s">
        <v>278</v>
      </c>
      <c r="E338" s="363"/>
      <c r="F338" s="363"/>
      <c r="G338" s="240" t="s">
        <v>67</v>
      </c>
      <c r="H338" s="248">
        <v>58</v>
      </c>
      <c r="I338" s="244">
        <v>0.85</v>
      </c>
      <c r="J338" s="252">
        <v>49.3</v>
      </c>
      <c r="K338" s="250"/>
      <c r="L338" s="241"/>
      <c r="M338" s="242">
        <v>8.2100000000000009</v>
      </c>
      <c r="N338" s="241"/>
      <c r="O338" s="245">
        <v>367.71</v>
      </c>
      <c r="AF338" s="231"/>
      <c r="AG338" s="231"/>
      <c r="AH338" s="231"/>
      <c r="AK338" s="215" t="s">
        <v>278</v>
      </c>
      <c r="AM338" s="231"/>
    </row>
    <row r="339" spans="1:44" customFormat="1" ht="15" x14ac:dyDescent="0.25">
      <c r="A339" s="236"/>
      <c r="B339" s="260"/>
      <c r="C339" s="295"/>
      <c r="D339" s="364" t="s">
        <v>70</v>
      </c>
      <c r="E339" s="364"/>
      <c r="F339" s="364"/>
      <c r="G339" s="233"/>
      <c r="H339" s="261"/>
      <c r="I339" s="261"/>
      <c r="J339" s="261"/>
      <c r="K339" s="262"/>
      <c r="L339" s="261"/>
      <c r="M339" s="263">
        <v>42.65</v>
      </c>
      <c r="N339" s="256"/>
      <c r="O339" s="264">
        <v>1882.31</v>
      </c>
      <c r="AF339" s="231"/>
      <c r="AG339" s="231"/>
      <c r="AH339" s="231"/>
      <c r="AM339" s="231" t="s">
        <v>70</v>
      </c>
    </row>
    <row r="340" spans="1:44" customFormat="1" ht="23.25" x14ac:dyDescent="0.25">
      <c r="A340" s="232" t="s">
        <v>330</v>
      </c>
      <c r="B340" s="233" t="s">
        <v>331</v>
      </c>
      <c r="C340" s="294" t="s">
        <v>527</v>
      </c>
      <c r="D340" s="368" t="s">
        <v>528</v>
      </c>
      <c r="E340" s="368"/>
      <c r="F340" s="368"/>
      <c r="G340" s="233" t="s">
        <v>116</v>
      </c>
      <c r="H340" s="233">
        <v>1.8400000000000001E-3</v>
      </c>
      <c r="I340" s="233" t="s">
        <v>48</v>
      </c>
      <c r="J340" s="233" t="s">
        <v>529</v>
      </c>
      <c r="K340" s="234" t="s">
        <v>530</v>
      </c>
      <c r="L340" s="233"/>
      <c r="M340" s="234" t="s">
        <v>531</v>
      </c>
      <c r="N340" s="233" t="s">
        <v>82</v>
      </c>
      <c r="O340" s="235" t="s">
        <v>532</v>
      </c>
      <c r="AF340" s="231"/>
      <c r="AG340" s="231"/>
      <c r="AH340" s="231" t="s">
        <v>528</v>
      </c>
      <c r="AM340" s="231"/>
    </row>
    <row r="341" spans="1:44" customFormat="1" ht="15" x14ac:dyDescent="0.25">
      <c r="A341" s="267"/>
      <c r="B341" s="214"/>
      <c r="C341" s="295"/>
      <c r="D341" s="363" t="s">
        <v>83</v>
      </c>
      <c r="E341" s="363"/>
      <c r="F341" s="363"/>
      <c r="G341" s="363"/>
      <c r="H341" s="363"/>
      <c r="I341" s="363"/>
      <c r="J341" s="363"/>
      <c r="K341" s="363"/>
      <c r="L341" s="363"/>
      <c r="M341" s="363"/>
      <c r="N341" s="363"/>
      <c r="O341" s="365"/>
      <c r="AF341" s="231"/>
      <c r="AG341" s="231"/>
      <c r="AH341" s="231"/>
      <c r="AM341" s="231"/>
      <c r="AN341" s="215" t="s">
        <v>83</v>
      </c>
    </row>
    <row r="342" spans="1:44" customFormat="1" ht="15" x14ac:dyDescent="0.25">
      <c r="A342" s="236"/>
      <c r="B342" s="260"/>
      <c r="C342" s="295"/>
      <c r="D342" s="364" t="s">
        <v>70</v>
      </c>
      <c r="E342" s="364"/>
      <c r="F342" s="364"/>
      <c r="G342" s="233"/>
      <c r="H342" s="261"/>
      <c r="I342" s="261"/>
      <c r="J342" s="261"/>
      <c r="K342" s="262"/>
      <c r="L342" s="261"/>
      <c r="M342" s="263">
        <v>957.69</v>
      </c>
      <c r="N342" s="256"/>
      <c r="O342" s="264">
        <v>7814.75</v>
      </c>
      <c r="AF342" s="231"/>
      <c r="AG342" s="231"/>
      <c r="AH342" s="231"/>
      <c r="AM342" s="231" t="s">
        <v>70</v>
      </c>
    </row>
    <row r="343" spans="1:44" customFormat="1" ht="15" x14ac:dyDescent="0.25">
      <c r="A343" s="271"/>
      <c r="B343" s="216"/>
      <c r="C343" s="234"/>
      <c r="D343" s="364" t="s">
        <v>533</v>
      </c>
      <c r="E343" s="364"/>
      <c r="F343" s="364"/>
      <c r="G343" s="364"/>
      <c r="H343" s="364"/>
      <c r="I343" s="364"/>
      <c r="J343" s="364"/>
      <c r="K343" s="364"/>
      <c r="L343" s="364"/>
      <c r="M343" s="272"/>
      <c r="N343" s="273"/>
      <c r="O343" s="274"/>
      <c r="P343" s="275"/>
      <c r="AF343" s="231"/>
      <c r="AG343" s="231"/>
      <c r="AH343" s="231"/>
      <c r="AM343" s="231"/>
      <c r="AQ343" s="231" t="s">
        <v>533</v>
      </c>
    </row>
    <row r="344" spans="1:44" customFormat="1" ht="15" x14ac:dyDescent="0.25">
      <c r="A344" s="236"/>
      <c r="B344" s="214"/>
      <c r="C344" s="238"/>
      <c r="D344" s="363" t="s">
        <v>94</v>
      </c>
      <c r="E344" s="363"/>
      <c r="F344" s="363"/>
      <c r="G344" s="363"/>
      <c r="H344" s="363"/>
      <c r="I344" s="363"/>
      <c r="J344" s="363"/>
      <c r="K344" s="363"/>
      <c r="L344" s="363"/>
      <c r="M344" s="276">
        <v>18551.12</v>
      </c>
      <c r="N344" s="277"/>
      <c r="O344" s="278"/>
      <c r="P344" s="279"/>
      <c r="AF344" s="231"/>
      <c r="AG344" s="231"/>
      <c r="AH344" s="231"/>
      <c r="AM344" s="231"/>
      <c r="AQ344" s="231"/>
      <c r="AR344" s="215" t="s">
        <v>94</v>
      </c>
    </row>
    <row r="345" spans="1:44" customFormat="1" ht="15" x14ac:dyDescent="0.25">
      <c r="A345" s="236"/>
      <c r="B345" s="214"/>
      <c r="C345" s="238"/>
      <c r="D345" s="363" t="s">
        <v>95</v>
      </c>
      <c r="E345" s="363"/>
      <c r="F345" s="363"/>
      <c r="G345" s="363"/>
      <c r="H345" s="363"/>
      <c r="I345" s="363"/>
      <c r="J345" s="363"/>
      <c r="K345" s="363"/>
      <c r="L345" s="363"/>
      <c r="M345" s="279"/>
      <c r="N345" s="277"/>
      <c r="O345" s="278"/>
      <c r="P345" s="279"/>
      <c r="AF345" s="231"/>
      <c r="AG345" s="231"/>
      <c r="AH345" s="231"/>
      <c r="AM345" s="231"/>
      <c r="AQ345" s="231"/>
      <c r="AR345" s="215" t="s">
        <v>95</v>
      </c>
    </row>
    <row r="346" spans="1:44" customFormat="1" ht="15" x14ac:dyDescent="0.25">
      <c r="A346" s="236"/>
      <c r="B346" s="214"/>
      <c r="C346" s="238"/>
      <c r="D346" s="363" t="s">
        <v>96</v>
      </c>
      <c r="E346" s="363"/>
      <c r="F346" s="363"/>
      <c r="G346" s="363"/>
      <c r="H346" s="363"/>
      <c r="I346" s="363"/>
      <c r="J346" s="363"/>
      <c r="K346" s="363"/>
      <c r="L346" s="363"/>
      <c r="M346" s="276">
        <v>1032.18</v>
      </c>
      <c r="N346" s="277"/>
      <c r="O346" s="278"/>
      <c r="P346" s="279"/>
      <c r="AF346" s="231"/>
      <c r="AG346" s="231"/>
      <c r="AH346" s="231"/>
      <c r="AM346" s="231"/>
      <c r="AQ346" s="231"/>
      <c r="AR346" s="215" t="s">
        <v>96</v>
      </c>
    </row>
    <row r="347" spans="1:44" customFormat="1" ht="15" x14ac:dyDescent="0.25">
      <c r="A347" s="236"/>
      <c r="B347" s="214"/>
      <c r="C347" s="238"/>
      <c r="D347" s="363" t="s">
        <v>97</v>
      </c>
      <c r="E347" s="363"/>
      <c r="F347" s="363"/>
      <c r="G347" s="363"/>
      <c r="H347" s="363"/>
      <c r="I347" s="363"/>
      <c r="J347" s="363"/>
      <c r="K347" s="363"/>
      <c r="L347" s="363"/>
      <c r="M347" s="280">
        <v>802.02</v>
      </c>
      <c r="N347" s="277"/>
      <c r="O347" s="278"/>
      <c r="P347" s="279"/>
      <c r="AF347" s="231"/>
      <c r="AG347" s="231"/>
      <c r="AH347" s="231"/>
      <c r="AM347" s="231"/>
      <c r="AQ347" s="231"/>
      <c r="AR347" s="215" t="s">
        <v>97</v>
      </c>
    </row>
    <row r="348" spans="1:44" customFormat="1" ht="15" x14ac:dyDescent="0.25">
      <c r="A348" s="236"/>
      <c r="B348" s="214"/>
      <c r="C348" s="238"/>
      <c r="D348" s="363" t="s">
        <v>98</v>
      </c>
      <c r="E348" s="363"/>
      <c r="F348" s="363"/>
      <c r="G348" s="363"/>
      <c r="H348" s="363"/>
      <c r="I348" s="363"/>
      <c r="J348" s="363"/>
      <c r="K348" s="363"/>
      <c r="L348" s="363"/>
      <c r="M348" s="280">
        <v>118.48</v>
      </c>
      <c r="N348" s="277"/>
      <c r="O348" s="278"/>
      <c r="P348" s="279"/>
      <c r="AF348" s="231"/>
      <c r="AG348" s="231"/>
      <c r="AH348" s="231"/>
      <c r="AM348" s="231"/>
      <c r="AQ348" s="231"/>
      <c r="AR348" s="215" t="s">
        <v>98</v>
      </c>
    </row>
    <row r="349" spans="1:44" customFormat="1" ht="15" x14ac:dyDescent="0.25">
      <c r="A349" s="236"/>
      <c r="B349" s="214"/>
      <c r="C349" s="238"/>
      <c r="D349" s="363" t="s">
        <v>99</v>
      </c>
      <c r="E349" s="363"/>
      <c r="F349" s="363"/>
      <c r="G349" s="363"/>
      <c r="H349" s="363"/>
      <c r="I349" s="363"/>
      <c r="J349" s="363"/>
      <c r="K349" s="363"/>
      <c r="L349" s="363"/>
      <c r="M349" s="276">
        <v>16716.919999999998</v>
      </c>
      <c r="N349" s="277"/>
      <c r="O349" s="278"/>
      <c r="P349" s="279"/>
      <c r="AF349" s="231"/>
      <c r="AG349" s="231"/>
      <c r="AH349" s="231"/>
      <c r="AM349" s="231"/>
      <c r="AQ349" s="231"/>
      <c r="AR349" s="215" t="s">
        <v>99</v>
      </c>
    </row>
    <row r="350" spans="1:44" customFormat="1" ht="15" x14ac:dyDescent="0.25">
      <c r="A350" s="236"/>
      <c r="B350" s="214"/>
      <c r="C350" s="238"/>
      <c r="D350" s="363" t="s">
        <v>100</v>
      </c>
      <c r="E350" s="363"/>
      <c r="F350" s="363"/>
      <c r="G350" s="363"/>
      <c r="H350" s="363"/>
      <c r="I350" s="363"/>
      <c r="J350" s="363"/>
      <c r="K350" s="363"/>
      <c r="L350" s="363"/>
      <c r="M350" s="276">
        <v>20275.080000000002</v>
      </c>
      <c r="N350" s="277"/>
      <c r="O350" s="278"/>
      <c r="P350" s="279"/>
      <c r="AF350" s="231"/>
      <c r="AG350" s="231"/>
      <c r="AH350" s="231"/>
      <c r="AM350" s="231"/>
      <c r="AQ350" s="231"/>
      <c r="AR350" s="215" t="s">
        <v>100</v>
      </c>
    </row>
    <row r="351" spans="1:44" customFormat="1" ht="15" x14ac:dyDescent="0.25">
      <c r="A351" s="236"/>
      <c r="B351" s="214"/>
      <c r="C351" s="238"/>
      <c r="D351" s="363" t="s">
        <v>313</v>
      </c>
      <c r="E351" s="363"/>
      <c r="F351" s="363"/>
      <c r="G351" s="363"/>
      <c r="H351" s="363"/>
      <c r="I351" s="363"/>
      <c r="J351" s="363"/>
      <c r="K351" s="363"/>
      <c r="L351" s="363"/>
      <c r="M351" s="276">
        <v>20038.259999999998</v>
      </c>
      <c r="N351" s="277"/>
      <c r="O351" s="278"/>
      <c r="P351" s="279"/>
      <c r="AF351" s="231"/>
      <c r="AG351" s="231"/>
      <c r="AH351" s="231"/>
      <c r="AM351" s="231"/>
      <c r="AQ351" s="231"/>
      <c r="AR351" s="215" t="s">
        <v>313</v>
      </c>
    </row>
    <row r="352" spans="1:44" customFormat="1" ht="15" x14ac:dyDescent="0.25">
      <c r="A352" s="236"/>
      <c r="B352" s="214"/>
      <c r="C352" s="238"/>
      <c r="D352" s="363" t="s">
        <v>314</v>
      </c>
      <c r="E352" s="363"/>
      <c r="F352" s="363"/>
      <c r="G352" s="363"/>
      <c r="H352" s="363"/>
      <c r="I352" s="363"/>
      <c r="J352" s="363"/>
      <c r="K352" s="363"/>
      <c r="L352" s="363"/>
      <c r="M352" s="279"/>
      <c r="N352" s="277"/>
      <c r="O352" s="278"/>
      <c r="P352" s="279"/>
      <c r="AF352" s="231"/>
      <c r="AG352" s="231"/>
      <c r="AH352" s="231"/>
      <c r="AM352" s="231"/>
      <c r="AQ352" s="231"/>
      <c r="AR352" s="215" t="s">
        <v>314</v>
      </c>
    </row>
    <row r="353" spans="1:44" customFormat="1" ht="15" x14ac:dyDescent="0.25">
      <c r="A353" s="236"/>
      <c r="B353" s="214"/>
      <c r="C353" s="238"/>
      <c r="D353" s="363" t="s">
        <v>315</v>
      </c>
      <c r="E353" s="363"/>
      <c r="F353" s="363"/>
      <c r="G353" s="363"/>
      <c r="H353" s="363"/>
      <c r="I353" s="363"/>
      <c r="J353" s="363"/>
      <c r="K353" s="363"/>
      <c r="L353" s="363"/>
      <c r="M353" s="280">
        <v>950.19</v>
      </c>
      <c r="N353" s="277"/>
      <c r="O353" s="278"/>
      <c r="P353" s="279"/>
      <c r="AF353" s="231"/>
      <c r="AG353" s="231"/>
      <c r="AH353" s="231"/>
      <c r="AM353" s="231"/>
      <c r="AQ353" s="231"/>
      <c r="AR353" s="215" t="s">
        <v>315</v>
      </c>
    </row>
    <row r="354" spans="1:44" customFormat="1" ht="15" x14ac:dyDescent="0.25">
      <c r="A354" s="236"/>
      <c r="B354" s="214"/>
      <c r="C354" s="238"/>
      <c r="D354" s="363" t="s">
        <v>316</v>
      </c>
      <c r="E354" s="363"/>
      <c r="F354" s="363"/>
      <c r="G354" s="363"/>
      <c r="H354" s="363"/>
      <c r="I354" s="363"/>
      <c r="J354" s="363"/>
      <c r="K354" s="363"/>
      <c r="L354" s="363"/>
      <c r="M354" s="280">
        <v>748.77</v>
      </c>
      <c r="N354" s="277"/>
      <c r="O354" s="278"/>
      <c r="P354" s="279"/>
      <c r="AF354" s="231"/>
      <c r="AG354" s="231"/>
      <c r="AH354" s="231"/>
      <c r="AM354" s="231"/>
      <c r="AQ354" s="231"/>
      <c r="AR354" s="215" t="s">
        <v>316</v>
      </c>
    </row>
    <row r="355" spans="1:44" customFormat="1" ht="15" x14ac:dyDescent="0.25">
      <c r="A355" s="236"/>
      <c r="B355" s="214"/>
      <c r="C355" s="238"/>
      <c r="D355" s="363" t="s">
        <v>317</v>
      </c>
      <c r="E355" s="363"/>
      <c r="F355" s="363"/>
      <c r="G355" s="363"/>
      <c r="H355" s="363"/>
      <c r="I355" s="363"/>
      <c r="J355" s="363"/>
      <c r="K355" s="363"/>
      <c r="L355" s="363"/>
      <c r="M355" s="280">
        <v>118.14</v>
      </c>
      <c r="N355" s="277"/>
      <c r="O355" s="278"/>
      <c r="P355" s="279"/>
      <c r="AF355" s="231"/>
      <c r="AG355" s="231"/>
      <c r="AH355" s="231"/>
      <c r="AM355" s="231"/>
      <c r="AQ355" s="231"/>
      <c r="AR355" s="215" t="s">
        <v>317</v>
      </c>
    </row>
    <row r="356" spans="1:44" customFormat="1" ht="15" x14ac:dyDescent="0.25">
      <c r="A356" s="236"/>
      <c r="B356" s="214"/>
      <c r="C356" s="238"/>
      <c r="D356" s="363" t="s">
        <v>318</v>
      </c>
      <c r="E356" s="363"/>
      <c r="F356" s="363"/>
      <c r="G356" s="363"/>
      <c r="H356" s="363"/>
      <c r="I356" s="363"/>
      <c r="J356" s="363"/>
      <c r="K356" s="363"/>
      <c r="L356" s="363"/>
      <c r="M356" s="276">
        <v>16703.43</v>
      </c>
      <c r="N356" s="277"/>
      <c r="O356" s="278"/>
      <c r="P356" s="279"/>
      <c r="AF356" s="231"/>
      <c r="AG356" s="231"/>
      <c r="AH356" s="231"/>
      <c r="AM356" s="231"/>
      <c r="AQ356" s="231"/>
      <c r="AR356" s="215" t="s">
        <v>318</v>
      </c>
    </row>
    <row r="357" spans="1:44" customFormat="1" ht="15" x14ac:dyDescent="0.25">
      <c r="A357" s="236"/>
      <c r="B357" s="214"/>
      <c r="C357" s="238"/>
      <c r="D357" s="363" t="s">
        <v>319</v>
      </c>
      <c r="E357" s="363"/>
      <c r="F357" s="363"/>
      <c r="G357" s="363"/>
      <c r="H357" s="363"/>
      <c r="I357" s="363"/>
      <c r="J357" s="363"/>
      <c r="K357" s="363"/>
      <c r="L357" s="363"/>
      <c r="M357" s="276">
        <v>1092.8</v>
      </c>
      <c r="N357" s="277"/>
      <c r="O357" s="278"/>
      <c r="P357" s="279"/>
      <c r="AF357" s="231"/>
      <c r="AG357" s="231"/>
      <c r="AH357" s="231"/>
      <c r="AM357" s="231"/>
      <c r="AQ357" s="231"/>
      <c r="AR357" s="215" t="s">
        <v>319</v>
      </c>
    </row>
    <row r="358" spans="1:44" customFormat="1" ht="15" x14ac:dyDescent="0.25">
      <c r="A358" s="236"/>
      <c r="B358" s="214"/>
      <c r="C358" s="238"/>
      <c r="D358" s="363" t="s">
        <v>320</v>
      </c>
      <c r="E358" s="363"/>
      <c r="F358" s="363"/>
      <c r="G358" s="363"/>
      <c r="H358" s="363"/>
      <c r="I358" s="363"/>
      <c r="J358" s="363"/>
      <c r="K358" s="363"/>
      <c r="L358" s="363"/>
      <c r="M358" s="280">
        <v>543.07000000000005</v>
      </c>
      <c r="N358" s="277"/>
      <c r="O358" s="278"/>
      <c r="P358" s="279"/>
      <c r="AF358" s="231"/>
      <c r="AG358" s="231"/>
      <c r="AH358" s="231"/>
      <c r="AM358" s="231"/>
      <c r="AQ358" s="231"/>
      <c r="AR358" s="215" t="s">
        <v>320</v>
      </c>
    </row>
    <row r="359" spans="1:44" customFormat="1" ht="15" x14ac:dyDescent="0.25">
      <c r="A359" s="236"/>
      <c r="B359" s="214"/>
      <c r="C359" s="238"/>
      <c r="D359" s="363" t="s">
        <v>534</v>
      </c>
      <c r="E359" s="363"/>
      <c r="F359" s="363"/>
      <c r="G359" s="363"/>
      <c r="H359" s="363"/>
      <c r="I359" s="363"/>
      <c r="J359" s="363"/>
      <c r="K359" s="363"/>
      <c r="L359" s="363"/>
      <c r="M359" s="280">
        <v>236.82</v>
      </c>
      <c r="N359" s="277"/>
      <c r="O359" s="278"/>
      <c r="P359" s="279"/>
      <c r="AF359" s="231"/>
      <c r="AG359" s="231"/>
      <c r="AH359" s="231"/>
      <c r="AM359" s="231"/>
      <c r="AQ359" s="231"/>
      <c r="AR359" s="215" t="s">
        <v>534</v>
      </c>
    </row>
    <row r="360" spans="1:44" customFormat="1" ht="15" x14ac:dyDescent="0.25">
      <c r="A360" s="236"/>
      <c r="B360" s="214"/>
      <c r="C360" s="238"/>
      <c r="D360" s="363" t="s">
        <v>314</v>
      </c>
      <c r="E360" s="363"/>
      <c r="F360" s="363"/>
      <c r="G360" s="363"/>
      <c r="H360" s="363"/>
      <c r="I360" s="363"/>
      <c r="J360" s="363"/>
      <c r="K360" s="363"/>
      <c r="L360" s="363"/>
      <c r="M360" s="279"/>
      <c r="N360" s="277"/>
      <c r="O360" s="278"/>
      <c r="P360" s="279"/>
      <c r="AF360" s="231"/>
      <c r="AG360" s="231"/>
      <c r="AH360" s="231"/>
      <c r="AM360" s="231"/>
      <c r="AQ360" s="231"/>
      <c r="AR360" s="215" t="s">
        <v>314</v>
      </c>
    </row>
    <row r="361" spans="1:44" customFormat="1" ht="15" x14ac:dyDescent="0.25">
      <c r="A361" s="236"/>
      <c r="B361" s="214"/>
      <c r="C361" s="238"/>
      <c r="D361" s="363" t="s">
        <v>315</v>
      </c>
      <c r="E361" s="363"/>
      <c r="F361" s="363"/>
      <c r="G361" s="363"/>
      <c r="H361" s="363"/>
      <c r="I361" s="363"/>
      <c r="J361" s="363"/>
      <c r="K361" s="363"/>
      <c r="L361" s="363"/>
      <c r="M361" s="280">
        <v>81.99</v>
      </c>
      <c r="N361" s="277"/>
      <c r="O361" s="278"/>
      <c r="P361" s="279"/>
      <c r="AF361" s="231"/>
      <c r="AG361" s="231"/>
      <c r="AH361" s="231"/>
      <c r="AM361" s="231"/>
      <c r="AQ361" s="231"/>
      <c r="AR361" s="215" t="s">
        <v>315</v>
      </c>
    </row>
    <row r="362" spans="1:44" customFormat="1" ht="15" x14ac:dyDescent="0.25">
      <c r="A362" s="236"/>
      <c r="B362" s="214"/>
      <c r="C362" s="238"/>
      <c r="D362" s="363" t="s">
        <v>316</v>
      </c>
      <c r="E362" s="363"/>
      <c r="F362" s="363"/>
      <c r="G362" s="363"/>
      <c r="H362" s="363"/>
      <c r="I362" s="363"/>
      <c r="J362" s="363"/>
      <c r="K362" s="363"/>
      <c r="L362" s="363"/>
      <c r="M362" s="280">
        <v>53.25</v>
      </c>
      <c r="N362" s="277"/>
      <c r="O362" s="278"/>
      <c r="P362" s="279"/>
      <c r="AF362" s="231"/>
      <c r="AG362" s="231"/>
      <c r="AH362" s="231"/>
      <c r="AM362" s="231"/>
      <c r="AQ362" s="231"/>
      <c r="AR362" s="215" t="s">
        <v>316</v>
      </c>
    </row>
    <row r="363" spans="1:44" customFormat="1" ht="15" x14ac:dyDescent="0.25">
      <c r="A363" s="236"/>
      <c r="B363" s="214"/>
      <c r="C363" s="238"/>
      <c r="D363" s="363" t="s">
        <v>317</v>
      </c>
      <c r="E363" s="363"/>
      <c r="F363" s="363"/>
      <c r="G363" s="363"/>
      <c r="H363" s="363"/>
      <c r="I363" s="363"/>
      <c r="J363" s="363"/>
      <c r="K363" s="363"/>
      <c r="L363" s="363"/>
      <c r="M363" s="280">
        <v>0.34</v>
      </c>
      <c r="N363" s="277"/>
      <c r="O363" s="278"/>
      <c r="P363" s="279"/>
      <c r="AF363" s="231"/>
      <c r="AG363" s="231"/>
      <c r="AH363" s="231"/>
      <c r="AM363" s="231"/>
      <c r="AQ363" s="231"/>
      <c r="AR363" s="215" t="s">
        <v>317</v>
      </c>
    </row>
    <row r="364" spans="1:44" customFormat="1" ht="15" x14ac:dyDescent="0.25">
      <c r="A364" s="236"/>
      <c r="B364" s="214"/>
      <c r="C364" s="238"/>
      <c r="D364" s="363" t="s">
        <v>318</v>
      </c>
      <c r="E364" s="363"/>
      <c r="F364" s="363"/>
      <c r="G364" s="363"/>
      <c r="H364" s="363"/>
      <c r="I364" s="363"/>
      <c r="J364" s="363"/>
      <c r="K364" s="363"/>
      <c r="L364" s="363"/>
      <c r="M364" s="280">
        <v>13.49</v>
      </c>
      <c r="N364" s="277"/>
      <c r="O364" s="278"/>
      <c r="P364" s="279"/>
      <c r="AF364" s="231"/>
      <c r="AG364" s="231"/>
      <c r="AH364" s="231"/>
      <c r="AM364" s="231"/>
      <c r="AQ364" s="231"/>
      <c r="AR364" s="215" t="s">
        <v>318</v>
      </c>
    </row>
    <row r="365" spans="1:44" customFormat="1" ht="15" x14ac:dyDescent="0.25">
      <c r="A365" s="236"/>
      <c r="B365" s="214"/>
      <c r="C365" s="238"/>
      <c r="D365" s="363" t="s">
        <v>319</v>
      </c>
      <c r="E365" s="363"/>
      <c r="F365" s="363"/>
      <c r="G365" s="363"/>
      <c r="H365" s="363"/>
      <c r="I365" s="363"/>
      <c r="J365" s="363"/>
      <c r="K365" s="363"/>
      <c r="L365" s="363"/>
      <c r="M365" s="280">
        <v>60.1</v>
      </c>
      <c r="N365" s="277"/>
      <c r="O365" s="278"/>
      <c r="P365" s="279"/>
      <c r="AF365" s="231"/>
      <c r="AG365" s="231"/>
      <c r="AH365" s="231"/>
      <c r="AM365" s="231"/>
      <c r="AQ365" s="231"/>
      <c r="AR365" s="215" t="s">
        <v>319</v>
      </c>
    </row>
    <row r="366" spans="1:44" customFormat="1" ht="15" x14ac:dyDescent="0.25">
      <c r="A366" s="236"/>
      <c r="B366" s="214"/>
      <c r="C366" s="238"/>
      <c r="D366" s="363" t="s">
        <v>320</v>
      </c>
      <c r="E366" s="363"/>
      <c r="F366" s="363"/>
      <c r="G366" s="363"/>
      <c r="H366" s="363"/>
      <c r="I366" s="363"/>
      <c r="J366" s="363"/>
      <c r="K366" s="363"/>
      <c r="L366" s="363"/>
      <c r="M366" s="280">
        <v>27.99</v>
      </c>
      <c r="N366" s="277"/>
      <c r="O366" s="278"/>
      <c r="P366" s="279"/>
      <c r="AF366" s="231"/>
      <c r="AG366" s="231"/>
      <c r="AH366" s="231"/>
      <c r="AM366" s="231"/>
      <c r="AQ366" s="231"/>
      <c r="AR366" s="215" t="s">
        <v>320</v>
      </c>
    </row>
    <row r="367" spans="1:44" customFormat="1" ht="15" x14ac:dyDescent="0.25">
      <c r="A367" s="236"/>
      <c r="B367" s="214"/>
      <c r="C367" s="238"/>
      <c r="D367" s="363" t="s">
        <v>101</v>
      </c>
      <c r="E367" s="363"/>
      <c r="F367" s="363"/>
      <c r="G367" s="363"/>
      <c r="H367" s="363"/>
      <c r="I367" s="363"/>
      <c r="J367" s="363"/>
      <c r="K367" s="363"/>
      <c r="L367" s="363"/>
      <c r="M367" s="276">
        <v>1150.6600000000001</v>
      </c>
      <c r="N367" s="277"/>
      <c r="O367" s="278"/>
      <c r="P367" s="279"/>
      <c r="AF367" s="231"/>
      <c r="AG367" s="231"/>
      <c r="AH367" s="231"/>
      <c r="AM367" s="231"/>
      <c r="AQ367" s="231"/>
      <c r="AR367" s="215" t="s">
        <v>101</v>
      </c>
    </row>
    <row r="368" spans="1:44" customFormat="1" ht="15" x14ac:dyDescent="0.25">
      <c r="A368" s="236"/>
      <c r="B368" s="214"/>
      <c r="C368" s="238"/>
      <c r="D368" s="363" t="s">
        <v>102</v>
      </c>
      <c r="E368" s="363"/>
      <c r="F368" s="363"/>
      <c r="G368" s="363"/>
      <c r="H368" s="363"/>
      <c r="I368" s="363"/>
      <c r="J368" s="363"/>
      <c r="K368" s="363"/>
      <c r="L368" s="363"/>
      <c r="M368" s="276">
        <v>1152.9000000000001</v>
      </c>
      <c r="N368" s="277"/>
      <c r="O368" s="278"/>
      <c r="P368" s="279"/>
      <c r="AF368" s="231"/>
      <c r="AG368" s="231"/>
      <c r="AH368" s="231"/>
      <c r="AM368" s="231"/>
      <c r="AQ368" s="231"/>
      <c r="AR368" s="215" t="s">
        <v>102</v>
      </c>
    </row>
    <row r="369" spans="1:45" customFormat="1" ht="15" x14ac:dyDescent="0.25">
      <c r="A369" s="236"/>
      <c r="B369" s="214"/>
      <c r="C369" s="238"/>
      <c r="D369" s="363" t="s">
        <v>103</v>
      </c>
      <c r="E369" s="363"/>
      <c r="F369" s="363"/>
      <c r="G369" s="363"/>
      <c r="H369" s="363"/>
      <c r="I369" s="363"/>
      <c r="J369" s="363"/>
      <c r="K369" s="363"/>
      <c r="L369" s="363"/>
      <c r="M369" s="280">
        <v>571.05999999999995</v>
      </c>
      <c r="N369" s="277"/>
      <c r="O369" s="278"/>
      <c r="P369" s="279"/>
      <c r="AF369" s="231"/>
      <c r="AG369" s="231"/>
      <c r="AH369" s="231"/>
      <c r="AM369" s="231"/>
      <c r="AQ369" s="231"/>
      <c r="AR369" s="215" t="s">
        <v>103</v>
      </c>
    </row>
    <row r="370" spans="1:45" customFormat="1" ht="15" x14ac:dyDescent="0.25">
      <c r="A370" s="236"/>
      <c r="B370" s="214"/>
      <c r="C370" s="281"/>
      <c r="D370" s="362" t="s">
        <v>535</v>
      </c>
      <c r="E370" s="362"/>
      <c r="F370" s="362"/>
      <c r="G370" s="362"/>
      <c r="H370" s="362"/>
      <c r="I370" s="362"/>
      <c r="J370" s="362"/>
      <c r="K370" s="362"/>
      <c r="L370" s="362"/>
      <c r="M370" s="282">
        <v>20275.080000000002</v>
      </c>
      <c r="N370" s="283"/>
      <c r="O370" s="284"/>
      <c r="P370" s="285"/>
      <c r="AF370" s="231"/>
      <c r="AG370" s="231"/>
      <c r="AH370" s="231"/>
      <c r="AM370" s="231"/>
      <c r="AQ370" s="231"/>
      <c r="AS370" s="231" t="s">
        <v>535</v>
      </c>
    </row>
    <row r="371" spans="1:45" customFormat="1" ht="15" x14ac:dyDescent="0.25">
      <c r="A371" s="370" t="s">
        <v>536</v>
      </c>
      <c r="B371" s="371"/>
      <c r="C371" s="371"/>
      <c r="D371" s="371"/>
      <c r="E371" s="371"/>
      <c r="F371" s="371"/>
      <c r="G371" s="371"/>
      <c r="H371" s="371"/>
      <c r="I371" s="371"/>
      <c r="J371" s="371"/>
      <c r="K371" s="371"/>
      <c r="L371" s="371"/>
      <c r="M371" s="371"/>
      <c r="N371" s="371"/>
      <c r="O371" s="372"/>
      <c r="AF371" s="231" t="s">
        <v>536</v>
      </c>
      <c r="AG371" s="231"/>
      <c r="AH371" s="231"/>
      <c r="AM371" s="231"/>
      <c r="AQ371" s="231"/>
      <c r="AS371" s="231"/>
    </row>
    <row r="372" spans="1:45" customFormat="1" ht="34.5" x14ac:dyDescent="0.25">
      <c r="A372" s="232" t="s">
        <v>331</v>
      </c>
      <c r="B372" s="233" t="s">
        <v>333</v>
      </c>
      <c r="C372" s="294" t="s">
        <v>537</v>
      </c>
      <c r="D372" s="368" t="s">
        <v>538</v>
      </c>
      <c r="E372" s="368"/>
      <c r="F372" s="368"/>
      <c r="G372" s="233" t="s">
        <v>116</v>
      </c>
      <c r="H372" s="233">
        <v>3.03</v>
      </c>
      <c r="I372" s="233" t="s">
        <v>48</v>
      </c>
      <c r="J372" s="233" t="s">
        <v>539</v>
      </c>
      <c r="K372" s="234"/>
      <c r="L372" s="233"/>
      <c r="M372" s="234"/>
      <c r="N372" s="233"/>
      <c r="O372" s="235"/>
      <c r="AF372" s="231"/>
      <c r="AG372" s="231"/>
      <c r="AH372" s="231" t="s">
        <v>538</v>
      </c>
      <c r="AM372" s="231"/>
      <c r="AQ372" s="231"/>
      <c r="AS372" s="231"/>
    </row>
    <row r="373" spans="1:45" customFormat="1" ht="15" x14ac:dyDescent="0.25">
      <c r="A373" s="236"/>
      <c r="B373" s="237"/>
      <c r="C373" s="238" t="s">
        <v>540</v>
      </c>
      <c r="D373" s="366" t="s">
        <v>541</v>
      </c>
      <c r="E373" s="366"/>
      <c r="F373" s="366"/>
      <c r="G373" s="366"/>
      <c r="H373" s="366"/>
      <c r="I373" s="366"/>
      <c r="J373" s="366"/>
      <c r="K373" s="366"/>
      <c r="L373" s="366"/>
      <c r="M373" s="366"/>
      <c r="N373" s="366"/>
      <c r="O373" s="367"/>
      <c r="AF373" s="231"/>
      <c r="AG373" s="231"/>
      <c r="AH373" s="231"/>
      <c r="AI373" s="215" t="s">
        <v>541</v>
      </c>
      <c r="AM373" s="231"/>
      <c r="AQ373" s="231"/>
      <c r="AS373" s="231"/>
    </row>
    <row r="374" spans="1:45" customFormat="1" ht="33.75" x14ac:dyDescent="0.25">
      <c r="A374" s="236"/>
      <c r="B374" s="237"/>
      <c r="C374" s="238" t="s">
        <v>50</v>
      </c>
      <c r="D374" s="366" t="s">
        <v>51</v>
      </c>
      <c r="E374" s="366"/>
      <c r="F374" s="366"/>
      <c r="G374" s="366"/>
      <c r="H374" s="366"/>
      <c r="I374" s="366"/>
      <c r="J374" s="366"/>
      <c r="K374" s="366"/>
      <c r="L374" s="366"/>
      <c r="M374" s="366"/>
      <c r="N374" s="366"/>
      <c r="O374" s="367"/>
      <c r="AF374" s="231"/>
      <c r="AG374" s="231"/>
      <c r="AH374" s="231"/>
      <c r="AI374" s="215" t="s">
        <v>51</v>
      </c>
      <c r="AM374" s="231"/>
      <c r="AQ374" s="231"/>
      <c r="AS374" s="231"/>
    </row>
    <row r="375" spans="1:45" customFormat="1" ht="57" x14ac:dyDescent="0.25">
      <c r="A375" s="236"/>
      <c r="B375" s="237"/>
      <c r="C375" s="238" t="s">
        <v>52</v>
      </c>
      <c r="D375" s="366" t="s">
        <v>53</v>
      </c>
      <c r="E375" s="366"/>
      <c r="F375" s="366"/>
      <c r="G375" s="366"/>
      <c r="H375" s="366"/>
      <c r="I375" s="366"/>
      <c r="J375" s="366"/>
      <c r="K375" s="366"/>
      <c r="L375" s="366"/>
      <c r="M375" s="366"/>
      <c r="N375" s="366"/>
      <c r="O375" s="367"/>
      <c r="AF375" s="231"/>
      <c r="AG375" s="231"/>
      <c r="AH375" s="231"/>
      <c r="AI375" s="215" t="s">
        <v>53</v>
      </c>
      <c r="AM375" s="231"/>
      <c r="AQ375" s="231"/>
      <c r="AS375" s="231"/>
    </row>
    <row r="376" spans="1:45" customFormat="1" ht="15" x14ac:dyDescent="0.25">
      <c r="A376" s="236"/>
      <c r="B376" s="239"/>
      <c r="C376" s="238" t="s">
        <v>48</v>
      </c>
      <c r="D376" s="363" t="s">
        <v>54</v>
      </c>
      <c r="E376" s="363"/>
      <c r="F376" s="363"/>
      <c r="G376" s="240"/>
      <c r="H376" s="241"/>
      <c r="I376" s="241"/>
      <c r="J376" s="241"/>
      <c r="K376" s="242">
        <v>162.29</v>
      </c>
      <c r="L376" s="253">
        <v>1.45475</v>
      </c>
      <c r="M376" s="242">
        <v>715.36</v>
      </c>
      <c r="N376" s="244">
        <v>44.77</v>
      </c>
      <c r="O376" s="247">
        <v>32026.67</v>
      </c>
      <c r="AF376" s="231"/>
      <c r="AG376" s="231"/>
      <c r="AH376" s="231"/>
      <c r="AJ376" s="215" t="s">
        <v>54</v>
      </c>
      <c r="AM376" s="231"/>
      <c r="AQ376" s="231"/>
      <c r="AS376" s="231"/>
    </row>
    <row r="377" spans="1:45" customFormat="1" ht="15" x14ac:dyDescent="0.25">
      <c r="A377" s="236"/>
      <c r="B377" s="239"/>
      <c r="C377" s="238" t="s">
        <v>27</v>
      </c>
      <c r="D377" s="363" t="s">
        <v>55</v>
      </c>
      <c r="E377" s="363"/>
      <c r="F377" s="363"/>
      <c r="G377" s="240"/>
      <c r="H377" s="241"/>
      <c r="I377" s="241"/>
      <c r="J377" s="241"/>
      <c r="K377" s="242">
        <v>444.74</v>
      </c>
      <c r="L377" s="265">
        <v>1.4375</v>
      </c>
      <c r="M377" s="246">
        <v>1937.12</v>
      </c>
      <c r="N377" s="244">
        <v>13.24</v>
      </c>
      <c r="O377" s="247">
        <v>25647.47</v>
      </c>
      <c r="AF377" s="231"/>
      <c r="AG377" s="231"/>
      <c r="AH377" s="231"/>
      <c r="AJ377" s="215" t="s">
        <v>55</v>
      </c>
      <c r="AM377" s="231"/>
      <c r="AQ377" s="231"/>
      <c r="AS377" s="231"/>
    </row>
    <row r="378" spans="1:45" customFormat="1" ht="15" x14ac:dyDescent="0.25">
      <c r="A378" s="236"/>
      <c r="B378" s="239"/>
      <c r="C378" s="238" t="s">
        <v>56</v>
      </c>
      <c r="D378" s="363" t="s">
        <v>57</v>
      </c>
      <c r="E378" s="363"/>
      <c r="F378" s="363"/>
      <c r="G378" s="240"/>
      <c r="H378" s="241"/>
      <c r="I378" s="241"/>
      <c r="J378" s="241"/>
      <c r="K378" s="242">
        <v>40.39</v>
      </c>
      <c r="L378" s="265">
        <v>1.4375</v>
      </c>
      <c r="M378" s="242">
        <v>175.92</v>
      </c>
      <c r="N378" s="244">
        <v>44.77</v>
      </c>
      <c r="O378" s="247">
        <v>7875.94</v>
      </c>
      <c r="AF378" s="231"/>
      <c r="AG378" s="231"/>
      <c r="AH378" s="231"/>
      <c r="AJ378" s="215" t="s">
        <v>57</v>
      </c>
      <c r="AM378" s="231"/>
      <c r="AQ378" s="231"/>
      <c r="AS378" s="231"/>
    </row>
    <row r="379" spans="1:45" customFormat="1" ht="15" x14ac:dyDescent="0.25">
      <c r="A379" s="236"/>
      <c r="B379" s="239"/>
      <c r="C379" s="238" t="s">
        <v>58</v>
      </c>
      <c r="D379" s="363" t="s">
        <v>59</v>
      </c>
      <c r="E379" s="363"/>
      <c r="F379" s="363"/>
      <c r="G379" s="240"/>
      <c r="H379" s="241"/>
      <c r="I379" s="241"/>
      <c r="J379" s="241"/>
      <c r="K379" s="242">
        <v>163.32</v>
      </c>
      <c r="L379" s="241"/>
      <c r="M379" s="242">
        <v>494.86</v>
      </c>
      <c r="N379" s="244">
        <v>8.16</v>
      </c>
      <c r="O379" s="247">
        <v>4038.06</v>
      </c>
      <c r="AF379" s="231"/>
      <c r="AG379" s="231"/>
      <c r="AH379" s="231"/>
      <c r="AJ379" s="215" t="s">
        <v>59</v>
      </c>
      <c r="AM379" s="231"/>
      <c r="AQ379" s="231"/>
      <c r="AS379" s="231"/>
    </row>
    <row r="380" spans="1:45" customFormat="1" ht="15" x14ac:dyDescent="0.25">
      <c r="A380" s="236"/>
      <c r="B380" s="239"/>
      <c r="C380" s="238"/>
      <c r="D380" s="363" t="s">
        <v>60</v>
      </c>
      <c r="E380" s="363"/>
      <c r="F380" s="363"/>
      <c r="G380" s="240" t="s">
        <v>61</v>
      </c>
      <c r="H380" s="244">
        <v>16.87</v>
      </c>
      <c r="I380" s="253">
        <v>1.45475</v>
      </c>
      <c r="J380" s="269">
        <v>74.361146500000004</v>
      </c>
      <c r="K380" s="250"/>
      <c r="L380" s="241"/>
      <c r="M380" s="250"/>
      <c r="N380" s="241"/>
      <c r="O380" s="251"/>
      <c r="AF380" s="231"/>
      <c r="AG380" s="231"/>
      <c r="AH380" s="231"/>
      <c r="AK380" s="215" t="s">
        <v>60</v>
      </c>
      <c r="AM380" s="231"/>
      <c r="AQ380" s="231"/>
      <c r="AS380" s="231"/>
    </row>
    <row r="381" spans="1:45" customFormat="1" ht="15" x14ac:dyDescent="0.25">
      <c r="A381" s="236"/>
      <c r="B381" s="239"/>
      <c r="C381" s="238"/>
      <c r="D381" s="363" t="s">
        <v>62</v>
      </c>
      <c r="E381" s="363"/>
      <c r="F381" s="363"/>
      <c r="G381" s="240" t="s">
        <v>61</v>
      </c>
      <c r="H381" s="244">
        <v>2.94</v>
      </c>
      <c r="I381" s="265">
        <v>1.4375</v>
      </c>
      <c r="J381" s="269">
        <v>12.8055375</v>
      </c>
      <c r="K381" s="250"/>
      <c r="L381" s="241"/>
      <c r="M381" s="250"/>
      <c r="N381" s="241"/>
      <c r="O381" s="251"/>
      <c r="AF381" s="231"/>
      <c r="AG381" s="231"/>
      <c r="AH381" s="231"/>
      <c r="AK381" s="215" t="s">
        <v>62</v>
      </c>
      <c r="AM381" s="231"/>
      <c r="AQ381" s="231"/>
      <c r="AS381" s="231"/>
    </row>
    <row r="382" spans="1:45" customFormat="1" ht="15" x14ac:dyDescent="0.25">
      <c r="A382" s="254"/>
      <c r="B382" s="240"/>
      <c r="C382" s="238"/>
      <c r="D382" s="369" t="s">
        <v>63</v>
      </c>
      <c r="E382" s="369"/>
      <c r="F382" s="369"/>
      <c r="G382" s="255"/>
      <c r="H382" s="256"/>
      <c r="I382" s="256"/>
      <c r="J382" s="256"/>
      <c r="K382" s="258">
        <v>770.35</v>
      </c>
      <c r="L382" s="256"/>
      <c r="M382" s="257">
        <v>3147.34</v>
      </c>
      <c r="N382" s="256"/>
      <c r="O382" s="259">
        <v>61712.2</v>
      </c>
      <c r="AF382" s="231"/>
      <c r="AG382" s="231"/>
      <c r="AH382" s="231"/>
      <c r="AL382" s="215" t="s">
        <v>63</v>
      </c>
      <c r="AM382" s="231"/>
      <c r="AQ382" s="231"/>
      <c r="AS382" s="231"/>
    </row>
    <row r="383" spans="1:45" customFormat="1" ht="15" x14ac:dyDescent="0.25">
      <c r="A383" s="236"/>
      <c r="B383" s="239"/>
      <c r="C383" s="238"/>
      <c r="D383" s="363" t="s">
        <v>64</v>
      </c>
      <c r="E383" s="363"/>
      <c r="F383" s="363"/>
      <c r="G383" s="240"/>
      <c r="H383" s="241"/>
      <c r="I383" s="241"/>
      <c r="J383" s="241"/>
      <c r="K383" s="250"/>
      <c r="L383" s="241"/>
      <c r="M383" s="242">
        <v>891.28</v>
      </c>
      <c r="N383" s="241"/>
      <c r="O383" s="247">
        <v>39902.61</v>
      </c>
      <c r="AF383" s="231"/>
      <c r="AG383" s="231"/>
      <c r="AH383" s="231"/>
      <c r="AK383" s="215" t="s">
        <v>64</v>
      </c>
      <c r="AM383" s="231"/>
      <c r="AQ383" s="231"/>
      <c r="AS383" s="231"/>
    </row>
    <row r="384" spans="1:45" customFormat="1" ht="45" x14ac:dyDescent="0.25">
      <c r="A384" s="236"/>
      <c r="B384" s="239"/>
      <c r="C384" s="238" t="s">
        <v>542</v>
      </c>
      <c r="D384" s="363" t="s">
        <v>543</v>
      </c>
      <c r="E384" s="363"/>
      <c r="F384" s="363"/>
      <c r="G384" s="240" t="s">
        <v>67</v>
      </c>
      <c r="H384" s="248">
        <v>93</v>
      </c>
      <c r="I384" s="241"/>
      <c r="J384" s="248">
        <v>93</v>
      </c>
      <c r="K384" s="250"/>
      <c r="L384" s="241"/>
      <c r="M384" s="242">
        <v>828.89</v>
      </c>
      <c r="N384" s="241"/>
      <c r="O384" s="247">
        <v>37109.43</v>
      </c>
      <c r="AF384" s="231"/>
      <c r="AG384" s="231"/>
      <c r="AH384" s="231"/>
      <c r="AK384" s="215" t="s">
        <v>543</v>
      </c>
      <c r="AM384" s="231"/>
      <c r="AQ384" s="231"/>
      <c r="AS384" s="231"/>
    </row>
    <row r="385" spans="1:45" customFormat="1" ht="67.5" x14ac:dyDescent="0.25">
      <c r="A385" s="236"/>
      <c r="B385" s="239"/>
      <c r="C385" s="238" t="s">
        <v>544</v>
      </c>
      <c r="D385" s="363" t="s">
        <v>545</v>
      </c>
      <c r="E385" s="363"/>
      <c r="F385" s="363"/>
      <c r="G385" s="240" t="s">
        <v>67</v>
      </c>
      <c r="H385" s="248">
        <v>62</v>
      </c>
      <c r="I385" s="244">
        <v>0.85</v>
      </c>
      <c r="J385" s="252">
        <v>52.7</v>
      </c>
      <c r="K385" s="250"/>
      <c r="L385" s="241"/>
      <c r="M385" s="242">
        <v>469.7</v>
      </c>
      <c r="N385" s="241"/>
      <c r="O385" s="247">
        <v>21028.68</v>
      </c>
      <c r="AF385" s="231"/>
      <c r="AG385" s="231"/>
      <c r="AH385" s="231"/>
      <c r="AK385" s="215" t="s">
        <v>545</v>
      </c>
      <c r="AM385" s="231"/>
      <c r="AQ385" s="231"/>
      <c r="AS385" s="231"/>
    </row>
    <row r="386" spans="1:45" customFormat="1" ht="15" x14ac:dyDescent="0.25">
      <c r="A386" s="236"/>
      <c r="B386" s="260"/>
      <c r="C386" s="295"/>
      <c r="D386" s="364" t="s">
        <v>70</v>
      </c>
      <c r="E386" s="364"/>
      <c r="F386" s="364"/>
      <c r="G386" s="233"/>
      <c r="H386" s="261"/>
      <c r="I386" s="261"/>
      <c r="J386" s="261"/>
      <c r="K386" s="262"/>
      <c r="L386" s="261"/>
      <c r="M386" s="268">
        <v>4445.93</v>
      </c>
      <c r="N386" s="256"/>
      <c r="O386" s="264">
        <v>119850.31</v>
      </c>
      <c r="AF386" s="231"/>
      <c r="AG386" s="231"/>
      <c r="AH386" s="231"/>
      <c r="AM386" s="231" t="s">
        <v>70</v>
      </c>
      <c r="AQ386" s="231"/>
      <c r="AS386" s="231"/>
    </row>
    <row r="387" spans="1:45" customFormat="1" ht="34.5" x14ac:dyDescent="0.25">
      <c r="A387" s="232" t="s">
        <v>333</v>
      </c>
      <c r="B387" s="233" t="s">
        <v>334</v>
      </c>
      <c r="C387" s="294" t="s">
        <v>537</v>
      </c>
      <c r="D387" s="368" t="s">
        <v>538</v>
      </c>
      <c r="E387" s="368"/>
      <c r="F387" s="368"/>
      <c r="G387" s="233" t="s">
        <v>116</v>
      </c>
      <c r="H387" s="233">
        <v>0.18</v>
      </c>
      <c r="I387" s="233" t="s">
        <v>48</v>
      </c>
      <c r="J387" s="233" t="s">
        <v>546</v>
      </c>
      <c r="K387" s="234"/>
      <c r="L387" s="233"/>
      <c r="M387" s="234"/>
      <c r="N387" s="233"/>
      <c r="O387" s="235"/>
      <c r="AF387" s="231"/>
      <c r="AG387" s="231"/>
      <c r="AH387" s="231" t="s">
        <v>538</v>
      </c>
      <c r="AM387" s="231"/>
      <c r="AQ387" s="231"/>
      <c r="AS387" s="231"/>
    </row>
    <row r="388" spans="1:45" customFormat="1" ht="23.25" x14ac:dyDescent="0.25">
      <c r="A388" s="236"/>
      <c r="B388" s="237"/>
      <c r="C388" s="238" t="s">
        <v>547</v>
      </c>
      <c r="D388" s="366" t="s">
        <v>548</v>
      </c>
      <c r="E388" s="366"/>
      <c r="F388" s="366"/>
      <c r="G388" s="366"/>
      <c r="H388" s="366"/>
      <c r="I388" s="366"/>
      <c r="J388" s="366"/>
      <c r="K388" s="366"/>
      <c r="L388" s="366"/>
      <c r="M388" s="366"/>
      <c r="N388" s="366"/>
      <c r="O388" s="367"/>
      <c r="AF388" s="231"/>
      <c r="AG388" s="231"/>
      <c r="AH388" s="231"/>
      <c r="AI388" s="215" t="s">
        <v>548</v>
      </c>
      <c r="AM388" s="231"/>
      <c r="AQ388" s="231"/>
      <c r="AS388" s="231"/>
    </row>
    <row r="389" spans="1:45" customFormat="1" ht="15" x14ac:dyDescent="0.25">
      <c r="A389" s="236"/>
      <c r="B389" s="237"/>
      <c r="C389" s="238" t="s">
        <v>540</v>
      </c>
      <c r="D389" s="366" t="s">
        <v>541</v>
      </c>
      <c r="E389" s="366"/>
      <c r="F389" s="366"/>
      <c r="G389" s="366"/>
      <c r="H389" s="366"/>
      <c r="I389" s="366"/>
      <c r="J389" s="366"/>
      <c r="K389" s="366"/>
      <c r="L389" s="366"/>
      <c r="M389" s="366"/>
      <c r="N389" s="366"/>
      <c r="O389" s="367"/>
      <c r="AF389" s="231"/>
      <c r="AG389" s="231"/>
      <c r="AH389" s="231"/>
      <c r="AI389" s="215" t="s">
        <v>541</v>
      </c>
      <c r="AM389" s="231"/>
      <c r="AQ389" s="231"/>
      <c r="AS389" s="231"/>
    </row>
    <row r="390" spans="1:45" customFormat="1" ht="33.75" x14ac:dyDescent="0.25">
      <c r="A390" s="236"/>
      <c r="B390" s="237"/>
      <c r="C390" s="238" t="s">
        <v>50</v>
      </c>
      <c r="D390" s="366" t="s">
        <v>51</v>
      </c>
      <c r="E390" s="366"/>
      <c r="F390" s="366"/>
      <c r="G390" s="366"/>
      <c r="H390" s="366"/>
      <c r="I390" s="366"/>
      <c r="J390" s="366"/>
      <c r="K390" s="366"/>
      <c r="L390" s="366"/>
      <c r="M390" s="366"/>
      <c r="N390" s="366"/>
      <c r="O390" s="367"/>
      <c r="AF390" s="231"/>
      <c r="AG390" s="231"/>
      <c r="AH390" s="231"/>
      <c r="AI390" s="215" t="s">
        <v>51</v>
      </c>
      <c r="AM390" s="231"/>
      <c r="AQ390" s="231"/>
      <c r="AS390" s="231"/>
    </row>
    <row r="391" spans="1:45" customFormat="1" ht="57" x14ac:dyDescent="0.25">
      <c r="A391" s="236"/>
      <c r="B391" s="237"/>
      <c r="C391" s="238" t="s">
        <v>52</v>
      </c>
      <c r="D391" s="366" t="s">
        <v>53</v>
      </c>
      <c r="E391" s="366"/>
      <c r="F391" s="366"/>
      <c r="G391" s="366"/>
      <c r="H391" s="366"/>
      <c r="I391" s="366"/>
      <c r="J391" s="366"/>
      <c r="K391" s="366"/>
      <c r="L391" s="366"/>
      <c r="M391" s="366"/>
      <c r="N391" s="366"/>
      <c r="O391" s="367"/>
      <c r="AF391" s="231"/>
      <c r="AG391" s="231"/>
      <c r="AH391" s="231"/>
      <c r="AI391" s="215" t="s">
        <v>53</v>
      </c>
      <c r="AM391" s="231"/>
      <c r="AQ391" s="231"/>
      <c r="AS391" s="231"/>
    </row>
    <row r="392" spans="1:45" customFormat="1" ht="15" x14ac:dyDescent="0.25">
      <c r="A392" s="236"/>
      <c r="B392" s="239"/>
      <c r="C392" s="238" t="s">
        <v>48</v>
      </c>
      <c r="D392" s="363" t="s">
        <v>54</v>
      </c>
      <c r="E392" s="363"/>
      <c r="F392" s="363"/>
      <c r="G392" s="240"/>
      <c r="H392" s="241"/>
      <c r="I392" s="241"/>
      <c r="J392" s="241"/>
      <c r="K392" s="242">
        <v>162.29</v>
      </c>
      <c r="L392" s="253">
        <v>1.5711299999999999</v>
      </c>
      <c r="M392" s="242">
        <v>45.9</v>
      </c>
      <c r="N392" s="244">
        <v>44.77</v>
      </c>
      <c r="O392" s="247">
        <v>2054.94</v>
      </c>
      <c r="AF392" s="231"/>
      <c r="AG392" s="231"/>
      <c r="AH392" s="231"/>
      <c r="AJ392" s="215" t="s">
        <v>54</v>
      </c>
      <c r="AM392" s="231"/>
      <c r="AQ392" s="231"/>
      <c r="AS392" s="231"/>
    </row>
    <row r="393" spans="1:45" customFormat="1" ht="15" x14ac:dyDescent="0.25">
      <c r="A393" s="236"/>
      <c r="B393" s="239"/>
      <c r="C393" s="238" t="s">
        <v>27</v>
      </c>
      <c r="D393" s="363" t="s">
        <v>55</v>
      </c>
      <c r="E393" s="363"/>
      <c r="F393" s="363"/>
      <c r="G393" s="240"/>
      <c r="H393" s="241"/>
      <c r="I393" s="241"/>
      <c r="J393" s="241"/>
      <c r="K393" s="242">
        <v>444.74</v>
      </c>
      <c r="L393" s="265">
        <v>1.5525</v>
      </c>
      <c r="M393" s="242">
        <v>124.28</v>
      </c>
      <c r="N393" s="244">
        <v>13.24</v>
      </c>
      <c r="O393" s="247">
        <v>1645.47</v>
      </c>
      <c r="AF393" s="231"/>
      <c r="AG393" s="231"/>
      <c r="AH393" s="231"/>
      <c r="AJ393" s="215" t="s">
        <v>55</v>
      </c>
      <c r="AM393" s="231"/>
      <c r="AQ393" s="231"/>
      <c r="AS393" s="231"/>
    </row>
    <row r="394" spans="1:45" customFormat="1" ht="15" x14ac:dyDescent="0.25">
      <c r="A394" s="236"/>
      <c r="B394" s="239"/>
      <c r="C394" s="238" t="s">
        <v>56</v>
      </c>
      <c r="D394" s="363" t="s">
        <v>57</v>
      </c>
      <c r="E394" s="363"/>
      <c r="F394" s="363"/>
      <c r="G394" s="240"/>
      <c r="H394" s="241"/>
      <c r="I394" s="241"/>
      <c r="J394" s="241"/>
      <c r="K394" s="242">
        <v>40.39</v>
      </c>
      <c r="L394" s="265">
        <v>1.5525</v>
      </c>
      <c r="M394" s="242">
        <v>11.29</v>
      </c>
      <c r="N394" s="244">
        <v>44.77</v>
      </c>
      <c r="O394" s="245">
        <v>505.45</v>
      </c>
      <c r="AF394" s="231"/>
      <c r="AG394" s="231"/>
      <c r="AH394" s="231"/>
      <c r="AJ394" s="215" t="s">
        <v>57</v>
      </c>
      <c r="AM394" s="231"/>
      <c r="AQ394" s="231"/>
      <c r="AS394" s="231"/>
    </row>
    <row r="395" spans="1:45" customFormat="1" ht="15" x14ac:dyDescent="0.25">
      <c r="A395" s="236"/>
      <c r="B395" s="239"/>
      <c r="C395" s="238" t="s">
        <v>58</v>
      </c>
      <c r="D395" s="363" t="s">
        <v>59</v>
      </c>
      <c r="E395" s="363"/>
      <c r="F395" s="363"/>
      <c r="G395" s="240"/>
      <c r="H395" s="241"/>
      <c r="I395" s="241"/>
      <c r="J395" s="241"/>
      <c r="K395" s="242">
        <v>163.32</v>
      </c>
      <c r="L395" s="244">
        <v>1.08</v>
      </c>
      <c r="M395" s="242">
        <v>31.75</v>
      </c>
      <c r="N395" s="244">
        <v>8.16</v>
      </c>
      <c r="O395" s="245">
        <v>259.08</v>
      </c>
      <c r="AF395" s="231"/>
      <c r="AG395" s="231"/>
      <c r="AH395" s="231"/>
      <c r="AJ395" s="215" t="s">
        <v>59</v>
      </c>
      <c r="AM395" s="231"/>
      <c r="AQ395" s="231"/>
      <c r="AS395" s="231"/>
    </row>
    <row r="396" spans="1:45" customFormat="1" ht="15" x14ac:dyDescent="0.25">
      <c r="A396" s="236"/>
      <c r="B396" s="239"/>
      <c r="C396" s="238"/>
      <c r="D396" s="363" t="s">
        <v>60</v>
      </c>
      <c r="E396" s="363"/>
      <c r="F396" s="363"/>
      <c r="G396" s="240" t="s">
        <v>61</v>
      </c>
      <c r="H396" s="244">
        <v>16.87</v>
      </c>
      <c r="I396" s="253">
        <v>1.5711299999999999</v>
      </c>
      <c r="J396" s="269">
        <v>4.7708934000000003</v>
      </c>
      <c r="K396" s="250"/>
      <c r="L396" s="241"/>
      <c r="M396" s="250"/>
      <c r="N396" s="241"/>
      <c r="O396" s="251"/>
      <c r="AF396" s="231"/>
      <c r="AG396" s="231"/>
      <c r="AH396" s="231"/>
      <c r="AK396" s="215" t="s">
        <v>60</v>
      </c>
      <c r="AM396" s="231"/>
      <c r="AQ396" s="231"/>
      <c r="AS396" s="231"/>
    </row>
    <row r="397" spans="1:45" customFormat="1" ht="15" x14ac:dyDescent="0.25">
      <c r="A397" s="236"/>
      <c r="B397" s="239"/>
      <c r="C397" s="238"/>
      <c r="D397" s="363" t="s">
        <v>62</v>
      </c>
      <c r="E397" s="363"/>
      <c r="F397" s="363"/>
      <c r="G397" s="240" t="s">
        <v>61</v>
      </c>
      <c r="H397" s="244">
        <v>2.94</v>
      </c>
      <c r="I397" s="265">
        <v>1.5525</v>
      </c>
      <c r="J397" s="249">
        <v>0.82158299999999995</v>
      </c>
      <c r="K397" s="250"/>
      <c r="L397" s="241"/>
      <c r="M397" s="250"/>
      <c r="N397" s="241"/>
      <c r="O397" s="251"/>
      <c r="AF397" s="231"/>
      <c r="AG397" s="231"/>
      <c r="AH397" s="231"/>
      <c r="AK397" s="215" t="s">
        <v>62</v>
      </c>
      <c r="AM397" s="231"/>
      <c r="AQ397" s="231"/>
      <c r="AS397" s="231"/>
    </row>
    <row r="398" spans="1:45" customFormat="1" ht="15" x14ac:dyDescent="0.25">
      <c r="A398" s="254"/>
      <c r="B398" s="240"/>
      <c r="C398" s="238"/>
      <c r="D398" s="369" t="s">
        <v>63</v>
      </c>
      <c r="E398" s="369"/>
      <c r="F398" s="369"/>
      <c r="G398" s="255"/>
      <c r="H398" s="256"/>
      <c r="I398" s="256"/>
      <c r="J398" s="256"/>
      <c r="K398" s="258">
        <v>770.35</v>
      </c>
      <c r="L398" s="256"/>
      <c r="M398" s="258">
        <v>201.93</v>
      </c>
      <c r="N398" s="256"/>
      <c r="O398" s="259">
        <v>3959.49</v>
      </c>
      <c r="AF398" s="231"/>
      <c r="AG398" s="231"/>
      <c r="AH398" s="231"/>
      <c r="AL398" s="215" t="s">
        <v>63</v>
      </c>
      <c r="AM398" s="231"/>
      <c r="AQ398" s="231"/>
      <c r="AS398" s="231"/>
    </row>
    <row r="399" spans="1:45" customFormat="1" ht="15" x14ac:dyDescent="0.25">
      <c r="A399" s="236"/>
      <c r="B399" s="239"/>
      <c r="C399" s="238"/>
      <c r="D399" s="363" t="s">
        <v>64</v>
      </c>
      <c r="E399" s="363"/>
      <c r="F399" s="363"/>
      <c r="G399" s="240"/>
      <c r="H399" s="241"/>
      <c r="I399" s="241"/>
      <c r="J399" s="241"/>
      <c r="K399" s="250"/>
      <c r="L399" s="241"/>
      <c r="M399" s="242">
        <v>57.19</v>
      </c>
      <c r="N399" s="241"/>
      <c r="O399" s="247">
        <v>2560.39</v>
      </c>
      <c r="AF399" s="231"/>
      <c r="AG399" s="231"/>
      <c r="AH399" s="231"/>
      <c r="AK399" s="215" t="s">
        <v>64</v>
      </c>
      <c r="AM399" s="231"/>
      <c r="AQ399" s="231"/>
      <c r="AS399" s="231"/>
    </row>
    <row r="400" spans="1:45" customFormat="1" ht="45" x14ac:dyDescent="0.25">
      <c r="A400" s="236"/>
      <c r="B400" s="239"/>
      <c r="C400" s="238" t="s">
        <v>542</v>
      </c>
      <c r="D400" s="363" t="s">
        <v>543</v>
      </c>
      <c r="E400" s="363"/>
      <c r="F400" s="363"/>
      <c r="G400" s="240" t="s">
        <v>67</v>
      </c>
      <c r="H400" s="248">
        <v>93</v>
      </c>
      <c r="I400" s="241"/>
      <c r="J400" s="248">
        <v>93</v>
      </c>
      <c r="K400" s="250"/>
      <c r="L400" s="241"/>
      <c r="M400" s="242">
        <v>53.19</v>
      </c>
      <c r="N400" s="241"/>
      <c r="O400" s="247">
        <v>2381.16</v>
      </c>
      <c r="AF400" s="231"/>
      <c r="AG400" s="231"/>
      <c r="AH400" s="231"/>
      <c r="AK400" s="215" t="s">
        <v>543</v>
      </c>
      <c r="AM400" s="231"/>
      <c r="AQ400" s="231"/>
      <c r="AS400" s="231"/>
    </row>
    <row r="401" spans="1:45" customFormat="1" ht="67.5" x14ac:dyDescent="0.25">
      <c r="A401" s="236"/>
      <c r="B401" s="239"/>
      <c r="C401" s="238" t="s">
        <v>544</v>
      </c>
      <c r="D401" s="363" t="s">
        <v>545</v>
      </c>
      <c r="E401" s="363"/>
      <c r="F401" s="363"/>
      <c r="G401" s="240" t="s">
        <v>67</v>
      </c>
      <c r="H401" s="248">
        <v>62</v>
      </c>
      <c r="I401" s="244">
        <v>0.85</v>
      </c>
      <c r="J401" s="252">
        <v>52.7</v>
      </c>
      <c r="K401" s="250"/>
      <c r="L401" s="241"/>
      <c r="M401" s="242">
        <v>30.14</v>
      </c>
      <c r="N401" s="241"/>
      <c r="O401" s="247">
        <v>1349.33</v>
      </c>
      <c r="AF401" s="231"/>
      <c r="AG401" s="231"/>
      <c r="AH401" s="231"/>
      <c r="AK401" s="215" t="s">
        <v>545</v>
      </c>
      <c r="AM401" s="231"/>
      <c r="AQ401" s="231"/>
      <c r="AS401" s="231"/>
    </row>
    <row r="402" spans="1:45" customFormat="1" ht="15" x14ac:dyDescent="0.25">
      <c r="A402" s="236"/>
      <c r="B402" s="260"/>
      <c r="C402" s="295"/>
      <c r="D402" s="364" t="s">
        <v>70</v>
      </c>
      <c r="E402" s="364"/>
      <c r="F402" s="364"/>
      <c r="G402" s="233"/>
      <c r="H402" s="261"/>
      <c r="I402" s="261"/>
      <c r="J402" s="261"/>
      <c r="K402" s="262"/>
      <c r="L402" s="261"/>
      <c r="M402" s="263">
        <v>285.26</v>
      </c>
      <c r="N402" s="256"/>
      <c r="O402" s="264">
        <v>7689.98</v>
      </c>
      <c r="AF402" s="231"/>
      <c r="AG402" s="231"/>
      <c r="AH402" s="231"/>
      <c r="AM402" s="231" t="s">
        <v>70</v>
      </c>
      <c r="AQ402" s="231"/>
      <c r="AS402" s="231"/>
    </row>
    <row r="403" spans="1:45" customFormat="1" ht="57" x14ac:dyDescent="0.25">
      <c r="A403" s="232" t="s">
        <v>334</v>
      </c>
      <c r="B403" s="233" t="s">
        <v>335</v>
      </c>
      <c r="C403" s="294" t="s">
        <v>549</v>
      </c>
      <c r="D403" s="368" t="s">
        <v>550</v>
      </c>
      <c r="E403" s="368"/>
      <c r="F403" s="368"/>
      <c r="G403" s="233" t="s">
        <v>116</v>
      </c>
      <c r="H403" s="233">
        <v>3.21</v>
      </c>
      <c r="I403" s="233" t="s">
        <v>48</v>
      </c>
      <c r="J403" s="233" t="s">
        <v>551</v>
      </c>
      <c r="K403" s="234" t="s">
        <v>552</v>
      </c>
      <c r="L403" s="233"/>
      <c r="M403" s="234" t="s">
        <v>553</v>
      </c>
      <c r="N403" s="233" t="s">
        <v>82</v>
      </c>
      <c r="O403" s="235" t="s">
        <v>554</v>
      </c>
      <c r="AF403" s="231"/>
      <c r="AG403" s="231"/>
      <c r="AH403" s="231" t="s">
        <v>550</v>
      </c>
      <c r="AM403" s="231"/>
      <c r="AQ403" s="231"/>
      <c r="AS403" s="231"/>
    </row>
    <row r="404" spans="1:45" customFormat="1" ht="15" x14ac:dyDescent="0.25">
      <c r="A404" s="267"/>
      <c r="B404" s="214"/>
      <c r="C404" s="295"/>
      <c r="D404" s="363" t="s">
        <v>555</v>
      </c>
      <c r="E404" s="363"/>
      <c r="F404" s="363"/>
      <c r="G404" s="363"/>
      <c r="H404" s="363"/>
      <c r="I404" s="363"/>
      <c r="J404" s="363"/>
      <c r="K404" s="363"/>
      <c r="L404" s="363"/>
      <c r="M404" s="363"/>
      <c r="N404" s="363"/>
      <c r="O404" s="365"/>
      <c r="AF404" s="231"/>
      <c r="AG404" s="231"/>
      <c r="AH404" s="231"/>
      <c r="AM404" s="231"/>
      <c r="AN404" s="215" t="s">
        <v>555</v>
      </c>
      <c r="AQ404" s="231"/>
      <c r="AS404" s="231"/>
    </row>
    <row r="405" spans="1:45" customFormat="1" ht="15" x14ac:dyDescent="0.25">
      <c r="A405" s="236"/>
      <c r="B405" s="260"/>
      <c r="C405" s="295"/>
      <c r="D405" s="364" t="s">
        <v>70</v>
      </c>
      <c r="E405" s="364"/>
      <c r="F405" s="364"/>
      <c r="G405" s="233"/>
      <c r="H405" s="261"/>
      <c r="I405" s="261"/>
      <c r="J405" s="261"/>
      <c r="K405" s="262"/>
      <c r="L405" s="261"/>
      <c r="M405" s="268">
        <v>22497.29</v>
      </c>
      <c r="N405" s="256"/>
      <c r="O405" s="264">
        <v>183577.89</v>
      </c>
      <c r="AF405" s="231"/>
      <c r="AG405" s="231"/>
      <c r="AH405" s="231"/>
      <c r="AM405" s="231" t="s">
        <v>70</v>
      </c>
      <c r="AQ405" s="231"/>
      <c r="AS405" s="231"/>
    </row>
    <row r="406" spans="1:45" customFormat="1" ht="34.5" x14ac:dyDescent="0.25">
      <c r="A406" s="232" t="s">
        <v>335</v>
      </c>
      <c r="B406" s="233" t="s">
        <v>336</v>
      </c>
      <c r="C406" s="294" t="s">
        <v>537</v>
      </c>
      <c r="D406" s="368" t="s">
        <v>538</v>
      </c>
      <c r="E406" s="368"/>
      <c r="F406" s="368"/>
      <c r="G406" s="233" t="s">
        <v>116</v>
      </c>
      <c r="H406" s="233">
        <v>2.4302999999999999</v>
      </c>
      <c r="I406" s="233" t="s">
        <v>48</v>
      </c>
      <c r="J406" s="233" t="s">
        <v>556</v>
      </c>
      <c r="K406" s="234"/>
      <c r="L406" s="233"/>
      <c r="M406" s="234"/>
      <c r="N406" s="233"/>
      <c r="O406" s="235"/>
      <c r="AF406" s="231"/>
      <c r="AG406" s="231"/>
      <c r="AH406" s="231" t="s">
        <v>538</v>
      </c>
      <c r="AM406" s="231"/>
      <c r="AQ406" s="231"/>
      <c r="AS406" s="231"/>
    </row>
    <row r="407" spans="1:45" customFormat="1" ht="23.25" x14ac:dyDescent="0.25">
      <c r="A407" s="236"/>
      <c r="B407" s="237"/>
      <c r="C407" s="238" t="s">
        <v>547</v>
      </c>
      <c r="D407" s="366" t="s">
        <v>548</v>
      </c>
      <c r="E407" s="366"/>
      <c r="F407" s="366"/>
      <c r="G407" s="366"/>
      <c r="H407" s="366"/>
      <c r="I407" s="366"/>
      <c r="J407" s="366"/>
      <c r="K407" s="366"/>
      <c r="L407" s="366"/>
      <c r="M407" s="366"/>
      <c r="N407" s="366"/>
      <c r="O407" s="367"/>
      <c r="AF407" s="231"/>
      <c r="AG407" s="231"/>
      <c r="AH407" s="231"/>
      <c r="AI407" s="215" t="s">
        <v>548</v>
      </c>
      <c r="AM407" s="231"/>
      <c r="AQ407" s="231"/>
      <c r="AS407" s="231"/>
    </row>
    <row r="408" spans="1:45" customFormat="1" ht="15" x14ac:dyDescent="0.25">
      <c r="A408" s="236"/>
      <c r="B408" s="237"/>
      <c r="C408" s="238" t="s">
        <v>540</v>
      </c>
      <c r="D408" s="366" t="s">
        <v>541</v>
      </c>
      <c r="E408" s="366"/>
      <c r="F408" s="366"/>
      <c r="G408" s="366"/>
      <c r="H408" s="366"/>
      <c r="I408" s="366"/>
      <c r="J408" s="366"/>
      <c r="K408" s="366"/>
      <c r="L408" s="366"/>
      <c r="M408" s="366"/>
      <c r="N408" s="366"/>
      <c r="O408" s="367"/>
      <c r="AF408" s="231"/>
      <c r="AG408" s="231"/>
      <c r="AH408" s="231"/>
      <c r="AI408" s="215" t="s">
        <v>541</v>
      </c>
      <c r="AM408" s="231"/>
      <c r="AQ408" s="231"/>
      <c r="AS408" s="231"/>
    </row>
    <row r="409" spans="1:45" customFormat="1" ht="33.75" x14ac:dyDescent="0.25">
      <c r="A409" s="236"/>
      <c r="B409" s="237"/>
      <c r="C409" s="238" t="s">
        <v>50</v>
      </c>
      <c r="D409" s="366" t="s">
        <v>51</v>
      </c>
      <c r="E409" s="366"/>
      <c r="F409" s="366"/>
      <c r="G409" s="366"/>
      <c r="H409" s="366"/>
      <c r="I409" s="366"/>
      <c r="J409" s="366"/>
      <c r="K409" s="366"/>
      <c r="L409" s="366"/>
      <c r="M409" s="366"/>
      <c r="N409" s="366"/>
      <c r="O409" s="367"/>
      <c r="AF409" s="231"/>
      <c r="AG409" s="231"/>
      <c r="AH409" s="231"/>
      <c r="AI409" s="215" t="s">
        <v>51</v>
      </c>
      <c r="AM409" s="231"/>
      <c r="AQ409" s="231"/>
      <c r="AS409" s="231"/>
    </row>
    <row r="410" spans="1:45" customFormat="1" ht="57" x14ac:dyDescent="0.25">
      <c r="A410" s="236"/>
      <c r="B410" s="237"/>
      <c r="C410" s="238" t="s">
        <v>52</v>
      </c>
      <c r="D410" s="366" t="s">
        <v>53</v>
      </c>
      <c r="E410" s="366"/>
      <c r="F410" s="366"/>
      <c r="G410" s="366"/>
      <c r="H410" s="366"/>
      <c r="I410" s="366"/>
      <c r="J410" s="366"/>
      <c r="K410" s="366"/>
      <c r="L410" s="366"/>
      <c r="M410" s="366"/>
      <c r="N410" s="366"/>
      <c r="O410" s="367"/>
      <c r="AF410" s="231"/>
      <c r="AG410" s="231"/>
      <c r="AH410" s="231"/>
      <c r="AI410" s="215" t="s">
        <v>53</v>
      </c>
      <c r="AM410" s="231"/>
      <c r="AQ410" s="231"/>
      <c r="AS410" s="231"/>
    </row>
    <row r="411" spans="1:45" customFormat="1" ht="15" x14ac:dyDescent="0.25">
      <c r="A411" s="236"/>
      <c r="B411" s="239"/>
      <c r="C411" s="238" t="s">
        <v>48</v>
      </c>
      <c r="D411" s="363" t="s">
        <v>54</v>
      </c>
      <c r="E411" s="363"/>
      <c r="F411" s="363"/>
      <c r="G411" s="240"/>
      <c r="H411" s="241"/>
      <c r="I411" s="241"/>
      <c r="J411" s="241"/>
      <c r="K411" s="242">
        <v>162.29</v>
      </c>
      <c r="L411" s="253">
        <v>1.5711299999999999</v>
      </c>
      <c r="M411" s="242">
        <v>619.66999999999996</v>
      </c>
      <c r="N411" s="244">
        <v>44.77</v>
      </c>
      <c r="O411" s="247">
        <v>27742.63</v>
      </c>
      <c r="AF411" s="231"/>
      <c r="AG411" s="231"/>
      <c r="AH411" s="231"/>
      <c r="AJ411" s="215" t="s">
        <v>54</v>
      </c>
      <c r="AM411" s="231"/>
      <c r="AQ411" s="231"/>
      <c r="AS411" s="231"/>
    </row>
    <row r="412" spans="1:45" customFormat="1" ht="15" x14ac:dyDescent="0.25">
      <c r="A412" s="236"/>
      <c r="B412" s="239"/>
      <c r="C412" s="238" t="s">
        <v>27</v>
      </c>
      <c r="D412" s="363" t="s">
        <v>55</v>
      </c>
      <c r="E412" s="363"/>
      <c r="F412" s="363"/>
      <c r="G412" s="240"/>
      <c r="H412" s="241"/>
      <c r="I412" s="241"/>
      <c r="J412" s="241"/>
      <c r="K412" s="242">
        <v>444.74</v>
      </c>
      <c r="L412" s="265">
        <v>1.5525</v>
      </c>
      <c r="M412" s="246">
        <v>1678.02</v>
      </c>
      <c r="N412" s="244">
        <v>13.24</v>
      </c>
      <c r="O412" s="247">
        <v>22216.98</v>
      </c>
      <c r="AF412" s="231"/>
      <c r="AG412" s="231"/>
      <c r="AH412" s="231"/>
      <c r="AJ412" s="215" t="s">
        <v>55</v>
      </c>
      <c r="AM412" s="231"/>
      <c r="AQ412" s="231"/>
      <c r="AS412" s="231"/>
    </row>
    <row r="413" spans="1:45" customFormat="1" ht="15" x14ac:dyDescent="0.25">
      <c r="A413" s="236"/>
      <c r="B413" s="239"/>
      <c r="C413" s="238" t="s">
        <v>56</v>
      </c>
      <c r="D413" s="363" t="s">
        <v>57</v>
      </c>
      <c r="E413" s="363"/>
      <c r="F413" s="363"/>
      <c r="G413" s="240"/>
      <c r="H413" s="241"/>
      <c r="I413" s="241"/>
      <c r="J413" s="241"/>
      <c r="K413" s="242">
        <v>40.39</v>
      </c>
      <c r="L413" s="265">
        <v>1.5525</v>
      </c>
      <c r="M413" s="242">
        <v>152.38999999999999</v>
      </c>
      <c r="N413" s="244">
        <v>44.77</v>
      </c>
      <c r="O413" s="247">
        <v>6822.5</v>
      </c>
      <c r="AF413" s="231"/>
      <c r="AG413" s="231"/>
      <c r="AH413" s="231"/>
      <c r="AJ413" s="215" t="s">
        <v>57</v>
      </c>
      <c r="AM413" s="231"/>
      <c r="AQ413" s="231"/>
      <c r="AS413" s="231"/>
    </row>
    <row r="414" spans="1:45" customFormat="1" ht="15" x14ac:dyDescent="0.25">
      <c r="A414" s="236"/>
      <c r="B414" s="239"/>
      <c r="C414" s="238" t="s">
        <v>58</v>
      </c>
      <c r="D414" s="363" t="s">
        <v>59</v>
      </c>
      <c r="E414" s="363"/>
      <c r="F414" s="363"/>
      <c r="G414" s="240"/>
      <c r="H414" s="241"/>
      <c r="I414" s="241"/>
      <c r="J414" s="241"/>
      <c r="K414" s="242">
        <v>163.32</v>
      </c>
      <c r="L414" s="244">
        <v>1.08</v>
      </c>
      <c r="M414" s="242">
        <v>428.67</v>
      </c>
      <c r="N414" s="244">
        <v>8.16</v>
      </c>
      <c r="O414" s="247">
        <v>3497.95</v>
      </c>
      <c r="AF414" s="231"/>
      <c r="AG414" s="231"/>
      <c r="AH414" s="231"/>
      <c r="AJ414" s="215" t="s">
        <v>59</v>
      </c>
      <c r="AM414" s="231"/>
      <c r="AQ414" s="231"/>
      <c r="AS414" s="231"/>
    </row>
    <row r="415" spans="1:45" customFormat="1" ht="15" x14ac:dyDescent="0.25">
      <c r="A415" s="236"/>
      <c r="B415" s="239"/>
      <c r="C415" s="238"/>
      <c r="D415" s="363" t="s">
        <v>60</v>
      </c>
      <c r="E415" s="363"/>
      <c r="F415" s="363"/>
      <c r="G415" s="240" t="s">
        <v>61</v>
      </c>
      <c r="H415" s="244">
        <v>16.87</v>
      </c>
      <c r="I415" s="253">
        <v>1.5711299999999999</v>
      </c>
      <c r="J415" s="269">
        <v>64.415011800000002</v>
      </c>
      <c r="K415" s="250"/>
      <c r="L415" s="241"/>
      <c r="M415" s="250"/>
      <c r="N415" s="241"/>
      <c r="O415" s="251"/>
      <c r="AF415" s="231"/>
      <c r="AG415" s="231"/>
      <c r="AH415" s="231"/>
      <c r="AK415" s="215" t="s">
        <v>60</v>
      </c>
      <c r="AM415" s="231"/>
      <c r="AQ415" s="231"/>
      <c r="AS415" s="231"/>
    </row>
    <row r="416" spans="1:45" customFormat="1" ht="15" x14ac:dyDescent="0.25">
      <c r="A416" s="236"/>
      <c r="B416" s="239"/>
      <c r="C416" s="238"/>
      <c r="D416" s="363" t="s">
        <v>62</v>
      </c>
      <c r="E416" s="363"/>
      <c r="F416" s="363"/>
      <c r="G416" s="240" t="s">
        <v>61</v>
      </c>
      <c r="H416" s="244">
        <v>2.94</v>
      </c>
      <c r="I416" s="265">
        <v>1.5525</v>
      </c>
      <c r="J416" s="269">
        <v>11.0927398</v>
      </c>
      <c r="K416" s="250"/>
      <c r="L416" s="241"/>
      <c r="M416" s="250"/>
      <c r="N416" s="241"/>
      <c r="O416" s="251"/>
      <c r="AF416" s="231"/>
      <c r="AG416" s="231"/>
      <c r="AH416" s="231"/>
      <c r="AK416" s="215" t="s">
        <v>62</v>
      </c>
      <c r="AM416" s="231"/>
      <c r="AQ416" s="231"/>
      <c r="AS416" s="231"/>
    </row>
    <row r="417" spans="1:45" customFormat="1" ht="15" x14ac:dyDescent="0.25">
      <c r="A417" s="254"/>
      <c r="B417" s="240"/>
      <c r="C417" s="238"/>
      <c r="D417" s="369" t="s">
        <v>63</v>
      </c>
      <c r="E417" s="369"/>
      <c r="F417" s="369"/>
      <c r="G417" s="255"/>
      <c r="H417" s="256"/>
      <c r="I417" s="256"/>
      <c r="J417" s="256"/>
      <c r="K417" s="258">
        <v>770.35</v>
      </c>
      <c r="L417" s="256"/>
      <c r="M417" s="257">
        <v>2726.36</v>
      </c>
      <c r="N417" s="256"/>
      <c r="O417" s="259">
        <v>53457.56</v>
      </c>
      <c r="AF417" s="231"/>
      <c r="AG417" s="231"/>
      <c r="AH417" s="231"/>
      <c r="AL417" s="215" t="s">
        <v>63</v>
      </c>
      <c r="AM417" s="231"/>
      <c r="AQ417" s="231"/>
      <c r="AS417" s="231"/>
    </row>
    <row r="418" spans="1:45" customFormat="1" ht="15" x14ac:dyDescent="0.25">
      <c r="A418" s="236"/>
      <c r="B418" s="239"/>
      <c r="C418" s="238"/>
      <c r="D418" s="363" t="s">
        <v>64</v>
      </c>
      <c r="E418" s="363"/>
      <c r="F418" s="363"/>
      <c r="G418" s="240"/>
      <c r="H418" s="241"/>
      <c r="I418" s="241"/>
      <c r="J418" s="241"/>
      <c r="K418" s="250"/>
      <c r="L418" s="241"/>
      <c r="M418" s="242">
        <v>772.06</v>
      </c>
      <c r="N418" s="241"/>
      <c r="O418" s="247">
        <v>34565.129999999997</v>
      </c>
      <c r="AF418" s="231"/>
      <c r="AG418" s="231"/>
      <c r="AH418" s="231"/>
      <c r="AK418" s="215" t="s">
        <v>64</v>
      </c>
      <c r="AM418" s="231"/>
      <c r="AQ418" s="231"/>
      <c r="AS418" s="231"/>
    </row>
    <row r="419" spans="1:45" customFormat="1" ht="45" x14ac:dyDescent="0.25">
      <c r="A419" s="236"/>
      <c r="B419" s="239"/>
      <c r="C419" s="238" t="s">
        <v>542</v>
      </c>
      <c r="D419" s="363" t="s">
        <v>543</v>
      </c>
      <c r="E419" s="363"/>
      <c r="F419" s="363"/>
      <c r="G419" s="240" t="s">
        <v>67</v>
      </c>
      <c r="H419" s="248">
        <v>93</v>
      </c>
      <c r="I419" s="241"/>
      <c r="J419" s="248">
        <v>93</v>
      </c>
      <c r="K419" s="250"/>
      <c r="L419" s="241"/>
      <c r="M419" s="242">
        <v>718.02</v>
      </c>
      <c r="N419" s="241"/>
      <c r="O419" s="247">
        <v>32145.57</v>
      </c>
      <c r="AF419" s="231"/>
      <c r="AG419" s="231"/>
      <c r="AH419" s="231"/>
      <c r="AK419" s="215" t="s">
        <v>543</v>
      </c>
      <c r="AM419" s="231"/>
      <c r="AQ419" s="231"/>
      <c r="AS419" s="231"/>
    </row>
    <row r="420" spans="1:45" customFormat="1" ht="67.5" x14ac:dyDescent="0.25">
      <c r="A420" s="236"/>
      <c r="B420" s="239"/>
      <c r="C420" s="238" t="s">
        <v>544</v>
      </c>
      <c r="D420" s="363" t="s">
        <v>545</v>
      </c>
      <c r="E420" s="363"/>
      <c r="F420" s="363"/>
      <c r="G420" s="240" t="s">
        <v>67</v>
      </c>
      <c r="H420" s="248">
        <v>62</v>
      </c>
      <c r="I420" s="244">
        <v>0.85</v>
      </c>
      <c r="J420" s="252">
        <v>52.7</v>
      </c>
      <c r="K420" s="250"/>
      <c r="L420" s="241"/>
      <c r="M420" s="242">
        <v>406.88</v>
      </c>
      <c r="N420" s="241"/>
      <c r="O420" s="247">
        <v>18215.82</v>
      </c>
      <c r="AF420" s="231"/>
      <c r="AG420" s="231"/>
      <c r="AH420" s="231"/>
      <c r="AK420" s="215" t="s">
        <v>545</v>
      </c>
      <c r="AM420" s="231"/>
      <c r="AQ420" s="231"/>
      <c r="AS420" s="231"/>
    </row>
    <row r="421" spans="1:45" customFormat="1" ht="15" x14ac:dyDescent="0.25">
      <c r="A421" s="236"/>
      <c r="B421" s="260"/>
      <c r="C421" s="295"/>
      <c r="D421" s="364" t="s">
        <v>70</v>
      </c>
      <c r="E421" s="364"/>
      <c r="F421" s="364"/>
      <c r="G421" s="233"/>
      <c r="H421" s="261"/>
      <c r="I421" s="261"/>
      <c r="J421" s="261"/>
      <c r="K421" s="262"/>
      <c r="L421" s="261"/>
      <c r="M421" s="268">
        <v>3851.26</v>
      </c>
      <c r="N421" s="256"/>
      <c r="O421" s="264">
        <v>103818.95</v>
      </c>
      <c r="AF421" s="231"/>
      <c r="AG421" s="231"/>
      <c r="AH421" s="231"/>
      <c r="AM421" s="231" t="s">
        <v>70</v>
      </c>
      <c r="AQ421" s="231"/>
      <c r="AS421" s="231"/>
    </row>
    <row r="422" spans="1:45" customFormat="1" ht="57" x14ac:dyDescent="0.25">
      <c r="A422" s="232" t="s">
        <v>336</v>
      </c>
      <c r="B422" s="233" t="s">
        <v>337</v>
      </c>
      <c r="C422" s="294" t="s">
        <v>557</v>
      </c>
      <c r="D422" s="368" t="s">
        <v>558</v>
      </c>
      <c r="E422" s="368"/>
      <c r="F422" s="368"/>
      <c r="G422" s="233" t="s">
        <v>116</v>
      </c>
      <c r="H422" s="233">
        <v>2.1762999999999999</v>
      </c>
      <c r="I422" s="233" t="s">
        <v>48</v>
      </c>
      <c r="J422" s="233" t="s">
        <v>559</v>
      </c>
      <c r="K422" s="234" t="s">
        <v>560</v>
      </c>
      <c r="L422" s="233"/>
      <c r="M422" s="234" t="s">
        <v>561</v>
      </c>
      <c r="N422" s="233" t="s">
        <v>82</v>
      </c>
      <c r="O422" s="235" t="s">
        <v>562</v>
      </c>
      <c r="AF422" s="231"/>
      <c r="AG422" s="231"/>
      <c r="AH422" s="231" t="s">
        <v>558</v>
      </c>
      <c r="AM422" s="231"/>
      <c r="AQ422" s="231"/>
      <c r="AS422" s="231"/>
    </row>
    <row r="423" spans="1:45" customFormat="1" ht="15" x14ac:dyDescent="0.25">
      <c r="A423" s="267"/>
      <c r="B423" s="214"/>
      <c r="C423" s="295"/>
      <c r="D423" s="363" t="s">
        <v>555</v>
      </c>
      <c r="E423" s="363"/>
      <c r="F423" s="363"/>
      <c r="G423" s="363"/>
      <c r="H423" s="363"/>
      <c r="I423" s="363"/>
      <c r="J423" s="363"/>
      <c r="K423" s="363"/>
      <c r="L423" s="363"/>
      <c r="M423" s="363"/>
      <c r="N423" s="363"/>
      <c r="O423" s="365"/>
      <c r="AF423" s="231"/>
      <c r="AG423" s="231"/>
      <c r="AH423" s="231"/>
      <c r="AM423" s="231"/>
      <c r="AN423" s="215" t="s">
        <v>555</v>
      </c>
      <c r="AQ423" s="231"/>
      <c r="AS423" s="231"/>
    </row>
    <row r="424" spans="1:45" customFormat="1" ht="15" x14ac:dyDescent="0.25">
      <c r="A424" s="236"/>
      <c r="B424" s="260"/>
      <c r="C424" s="295"/>
      <c r="D424" s="364" t="s">
        <v>70</v>
      </c>
      <c r="E424" s="364"/>
      <c r="F424" s="364"/>
      <c r="G424" s="233"/>
      <c r="H424" s="261"/>
      <c r="I424" s="261"/>
      <c r="J424" s="261"/>
      <c r="K424" s="262"/>
      <c r="L424" s="261"/>
      <c r="M424" s="268">
        <v>16783.63</v>
      </c>
      <c r="N424" s="256"/>
      <c r="O424" s="264">
        <v>136954.42000000001</v>
      </c>
      <c r="AF424" s="231"/>
      <c r="AG424" s="231"/>
      <c r="AH424" s="231"/>
      <c r="AM424" s="231" t="s">
        <v>70</v>
      </c>
      <c r="AQ424" s="231"/>
      <c r="AS424" s="231"/>
    </row>
    <row r="425" spans="1:45" customFormat="1" ht="45.75" x14ac:dyDescent="0.25">
      <c r="A425" s="232" t="s">
        <v>337</v>
      </c>
      <c r="B425" s="233" t="s">
        <v>338</v>
      </c>
      <c r="C425" s="294" t="s">
        <v>563</v>
      </c>
      <c r="D425" s="368" t="s">
        <v>564</v>
      </c>
      <c r="E425" s="368"/>
      <c r="F425" s="368"/>
      <c r="G425" s="233" t="s">
        <v>116</v>
      </c>
      <c r="H425" s="233">
        <v>0.254</v>
      </c>
      <c r="I425" s="233" t="s">
        <v>48</v>
      </c>
      <c r="J425" s="233" t="s">
        <v>565</v>
      </c>
      <c r="K425" s="234" t="s">
        <v>566</v>
      </c>
      <c r="L425" s="233"/>
      <c r="M425" s="234" t="s">
        <v>567</v>
      </c>
      <c r="N425" s="233" t="s">
        <v>82</v>
      </c>
      <c r="O425" s="235" t="s">
        <v>568</v>
      </c>
      <c r="AF425" s="231"/>
      <c r="AG425" s="231"/>
      <c r="AH425" s="231" t="s">
        <v>564</v>
      </c>
      <c r="AM425" s="231"/>
      <c r="AQ425" s="231"/>
      <c r="AS425" s="231"/>
    </row>
    <row r="426" spans="1:45" customFormat="1" ht="15" x14ac:dyDescent="0.25">
      <c r="A426" s="267"/>
      <c r="B426" s="214"/>
      <c r="C426" s="295"/>
      <c r="D426" s="363" t="s">
        <v>555</v>
      </c>
      <c r="E426" s="363"/>
      <c r="F426" s="363"/>
      <c r="G426" s="363"/>
      <c r="H426" s="363"/>
      <c r="I426" s="363"/>
      <c r="J426" s="363"/>
      <c r="K426" s="363"/>
      <c r="L426" s="363"/>
      <c r="M426" s="363"/>
      <c r="N426" s="363"/>
      <c r="O426" s="365"/>
      <c r="AF426" s="231"/>
      <c r="AG426" s="231"/>
      <c r="AH426" s="231"/>
      <c r="AM426" s="231"/>
      <c r="AN426" s="215" t="s">
        <v>555</v>
      </c>
      <c r="AQ426" s="231"/>
      <c r="AS426" s="231"/>
    </row>
    <row r="427" spans="1:45" customFormat="1" ht="15" x14ac:dyDescent="0.25">
      <c r="A427" s="236"/>
      <c r="B427" s="260"/>
      <c r="C427" s="295"/>
      <c r="D427" s="364" t="s">
        <v>70</v>
      </c>
      <c r="E427" s="364"/>
      <c r="F427" s="364"/>
      <c r="G427" s="233"/>
      <c r="H427" s="261"/>
      <c r="I427" s="261"/>
      <c r="J427" s="261"/>
      <c r="K427" s="262"/>
      <c r="L427" s="261"/>
      <c r="M427" s="268">
        <v>2047.24</v>
      </c>
      <c r="N427" s="256"/>
      <c r="O427" s="264">
        <v>16705.48</v>
      </c>
      <c r="AF427" s="231"/>
      <c r="AG427" s="231"/>
      <c r="AH427" s="231"/>
      <c r="AM427" s="231" t="s">
        <v>70</v>
      </c>
      <c r="AQ427" s="231"/>
      <c r="AS427" s="231"/>
    </row>
    <row r="428" spans="1:45" customFormat="1" ht="34.5" x14ac:dyDescent="0.25">
      <c r="A428" s="232" t="s">
        <v>338</v>
      </c>
      <c r="B428" s="233" t="s">
        <v>339</v>
      </c>
      <c r="C428" s="294" t="s">
        <v>569</v>
      </c>
      <c r="D428" s="368" t="s">
        <v>570</v>
      </c>
      <c r="E428" s="368"/>
      <c r="F428" s="368"/>
      <c r="G428" s="233" t="s">
        <v>290</v>
      </c>
      <c r="H428" s="233">
        <v>1.26</v>
      </c>
      <c r="I428" s="233" t="s">
        <v>48</v>
      </c>
      <c r="J428" s="233" t="s">
        <v>571</v>
      </c>
      <c r="K428" s="234"/>
      <c r="L428" s="233"/>
      <c r="M428" s="234"/>
      <c r="N428" s="233"/>
      <c r="O428" s="235"/>
      <c r="AF428" s="231"/>
      <c r="AG428" s="231"/>
      <c r="AH428" s="231" t="s">
        <v>570</v>
      </c>
      <c r="AM428" s="231"/>
      <c r="AQ428" s="231"/>
      <c r="AS428" s="231"/>
    </row>
    <row r="429" spans="1:45" customFormat="1" ht="33.75" x14ac:dyDescent="0.25">
      <c r="A429" s="236"/>
      <c r="B429" s="237"/>
      <c r="C429" s="238" t="s">
        <v>50</v>
      </c>
      <c r="D429" s="366" t="s">
        <v>51</v>
      </c>
      <c r="E429" s="366"/>
      <c r="F429" s="366"/>
      <c r="G429" s="366"/>
      <c r="H429" s="366"/>
      <c r="I429" s="366"/>
      <c r="J429" s="366"/>
      <c r="K429" s="366"/>
      <c r="L429" s="366"/>
      <c r="M429" s="366"/>
      <c r="N429" s="366"/>
      <c r="O429" s="367"/>
      <c r="AF429" s="231"/>
      <c r="AG429" s="231"/>
      <c r="AH429" s="231"/>
      <c r="AI429" s="215" t="s">
        <v>51</v>
      </c>
      <c r="AM429" s="231"/>
      <c r="AQ429" s="231"/>
      <c r="AS429" s="231"/>
    </row>
    <row r="430" spans="1:45" customFormat="1" ht="57" x14ac:dyDescent="0.25">
      <c r="A430" s="236"/>
      <c r="B430" s="237"/>
      <c r="C430" s="238" t="s">
        <v>52</v>
      </c>
      <c r="D430" s="366" t="s">
        <v>53</v>
      </c>
      <c r="E430" s="366"/>
      <c r="F430" s="366"/>
      <c r="G430" s="366"/>
      <c r="H430" s="366"/>
      <c r="I430" s="366"/>
      <c r="J430" s="366"/>
      <c r="K430" s="366"/>
      <c r="L430" s="366"/>
      <c r="M430" s="366"/>
      <c r="N430" s="366"/>
      <c r="O430" s="367"/>
      <c r="AF430" s="231"/>
      <c r="AG430" s="231"/>
      <c r="AH430" s="231"/>
      <c r="AI430" s="215" t="s">
        <v>53</v>
      </c>
      <c r="AM430" s="231"/>
      <c r="AQ430" s="231"/>
      <c r="AS430" s="231"/>
    </row>
    <row r="431" spans="1:45" customFormat="1" ht="15" x14ac:dyDescent="0.25">
      <c r="A431" s="236"/>
      <c r="B431" s="239"/>
      <c r="C431" s="238" t="s">
        <v>48</v>
      </c>
      <c r="D431" s="363" t="s">
        <v>54</v>
      </c>
      <c r="E431" s="363"/>
      <c r="F431" s="363"/>
      <c r="G431" s="240"/>
      <c r="H431" s="241"/>
      <c r="I431" s="241"/>
      <c r="J431" s="241"/>
      <c r="K431" s="242">
        <v>56.55</v>
      </c>
      <c r="L431" s="265">
        <v>1.3225</v>
      </c>
      <c r="M431" s="242">
        <v>94.23</v>
      </c>
      <c r="N431" s="244">
        <v>44.77</v>
      </c>
      <c r="O431" s="247">
        <v>4218.68</v>
      </c>
      <c r="AF431" s="231"/>
      <c r="AG431" s="231"/>
      <c r="AH431" s="231"/>
      <c r="AJ431" s="215" t="s">
        <v>54</v>
      </c>
      <c r="AM431" s="231"/>
      <c r="AQ431" s="231"/>
      <c r="AS431" s="231"/>
    </row>
    <row r="432" spans="1:45" customFormat="1" ht="15" x14ac:dyDescent="0.25">
      <c r="A432" s="236"/>
      <c r="B432" s="239"/>
      <c r="C432" s="238" t="s">
        <v>27</v>
      </c>
      <c r="D432" s="363" t="s">
        <v>55</v>
      </c>
      <c r="E432" s="363"/>
      <c r="F432" s="363"/>
      <c r="G432" s="240"/>
      <c r="H432" s="241"/>
      <c r="I432" s="241"/>
      <c r="J432" s="241"/>
      <c r="K432" s="242">
        <v>9.2200000000000006</v>
      </c>
      <c r="L432" s="265">
        <v>1.4375</v>
      </c>
      <c r="M432" s="242">
        <v>16.7</v>
      </c>
      <c r="N432" s="244">
        <v>13.24</v>
      </c>
      <c r="O432" s="245">
        <v>221.11</v>
      </c>
      <c r="AF432" s="231"/>
      <c r="AG432" s="231"/>
      <c r="AH432" s="231"/>
      <c r="AJ432" s="215" t="s">
        <v>55</v>
      </c>
      <c r="AM432" s="231"/>
      <c r="AQ432" s="231"/>
      <c r="AS432" s="231"/>
    </row>
    <row r="433" spans="1:45" customFormat="1" ht="15" x14ac:dyDescent="0.25">
      <c r="A433" s="236"/>
      <c r="B433" s="239"/>
      <c r="C433" s="238" t="s">
        <v>56</v>
      </c>
      <c r="D433" s="363" t="s">
        <v>57</v>
      </c>
      <c r="E433" s="363"/>
      <c r="F433" s="363"/>
      <c r="G433" s="240"/>
      <c r="H433" s="241"/>
      <c r="I433" s="241"/>
      <c r="J433" s="241"/>
      <c r="K433" s="242">
        <v>0.22</v>
      </c>
      <c r="L433" s="265">
        <v>1.4375</v>
      </c>
      <c r="M433" s="242">
        <v>0.4</v>
      </c>
      <c r="N433" s="244">
        <v>44.77</v>
      </c>
      <c r="O433" s="245">
        <v>17.91</v>
      </c>
      <c r="AF433" s="231"/>
      <c r="AG433" s="231"/>
      <c r="AH433" s="231"/>
      <c r="AJ433" s="215" t="s">
        <v>57</v>
      </c>
      <c r="AM433" s="231"/>
      <c r="AQ433" s="231"/>
      <c r="AS433" s="231"/>
    </row>
    <row r="434" spans="1:45" customFormat="1" ht="15" x14ac:dyDescent="0.25">
      <c r="A434" s="236"/>
      <c r="B434" s="239"/>
      <c r="C434" s="238" t="s">
        <v>58</v>
      </c>
      <c r="D434" s="363" t="s">
        <v>59</v>
      </c>
      <c r="E434" s="363"/>
      <c r="F434" s="363"/>
      <c r="G434" s="240"/>
      <c r="H434" s="241"/>
      <c r="I434" s="241"/>
      <c r="J434" s="241"/>
      <c r="K434" s="242">
        <v>152.04</v>
      </c>
      <c r="L434" s="241"/>
      <c r="M434" s="242">
        <v>191.57</v>
      </c>
      <c r="N434" s="244">
        <v>8.16</v>
      </c>
      <c r="O434" s="247">
        <v>1563.21</v>
      </c>
      <c r="AF434" s="231"/>
      <c r="AG434" s="231"/>
      <c r="AH434" s="231"/>
      <c r="AJ434" s="215" t="s">
        <v>59</v>
      </c>
      <c r="AM434" s="231"/>
      <c r="AQ434" s="231"/>
      <c r="AS434" s="231"/>
    </row>
    <row r="435" spans="1:45" customFormat="1" ht="15" x14ac:dyDescent="0.25">
      <c r="A435" s="236"/>
      <c r="B435" s="239"/>
      <c r="C435" s="238"/>
      <c r="D435" s="363" t="s">
        <v>60</v>
      </c>
      <c r="E435" s="363"/>
      <c r="F435" s="363"/>
      <c r="G435" s="240" t="s">
        <v>61</v>
      </c>
      <c r="H435" s="244">
        <v>5.31</v>
      </c>
      <c r="I435" s="265">
        <v>1.3225</v>
      </c>
      <c r="J435" s="269">
        <v>8.8483184999999995</v>
      </c>
      <c r="K435" s="250"/>
      <c r="L435" s="241"/>
      <c r="M435" s="250"/>
      <c r="N435" s="241"/>
      <c r="O435" s="251"/>
      <c r="AF435" s="231"/>
      <c r="AG435" s="231"/>
      <c r="AH435" s="231"/>
      <c r="AK435" s="215" t="s">
        <v>60</v>
      </c>
      <c r="AM435" s="231"/>
      <c r="AQ435" s="231"/>
      <c r="AS435" s="231"/>
    </row>
    <row r="436" spans="1:45" customFormat="1" ht="15" x14ac:dyDescent="0.25">
      <c r="A436" s="236"/>
      <c r="B436" s="239"/>
      <c r="C436" s="238"/>
      <c r="D436" s="363" t="s">
        <v>62</v>
      </c>
      <c r="E436" s="363"/>
      <c r="F436" s="363"/>
      <c r="G436" s="240" t="s">
        <v>61</v>
      </c>
      <c r="H436" s="244">
        <v>0.02</v>
      </c>
      <c r="I436" s="265">
        <v>1.4375</v>
      </c>
      <c r="J436" s="249">
        <v>3.6225E-2</v>
      </c>
      <c r="K436" s="250"/>
      <c r="L436" s="241"/>
      <c r="M436" s="250"/>
      <c r="N436" s="241"/>
      <c r="O436" s="251"/>
      <c r="AF436" s="231"/>
      <c r="AG436" s="231"/>
      <c r="AH436" s="231"/>
      <c r="AK436" s="215" t="s">
        <v>62</v>
      </c>
      <c r="AM436" s="231"/>
      <c r="AQ436" s="231"/>
      <c r="AS436" s="231"/>
    </row>
    <row r="437" spans="1:45" customFormat="1" ht="15" x14ac:dyDescent="0.25">
      <c r="A437" s="254"/>
      <c r="B437" s="240"/>
      <c r="C437" s="238"/>
      <c r="D437" s="369" t="s">
        <v>63</v>
      </c>
      <c r="E437" s="369"/>
      <c r="F437" s="369"/>
      <c r="G437" s="255"/>
      <c r="H437" s="256"/>
      <c r="I437" s="256"/>
      <c r="J437" s="256"/>
      <c r="K437" s="258">
        <v>217.81</v>
      </c>
      <c r="L437" s="256"/>
      <c r="M437" s="258">
        <v>302.5</v>
      </c>
      <c r="N437" s="256"/>
      <c r="O437" s="259">
        <v>6003</v>
      </c>
      <c r="AF437" s="231"/>
      <c r="AG437" s="231"/>
      <c r="AH437" s="231"/>
      <c r="AL437" s="215" t="s">
        <v>63</v>
      </c>
      <c r="AM437" s="231"/>
      <c r="AQ437" s="231"/>
      <c r="AS437" s="231"/>
    </row>
    <row r="438" spans="1:45" customFormat="1" ht="15" x14ac:dyDescent="0.25">
      <c r="A438" s="236"/>
      <c r="B438" s="239"/>
      <c r="C438" s="238"/>
      <c r="D438" s="363" t="s">
        <v>64</v>
      </c>
      <c r="E438" s="363"/>
      <c r="F438" s="363"/>
      <c r="G438" s="240"/>
      <c r="H438" s="241"/>
      <c r="I438" s="241"/>
      <c r="J438" s="241"/>
      <c r="K438" s="250"/>
      <c r="L438" s="241"/>
      <c r="M438" s="242">
        <v>94.63</v>
      </c>
      <c r="N438" s="241"/>
      <c r="O438" s="247">
        <v>4236.59</v>
      </c>
      <c r="AF438" s="231"/>
      <c r="AG438" s="231"/>
      <c r="AH438" s="231"/>
      <c r="AK438" s="215" t="s">
        <v>64</v>
      </c>
      <c r="AM438" s="231"/>
      <c r="AQ438" s="231"/>
      <c r="AS438" s="231"/>
    </row>
    <row r="439" spans="1:45" customFormat="1" ht="45" x14ac:dyDescent="0.25">
      <c r="A439" s="236"/>
      <c r="B439" s="239"/>
      <c r="C439" s="238" t="s">
        <v>572</v>
      </c>
      <c r="D439" s="363" t="s">
        <v>573</v>
      </c>
      <c r="E439" s="363"/>
      <c r="F439" s="363"/>
      <c r="G439" s="240" t="s">
        <v>67</v>
      </c>
      <c r="H439" s="248">
        <v>94</v>
      </c>
      <c r="I439" s="241"/>
      <c r="J439" s="248">
        <v>94</v>
      </c>
      <c r="K439" s="250"/>
      <c r="L439" s="241"/>
      <c r="M439" s="242">
        <v>88.95</v>
      </c>
      <c r="N439" s="241"/>
      <c r="O439" s="247">
        <v>3982.39</v>
      </c>
      <c r="AF439" s="231"/>
      <c r="AG439" s="231"/>
      <c r="AH439" s="231"/>
      <c r="AK439" s="215" t="s">
        <v>573</v>
      </c>
      <c r="AM439" s="231"/>
      <c r="AQ439" s="231"/>
      <c r="AS439" s="231"/>
    </row>
    <row r="440" spans="1:45" customFormat="1" ht="67.5" x14ac:dyDescent="0.25">
      <c r="A440" s="236"/>
      <c r="B440" s="239"/>
      <c r="C440" s="238" t="s">
        <v>574</v>
      </c>
      <c r="D440" s="363" t="s">
        <v>575</v>
      </c>
      <c r="E440" s="363"/>
      <c r="F440" s="363"/>
      <c r="G440" s="240" t="s">
        <v>67</v>
      </c>
      <c r="H440" s="248">
        <v>51</v>
      </c>
      <c r="I440" s="241"/>
      <c r="J440" s="248">
        <v>51</v>
      </c>
      <c r="K440" s="250"/>
      <c r="L440" s="241"/>
      <c r="M440" s="242">
        <v>48.26</v>
      </c>
      <c r="N440" s="241"/>
      <c r="O440" s="247">
        <v>2160.66</v>
      </c>
      <c r="AF440" s="231"/>
      <c r="AG440" s="231"/>
      <c r="AH440" s="231"/>
      <c r="AK440" s="215" t="s">
        <v>575</v>
      </c>
      <c r="AM440" s="231"/>
      <c r="AQ440" s="231"/>
      <c r="AS440" s="231"/>
    </row>
    <row r="441" spans="1:45" customFormat="1" ht="15" x14ac:dyDescent="0.25">
      <c r="A441" s="236"/>
      <c r="B441" s="260"/>
      <c r="C441" s="295"/>
      <c r="D441" s="364" t="s">
        <v>70</v>
      </c>
      <c r="E441" s="364"/>
      <c r="F441" s="364"/>
      <c r="G441" s="233"/>
      <c r="H441" s="261"/>
      <c r="I441" s="261"/>
      <c r="J441" s="261"/>
      <c r="K441" s="262"/>
      <c r="L441" s="261"/>
      <c r="M441" s="263">
        <v>439.71</v>
      </c>
      <c r="N441" s="256"/>
      <c r="O441" s="264">
        <v>12146.05</v>
      </c>
      <c r="AF441" s="231"/>
      <c r="AG441" s="231"/>
      <c r="AH441" s="231"/>
      <c r="AM441" s="231" t="s">
        <v>70</v>
      </c>
      <c r="AQ441" s="231"/>
      <c r="AS441" s="231"/>
    </row>
    <row r="442" spans="1:45" customFormat="1" ht="34.5" x14ac:dyDescent="0.25">
      <c r="A442" s="232" t="s">
        <v>339</v>
      </c>
      <c r="B442" s="233" t="s">
        <v>340</v>
      </c>
      <c r="C442" s="294" t="s">
        <v>576</v>
      </c>
      <c r="D442" s="368" t="s">
        <v>577</v>
      </c>
      <c r="E442" s="368"/>
      <c r="F442" s="368"/>
      <c r="G442" s="233" t="s">
        <v>290</v>
      </c>
      <c r="H442" s="233">
        <v>1.26</v>
      </c>
      <c r="I442" s="233" t="s">
        <v>48</v>
      </c>
      <c r="J442" s="233" t="s">
        <v>571</v>
      </c>
      <c r="K442" s="234"/>
      <c r="L442" s="233"/>
      <c r="M442" s="234"/>
      <c r="N442" s="233"/>
      <c r="O442" s="235"/>
      <c r="AF442" s="231"/>
      <c r="AG442" s="231"/>
      <c r="AH442" s="231" t="s">
        <v>577</v>
      </c>
      <c r="AM442" s="231"/>
      <c r="AQ442" s="231"/>
      <c r="AS442" s="231"/>
    </row>
    <row r="443" spans="1:45" customFormat="1" ht="15" x14ac:dyDescent="0.25">
      <c r="A443" s="236"/>
      <c r="B443" s="237"/>
      <c r="C443" s="238"/>
      <c r="D443" s="366" t="s">
        <v>578</v>
      </c>
      <c r="E443" s="366"/>
      <c r="F443" s="366"/>
      <c r="G443" s="366"/>
      <c r="H443" s="366"/>
      <c r="I443" s="366"/>
      <c r="J443" s="366"/>
      <c r="K443" s="366"/>
      <c r="L443" s="366"/>
      <c r="M443" s="366"/>
      <c r="N443" s="366"/>
      <c r="O443" s="367"/>
      <c r="AF443" s="231"/>
      <c r="AG443" s="231"/>
      <c r="AH443" s="231"/>
      <c r="AI443" s="215" t="s">
        <v>578</v>
      </c>
      <c r="AM443" s="231"/>
      <c r="AQ443" s="231"/>
      <c r="AS443" s="231"/>
    </row>
    <row r="444" spans="1:45" customFormat="1" ht="33.75" x14ac:dyDescent="0.25">
      <c r="A444" s="236"/>
      <c r="B444" s="237"/>
      <c r="C444" s="238" t="s">
        <v>50</v>
      </c>
      <c r="D444" s="366" t="s">
        <v>51</v>
      </c>
      <c r="E444" s="366"/>
      <c r="F444" s="366"/>
      <c r="G444" s="366"/>
      <c r="H444" s="366"/>
      <c r="I444" s="366"/>
      <c r="J444" s="366"/>
      <c r="K444" s="366"/>
      <c r="L444" s="366"/>
      <c r="M444" s="366"/>
      <c r="N444" s="366"/>
      <c r="O444" s="367"/>
      <c r="AF444" s="231"/>
      <c r="AG444" s="231"/>
      <c r="AH444" s="231"/>
      <c r="AI444" s="215" t="s">
        <v>51</v>
      </c>
      <c r="AM444" s="231"/>
      <c r="AQ444" s="231"/>
      <c r="AS444" s="231"/>
    </row>
    <row r="445" spans="1:45" customFormat="1" ht="57" x14ac:dyDescent="0.25">
      <c r="A445" s="236"/>
      <c r="B445" s="237"/>
      <c r="C445" s="238" t="s">
        <v>52</v>
      </c>
      <c r="D445" s="366" t="s">
        <v>53</v>
      </c>
      <c r="E445" s="366"/>
      <c r="F445" s="366"/>
      <c r="G445" s="366"/>
      <c r="H445" s="366"/>
      <c r="I445" s="366"/>
      <c r="J445" s="366"/>
      <c r="K445" s="366"/>
      <c r="L445" s="366"/>
      <c r="M445" s="366"/>
      <c r="N445" s="366"/>
      <c r="O445" s="367"/>
      <c r="AF445" s="231"/>
      <c r="AG445" s="231"/>
      <c r="AH445" s="231"/>
      <c r="AI445" s="215" t="s">
        <v>53</v>
      </c>
      <c r="AM445" s="231"/>
      <c r="AQ445" s="231"/>
      <c r="AS445" s="231"/>
    </row>
    <row r="446" spans="1:45" customFormat="1" ht="15" x14ac:dyDescent="0.25">
      <c r="A446" s="236"/>
      <c r="B446" s="239"/>
      <c r="C446" s="238" t="s">
        <v>48</v>
      </c>
      <c r="D446" s="363" t="s">
        <v>54</v>
      </c>
      <c r="E446" s="363"/>
      <c r="F446" s="363"/>
      <c r="G446" s="240"/>
      <c r="H446" s="241"/>
      <c r="I446" s="241"/>
      <c r="J446" s="241"/>
      <c r="K446" s="242">
        <v>19.32</v>
      </c>
      <c r="L446" s="243">
        <v>2.645</v>
      </c>
      <c r="M446" s="242">
        <v>64.39</v>
      </c>
      <c r="N446" s="244">
        <v>44.77</v>
      </c>
      <c r="O446" s="247">
        <v>2882.74</v>
      </c>
      <c r="AF446" s="231"/>
      <c r="AG446" s="231"/>
      <c r="AH446" s="231"/>
      <c r="AJ446" s="215" t="s">
        <v>54</v>
      </c>
      <c r="AM446" s="231"/>
      <c r="AQ446" s="231"/>
      <c r="AS446" s="231"/>
    </row>
    <row r="447" spans="1:45" customFormat="1" ht="15" x14ac:dyDescent="0.25">
      <c r="A447" s="236"/>
      <c r="B447" s="239"/>
      <c r="C447" s="238" t="s">
        <v>27</v>
      </c>
      <c r="D447" s="363" t="s">
        <v>55</v>
      </c>
      <c r="E447" s="363"/>
      <c r="F447" s="363"/>
      <c r="G447" s="240"/>
      <c r="H447" s="241"/>
      <c r="I447" s="241"/>
      <c r="J447" s="241"/>
      <c r="K447" s="242">
        <v>6.01</v>
      </c>
      <c r="L447" s="243">
        <v>2.875</v>
      </c>
      <c r="M447" s="242">
        <v>21.77</v>
      </c>
      <c r="N447" s="244">
        <v>13.24</v>
      </c>
      <c r="O447" s="245">
        <v>288.23</v>
      </c>
      <c r="AF447" s="231"/>
      <c r="AG447" s="231"/>
      <c r="AH447" s="231"/>
      <c r="AJ447" s="215" t="s">
        <v>55</v>
      </c>
      <c r="AM447" s="231"/>
      <c r="AQ447" s="231"/>
      <c r="AS447" s="231"/>
    </row>
    <row r="448" spans="1:45" customFormat="1" ht="15" x14ac:dyDescent="0.25">
      <c r="A448" s="236"/>
      <c r="B448" s="239"/>
      <c r="C448" s="238" t="s">
        <v>56</v>
      </c>
      <c r="D448" s="363" t="s">
        <v>57</v>
      </c>
      <c r="E448" s="363"/>
      <c r="F448" s="363"/>
      <c r="G448" s="240"/>
      <c r="H448" s="241"/>
      <c r="I448" s="241"/>
      <c r="J448" s="241"/>
      <c r="K448" s="242">
        <v>0.22</v>
      </c>
      <c r="L448" s="243">
        <v>2.875</v>
      </c>
      <c r="M448" s="242">
        <v>0.8</v>
      </c>
      <c r="N448" s="244">
        <v>44.77</v>
      </c>
      <c r="O448" s="245">
        <v>35.82</v>
      </c>
      <c r="AF448" s="231"/>
      <c r="AG448" s="231"/>
      <c r="AH448" s="231"/>
      <c r="AJ448" s="215" t="s">
        <v>57</v>
      </c>
      <c r="AM448" s="231"/>
      <c r="AQ448" s="231"/>
      <c r="AS448" s="231"/>
    </row>
    <row r="449" spans="1:45" customFormat="1" ht="15" x14ac:dyDescent="0.25">
      <c r="A449" s="236"/>
      <c r="B449" s="239"/>
      <c r="C449" s="238" t="s">
        <v>58</v>
      </c>
      <c r="D449" s="363" t="s">
        <v>59</v>
      </c>
      <c r="E449" s="363"/>
      <c r="F449" s="363"/>
      <c r="G449" s="240"/>
      <c r="H449" s="241"/>
      <c r="I449" s="241"/>
      <c r="J449" s="241"/>
      <c r="K449" s="242">
        <v>138.16</v>
      </c>
      <c r="L449" s="248">
        <v>2</v>
      </c>
      <c r="M449" s="242">
        <v>348.16</v>
      </c>
      <c r="N449" s="244">
        <v>8.16</v>
      </c>
      <c r="O449" s="247">
        <v>2840.99</v>
      </c>
      <c r="AF449" s="231"/>
      <c r="AG449" s="231"/>
      <c r="AH449" s="231"/>
      <c r="AJ449" s="215" t="s">
        <v>59</v>
      </c>
      <c r="AM449" s="231"/>
      <c r="AQ449" s="231"/>
      <c r="AS449" s="231"/>
    </row>
    <row r="450" spans="1:45" customFormat="1" ht="15" x14ac:dyDescent="0.25">
      <c r="A450" s="236"/>
      <c r="B450" s="239"/>
      <c r="C450" s="238"/>
      <c r="D450" s="363" t="s">
        <v>60</v>
      </c>
      <c r="E450" s="363"/>
      <c r="F450" s="363"/>
      <c r="G450" s="240" t="s">
        <v>61</v>
      </c>
      <c r="H450" s="244">
        <v>2.13</v>
      </c>
      <c r="I450" s="243">
        <v>2.645</v>
      </c>
      <c r="J450" s="249">
        <v>7.0986510000000003</v>
      </c>
      <c r="K450" s="250"/>
      <c r="L450" s="241"/>
      <c r="M450" s="250"/>
      <c r="N450" s="241"/>
      <c r="O450" s="251"/>
      <c r="AF450" s="231"/>
      <c r="AG450" s="231"/>
      <c r="AH450" s="231"/>
      <c r="AK450" s="215" t="s">
        <v>60</v>
      </c>
      <c r="AM450" s="231"/>
      <c r="AQ450" s="231"/>
      <c r="AS450" s="231"/>
    </row>
    <row r="451" spans="1:45" customFormat="1" ht="15" x14ac:dyDescent="0.25">
      <c r="A451" s="236"/>
      <c r="B451" s="239"/>
      <c r="C451" s="238"/>
      <c r="D451" s="363" t="s">
        <v>62</v>
      </c>
      <c r="E451" s="363"/>
      <c r="F451" s="363"/>
      <c r="G451" s="240" t="s">
        <v>61</v>
      </c>
      <c r="H451" s="244">
        <v>0.02</v>
      </c>
      <c r="I451" s="243">
        <v>2.875</v>
      </c>
      <c r="J451" s="253">
        <v>7.2450000000000001E-2</v>
      </c>
      <c r="K451" s="250"/>
      <c r="L451" s="241"/>
      <c r="M451" s="250"/>
      <c r="N451" s="241"/>
      <c r="O451" s="251"/>
      <c r="AF451" s="231"/>
      <c r="AG451" s="231"/>
      <c r="AH451" s="231"/>
      <c r="AK451" s="215" t="s">
        <v>62</v>
      </c>
      <c r="AM451" s="231"/>
      <c r="AQ451" s="231"/>
      <c r="AS451" s="231"/>
    </row>
    <row r="452" spans="1:45" customFormat="1" ht="15" x14ac:dyDescent="0.25">
      <c r="A452" s="254"/>
      <c r="B452" s="240"/>
      <c r="C452" s="238"/>
      <c r="D452" s="369" t="s">
        <v>63</v>
      </c>
      <c r="E452" s="369"/>
      <c r="F452" s="369"/>
      <c r="G452" s="255"/>
      <c r="H452" s="256"/>
      <c r="I452" s="256"/>
      <c r="J452" s="256"/>
      <c r="K452" s="258">
        <v>163.49</v>
      </c>
      <c r="L452" s="256"/>
      <c r="M452" s="258">
        <v>434.32</v>
      </c>
      <c r="N452" s="256"/>
      <c r="O452" s="259">
        <v>6011.96</v>
      </c>
      <c r="AF452" s="231"/>
      <c r="AG452" s="231"/>
      <c r="AH452" s="231"/>
      <c r="AL452" s="215" t="s">
        <v>63</v>
      </c>
      <c r="AM452" s="231"/>
      <c r="AQ452" s="231"/>
      <c r="AS452" s="231"/>
    </row>
    <row r="453" spans="1:45" customFormat="1" ht="15" x14ac:dyDescent="0.25">
      <c r="A453" s="236"/>
      <c r="B453" s="239"/>
      <c r="C453" s="238"/>
      <c r="D453" s="363" t="s">
        <v>64</v>
      </c>
      <c r="E453" s="363"/>
      <c r="F453" s="363"/>
      <c r="G453" s="240"/>
      <c r="H453" s="241"/>
      <c r="I453" s="241"/>
      <c r="J453" s="241"/>
      <c r="K453" s="250"/>
      <c r="L453" s="241"/>
      <c r="M453" s="242">
        <v>65.19</v>
      </c>
      <c r="N453" s="241"/>
      <c r="O453" s="247">
        <v>2918.56</v>
      </c>
      <c r="AF453" s="231"/>
      <c r="AG453" s="231"/>
      <c r="AH453" s="231"/>
      <c r="AK453" s="215" t="s">
        <v>64</v>
      </c>
      <c r="AM453" s="231"/>
      <c r="AQ453" s="231"/>
      <c r="AS453" s="231"/>
    </row>
    <row r="454" spans="1:45" customFormat="1" ht="45" x14ac:dyDescent="0.25">
      <c r="A454" s="236"/>
      <c r="B454" s="239"/>
      <c r="C454" s="238" t="s">
        <v>572</v>
      </c>
      <c r="D454" s="363" t="s">
        <v>573</v>
      </c>
      <c r="E454" s="363"/>
      <c r="F454" s="363"/>
      <c r="G454" s="240" t="s">
        <v>67</v>
      </c>
      <c r="H454" s="248">
        <v>94</v>
      </c>
      <c r="I454" s="241"/>
      <c r="J454" s="248">
        <v>94</v>
      </c>
      <c r="K454" s="250"/>
      <c r="L454" s="241"/>
      <c r="M454" s="242">
        <v>61.28</v>
      </c>
      <c r="N454" s="241"/>
      <c r="O454" s="247">
        <v>2743.45</v>
      </c>
      <c r="AF454" s="231"/>
      <c r="AG454" s="231"/>
      <c r="AH454" s="231"/>
      <c r="AK454" s="215" t="s">
        <v>573</v>
      </c>
      <c r="AM454" s="231"/>
      <c r="AQ454" s="231"/>
      <c r="AS454" s="231"/>
    </row>
    <row r="455" spans="1:45" customFormat="1" ht="67.5" x14ac:dyDescent="0.25">
      <c r="A455" s="236"/>
      <c r="B455" s="239"/>
      <c r="C455" s="238" t="s">
        <v>574</v>
      </c>
      <c r="D455" s="363" t="s">
        <v>575</v>
      </c>
      <c r="E455" s="363"/>
      <c r="F455" s="363"/>
      <c r="G455" s="240" t="s">
        <v>67</v>
      </c>
      <c r="H455" s="248">
        <v>51</v>
      </c>
      <c r="I455" s="244">
        <v>0.85</v>
      </c>
      <c r="J455" s="244">
        <v>43.35</v>
      </c>
      <c r="K455" s="250"/>
      <c r="L455" s="241"/>
      <c r="M455" s="242">
        <v>28.26</v>
      </c>
      <c r="N455" s="241"/>
      <c r="O455" s="247">
        <v>1265.2</v>
      </c>
      <c r="AF455" s="231"/>
      <c r="AG455" s="231"/>
      <c r="AH455" s="231"/>
      <c r="AK455" s="215" t="s">
        <v>575</v>
      </c>
      <c r="AM455" s="231"/>
      <c r="AQ455" s="231"/>
      <c r="AS455" s="231"/>
    </row>
    <row r="456" spans="1:45" customFormat="1" ht="15" x14ac:dyDescent="0.25">
      <c r="A456" s="236"/>
      <c r="B456" s="260"/>
      <c r="C456" s="295"/>
      <c r="D456" s="364" t="s">
        <v>70</v>
      </c>
      <c r="E456" s="364"/>
      <c r="F456" s="364"/>
      <c r="G456" s="233"/>
      <c r="H456" s="261"/>
      <c r="I456" s="261"/>
      <c r="J456" s="261"/>
      <c r="K456" s="262"/>
      <c r="L456" s="261"/>
      <c r="M456" s="263">
        <v>523.86</v>
      </c>
      <c r="N456" s="256"/>
      <c r="O456" s="264">
        <v>10020.61</v>
      </c>
      <c r="AF456" s="231"/>
      <c r="AG456" s="231"/>
      <c r="AH456" s="231"/>
      <c r="AM456" s="231" t="s">
        <v>70</v>
      </c>
      <c r="AQ456" s="231"/>
      <c r="AS456" s="231"/>
    </row>
    <row r="457" spans="1:45" customFormat="1" ht="15" x14ac:dyDescent="0.25">
      <c r="A457" s="271"/>
      <c r="B457" s="216"/>
      <c r="C457" s="234"/>
      <c r="D457" s="364" t="s">
        <v>579</v>
      </c>
      <c r="E457" s="364"/>
      <c r="F457" s="364"/>
      <c r="G457" s="364"/>
      <c r="H457" s="364"/>
      <c r="I457" s="364"/>
      <c r="J457" s="364"/>
      <c r="K457" s="364"/>
      <c r="L457" s="364"/>
      <c r="M457" s="272"/>
      <c r="N457" s="273"/>
      <c r="O457" s="274"/>
      <c r="P457" s="275"/>
      <c r="AF457" s="231"/>
      <c r="AG457" s="231"/>
      <c r="AH457" s="231"/>
      <c r="AM457" s="231"/>
      <c r="AQ457" s="231" t="s">
        <v>579</v>
      </c>
      <c r="AS457" s="231"/>
    </row>
    <row r="458" spans="1:45" customFormat="1" ht="15" x14ac:dyDescent="0.25">
      <c r="A458" s="236"/>
      <c r="B458" s="214"/>
      <c r="C458" s="238"/>
      <c r="D458" s="363" t="s">
        <v>94</v>
      </c>
      <c r="E458" s="363"/>
      <c r="F458" s="363"/>
      <c r="G458" s="363"/>
      <c r="H458" s="363"/>
      <c r="I458" s="363"/>
      <c r="J458" s="363"/>
      <c r="K458" s="363"/>
      <c r="L458" s="363"/>
      <c r="M458" s="276">
        <v>48140.61</v>
      </c>
      <c r="N458" s="277"/>
      <c r="O458" s="278"/>
      <c r="P458" s="279"/>
      <c r="AF458" s="231"/>
      <c r="AG458" s="231"/>
      <c r="AH458" s="231"/>
      <c r="AM458" s="231"/>
      <c r="AQ458" s="231"/>
      <c r="AR458" s="215" t="s">
        <v>94</v>
      </c>
      <c r="AS458" s="231"/>
    </row>
    <row r="459" spans="1:45" customFormat="1" ht="15" x14ac:dyDescent="0.25">
      <c r="A459" s="236"/>
      <c r="B459" s="214"/>
      <c r="C459" s="238"/>
      <c r="D459" s="363" t="s">
        <v>95</v>
      </c>
      <c r="E459" s="363"/>
      <c r="F459" s="363"/>
      <c r="G459" s="363"/>
      <c r="H459" s="363"/>
      <c r="I459" s="363"/>
      <c r="J459" s="363"/>
      <c r="K459" s="363"/>
      <c r="L459" s="363"/>
      <c r="M459" s="279"/>
      <c r="N459" s="277"/>
      <c r="O459" s="278"/>
      <c r="P459" s="279"/>
      <c r="AF459" s="231"/>
      <c r="AG459" s="231"/>
      <c r="AH459" s="231"/>
      <c r="AM459" s="231"/>
      <c r="AQ459" s="231"/>
      <c r="AR459" s="215" t="s">
        <v>95</v>
      </c>
      <c r="AS459" s="231"/>
    </row>
    <row r="460" spans="1:45" customFormat="1" ht="15" x14ac:dyDescent="0.25">
      <c r="A460" s="236"/>
      <c r="B460" s="214"/>
      <c r="C460" s="238"/>
      <c r="D460" s="363" t="s">
        <v>96</v>
      </c>
      <c r="E460" s="363"/>
      <c r="F460" s="363"/>
      <c r="G460" s="363"/>
      <c r="H460" s="363"/>
      <c r="I460" s="363"/>
      <c r="J460" s="363"/>
      <c r="K460" s="363"/>
      <c r="L460" s="363"/>
      <c r="M460" s="276">
        <v>1539.55</v>
      </c>
      <c r="N460" s="277"/>
      <c r="O460" s="278"/>
      <c r="P460" s="279"/>
      <c r="AF460" s="231"/>
      <c r="AG460" s="231"/>
      <c r="AH460" s="231"/>
      <c r="AM460" s="231"/>
      <c r="AQ460" s="231"/>
      <c r="AR460" s="215" t="s">
        <v>96</v>
      </c>
      <c r="AS460" s="231"/>
    </row>
    <row r="461" spans="1:45" customFormat="1" ht="15" x14ac:dyDescent="0.25">
      <c r="A461" s="236"/>
      <c r="B461" s="214"/>
      <c r="C461" s="238"/>
      <c r="D461" s="363" t="s">
        <v>97</v>
      </c>
      <c r="E461" s="363"/>
      <c r="F461" s="363"/>
      <c r="G461" s="363"/>
      <c r="H461" s="363"/>
      <c r="I461" s="363"/>
      <c r="J461" s="363"/>
      <c r="K461" s="363"/>
      <c r="L461" s="363"/>
      <c r="M461" s="276">
        <v>3777.89</v>
      </c>
      <c r="N461" s="277"/>
      <c r="O461" s="278"/>
      <c r="P461" s="279"/>
      <c r="AF461" s="231"/>
      <c r="AG461" s="231"/>
      <c r="AH461" s="231"/>
      <c r="AM461" s="231"/>
      <c r="AQ461" s="231"/>
      <c r="AR461" s="215" t="s">
        <v>97</v>
      </c>
      <c r="AS461" s="231"/>
    </row>
    <row r="462" spans="1:45" customFormat="1" ht="15" x14ac:dyDescent="0.25">
      <c r="A462" s="236"/>
      <c r="B462" s="214"/>
      <c r="C462" s="238"/>
      <c r="D462" s="363" t="s">
        <v>98</v>
      </c>
      <c r="E462" s="363"/>
      <c r="F462" s="363"/>
      <c r="G462" s="363"/>
      <c r="H462" s="363"/>
      <c r="I462" s="363"/>
      <c r="J462" s="363"/>
      <c r="K462" s="363"/>
      <c r="L462" s="363"/>
      <c r="M462" s="280">
        <v>340.8</v>
      </c>
      <c r="N462" s="277"/>
      <c r="O462" s="278"/>
      <c r="P462" s="279"/>
      <c r="AF462" s="231"/>
      <c r="AG462" s="231"/>
      <c r="AH462" s="231"/>
      <c r="AM462" s="231"/>
      <c r="AQ462" s="231"/>
      <c r="AR462" s="215" t="s">
        <v>98</v>
      </c>
      <c r="AS462" s="231"/>
    </row>
    <row r="463" spans="1:45" customFormat="1" ht="15" x14ac:dyDescent="0.25">
      <c r="A463" s="236"/>
      <c r="B463" s="214"/>
      <c r="C463" s="238"/>
      <c r="D463" s="363" t="s">
        <v>99</v>
      </c>
      <c r="E463" s="363"/>
      <c r="F463" s="363"/>
      <c r="G463" s="363"/>
      <c r="H463" s="363"/>
      <c r="I463" s="363"/>
      <c r="J463" s="363"/>
      <c r="K463" s="363"/>
      <c r="L463" s="363"/>
      <c r="M463" s="276">
        <v>42823.17</v>
      </c>
      <c r="N463" s="277"/>
      <c r="O463" s="278"/>
      <c r="P463" s="279"/>
      <c r="AF463" s="231"/>
      <c r="AG463" s="231"/>
      <c r="AH463" s="231"/>
      <c r="AM463" s="231"/>
      <c r="AQ463" s="231"/>
      <c r="AR463" s="215" t="s">
        <v>99</v>
      </c>
      <c r="AS463" s="231"/>
    </row>
    <row r="464" spans="1:45" customFormat="1" ht="15" x14ac:dyDescent="0.25">
      <c r="A464" s="236"/>
      <c r="B464" s="214"/>
      <c r="C464" s="238"/>
      <c r="D464" s="363" t="s">
        <v>100</v>
      </c>
      <c r="E464" s="363"/>
      <c r="F464" s="363"/>
      <c r="G464" s="363"/>
      <c r="H464" s="363"/>
      <c r="I464" s="363"/>
      <c r="J464" s="363"/>
      <c r="K464" s="363"/>
      <c r="L464" s="363"/>
      <c r="M464" s="276">
        <v>50874.18</v>
      </c>
      <c r="N464" s="277"/>
      <c r="O464" s="278"/>
      <c r="P464" s="279"/>
      <c r="AF464" s="231"/>
      <c r="AG464" s="231"/>
      <c r="AH464" s="231"/>
      <c r="AM464" s="231"/>
      <c r="AQ464" s="231"/>
      <c r="AR464" s="215" t="s">
        <v>100</v>
      </c>
      <c r="AS464" s="231"/>
    </row>
    <row r="465" spans="1:45" customFormat="1" ht="15" x14ac:dyDescent="0.25">
      <c r="A465" s="236"/>
      <c r="B465" s="214"/>
      <c r="C465" s="238"/>
      <c r="D465" s="363" t="s">
        <v>95</v>
      </c>
      <c r="E465" s="363"/>
      <c r="F465" s="363"/>
      <c r="G465" s="363"/>
      <c r="H465" s="363"/>
      <c r="I465" s="363"/>
      <c r="J465" s="363"/>
      <c r="K465" s="363"/>
      <c r="L465" s="363"/>
      <c r="M465" s="279"/>
      <c r="N465" s="277"/>
      <c r="O465" s="278"/>
      <c r="P465" s="279"/>
      <c r="AF465" s="231"/>
      <c r="AG465" s="231"/>
      <c r="AH465" s="231"/>
      <c r="AM465" s="231"/>
      <c r="AQ465" s="231"/>
      <c r="AR465" s="215" t="s">
        <v>95</v>
      </c>
      <c r="AS465" s="231"/>
    </row>
    <row r="466" spans="1:45" customFormat="1" ht="15" x14ac:dyDescent="0.25">
      <c r="A466" s="236"/>
      <c r="B466" s="214"/>
      <c r="C466" s="238"/>
      <c r="D466" s="363" t="s">
        <v>106</v>
      </c>
      <c r="E466" s="363"/>
      <c r="F466" s="363"/>
      <c r="G466" s="363"/>
      <c r="H466" s="363"/>
      <c r="I466" s="363"/>
      <c r="J466" s="363"/>
      <c r="K466" s="363"/>
      <c r="L466" s="363"/>
      <c r="M466" s="276">
        <v>1539.55</v>
      </c>
      <c r="N466" s="277"/>
      <c r="O466" s="278"/>
      <c r="P466" s="279"/>
      <c r="AF466" s="231"/>
      <c r="AG466" s="231"/>
      <c r="AH466" s="231"/>
      <c r="AM466" s="231"/>
      <c r="AQ466" s="231"/>
      <c r="AR466" s="215" t="s">
        <v>106</v>
      </c>
      <c r="AS466" s="231"/>
    </row>
    <row r="467" spans="1:45" customFormat="1" ht="15" x14ac:dyDescent="0.25">
      <c r="A467" s="236"/>
      <c r="B467" s="214"/>
      <c r="C467" s="238"/>
      <c r="D467" s="363" t="s">
        <v>107</v>
      </c>
      <c r="E467" s="363"/>
      <c r="F467" s="363"/>
      <c r="G467" s="363"/>
      <c r="H467" s="363"/>
      <c r="I467" s="363"/>
      <c r="J467" s="363"/>
      <c r="K467" s="363"/>
      <c r="L467" s="363"/>
      <c r="M467" s="276">
        <v>3777.89</v>
      </c>
      <c r="N467" s="277"/>
      <c r="O467" s="278"/>
      <c r="P467" s="279"/>
      <c r="AF467" s="231"/>
      <c r="AG467" s="231"/>
      <c r="AH467" s="231"/>
      <c r="AM467" s="231"/>
      <c r="AQ467" s="231"/>
      <c r="AR467" s="215" t="s">
        <v>107</v>
      </c>
      <c r="AS467" s="231"/>
    </row>
    <row r="468" spans="1:45" customFormat="1" ht="15" x14ac:dyDescent="0.25">
      <c r="A468" s="236"/>
      <c r="B468" s="214"/>
      <c r="C468" s="238"/>
      <c r="D468" s="363" t="s">
        <v>108</v>
      </c>
      <c r="E468" s="363"/>
      <c r="F468" s="363"/>
      <c r="G468" s="363"/>
      <c r="H468" s="363"/>
      <c r="I468" s="363"/>
      <c r="J468" s="363"/>
      <c r="K468" s="363"/>
      <c r="L468" s="363"/>
      <c r="M468" s="280">
        <v>340.8</v>
      </c>
      <c r="N468" s="277"/>
      <c r="O468" s="278"/>
      <c r="P468" s="279"/>
      <c r="AF468" s="231"/>
      <c r="AG468" s="231"/>
      <c r="AH468" s="231"/>
      <c r="AM468" s="231"/>
      <c r="AQ468" s="231"/>
      <c r="AR468" s="215" t="s">
        <v>108</v>
      </c>
      <c r="AS468" s="231"/>
    </row>
    <row r="469" spans="1:45" customFormat="1" ht="15" x14ac:dyDescent="0.25">
      <c r="A469" s="236"/>
      <c r="B469" s="214"/>
      <c r="C469" s="238"/>
      <c r="D469" s="363" t="s">
        <v>133</v>
      </c>
      <c r="E469" s="363"/>
      <c r="F469" s="363"/>
      <c r="G469" s="363"/>
      <c r="H469" s="363"/>
      <c r="I469" s="363"/>
      <c r="J469" s="363"/>
      <c r="K469" s="363"/>
      <c r="L469" s="363"/>
      <c r="M469" s="276">
        <v>42823.17</v>
      </c>
      <c r="N469" s="277"/>
      <c r="O469" s="278"/>
      <c r="P469" s="279"/>
      <c r="AF469" s="231"/>
      <c r="AG469" s="231"/>
      <c r="AH469" s="231"/>
      <c r="AM469" s="231"/>
      <c r="AQ469" s="231"/>
      <c r="AR469" s="215" t="s">
        <v>133</v>
      </c>
      <c r="AS469" s="231"/>
    </row>
    <row r="470" spans="1:45" customFormat="1" ht="15" x14ac:dyDescent="0.25">
      <c r="A470" s="236"/>
      <c r="B470" s="214"/>
      <c r="C470" s="238"/>
      <c r="D470" s="363" t="s">
        <v>109</v>
      </c>
      <c r="E470" s="363"/>
      <c r="F470" s="363"/>
      <c r="G470" s="363"/>
      <c r="H470" s="363"/>
      <c r="I470" s="363"/>
      <c r="J470" s="363"/>
      <c r="K470" s="363"/>
      <c r="L470" s="363"/>
      <c r="M470" s="276">
        <v>1750.33</v>
      </c>
      <c r="N470" s="277"/>
      <c r="O470" s="278"/>
      <c r="P470" s="279"/>
      <c r="AF470" s="231"/>
      <c r="AG470" s="231"/>
      <c r="AH470" s="231"/>
      <c r="AM470" s="231"/>
      <c r="AQ470" s="231"/>
      <c r="AR470" s="215" t="s">
        <v>109</v>
      </c>
      <c r="AS470" s="231"/>
    </row>
    <row r="471" spans="1:45" customFormat="1" ht="15" x14ac:dyDescent="0.25">
      <c r="A471" s="236"/>
      <c r="B471" s="214"/>
      <c r="C471" s="238"/>
      <c r="D471" s="363" t="s">
        <v>110</v>
      </c>
      <c r="E471" s="363"/>
      <c r="F471" s="363"/>
      <c r="G471" s="363"/>
      <c r="H471" s="363"/>
      <c r="I471" s="363"/>
      <c r="J471" s="363"/>
      <c r="K471" s="363"/>
      <c r="L471" s="363"/>
      <c r="M471" s="280">
        <v>983.24</v>
      </c>
      <c r="N471" s="277"/>
      <c r="O471" s="278"/>
      <c r="P471" s="279"/>
      <c r="AF471" s="231"/>
      <c r="AG471" s="231"/>
      <c r="AH471" s="231"/>
      <c r="AM471" s="231"/>
      <c r="AQ471" s="231"/>
      <c r="AR471" s="215" t="s">
        <v>110</v>
      </c>
      <c r="AS471" s="231"/>
    </row>
    <row r="472" spans="1:45" customFormat="1" ht="15" x14ac:dyDescent="0.25">
      <c r="A472" s="236"/>
      <c r="B472" s="214"/>
      <c r="C472" s="238"/>
      <c r="D472" s="363" t="s">
        <v>101</v>
      </c>
      <c r="E472" s="363"/>
      <c r="F472" s="363"/>
      <c r="G472" s="363"/>
      <c r="H472" s="363"/>
      <c r="I472" s="363"/>
      <c r="J472" s="363"/>
      <c r="K472" s="363"/>
      <c r="L472" s="363"/>
      <c r="M472" s="276">
        <v>1880.35</v>
      </c>
      <c r="N472" s="277"/>
      <c r="O472" s="278"/>
      <c r="P472" s="279"/>
      <c r="AF472" s="231"/>
      <c r="AG472" s="231"/>
      <c r="AH472" s="231"/>
      <c r="AM472" s="231"/>
      <c r="AQ472" s="231"/>
      <c r="AR472" s="215" t="s">
        <v>101</v>
      </c>
      <c r="AS472" s="231"/>
    </row>
    <row r="473" spans="1:45" customFormat="1" ht="15" x14ac:dyDescent="0.25">
      <c r="A473" s="236"/>
      <c r="B473" s="214"/>
      <c r="C473" s="238"/>
      <c r="D473" s="363" t="s">
        <v>102</v>
      </c>
      <c r="E473" s="363"/>
      <c r="F473" s="363"/>
      <c r="G473" s="363"/>
      <c r="H473" s="363"/>
      <c r="I473" s="363"/>
      <c r="J473" s="363"/>
      <c r="K473" s="363"/>
      <c r="L473" s="363"/>
      <c r="M473" s="276">
        <v>1750.33</v>
      </c>
      <c r="N473" s="277"/>
      <c r="O473" s="278"/>
      <c r="P473" s="279"/>
      <c r="AF473" s="231"/>
      <c r="AG473" s="231"/>
      <c r="AH473" s="231"/>
      <c r="AM473" s="231"/>
      <c r="AQ473" s="231"/>
      <c r="AR473" s="215" t="s">
        <v>102</v>
      </c>
      <c r="AS473" s="231"/>
    </row>
    <row r="474" spans="1:45" customFormat="1" ht="15" x14ac:dyDescent="0.25">
      <c r="A474" s="236"/>
      <c r="B474" s="214"/>
      <c r="C474" s="238"/>
      <c r="D474" s="363" t="s">
        <v>103</v>
      </c>
      <c r="E474" s="363"/>
      <c r="F474" s="363"/>
      <c r="G474" s="363"/>
      <c r="H474" s="363"/>
      <c r="I474" s="363"/>
      <c r="J474" s="363"/>
      <c r="K474" s="363"/>
      <c r="L474" s="363"/>
      <c r="M474" s="280">
        <v>983.24</v>
      </c>
      <c r="N474" s="277"/>
      <c r="O474" s="278"/>
      <c r="P474" s="279"/>
      <c r="AF474" s="231"/>
      <c r="AG474" s="231"/>
      <c r="AH474" s="231"/>
      <c r="AM474" s="231"/>
      <c r="AQ474" s="231"/>
      <c r="AR474" s="215" t="s">
        <v>103</v>
      </c>
      <c r="AS474" s="231"/>
    </row>
    <row r="475" spans="1:45" customFormat="1" ht="15" x14ac:dyDescent="0.25">
      <c r="A475" s="236"/>
      <c r="B475" s="214"/>
      <c r="C475" s="281"/>
      <c r="D475" s="362" t="s">
        <v>580</v>
      </c>
      <c r="E475" s="362"/>
      <c r="F475" s="362"/>
      <c r="G475" s="362"/>
      <c r="H475" s="362"/>
      <c r="I475" s="362"/>
      <c r="J475" s="362"/>
      <c r="K475" s="362"/>
      <c r="L475" s="362"/>
      <c r="M475" s="282">
        <v>50874.18</v>
      </c>
      <c r="N475" s="283"/>
      <c r="O475" s="284"/>
      <c r="P475" s="285"/>
      <c r="AF475" s="231"/>
      <c r="AG475" s="231"/>
      <c r="AH475" s="231"/>
      <c r="AM475" s="231"/>
      <c r="AQ475" s="231"/>
      <c r="AS475" s="231" t="s">
        <v>580</v>
      </c>
    </row>
    <row r="476" spans="1:45" customFormat="1" ht="15" x14ac:dyDescent="0.25">
      <c r="A476" s="370" t="s">
        <v>581</v>
      </c>
      <c r="B476" s="371"/>
      <c r="C476" s="371"/>
      <c r="D476" s="371"/>
      <c r="E476" s="371"/>
      <c r="F476" s="371"/>
      <c r="G476" s="371"/>
      <c r="H476" s="371"/>
      <c r="I476" s="371"/>
      <c r="J476" s="371"/>
      <c r="K476" s="371"/>
      <c r="L476" s="371"/>
      <c r="M476" s="371"/>
      <c r="N476" s="371"/>
      <c r="O476" s="372"/>
      <c r="AF476" s="231" t="s">
        <v>581</v>
      </c>
      <c r="AG476" s="231"/>
      <c r="AH476" s="231"/>
      <c r="AM476" s="231"/>
      <c r="AQ476" s="231"/>
      <c r="AS476" s="231"/>
    </row>
    <row r="477" spans="1:45" customFormat="1" ht="23.25" x14ac:dyDescent="0.25">
      <c r="A477" s="232" t="s">
        <v>340</v>
      </c>
      <c r="B477" s="233" t="s">
        <v>341</v>
      </c>
      <c r="C477" s="294" t="s">
        <v>582</v>
      </c>
      <c r="D477" s="368" t="s">
        <v>583</v>
      </c>
      <c r="E477" s="368"/>
      <c r="F477" s="368"/>
      <c r="G477" s="233" t="s">
        <v>290</v>
      </c>
      <c r="H477" s="233">
        <v>6.4500000000000002E-2</v>
      </c>
      <c r="I477" s="233" t="s">
        <v>48</v>
      </c>
      <c r="J477" s="233" t="s">
        <v>584</v>
      </c>
      <c r="K477" s="234"/>
      <c r="L477" s="233"/>
      <c r="M477" s="234"/>
      <c r="N477" s="233"/>
      <c r="O477" s="235"/>
      <c r="AF477" s="231"/>
      <c r="AG477" s="231"/>
      <c r="AH477" s="231" t="s">
        <v>583</v>
      </c>
      <c r="AM477" s="231"/>
      <c r="AQ477" s="231"/>
      <c r="AS477" s="231"/>
    </row>
    <row r="478" spans="1:45" customFormat="1" ht="33.75" x14ac:dyDescent="0.25">
      <c r="A478" s="236"/>
      <c r="B478" s="237"/>
      <c r="C478" s="238" t="s">
        <v>50</v>
      </c>
      <c r="D478" s="366" t="s">
        <v>51</v>
      </c>
      <c r="E478" s="366"/>
      <c r="F478" s="366"/>
      <c r="G478" s="366"/>
      <c r="H478" s="366"/>
      <c r="I478" s="366"/>
      <c r="J478" s="366"/>
      <c r="K478" s="366"/>
      <c r="L478" s="366"/>
      <c r="M478" s="366"/>
      <c r="N478" s="366"/>
      <c r="O478" s="367"/>
      <c r="AF478" s="231"/>
      <c r="AG478" s="231"/>
      <c r="AH478" s="231"/>
      <c r="AI478" s="215" t="s">
        <v>51</v>
      </c>
      <c r="AM478" s="231"/>
      <c r="AQ478" s="231"/>
      <c r="AS478" s="231"/>
    </row>
    <row r="479" spans="1:45" customFormat="1" ht="57" x14ac:dyDescent="0.25">
      <c r="A479" s="236"/>
      <c r="B479" s="237"/>
      <c r="C479" s="238" t="s">
        <v>52</v>
      </c>
      <c r="D479" s="366" t="s">
        <v>53</v>
      </c>
      <c r="E479" s="366"/>
      <c r="F479" s="366"/>
      <c r="G479" s="366"/>
      <c r="H479" s="366"/>
      <c r="I479" s="366"/>
      <c r="J479" s="366"/>
      <c r="K479" s="366"/>
      <c r="L479" s="366"/>
      <c r="M479" s="366"/>
      <c r="N479" s="366"/>
      <c r="O479" s="367"/>
      <c r="AF479" s="231"/>
      <c r="AG479" s="231"/>
      <c r="AH479" s="231"/>
      <c r="AI479" s="215" t="s">
        <v>53</v>
      </c>
      <c r="AM479" s="231"/>
      <c r="AQ479" s="231"/>
      <c r="AS479" s="231"/>
    </row>
    <row r="480" spans="1:45" customFormat="1" ht="15" x14ac:dyDescent="0.25">
      <c r="A480" s="236"/>
      <c r="B480" s="239"/>
      <c r="C480" s="238" t="s">
        <v>48</v>
      </c>
      <c r="D480" s="363" t="s">
        <v>54</v>
      </c>
      <c r="E480" s="363"/>
      <c r="F480" s="363"/>
      <c r="G480" s="240"/>
      <c r="H480" s="241"/>
      <c r="I480" s="241"/>
      <c r="J480" s="241"/>
      <c r="K480" s="242">
        <v>171.45</v>
      </c>
      <c r="L480" s="265">
        <v>1.3225</v>
      </c>
      <c r="M480" s="242">
        <v>14.62</v>
      </c>
      <c r="N480" s="244">
        <v>44.77</v>
      </c>
      <c r="O480" s="245">
        <v>654.54</v>
      </c>
      <c r="AF480" s="231"/>
      <c r="AG480" s="231"/>
      <c r="AH480" s="231"/>
      <c r="AJ480" s="215" t="s">
        <v>54</v>
      </c>
      <c r="AM480" s="231"/>
      <c r="AQ480" s="231"/>
      <c r="AS480" s="231"/>
    </row>
    <row r="481" spans="1:45" customFormat="1" ht="15" x14ac:dyDescent="0.25">
      <c r="A481" s="236"/>
      <c r="B481" s="239"/>
      <c r="C481" s="238" t="s">
        <v>27</v>
      </c>
      <c r="D481" s="363" t="s">
        <v>55</v>
      </c>
      <c r="E481" s="363"/>
      <c r="F481" s="363"/>
      <c r="G481" s="240"/>
      <c r="H481" s="241"/>
      <c r="I481" s="241"/>
      <c r="J481" s="241"/>
      <c r="K481" s="242">
        <v>148.30000000000001</v>
      </c>
      <c r="L481" s="265">
        <v>1.4375</v>
      </c>
      <c r="M481" s="242">
        <v>13.75</v>
      </c>
      <c r="N481" s="244">
        <v>13.24</v>
      </c>
      <c r="O481" s="245">
        <v>182.05</v>
      </c>
      <c r="AF481" s="231"/>
      <c r="AG481" s="231"/>
      <c r="AH481" s="231"/>
      <c r="AJ481" s="215" t="s">
        <v>55</v>
      </c>
      <c r="AM481" s="231"/>
      <c r="AQ481" s="231"/>
      <c r="AS481" s="231"/>
    </row>
    <row r="482" spans="1:45" customFormat="1" ht="15" x14ac:dyDescent="0.25">
      <c r="A482" s="236"/>
      <c r="B482" s="239"/>
      <c r="C482" s="238" t="s">
        <v>56</v>
      </c>
      <c r="D482" s="363" t="s">
        <v>57</v>
      </c>
      <c r="E482" s="363"/>
      <c r="F482" s="363"/>
      <c r="G482" s="240"/>
      <c r="H482" s="241"/>
      <c r="I482" s="241"/>
      <c r="J482" s="241"/>
      <c r="K482" s="242">
        <v>8.1199999999999992</v>
      </c>
      <c r="L482" s="265">
        <v>1.4375</v>
      </c>
      <c r="M482" s="242">
        <v>0.75</v>
      </c>
      <c r="N482" s="244">
        <v>44.77</v>
      </c>
      <c r="O482" s="245">
        <v>33.58</v>
      </c>
      <c r="AF482" s="231"/>
      <c r="AG482" s="231"/>
      <c r="AH482" s="231"/>
      <c r="AJ482" s="215" t="s">
        <v>57</v>
      </c>
      <c r="AM482" s="231"/>
      <c r="AQ482" s="231"/>
      <c r="AS482" s="231"/>
    </row>
    <row r="483" spans="1:45" customFormat="1" ht="15" x14ac:dyDescent="0.25">
      <c r="A483" s="236"/>
      <c r="B483" s="239"/>
      <c r="C483" s="238" t="s">
        <v>58</v>
      </c>
      <c r="D483" s="363" t="s">
        <v>59</v>
      </c>
      <c r="E483" s="363"/>
      <c r="F483" s="363"/>
      <c r="G483" s="240"/>
      <c r="H483" s="241"/>
      <c r="I483" s="241"/>
      <c r="J483" s="241"/>
      <c r="K483" s="242">
        <v>62.57</v>
      </c>
      <c r="L483" s="241"/>
      <c r="M483" s="242">
        <v>4.04</v>
      </c>
      <c r="N483" s="244">
        <v>8.16</v>
      </c>
      <c r="O483" s="245">
        <v>32.97</v>
      </c>
      <c r="AF483" s="231"/>
      <c r="AG483" s="231"/>
      <c r="AH483" s="231"/>
      <c r="AJ483" s="215" t="s">
        <v>59</v>
      </c>
      <c r="AM483" s="231"/>
      <c r="AQ483" s="231"/>
      <c r="AS483" s="231"/>
    </row>
    <row r="484" spans="1:45" customFormat="1" ht="15" x14ac:dyDescent="0.25">
      <c r="A484" s="236"/>
      <c r="B484" s="239"/>
      <c r="C484" s="238"/>
      <c r="D484" s="363" t="s">
        <v>60</v>
      </c>
      <c r="E484" s="363"/>
      <c r="F484" s="363"/>
      <c r="G484" s="240" t="s">
        <v>61</v>
      </c>
      <c r="H484" s="252">
        <v>20.100000000000001</v>
      </c>
      <c r="I484" s="265">
        <v>1.3225</v>
      </c>
      <c r="J484" s="269">
        <v>1.7145551000000001</v>
      </c>
      <c r="K484" s="250"/>
      <c r="L484" s="241"/>
      <c r="M484" s="250"/>
      <c r="N484" s="241"/>
      <c r="O484" s="251"/>
      <c r="AF484" s="231"/>
      <c r="AG484" s="231"/>
      <c r="AH484" s="231"/>
      <c r="AK484" s="215" t="s">
        <v>60</v>
      </c>
      <c r="AM484" s="231"/>
      <c r="AQ484" s="231"/>
      <c r="AS484" s="231"/>
    </row>
    <row r="485" spans="1:45" customFormat="1" ht="15" x14ac:dyDescent="0.25">
      <c r="A485" s="236"/>
      <c r="B485" s="239"/>
      <c r="C485" s="238"/>
      <c r="D485" s="363" t="s">
        <v>62</v>
      </c>
      <c r="E485" s="363"/>
      <c r="F485" s="363"/>
      <c r="G485" s="240" t="s">
        <v>61</v>
      </c>
      <c r="H485" s="252">
        <v>0.7</v>
      </c>
      <c r="I485" s="265">
        <v>1.4375</v>
      </c>
      <c r="J485" s="269">
        <v>6.4903100000000005E-2</v>
      </c>
      <c r="K485" s="250"/>
      <c r="L485" s="241"/>
      <c r="M485" s="250"/>
      <c r="N485" s="241"/>
      <c r="O485" s="251"/>
      <c r="AF485" s="231"/>
      <c r="AG485" s="231"/>
      <c r="AH485" s="231"/>
      <c r="AK485" s="215" t="s">
        <v>62</v>
      </c>
      <c r="AM485" s="231"/>
      <c r="AQ485" s="231"/>
      <c r="AS485" s="231"/>
    </row>
    <row r="486" spans="1:45" customFormat="1" ht="15" x14ac:dyDescent="0.25">
      <c r="A486" s="254"/>
      <c r="B486" s="240"/>
      <c r="C486" s="238"/>
      <c r="D486" s="369" t="s">
        <v>63</v>
      </c>
      <c r="E486" s="369"/>
      <c r="F486" s="369"/>
      <c r="G486" s="255"/>
      <c r="H486" s="256"/>
      <c r="I486" s="256"/>
      <c r="J486" s="256"/>
      <c r="K486" s="258">
        <v>382.32</v>
      </c>
      <c r="L486" s="256"/>
      <c r="M486" s="258">
        <v>32.409999999999997</v>
      </c>
      <c r="N486" s="256"/>
      <c r="O486" s="266">
        <v>869.56</v>
      </c>
      <c r="AF486" s="231"/>
      <c r="AG486" s="231"/>
      <c r="AH486" s="231"/>
      <c r="AL486" s="215" t="s">
        <v>63</v>
      </c>
      <c r="AM486" s="231"/>
      <c r="AQ486" s="231"/>
      <c r="AS486" s="231"/>
    </row>
    <row r="487" spans="1:45" customFormat="1" ht="15" x14ac:dyDescent="0.25">
      <c r="A487" s="236"/>
      <c r="B487" s="239"/>
      <c r="C487" s="238"/>
      <c r="D487" s="363" t="s">
        <v>64</v>
      </c>
      <c r="E487" s="363"/>
      <c r="F487" s="363"/>
      <c r="G487" s="240"/>
      <c r="H487" s="241"/>
      <c r="I487" s="241"/>
      <c r="J487" s="241"/>
      <c r="K487" s="250"/>
      <c r="L487" s="241"/>
      <c r="M487" s="242">
        <v>15.37</v>
      </c>
      <c r="N487" s="241"/>
      <c r="O487" s="245">
        <v>688.12</v>
      </c>
      <c r="AF487" s="231"/>
      <c r="AG487" s="231"/>
      <c r="AH487" s="231"/>
      <c r="AK487" s="215" t="s">
        <v>64</v>
      </c>
      <c r="AM487" s="231"/>
      <c r="AQ487" s="231"/>
      <c r="AS487" s="231"/>
    </row>
    <row r="488" spans="1:45" customFormat="1" ht="45" x14ac:dyDescent="0.25">
      <c r="A488" s="236"/>
      <c r="B488" s="239"/>
      <c r="C488" s="238" t="s">
        <v>269</v>
      </c>
      <c r="D488" s="363" t="s">
        <v>270</v>
      </c>
      <c r="E488" s="363"/>
      <c r="F488" s="363"/>
      <c r="G488" s="240" t="s">
        <v>67</v>
      </c>
      <c r="H488" s="248">
        <v>110</v>
      </c>
      <c r="I488" s="241"/>
      <c r="J488" s="248">
        <v>110</v>
      </c>
      <c r="K488" s="250"/>
      <c r="L488" s="241"/>
      <c r="M488" s="242">
        <v>16.91</v>
      </c>
      <c r="N488" s="241"/>
      <c r="O488" s="245">
        <v>756.93</v>
      </c>
      <c r="AF488" s="231"/>
      <c r="AG488" s="231"/>
      <c r="AH488" s="231"/>
      <c r="AK488" s="215" t="s">
        <v>270</v>
      </c>
      <c r="AM488" s="231"/>
      <c r="AQ488" s="231"/>
      <c r="AS488" s="231"/>
    </row>
    <row r="489" spans="1:45" customFormat="1" ht="67.5" x14ac:dyDescent="0.25">
      <c r="A489" s="236"/>
      <c r="B489" s="239"/>
      <c r="C489" s="238" t="s">
        <v>271</v>
      </c>
      <c r="D489" s="363" t="s">
        <v>272</v>
      </c>
      <c r="E489" s="363"/>
      <c r="F489" s="363"/>
      <c r="G489" s="240" t="s">
        <v>67</v>
      </c>
      <c r="H489" s="248">
        <v>69</v>
      </c>
      <c r="I489" s="244">
        <v>0.85</v>
      </c>
      <c r="J489" s="244">
        <v>58.65</v>
      </c>
      <c r="K489" s="250"/>
      <c r="L489" s="241"/>
      <c r="M489" s="242">
        <v>9.01</v>
      </c>
      <c r="N489" s="241"/>
      <c r="O489" s="245">
        <v>403.58</v>
      </c>
      <c r="AF489" s="231"/>
      <c r="AG489" s="231"/>
      <c r="AH489" s="231"/>
      <c r="AK489" s="215" t="s">
        <v>272</v>
      </c>
      <c r="AM489" s="231"/>
      <c r="AQ489" s="231"/>
      <c r="AS489" s="231"/>
    </row>
    <row r="490" spans="1:45" customFormat="1" ht="15" x14ac:dyDescent="0.25">
      <c r="A490" s="236"/>
      <c r="B490" s="260"/>
      <c r="C490" s="295"/>
      <c r="D490" s="364" t="s">
        <v>70</v>
      </c>
      <c r="E490" s="364"/>
      <c r="F490" s="364"/>
      <c r="G490" s="233"/>
      <c r="H490" s="261"/>
      <c r="I490" s="261"/>
      <c r="J490" s="261"/>
      <c r="K490" s="262"/>
      <c r="L490" s="261"/>
      <c r="M490" s="263">
        <v>58.33</v>
      </c>
      <c r="N490" s="256"/>
      <c r="O490" s="264">
        <v>2030.07</v>
      </c>
      <c r="AF490" s="231"/>
      <c r="AG490" s="231"/>
      <c r="AH490" s="231"/>
      <c r="AM490" s="231" t="s">
        <v>70</v>
      </c>
      <c r="AQ490" s="231"/>
      <c r="AS490" s="231"/>
    </row>
    <row r="491" spans="1:45" customFormat="1" ht="23.25" x14ac:dyDescent="0.25">
      <c r="A491" s="232" t="s">
        <v>341</v>
      </c>
      <c r="B491" s="233" t="s">
        <v>342</v>
      </c>
      <c r="C491" s="294" t="s">
        <v>585</v>
      </c>
      <c r="D491" s="368" t="s">
        <v>586</v>
      </c>
      <c r="E491" s="368"/>
      <c r="F491" s="368"/>
      <c r="G491" s="233" t="s">
        <v>80</v>
      </c>
      <c r="H491" s="233">
        <v>0.16125</v>
      </c>
      <c r="I491" s="233" t="s">
        <v>48</v>
      </c>
      <c r="J491" s="233" t="s">
        <v>587</v>
      </c>
      <c r="K491" s="234" t="s">
        <v>588</v>
      </c>
      <c r="L491" s="233"/>
      <c r="M491" s="234" t="s">
        <v>589</v>
      </c>
      <c r="N491" s="233" t="s">
        <v>82</v>
      </c>
      <c r="O491" s="235" t="s">
        <v>590</v>
      </c>
      <c r="AF491" s="231"/>
      <c r="AG491" s="231"/>
      <c r="AH491" s="231" t="s">
        <v>586</v>
      </c>
      <c r="AM491" s="231"/>
      <c r="AQ491" s="231"/>
      <c r="AS491" s="231"/>
    </row>
    <row r="492" spans="1:45" customFormat="1" ht="15" x14ac:dyDescent="0.25">
      <c r="A492" s="267"/>
      <c r="B492" s="214"/>
      <c r="C492" s="295"/>
      <c r="D492" s="363" t="s">
        <v>83</v>
      </c>
      <c r="E492" s="363"/>
      <c r="F492" s="363"/>
      <c r="G492" s="363"/>
      <c r="H492" s="363"/>
      <c r="I492" s="363"/>
      <c r="J492" s="363"/>
      <c r="K492" s="363"/>
      <c r="L492" s="363"/>
      <c r="M492" s="363"/>
      <c r="N492" s="363"/>
      <c r="O492" s="365"/>
      <c r="AF492" s="231"/>
      <c r="AG492" s="231"/>
      <c r="AH492" s="231"/>
      <c r="AM492" s="231"/>
      <c r="AN492" s="215" t="s">
        <v>83</v>
      </c>
      <c r="AQ492" s="231"/>
      <c r="AS492" s="231"/>
    </row>
    <row r="493" spans="1:45" customFormat="1" ht="15" x14ac:dyDescent="0.25">
      <c r="A493" s="236"/>
      <c r="B493" s="260"/>
      <c r="C493" s="295"/>
      <c r="D493" s="364" t="s">
        <v>70</v>
      </c>
      <c r="E493" s="364"/>
      <c r="F493" s="364"/>
      <c r="G493" s="233"/>
      <c r="H493" s="261"/>
      <c r="I493" s="261"/>
      <c r="J493" s="261"/>
      <c r="K493" s="262"/>
      <c r="L493" s="261"/>
      <c r="M493" s="263">
        <v>83.82</v>
      </c>
      <c r="N493" s="256"/>
      <c r="O493" s="270">
        <v>683.97</v>
      </c>
      <c r="AF493" s="231"/>
      <c r="AG493" s="231"/>
      <c r="AH493" s="231"/>
      <c r="AM493" s="231" t="s">
        <v>70</v>
      </c>
      <c r="AQ493" s="231"/>
      <c r="AS493" s="231"/>
    </row>
    <row r="494" spans="1:45" customFormat="1" ht="22.5" x14ac:dyDescent="0.25">
      <c r="A494" s="232" t="s">
        <v>342</v>
      </c>
      <c r="B494" s="233" t="s">
        <v>321</v>
      </c>
      <c r="C494" s="294" t="s">
        <v>591</v>
      </c>
      <c r="D494" s="368" t="s">
        <v>592</v>
      </c>
      <c r="E494" s="368"/>
      <c r="F494" s="368"/>
      <c r="G494" s="233" t="s">
        <v>593</v>
      </c>
      <c r="H494" s="233">
        <v>1.419</v>
      </c>
      <c r="I494" s="233" t="s">
        <v>48</v>
      </c>
      <c r="J494" s="233" t="s">
        <v>594</v>
      </c>
      <c r="K494" s="234" t="s">
        <v>595</v>
      </c>
      <c r="L494" s="233"/>
      <c r="M494" s="234" t="s">
        <v>596</v>
      </c>
      <c r="N494" s="233" t="s">
        <v>82</v>
      </c>
      <c r="O494" s="235" t="s">
        <v>597</v>
      </c>
      <c r="AF494" s="231"/>
      <c r="AG494" s="231"/>
      <c r="AH494" s="231" t="s">
        <v>592</v>
      </c>
      <c r="AM494" s="231"/>
      <c r="AQ494" s="231"/>
      <c r="AS494" s="231"/>
    </row>
    <row r="495" spans="1:45" customFormat="1" ht="15" x14ac:dyDescent="0.25">
      <c r="A495" s="267"/>
      <c r="B495" s="214"/>
      <c r="C495" s="295"/>
      <c r="D495" s="363" t="s">
        <v>83</v>
      </c>
      <c r="E495" s="363"/>
      <c r="F495" s="363"/>
      <c r="G495" s="363"/>
      <c r="H495" s="363"/>
      <c r="I495" s="363"/>
      <c r="J495" s="363"/>
      <c r="K495" s="363"/>
      <c r="L495" s="363"/>
      <c r="M495" s="363"/>
      <c r="N495" s="363"/>
      <c r="O495" s="365"/>
      <c r="AF495" s="231"/>
      <c r="AG495" s="231"/>
      <c r="AH495" s="231"/>
      <c r="AM495" s="231"/>
      <c r="AN495" s="215" t="s">
        <v>83</v>
      </c>
      <c r="AQ495" s="231"/>
      <c r="AS495" s="231"/>
    </row>
    <row r="496" spans="1:45" customFormat="1" ht="15" x14ac:dyDescent="0.25">
      <c r="A496" s="236"/>
      <c r="B496" s="260"/>
      <c r="C496" s="295"/>
      <c r="D496" s="364" t="s">
        <v>70</v>
      </c>
      <c r="E496" s="364"/>
      <c r="F496" s="364"/>
      <c r="G496" s="233"/>
      <c r="H496" s="261"/>
      <c r="I496" s="261"/>
      <c r="J496" s="261"/>
      <c r="K496" s="262"/>
      <c r="L496" s="261"/>
      <c r="M496" s="263">
        <v>59.6</v>
      </c>
      <c r="N496" s="256"/>
      <c r="O496" s="270">
        <v>486.34</v>
      </c>
      <c r="AF496" s="231"/>
      <c r="AG496" s="231"/>
      <c r="AH496" s="231"/>
      <c r="AM496" s="231" t="s">
        <v>70</v>
      </c>
      <c r="AQ496" s="231"/>
      <c r="AS496" s="231"/>
    </row>
    <row r="497" spans="1:45" customFormat="1" ht="34.5" x14ac:dyDescent="0.25">
      <c r="A497" s="232" t="s">
        <v>321</v>
      </c>
      <c r="B497" s="233" t="s">
        <v>322</v>
      </c>
      <c r="C497" s="294" t="s">
        <v>598</v>
      </c>
      <c r="D497" s="368" t="s">
        <v>599</v>
      </c>
      <c r="E497" s="368"/>
      <c r="F497" s="368"/>
      <c r="G497" s="233" t="s">
        <v>71</v>
      </c>
      <c r="H497" s="233">
        <v>1.89E-2</v>
      </c>
      <c r="I497" s="233" t="s">
        <v>48</v>
      </c>
      <c r="J497" s="233" t="s">
        <v>600</v>
      </c>
      <c r="K497" s="234"/>
      <c r="L497" s="233"/>
      <c r="M497" s="234"/>
      <c r="N497" s="233"/>
      <c r="O497" s="235"/>
      <c r="AF497" s="231"/>
      <c r="AG497" s="231"/>
      <c r="AH497" s="231" t="s">
        <v>599</v>
      </c>
      <c r="AM497" s="231"/>
      <c r="AQ497" s="231"/>
      <c r="AS497" s="231"/>
    </row>
    <row r="498" spans="1:45" customFormat="1" ht="33.75" x14ac:dyDescent="0.25">
      <c r="A498" s="236"/>
      <c r="B498" s="237"/>
      <c r="C498" s="238" t="s">
        <v>50</v>
      </c>
      <c r="D498" s="366" t="s">
        <v>51</v>
      </c>
      <c r="E498" s="366"/>
      <c r="F498" s="366"/>
      <c r="G498" s="366"/>
      <c r="H498" s="366"/>
      <c r="I498" s="366"/>
      <c r="J498" s="366"/>
      <c r="K498" s="366"/>
      <c r="L498" s="366"/>
      <c r="M498" s="366"/>
      <c r="N498" s="366"/>
      <c r="O498" s="367"/>
      <c r="AF498" s="231"/>
      <c r="AG498" s="231"/>
      <c r="AH498" s="231"/>
      <c r="AI498" s="215" t="s">
        <v>51</v>
      </c>
      <c r="AM498" s="231"/>
      <c r="AQ498" s="231"/>
      <c r="AS498" s="231"/>
    </row>
    <row r="499" spans="1:45" customFormat="1" ht="57" x14ac:dyDescent="0.25">
      <c r="A499" s="236"/>
      <c r="B499" s="237"/>
      <c r="C499" s="238" t="s">
        <v>52</v>
      </c>
      <c r="D499" s="366" t="s">
        <v>53</v>
      </c>
      <c r="E499" s="366"/>
      <c r="F499" s="366"/>
      <c r="G499" s="366"/>
      <c r="H499" s="366"/>
      <c r="I499" s="366"/>
      <c r="J499" s="366"/>
      <c r="K499" s="366"/>
      <c r="L499" s="366"/>
      <c r="M499" s="366"/>
      <c r="N499" s="366"/>
      <c r="O499" s="367"/>
      <c r="AF499" s="231"/>
      <c r="AG499" s="231"/>
      <c r="AH499" s="231"/>
      <c r="AI499" s="215" t="s">
        <v>53</v>
      </c>
      <c r="AM499" s="231"/>
      <c r="AQ499" s="231"/>
      <c r="AS499" s="231"/>
    </row>
    <row r="500" spans="1:45" customFormat="1" ht="15" x14ac:dyDescent="0.25">
      <c r="A500" s="236"/>
      <c r="B500" s="239"/>
      <c r="C500" s="238" t="s">
        <v>48</v>
      </c>
      <c r="D500" s="363" t="s">
        <v>54</v>
      </c>
      <c r="E500" s="363"/>
      <c r="F500" s="363"/>
      <c r="G500" s="240"/>
      <c r="H500" s="241"/>
      <c r="I500" s="241"/>
      <c r="J500" s="241"/>
      <c r="K500" s="246">
        <v>23335.8</v>
      </c>
      <c r="L500" s="265">
        <v>1.3225</v>
      </c>
      <c r="M500" s="242">
        <v>583.28</v>
      </c>
      <c r="N500" s="244">
        <v>44.77</v>
      </c>
      <c r="O500" s="247">
        <v>26113.45</v>
      </c>
      <c r="AF500" s="231"/>
      <c r="AG500" s="231"/>
      <c r="AH500" s="231"/>
      <c r="AJ500" s="215" t="s">
        <v>54</v>
      </c>
      <c r="AM500" s="231"/>
      <c r="AQ500" s="231"/>
      <c r="AS500" s="231"/>
    </row>
    <row r="501" spans="1:45" customFormat="1" ht="15" x14ac:dyDescent="0.25">
      <c r="A501" s="236"/>
      <c r="B501" s="239"/>
      <c r="C501" s="238" t="s">
        <v>27</v>
      </c>
      <c r="D501" s="363" t="s">
        <v>55</v>
      </c>
      <c r="E501" s="363"/>
      <c r="F501" s="363"/>
      <c r="G501" s="240"/>
      <c r="H501" s="241"/>
      <c r="I501" s="241"/>
      <c r="J501" s="241"/>
      <c r="K501" s="246">
        <v>17342.580000000002</v>
      </c>
      <c r="L501" s="265">
        <v>1.4375</v>
      </c>
      <c r="M501" s="242">
        <v>471.18</v>
      </c>
      <c r="N501" s="244">
        <v>13.24</v>
      </c>
      <c r="O501" s="247">
        <v>6238.42</v>
      </c>
      <c r="AF501" s="231"/>
      <c r="AG501" s="231"/>
      <c r="AH501" s="231"/>
      <c r="AJ501" s="215" t="s">
        <v>55</v>
      </c>
      <c r="AM501" s="231"/>
      <c r="AQ501" s="231"/>
      <c r="AS501" s="231"/>
    </row>
    <row r="502" spans="1:45" customFormat="1" ht="15" x14ac:dyDescent="0.25">
      <c r="A502" s="236"/>
      <c r="B502" s="239"/>
      <c r="C502" s="238" t="s">
        <v>56</v>
      </c>
      <c r="D502" s="363" t="s">
        <v>57</v>
      </c>
      <c r="E502" s="363"/>
      <c r="F502" s="363"/>
      <c r="G502" s="240"/>
      <c r="H502" s="241"/>
      <c r="I502" s="241"/>
      <c r="J502" s="241"/>
      <c r="K502" s="246">
        <v>2506.65</v>
      </c>
      <c r="L502" s="265">
        <v>1.4375</v>
      </c>
      <c r="M502" s="242">
        <v>68.099999999999994</v>
      </c>
      <c r="N502" s="244">
        <v>44.77</v>
      </c>
      <c r="O502" s="247">
        <v>3048.84</v>
      </c>
      <c r="AF502" s="231"/>
      <c r="AG502" s="231"/>
      <c r="AH502" s="231"/>
      <c r="AJ502" s="215" t="s">
        <v>57</v>
      </c>
      <c r="AM502" s="231"/>
      <c r="AQ502" s="231"/>
      <c r="AS502" s="231"/>
    </row>
    <row r="503" spans="1:45" customFormat="1" ht="15" x14ac:dyDescent="0.25">
      <c r="A503" s="236"/>
      <c r="B503" s="239"/>
      <c r="C503" s="238" t="s">
        <v>58</v>
      </c>
      <c r="D503" s="363" t="s">
        <v>59</v>
      </c>
      <c r="E503" s="363"/>
      <c r="F503" s="363"/>
      <c r="G503" s="240"/>
      <c r="H503" s="241"/>
      <c r="I503" s="241"/>
      <c r="J503" s="241"/>
      <c r="K503" s="246">
        <v>33882.39</v>
      </c>
      <c r="L503" s="241"/>
      <c r="M503" s="242">
        <v>640.38</v>
      </c>
      <c r="N503" s="244">
        <v>8.16</v>
      </c>
      <c r="O503" s="247">
        <v>5225.5</v>
      </c>
      <c r="AF503" s="231"/>
      <c r="AG503" s="231"/>
      <c r="AH503" s="231"/>
      <c r="AJ503" s="215" t="s">
        <v>59</v>
      </c>
      <c r="AM503" s="231"/>
      <c r="AQ503" s="231"/>
      <c r="AS503" s="231"/>
    </row>
    <row r="504" spans="1:45" customFormat="1" ht="15" x14ac:dyDescent="0.25">
      <c r="A504" s="236"/>
      <c r="B504" s="239"/>
      <c r="C504" s="238"/>
      <c r="D504" s="363" t="s">
        <v>60</v>
      </c>
      <c r="E504" s="363"/>
      <c r="F504" s="363"/>
      <c r="G504" s="240" t="s">
        <v>61</v>
      </c>
      <c r="H504" s="248">
        <v>2670</v>
      </c>
      <c r="I504" s="265">
        <v>1.3225</v>
      </c>
      <c r="J504" s="269">
        <v>66.737317500000003</v>
      </c>
      <c r="K504" s="250"/>
      <c r="L504" s="241"/>
      <c r="M504" s="250"/>
      <c r="N504" s="241"/>
      <c r="O504" s="251"/>
      <c r="AF504" s="231"/>
      <c r="AG504" s="231"/>
      <c r="AH504" s="231"/>
      <c r="AK504" s="215" t="s">
        <v>60</v>
      </c>
      <c r="AM504" s="231"/>
      <c r="AQ504" s="231"/>
      <c r="AS504" s="231"/>
    </row>
    <row r="505" spans="1:45" customFormat="1" ht="15" x14ac:dyDescent="0.25">
      <c r="A505" s="236"/>
      <c r="B505" s="239"/>
      <c r="C505" s="238"/>
      <c r="D505" s="363" t="s">
        <v>62</v>
      </c>
      <c r="E505" s="363"/>
      <c r="F505" s="363"/>
      <c r="G505" s="240" t="s">
        <v>61</v>
      </c>
      <c r="H505" s="244">
        <v>185.99</v>
      </c>
      <c r="I505" s="265">
        <v>1.4375</v>
      </c>
      <c r="J505" s="269">
        <v>5.0531157999999996</v>
      </c>
      <c r="K505" s="250"/>
      <c r="L505" s="241"/>
      <c r="M505" s="250"/>
      <c r="N505" s="241"/>
      <c r="O505" s="251"/>
      <c r="AF505" s="231"/>
      <c r="AG505" s="231"/>
      <c r="AH505" s="231"/>
      <c r="AK505" s="215" t="s">
        <v>62</v>
      </c>
      <c r="AM505" s="231"/>
      <c r="AQ505" s="231"/>
      <c r="AS505" s="231"/>
    </row>
    <row r="506" spans="1:45" customFormat="1" ht="15" x14ac:dyDescent="0.25">
      <c r="A506" s="254"/>
      <c r="B506" s="240"/>
      <c r="C506" s="238"/>
      <c r="D506" s="369" t="s">
        <v>63</v>
      </c>
      <c r="E506" s="369"/>
      <c r="F506" s="369"/>
      <c r="G506" s="255"/>
      <c r="H506" s="256"/>
      <c r="I506" s="256"/>
      <c r="J506" s="256"/>
      <c r="K506" s="257">
        <v>74560.77</v>
      </c>
      <c r="L506" s="256"/>
      <c r="M506" s="257">
        <v>1694.84</v>
      </c>
      <c r="N506" s="256"/>
      <c r="O506" s="259">
        <v>37577.370000000003</v>
      </c>
      <c r="AF506" s="231"/>
      <c r="AG506" s="231"/>
      <c r="AH506" s="231"/>
      <c r="AL506" s="215" t="s">
        <v>63</v>
      </c>
      <c r="AM506" s="231"/>
      <c r="AQ506" s="231"/>
      <c r="AS506" s="231"/>
    </row>
    <row r="507" spans="1:45" customFormat="1" ht="15" x14ac:dyDescent="0.25">
      <c r="A507" s="236"/>
      <c r="B507" s="239"/>
      <c r="C507" s="238"/>
      <c r="D507" s="363" t="s">
        <v>64</v>
      </c>
      <c r="E507" s="363"/>
      <c r="F507" s="363"/>
      <c r="G507" s="240"/>
      <c r="H507" s="241"/>
      <c r="I507" s="241"/>
      <c r="J507" s="241"/>
      <c r="K507" s="250"/>
      <c r="L507" s="241"/>
      <c r="M507" s="242">
        <v>651.38</v>
      </c>
      <c r="N507" s="241"/>
      <c r="O507" s="247">
        <v>29162.29</v>
      </c>
      <c r="AF507" s="231"/>
      <c r="AG507" s="231"/>
      <c r="AH507" s="231"/>
      <c r="AK507" s="215" t="s">
        <v>64</v>
      </c>
      <c r="AM507" s="231"/>
      <c r="AQ507" s="231"/>
      <c r="AS507" s="231"/>
    </row>
    <row r="508" spans="1:45" customFormat="1" ht="45" x14ac:dyDescent="0.25">
      <c r="A508" s="236"/>
      <c r="B508" s="239"/>
      <c r="C508" s="238" t="s">
        <v>275</v>
      </c>
      <c r="D508" s="363" t="s">
        <v>276</v>
      </c>
      <c r="E508" s="363"/>
      <c r="F508" s="363"/>
      <c r="G508" s="240" t="s">
        <v>67</v>
      </c>
      <c r="H508" s="248">
        <v>102</v>
      </c>
      <c r="I508" s="241"/>
      <c r="J508" s="248">
        <v>102</v>
      </c>
      <c r="K508" s="250"/>
      <c r="L508" s="241"/>
      <c r="M508" s="242">
        <v>664.41</v>
      </c>
      <c r="N508" s="241"/>
      <c r="O508" s="247">
        <v>29745.54</v>
      </c>
      <c r="AF508" s="231"/>
      <c r="AG508" s="231"/>
      <c r="AH508" s="231"/>
      <c r="AK508" s="215" t="s">
        <v>276</v>
      </c>
      <c r="AM508" s="231"/>
      <c r="AQ508" s="231"/>
      <c r="AS508" s="231"/>
    </row>
    <row r="509" spans="1:45" customFormat="1" ht="67.5" x14ac:dyDescent="0.25">
      <c r="A509" s="236"/>
      <c r="B509" s="239"/>
      <c r="C509" s="238" t="s">
        <v>277</v>
      </c>
      <c r="D509" s="363" t="s">
        <v>278</v>
      </c>
      <c r="E509" s="363"/>
      <c r="F509" s="363"/>
      <c r="G509" s="240" t="s">
        <v>67</v>
      </c>
      <c r="H509" s="248">
        <v>58</v>
      </c>
      <c r="I509" s="244">
        <v>0.85</v>
      </c>
      <c r="J509" s="252">
        <v>49.3</v>
      </c>
      <c r="K509" s="250"/>
      <c r="L509" s="241"/>
      <c r="M509" s="242">
        <v>321.13</v>
      </c>
      <c r="N509" s="241"/>
      <c r="O509" s="247">
        <v>14377.01</v>
      </c>
      <c r="AF509" s="231"/>
      <c r="AG509" s="231"/>
      <c r="AH509" s="231"/>
      <c r="AK509" s="215" t="s">
        <v>278</v>
      </c>
      <c r="AM509" s="231"/>
      <c r="AQ509" s="231"/>
      <c r="AS509" s="231"/>
    </row>
    <row r="510" spans="1:45" customFormat="1" ht="15" x14ac:dyDescent="0.25">
      <c r="A510" s="236"/>
      <c r="B510" s="260"/>
      <c r="C510" s="295"/>
      <c r="D510" s="364" t="s">
        <v>70</v>
      </c>
      <c r="E510" s="364"/>
      <c r="F510" s="364"/>
      <c r="G510" s="233"/>
      <c r="H510" s="261"/>
      <c r="I510" s="261"/>
      <c r="J510" s="261"/>
      <c r="K510" s="262"/>
      <c r="L510" s="261"/>
      <c r="M510" s="268">
        <v>2680.38</v>
      </c>
      <c r="N510" s="256"/>
      <c r="O510" s="264">
        <v>81699.92</v>
      </c>
      <c r="AF510" s="231"/>
      <c r="AG510" s="231"/>
      <c r="AH510" s="231"/>
      <c r="AM510" s="231" t="s">
        <v>70</v>
      </c>
      <c r="AQ510" s="231"/>
      <c r="AS510" s="231"/>
    </row>
    <row r="511" spans="1:45" customFormat="1" ht="23.25" x14ac:dyDescent="0.25">
      <c r="A511" s="232" t="s">
        <v>322</v>
      </c>
      <c r="B511" s="233" t="s">
        <v>323</v>
      </c>
      <c r="C511" s="294" t="s">
        <v>282</v>
      </c>
      <c r="D511" s="368" t="s">
        <v>283</v>
      </c>
      <c r="E511" s="368"/>
      <c r="F511" s="368"/>
      <c r="G511" s="233" t="s">
        <v>80</v>
      </c>
      <c r="H511" s="233">
        <v>1.9278</v>
      </c>
      <c r="I511" s="233" t="s">
        <v>48</v>
      </c>
      <c r="J511" s="233" t="s">
        <v>601</v>
      </c>
      <c r="K511" s="234" t="s">
        <v>284</v>
      </c>
      <c r="L511" s="233"/>
      <c r="M511" s="234" t="s">
        <v>602</v>
      </c>
      <c r="N511" s="233" t="s">
        <v>82</v>
      </c>
      <c r="O511" s="235" t="s">
        <v>603</v>
      </c>
      <c r="AF511" s="231"/>
      <c r="AG511" s="231"/>
      <c r="AH511" s="231" t="s">
        <v>283</v>
      </c>
      <c r="AM511" s="231"/>
      <c r="AQ511" s="231"/>
      <c r="AS511" s="231"/>
    </row>
    <row r="512" spans="1:45" customFormat="1" ht="15" x14ac:dyDescent="0.25">
      <c r="A512" s="267"/>
      <c r="B512" s="214"/>
      <c r="C512" s="295"/>
      <c r="D512" s="363" t="s">
        <v>83</v>
      </c>
      <c r="E512" s="363"/>
      <c r="F512" s="363"/>
      <c r="G512" s="363"/>
      <c r="H512" s="363"/>
      <c r="I512" s="363"/>
      <c r="J512" s="363"/>
      <c r="K512" s="363"/>
      <c r="L512" s="363"/>
      <c r="M512" s="363"/>
      <c r="N512" s="363"/>
      <c r="O512" s="365"/>
      <c r="AF512" s="231"/>
      <c r="AG512" s="231"/>
      <c r="AH512" s="231"/>
      <c r="AM512" s="231"/>
      <c r="AN512" s="215" t="s">
        <v>83</v>
      </c>
      <c r="AQ512" s="231"/>
      <c r="AS512" s="231"/>
    </row>
    <row r="513" spans="1:45" customFormat="1" ht="15" x14ac:dyDescent="0.25">
      <c r="A513" s="236"/>
      <c r="B513" s="260"/>
      <c r="C513" s="295"/>
      <c r="D513" s="364" t="s">
        <v>70</v>
      </c>
      <c r="E513" s="364"/>
      <c r="F513" s="364"/>
      <c r="G513" s="233"/>
      <c r="H513" s="261"/>
      <c r="I513" s="261"/>
      <c r="J513" s="261"/>
      <c r="K513" s="262"/>
      <c r="L513" s="261"/>
      <c r="M513" s="268">
        <v>1398.99</v>
      </c>
      <c r="N513" s="256"/>
      <c r="O513" s="264">
        <v>11415.76</v>
      </c>
      <c r="AF513" s="231"/>
      <c r="AG513" s="231"/>
      <c r="AH513" s="231"/>
      <c r="AM513" s="231" t="s">
        <v>70</v>
      </c>
      <c r="AQ513" s="231"/>
      <c r="AS513" s="231"/>
    </row>
    <row r="514" spans="1:45" customFormat="1" ht="23.25" x14ac:dyDescent="0.25">
      <c r="A514" s="232" t="s">
        <v>323</v>
      </c>
      <c r="B514" s="233" t="s">
        <v>344</v>
      </c>
      <c r="C514" s="294" t="s">
        <v>282</v>
      </c>
      <c r="D514" s="368" t="s">
        <v>283</v>
      </c>
      <c r="E514" s="368"/>
      <c r="F514" s="368"/>
      <c r="G514" s="233" t="s">
        <v>80</v>
      </c>
      <c r="H514" s="233">
        <v>1.9278</v>
      </c>
      <c r="I514" s="233" t="s">
        <v>48</v>
      </c>
      <c r="J514" s="233" t="s">
        <v>601</v>
      </c>
      <c r="K514" s="234" t="s">
        <v>284</v>
      </c>
      <c r="L514" s="233" t="s">
        <v>417</v>
      </c>
      <c r="M514" s="234" t="s">
        <v>604</v>
      </c>
      <c r="N514" s="233" t="s">
        <v>82</v>
      </c>
      <c r="O514" s="235" t="s">
        <v>605</v>
      </c>
      <c r="AF514" s="231"/>
      <c r="AG514" s="231"/>
      <c r="AH514" s="231" t="s">
        <v>283</v>
      </c>
      <c r="AM514" s="231"/>
      <c r="AQ514" s="231"/>
      <c r="AS514" s="231"/>
    </row>
    <row r="515" spans="1:45" customFormat="1" ht="15" x14ac:dyDescent="0.25">
      <c r="A515" s="267"/>
      <c r="B515" s="214"/>
      <c r="C515" s="295"/>
      <c r="D515" s="363" t="s">
        <v>83</v>
      </c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5"/>
      <c r="AF515" s="231"/>
      <c r="AG515" s="231"/>
      <c r="AH515" s="231"/>
      <c r="AM515" s="231"/>
      <c r="AN515" s="215" t="s">
        <v>83</v>
      </c>
      <c r="AQ515" s="231"/>
      <c r="AS515" s="231"/>
    </row>
    <row r="516" spans="1:45" customFormat="1" ht="15" x14ac:dyDescent="0.25">
      <c r="A516" s="236"/>
      <c r="B516" s="237"/>
      <c r="C516" s="238"/>
      <c r="D516" s="366" t="s">
        <v>420</v>
      </c>
      <c r="E516" s="366"/>
      <c r="F516" s="366"/>
      <c r="G516" s="366"/>
      <c r="H516" s="366"/>
      <c r="I516" s="366"/>
      <c r="J516" s="366"/>
      <c r="K516" s="366"/>
      <c r="L516" s="366"/>
      <c r="M516" s="366"/>
      <c r="N516" s="366"/>
      <c r="O516" s="367"/>
      <c r="AF516" s="231"/>
      <c r="AG516" s="231"/>
      <c r="AH516" s="231"/>
      <c r="AI516" s="215" t="s">
        <v>420</v>
      </c>
      <c r="AM516" s="231"/>
      <c r="AQ516" s="231"/>
      <c r="AS516" s="231"/>
    </row>
    <row r="517" spans="1:45" customFormat="1" ht="22.5" x14ac:dyDescent="0.25">
      <c r="A517" s="236"/>
      <c r="B517" s="237"/>
      <c r="C517" s="238" t="s">
        <v>421</v>
      </c>
      <c r="D517" s="366" t="s">
        <v>422</v>
      </c>
      <c r="E517" s="366"/>
      <c r="F517" s="366"/>
      <c r="G517" s="366"/>
      <c r="H517" s="366"/>
      <c r="I517" s="366"/>
      <c r="J517" s="366"/>
      <c r="K517" s="366"/>
      <c r="L517" s="366"/>
      <c r="M517" s="366"/>
      <c r="N517" s="366"/>
      <c r="O517" s="367"/>
      <c r="AF517" s="231"/>
      <c r="AG517" s="231"/>
      <c r="AH517" s="231"/>
      <c r="AI517" s="215" t="s">
        <v>422</v>
      </c>
      <c r="AM517" s="231"/>
      <c r="AQ517" s="231"/>
      <c r="AS517" s="231"/>
    </row>
    <row r="518" spans="1:45" customFormat="1" ht="15" x14ac:dyDescent="0.25">
      <c r="A518" s="236"/>
      <c r="B518" s="260"/>
      <c r="C518" s="295"/>
      <c r="D518" s="364" t="s">
        <v>70</v>
      </c>
      <c r="E518" s="364"/>
      <c r="F518" s="364"/>
      <c r="G518" s="233"/>
      <c r="H518" s="261"/>
      <c r="I518" s="261"/>
      <c r="J518" s="261"/>
      <c r="K518" s="262"/>
      <c r="L518" s="261"/>
      <c r="M518" s="263">
        <v>18.670000000000002</v>
      </c>
      <c r="N518" s="256"/>
      <c r="O518" s="270">
        <v>152.35</v>
      </c>
      <c r="AF518" s="231"/>
      <c r="AG518" s="231"/>
      <c r="AH518" s="231"/>
      <c r="AM518" s="231" t="s">
        <v>70</v>
      </c>
      <c r="AQ518" s="231"/>
      <c r="AS518" s="231"/>
    </row>
    <row r="519" spans="1:45" customFormat="1" ht="34.5" x14ac:dyDescent="0.25">
      <c r="A519" s="232" t="s">
        <v>344</v>
      </c>
      <c r="B519" s="233" t="s">
        <v>346</v>
      </c>
      <c r="C519" s="294" t="s">
        <v>606</v>
      </c>
      <c r="D519" s="368" t="s">
        <v>607</v>
      </c>
      <c r="E519" s="368"/>
      <c r="F519" s="368"/>
      <c r="G519" s="233" t="s">
        <v>116</v>
      </c>
      <c r="H519" s="233">
        <v>0.1</v>
      </c>
      <c r="I519" s="233" t="s">
        <v>48</v>
      </c>
      <c r="J519" s="233" t="s">
        <v>608</v>
      </c>
      <c r="K519" s="234" t="s">
        <v>609</v>
      </c>
      <c r="L519" s="233"/>
      <c r="M519" s="234" t="s">
        <v>610</v>
      </c>
      <c r="N519" s="233" t="s">
        <v>82</v>
      </c>
      <c r="O519" s="235" t="s">
        <v>611</v>
      </c>
      <c r="AF519" s="231"/>
      <c r="AG519" s="231"/>
      <c r="AH519" s="231" t="s">
        <v>607</v>
      </c>
      <c r="AM519" s="231"/>
      <c r="AQ519" s="231"/>
      <c r="AS519" s="231"/>
    </row>
    <row r="520" spans="1:45" customFormat="1" ht="15" x14ac:dyDescent="0.25">
      <c r="A520" s="267"/>
      <c r="B520" s="214"/>
      <c r="C520" s="295"/>
      <c r="D520" s="363" t="s">
        <v>83</v>
      </c>
      <c r="E520" s="363"/>
      <c r="F520" s="363"/>
      <c r="G520" s="363"/>
      <c r="H520" s="363"/>
      <c r="I520" s="363"/>
      <c r="J520" s="363"/>
      <c r="K520" s="363"/>
      <c r="L520" s="363"/>
      <c r="M520" s="363"/>
      <c r="N520" s="363"/>
      <c r="O520" s="365"/>
      <c r="AF520" s="231"/>
      <c r="AG520" s="231"/>
      <c r="AH520" s="231"/>
      <c r="AM520" s="231"/>
      <c r="AN520" s="215" t="s">
        <v>83</v>
      </c>
      <c r="AQ520" s="231"/>
      <c r="AS520" s="231"/>
    </row>
    <row r="521" spans="1:45" customFormat="1" ht="15" x14ac:dyDescent="0.25">
      <c r="A521" s="236"/>
      <c r="B521" s="260"/>
      <c r="C521" s="295"/>
      <c r="D521" s="364" t="s">
        <v>70</v>
      </c>
      <c r="E521" s="364"/>
      <c r="F521" s="364"/>
      <c r="G521" s="233"/>
      <c r="H521" s="261"/>
      <c r="I521" s="261"/>
      <c r="J521" s="261"/>
      <c r="K521" s="262"/>
      <c r="L521" s="261"/>
      <c r="M521" s="263">
        <v>621.35</v>
      </c>
      <c r="N521" s="256"/>
      <c r="O521" s="264">
        <v>5070.22</v>
      </c>
      <c r="AF521" s="231"/>
      <c r="AG521" s="231"/>
      <c r="AH521" s="231"/>
      <c r="AM521" s="231" t="s">
        <v>70</v>
      </c>
      <c r="AQ521" s="231"/>
      <c r="AS521" s="231"/>
    </row>
    <row r="522" spans="1:45" customFormat="1" ht="34.5" x14ac:dyDescent="0.25">
      <c r="A522" s="232" t="s">
        <v>346</v>
      </c>
      <c r="B522" s="233" t="s">
        <v>347</v>
      </c>
      <c r="C522" s="294" t="s">
        <v>612</v>
      </c>
      <c r="D522" s="368" t="s">
        <v>613</v>
      </c>
      <c r="E522" s="368"/>
      <c r="F522" s="368"/>
      <c r="G522" s="233" t="s">
        <v>173</v>
      </c>
      <c r="H522" s="233">
        <v>0.192</v>
      </c>
      <c r="I522" s="233" t="s">
        <v>48</v>
      </c>
      <c r="J522" s="233" t="s">
        <v>614</v>
      </c>
      <c r="K522" s="234"/>
      <c r="L522" s="233"/>
      <c r="M522" s="234"/>
      <c r="N522" s="233"/>
      <c r="O522" s="235"/>
      <c r="AF522" s="231"/>
      <c r="AG522" s="231"/>
      <c r="AH522" s="231" t="s">
        <v>613</v>
      </c>
      <c r="AM522" s="231"/>
      <c r="AQ522" s="231"/>
      <c r="AS522" s="231"/>
    </row>
    <row r="523" spans="1:45" customFormat="1" ht="33.75" x14ac:dyDescent="0.25">
      <c r="A523" s="236"/>
      <c r="B523" s="237"/>
      <c r="C523" s="238" t="s">
        <v>50</v>
      </c>
      <c r="D523" s="366" t="s">
        <v>51</v>
      </c>
      <c r="E523" s="366"/>
      <c r="F523" s="366"/>
      <c r="G523" s="366"/>
      <c r="H523" s="366"/>
      <c r="I523" s="366"/>
      <c r="J523" s="366"/>
      <c r="K523" s="366"/>
      <c r="L523" s="366"/>
      <c r="M523" s="366"/>
      <c r="N523" s="366"/>
      <c r="O523" s="367"/>
      <c r="AF523" s="231"/>
      <c r="AG523" s="231"/>
      <c r="AH523" s="231"/>
      <c r="AI523" s="215" t="s">
        <v>51</v>
      </c>
      <c r="AM523" s="231"/>
      <c r="AQ523" s="231"/>
      <c r="AS523" s="231"/>
    </row>
    <row r="524" spans="1:45" customFormat="1" ht="57" x14ac:dyDescent="0.25">
      <c r="A524" s="236"/>
      <c r="B524" s="237"/>
      <c r="C524" s="238" t="s">
        <v>52</v>
      </c>
      <c r="D524" s="366" t="s">
        <v>53</v>
      </c>
      <c r="E524" s="366"/>
      <c r="F524" s="366"/>
      <c r="G524" s="366"/>
      <c r="H524" s="366"/>
      <c r="I524" s="366"/>
      <c r="J524" s="366"/>
      <c r="K524" s="366"/>
      <c r="L524" s="366"/>
      <c r="M524" s="366"/>
      <c r="N524" s="366"/>
      <c r="O524" s="367"/>
      <c r="AF524" s="231"/>
      <c r="AG524" s="231"/>
      <c r="AH524" s="231"/>
      <c r="AI524" s="215" t="s">
        <v>53</v>
      </c>
      <c r="AM524" s="231"/>
      <c r="AQ524" s="231"/>
      <c r="AS524" s="231"/>
    </row>
    <row r="525" spans="1:45" customFormat="1" ht="15" x14ac:dyDescent="0.25">
      <c r="A525" s="236"/>
      <c r="B525" s="239"/>
      <c r="C525" s="238" t="s">
        <v>48</v>
      </c>
      <c r="D525" s="363" t="s">
        <v>54</v>
      </c>
      <c r="E525" s="363"/>
      <c r="F525" s="363"/>
      <c r="G525" s="240"/>
      <c r="H525" s="241"/>
      <c r="I525" s="241"/>
      <c r="J525" s="241"/>
      <c r="K525" s="242">
        <v>117.24</v>
      </c>
      <c r="L525" s="265">
        <v>1.3225</v>
      </c>
      <c r="M525" s="242">
        <v>29.77</v>
      </c>
      <c r="N525" s="244">
        <v>44.77</v>
      </c>
      <c r="O525" s="247">
        <v>1332.8</v>
      </c>
      <c r="AF525" s="231"/>
      <c r="AG525" s="231"/>
      <c r="AH525" s="231"/>
      <c r="AJ525" s="215" t="s">
        <v>54</v>
      </c>
      <c r="AM525" s="231"/>
      <c r="AQ525" s="231"/>
      <c r="AS525" s="231"/>
    </row>
    <row r="526" spans="1:45" customFormat="1" ht="15" x14ac:dyDescent="0.25">
      <c r="A526" s="236"/>
      <c r="B526" s="239"/>
      <c r="C526" s="238" t="s">
        <v>27</v>
      </c>
      <c r="D526" s="363" t="s">
        <v>55</v>
      </c>
      <c r="E526" s="363"/>
      <c r="F526" s="363"/>
      <c r="G526" s="240"/>
      <c r="H526" s="241"/>
      <c r="I526" s="241"/>
      <c r="J526" s="241"/>
      <c r="K526" s="242">
        <v>3.29</v>
      </c>
      <c r="L526" s="265">
        <v>1.4375</v>
      </c>
      <c r="M526" s="242">
        <v>0.91</v>
      </c>
      <c r="N526" s="244">
        <v>13.24</v>
      </c>
      <c r="O526" s="245">
        <v>12.05</v>
      </c>
      <c r="AF526" s="231"/>
      <c r="AG526" s="231"/>
      <c r="AH526" s="231"/>
      <c r="AJ526" s="215" t="s">
        <v>55</v>
      </c>
      <c r="AM526" s="231"/>
      <c r="AQ526" s="231"/>
      <c r="AS526" s="231"/>
    </row>
    <row r="527" spans="1:45" customFormat="1" ht="15" x14ac:dyDescent="0.25">
      <c r="A527" s="236"/>
      <c r="B527" s="239"/>
      <c r="C527" s="238" t="s">
        <v>56</v>
      </c>
      <c r="D527" s="363" t="s">
        <v>57</v>
      </c>
      <c r="E527" s="363"/>
      <c r="F527" s="363"/>
      <c r="G527" s="240"/>
      <c r="H527" s="241"/>
      <c r="I527" s="241"/>
      <c r="J527" s="241"/>
      <c r="K527" s="242">
        <v>0.57999999999999996</v>
      </c>
      <c r="L527" s="265">
        <v>1.4375</v>
      </c>
      <c r="M527" s="242">
        <v>0.16</v>
      </c>
      <c r="N527" s="244">
        <v>44.77</v>
      </c>
      <c r="O527" s="245">
        <v>7.16</v>
      </c>
      <c r="AF527" s="231"/>
      <c r="AG527" s="231"/>
      <c r="AH527" s="231"/>
      <c r="AJ527" s="215" t="s">
        <v>57</v>
      </c>
      <c r="AM527" s="231"/>
      <c r="AQ527" s="231"/>
      <c r="AS527" s="231"/>
    </row>
    <row r="528" spans="1:45" customFormat="1" ht="15" x14ac:dyDescent="0.25">
      <c r="A528" s="236"/>
      <c r="B528" s="239"/>
      <c r="C528" s="238" t="s">
        <v>58</v>
      </c>
      <c r="D528" s="363" t="s">
        <v>59</v>
      </c>
      <c r="E528" s="363"/>
      <c r="F528" s="363"/>
      <c r="G528" s="240"/>
      <c r="H528" s="241"/>
      <c r="I528" s="241"/>
      <c r="J528" s="241"/>
      <c r="K528" s="242">
        <v>9.32</v>
      </c>
      <c r="L528" s="241"/>
      <c r="M528" s="242">
        <v>1.79</v>
      </c>
      <c r="N528" s="244">
        <v>8.16</v>
      </c>
      <c r="O528" s="245">
        <v>14.61</v>
      </c>
      <c r="AF528" s="231"/>
      <c r="AG528" s="231"/>
      <c r="AH528" s="231"/>
      <c r="AJ528" s="215" t="s">
        <v>59</v>
      </c>
      <c r="AM528" s="231"/>
      <c r="AQ528" s="231"/>
      <c r="AS528" s="231"/>
    </row>
    <row r="529" spans="1:45" customFormat="1" ht="15" x14ac:dyDescent="0.25">
      <c r="A529" s="236"/>
      <c r="B529" s="239"/>
      <c r="C529" s="238"/>
      <c r="D529" s="363" t="s">
        <v>60</v>
      </c>
      <c r="E529" s="363"/>
      <c r="F529" s="363"/>
      <c r="G529" s="240" t="s">
        <v>61</v>
      </c>
      <c r="H529" s="244">
        <v>12.62</v>
      </c>
      <c r="I529" s="265">
        <v>1.3225</v>
      </c>
      <c r="J529" s="269">
        <v>3.2044703999999999</v>
      </c>
      <c r="K529" s="250"/>
      <c r="L529" s="241"/>
      <c r="M529" s="250"/>
      <c r="N529" s="241"/>
      <c r="O529" s="251"/>
      <c r="AF529" s="231"/>
      <c r="AG529" s="231"/>
      <c r="AH529" s="231"/>
      <c r="AK529" s="215" t="s">
        <v>60</v>
      </c>
      <c r="AM529" s="231"/>
      <c r="AQ529" s="231"/>
      <c r="AS529" s="231"/>
    </row>
    <row r="530" spans="1:45" customFormat="1" ht="15" x14ac:dyDescent="0.25">
      <c r="A530" s="236"/>
      <c r="B530" s="239"/>
      <c r="C530" s="238"/>
      <c r="D530" s="363" t="s">
        <v>62</v>
      </c>
      <c r="E530" s="363"/>
      <c r="F530" s="363"/>
      <c r="G530" s="240" t="s">
        <v>61</v>
      </c>
      <c r="H530" s="244">
        <v>0.05</v>
      </c>
      <c r="I530" s="265">
        <v>1.4375</v>
      </c>
      <c r="J530" s="265">
        <v>1.38E-2</v>
      </c>
      <c r="K530" s="250"/>
      <c r="L530" s="241"/>
      <c r="M530" s="250"/>
      <c r="N530" s="241"/>
      <c r="O530" s="251"/>
      <c r="AF530" s="231"/>
      <c r="AG530" s="231"/>
      <c r="AH530" s="231"/>
      <c r="AK530" s="215" t="s">
        <v>62</v>
      </c>
      <c r="AM530" s="231"/>
      <c r="AQ530" s="231"/>
      <c r="AS530" s="231"/>
    </row>
    <row r="531" spans="1:45" customFormat="1" ht="15" x14ac:dyDescent="0.25">
      <c r="A531" s="254"/>
      <c r="B531" s="240"/>
      <c r="C531" s="238"/>
      <c r="D531" s="369" t="s">
        <v>63</v>
      </c>
      <c r="E531" s="369"/>
      <c r="F531" s="369"/>
      <c r="G531" s="255"/>
      <c r="H531" s="256"/>
      <c r="I531" s="256"/>
      <c r="J531" s="256"/>
      <c r="K531" s="258">
        <v>129.85</v>
      </c>
      <c r="L531" s="256"/>
      <c r="M531" s="258">
        <v>32.47</v>
      </c>
      <c r="N531" s="256"/>
      <c r="O531" s="259">
        <v>1359.46</v>
      </c>
      <c r="AF531" s="231"/>
      <c r="AG531" s="231"/>
      <c r="AH531" s="231"/>
      <c r="AL531" s="215" t="s">
        <v>63</v>
      </c>
      <c r="AM531" s="231"/>
      <c r="AQ531" s="231"/>
      <c r="AS531" s="231"/>
    </row>
    <row r="532" spans="1:45" customFormat="1" ht="15" x14ac:dyDescent="0.25">
      <c r="A532" s="236"/>
      <c r="B532" s="239"/>
      <c r="C532" s="238"/>
      <c r="D532" s="363" t="s">
        <v>64</v>
      </c>
      <c r="E532" s="363"/>
      <c r="F532" s="363"/>
      <c r="G532" s="240"/>
      <c r="H532" s="241"/>
      <c r="I532" s="241"/>
      <c r="J532" s="241"/>
      <c r="K532" s="250"/>
      <c r="L532" s="241"/>
      <c r="M532" s="242">
        <v>29.93</v>
      </c>
      <c r="N532" s="241"/>
      <c r="O532" s="247">
        <v>1339.96</v>
      </c>
      <c r="AF532" s="231"/>
      <c r="AG532" s="231"/>
      <c r="AH532" s="231"/>
      <c r="AK532" s="215" t="s">
        <v>64</v>
      </c>
      <c r="AM532" s="231"/>
      <c r="AQ532" s="231"/>
      <c r="AS532" s="231"/>
    </row>
    <row r="533" spans="1:45" customFormat="1" ht="45" x14ac:dyDescent="0.25">
      <c r="A533" s="236"/>
      <c r="B533" s="239"/>
      <c r="C533" s="238" t="s">
        <v>542</v>
      </c>
      <c r="D533" s="363" t="s">
        <v>543</v>
      </c>
      <c r="E533" s="363"/>
      <c r="F533" s="363"/>
      <c r="G533" s="240" t="s">
        <v>67</v>
      </c>
      <c r="H533" s="248">
        <v>93</v>
      </c>
      <c r="I533" s="241"/>
      <c r="J533" s="248">
        <v>93</v>
      </c>
      <c r="K533" s="250"/>
      <c r="L533" s="241"/>
      <c r="M533" s="242">
        <v>27.83</v>
      </c>
      <c r="N533" s="241"/>
      <c r="O533" s="247">
        <v>1246.1600000000001</v>
      </c>
      <c r="AF533" s="231"/>
      <c r="AG533" s="231"/>
      <c r="AH533" s="231"/>
      <c r="AK533" s="215" t="s">
        <v>543</v>
      </c>
      <c r="AM533" s="231"/>
      <c r="AQ533" s="231"/>
      <c r="AS533" s="231"/>
    </row>
    <row r="534" spans="1:45" customFormat="1" ht="67.5" x14ac:dyDescent="0.25">
      <c r="A534" s="236"/>
      <c r="B534" s="239"/>
      <c r="C534" s="238" t="s">
        <v>544</v>
      </c>
      <c r="D534" s="363" t="s">
        <v>545</v>
      </c>
      <c r="E534" s="363"/>
      <c r="F534" s="363"/>
      <c r="G534" s="240" t="s">
        <v>67</v>
      </c>
      <c r="H534" s="248">
        <v>62</v>
      </c>
      <c r="I534" s="244">
        <v>0.85</v>
      </c>
      <c r="J534" s="252">
        <v>52.7</v>
      </c>
      <c r="K534" s="250"/>
      <c r="L534" s="241"/>
      <c r="M534" s="242">
        <v>15.77</v>
      </c>
      <c r="N534" s="241"/>
      <c r="O534" s="245">
        <v>706.16</v>
      </c>
      <c r="AF534" s="231"/>
      <c r="AG534" s="231"/>
      <c r="AH534" s="231"/>
      <c r="AK534" s="215" t="s">
        <v>545</v>
      </c>
      <c r="AM534" s="231"/>
      <c r="AQ534" s="231"/>
      <c r="AS534" s="231"/>
    </row>
    <row r="535" spans="1:45" customFormat="1" ht="15" x14ac:dyDescent="0.25">
      <c r="A535" s="236"/>
      <c r="B535" s="260"/>
      <c r="C535" s="295"/>
      <c r="D535" s="364" t="s">
        <v>70</v>
      </c>
      <c r="E535" s="364"/>
      <c r="F535" s="364"/>
      <c r="G535" s="233"/>
      <c r="H535" s="261"/>
      <c r="I535" s="261"/>
      <c r="J535" s="261"/>
      <c r="K535" s="262"/>
      <c r="L535" s="261"/>
      <c r="M535" s="263">
        <v>76.069999999999993</v>
      </c>
      <c r="N535" s="256"/>
      <c r="O535" s="264">
        <v>3311.78</v>
      </c>
      <c r="AF535" s="231"/>
      <c r="AG535" s="231"/>
      <c r="AH535" s="231"/>
      <c r="AM535" s="231" t="s">
        <v>70</v>
      </c>
      <c r="AQ535" s="231"/>
      <c r="AS535" s="231"/>
    </row>
    <row r="536" spans="1:45" customFormat="1" ht="23.25" x14ac:dyDescent="0.25">
      <c r="A536" s="232" t="s">
        <v>347</v>
      </c>
      <c r="B536" s="233" t="s">
        <v>349</v>
      </c>
      <c r="C536" s="294" t="s">
        <v>615</v>
      </c>
      <c r="D536" s="368" t="s">
        <v>616</v>
      </c>
      <c r="E536" s="368"/>
      <c r="F536" s="368"/>
      <c r="G536" s="233" t="s">
        <v>116</v>
      </c>
      <c r="H536" s="233">
        <v>-1.44E-4</v>
      </c>
      <c r="I536" s="233" t="s">
        <v>48</v>
      </c>
      <c r="J536" s="233" t="s">
        <v>617</v>
      </c>
      <c r="K536" s="234" t="s">
        <v>618</v>
      </c>
      <c r="L536" s="233"/>
      <c r="M536" s="234" t="s">
        <v>619</v>
      </c>
      <c r="N536" s="233" t="s">
        <v>82</v>
      </c>
      <c r="O536" s="235" t="s">
        <v>620</v>
      </c>
      <c r="AF536" s="231"/>
      <c r="AG536" s="231"/>
      <c r="AH536" s="231" t="s">
        <v>616</v>
      </c>
      <c r="AM536" s="231"/>
      <c r="AQ536" s="231"/>
      <c r="AS536" s="231"/>
    </row>
    <row r="537" spans="1:45" customFormat="1" ht="15" x14ac:dyDescent="0.25">
      <c r="A537" s="267"/>
      <c r="B537" s="214"/>
      <c r="C537" s="295"/>
      <c r="D537" s="363" t="s">
        <v>555</v>
      </c>
      <c r="E537" s="363"/>
      <c r="F537" s="363"/>
      <c r="G537" s="363"/>
      <c r="H537" s="363"/>
      <c r="I537" s="363"/>
      <c r="J537" s="363"/>
      <c r="K537" s="363"/>
      <c r="L537" s="363"/>
      <c r="M537" s="363"/>
      <c r="N537" s="363"/>
      <c r="O537" s="365"/>
      <c r="AF537" s="231"/>
      <c r="AG537" s="231"/>
      <c r="AH537" s="231"/>
      <c r="AM537" s="231"/>
      <c r="AN537" s="215" t="s">
        <v>555</v>
      </c>
      <c r="AQ537" s="231"/>
      <c r="AS537" s="231"/>
    </row>
    <row r="538" spans="1:45" customFormat="1" ht="15" x14ac:dyDescent="0.25">
      <c r="A538" s="236"/>
      <c r="B538" s="260"/>
      <c r="C538" s="295"/>
      <c r="D538" s="364" t="s">
        <v>70</v>
      </c>
      <c r="E538" s="364"/>
      <c r="F538" s="364"/>
      <c r="G538" s="233"/>
      <c r="H538" s="261"/>
      <c r="I538" s="261"/>
      <c r="J538" s="261"/>
      <c r="K538" s="262"/>
      <c r="L538" s="261"/>
      <c r="M538" s="263">
        <v>-1.79</v>
      </c>
      <c r="N538" s="256"/>
      <c r="O538" s="270">
        <v>-14.61</v>
      </c>
      <c r="AF538" s="231"/>
      <c r="AG538" s="231"/>
      <c r="AH538" s="231"/>
      <c r="AM538" s="231" t="s">
        <v>70</v>
      </c>
      <c r="AQ538" s="231"/>
      <c r="AS538" s="231"/>
    </row>
    <row r="539" spans="1:45" customFormat="1" ht="23.25" x14ac:dyDescent="0.25">
      <c r="A539" s="232" t="s">
        <v>349</v>
      </c>
      <c r="B539" s="233" t="s">
        <v>370</v>
      </c>
      <c r="C539" s="294" t="s">
        <v>621</v>
      </c>
      <c r="D539" s="368" t="s">
        <v>622</v>
      </c>
      <c r="E539" s="368"/>
      <c r="F539" s="368"/>
      <c r="G539" s="233" t="s">
        <v>116</v>
      </c>
      <c r="H539" s="233">
        <v>0.111</v>
      </c>
      <c r="I539" s="233" t="s">
        <v>48</v>
      </c>
      <c r="J539" s="233" t="s">
        <v>623</v>
      </c>
      <c r="K539" s="234" t="s">
        <v>457</v>
      </c>
      <c r="L539" s="233"/>
      <c r="M539" s="234" t="s">
        <v>624</v>
      </c>
      <c r="N539" s="233" t="s">
        <v>82</v>
      </c>
      <c r="O539" s="235" t="s">
        <v>625</v>
      </c>
      <c r="AF539" s="231"/>
      <c r="AG539" s="231"/>
      <c r="AH539" s="231" t="s">
        <v>622</v>
      </c>
      <c r="AM539" s="231"/>
      <c r="AQ539" s="231"/>
      <c r="AS539" s="231"/>
    </row>
    <row r="540" spans="1:45" customFormat="1" ht="15" x14ac:dyDescent="0.25">
      <c r="A540" s="267"/>
      <c r="B540" s="214"/>
      <c r="C540" s="295"/>
      <c r="D540" s="363" t="s">
        <v>83</v>
      </c>
      <c r="E540" s="363"/>
      <c r="F540" s="363"/>
      <c r="G540" s="363"/>
      <c r="H540" s="363"/>
      <c r="I540" s="363"/>
      <c r="J540" s="363"/>
      <c r="K540" s="363"/>
      <c r="L540" s="363"/>
      <c r="M540" s="363"/>
      <c r="N540" s="363"/>
      <c r="O540" s="365"/>
      <c r="AF540" s="231"/>
      <c r="AG540" s="231"/>
      <c r="AH540" s="231"/>
      <c r="AM540" s="231"/>
      <c r="AN540" s="215" t="s">
        <v>83</v>
      </c>
      <c r="AQ540" s="231"/>
      <c r="AS540" s="231"/>
    </row>
    <row r="541" spans="1:45" customFormat="1" ht="15" x14ac:dyDescent="0.25">
      <c r="A541" s="236"/>
      <c r="B541" s="260"/>
      <c r="C541" s="295"/>
      <c r="D541" s="364" t="s">
        <v>70</v>
      </c>
      <c r="E541" s="364"/>
      <c r="F541" s="364"/>
      <c r="G541" s="233"/>
      <c r="H541" s="261"/>
      <c r="I541" s="261"/>
      <c r="J541" s="261"/>
      <c r="K541" s="262"/>
      <c r="L541" s="261"/>
      <c r="M541" s="263">
        <v>537.30999999999995</v>
      </c>
      <c r="N541" s="256"/>
      <c r="O541" s="264">
        <v>4384.45</v>
      </c>
      <c r="AF541" s="231"/>
      <c r="AG541" s="231"/>
      <c r="AH541" s="231"/>
      <c r="AM541" s="231" t="s">
        <v>70</v>
      </c>
      <c r="AQ541" s="231"/>
      <c r="AS541" s="231"/>
    </row>
    <row r="542" spans="1:45" customFormat="1" ht="56.25" x14ac:dyDescent="0.25">
      <c r="A542" s="232" t="s">
        <v>370</v>
      </c>
      <c r="B542" s="233" t="s">
        <v>372</v>
      </c>
      <c r="C542" s="294" t="s">
        <v>626</v>
      </c>
      <c r="D542" s="368" t="s">
        <v>627</v>
      </c>
      <c r="E542" s="368"/>
      <c r="F542" s="368"/>
      <c r="G542" s="233" t="s">
        <v>105</v>
      </c>
      <c r="H542" s="233">
        <v>80</v>
      </c>
      <c r="I542" s="233" t="s">
        <v>48</v>
      </c>
      <c r="J542" s="233" t="s">
        <v>628</v>
      </c>
      <c r="K542" s="234" t="s">
        <v>629</v>
      </c>
      <c r="L542" s="233" t="s">
        <v>308</v>
      </c>
      <c r="M542" s="234" t="s">
        <v>630</v>
      </c>
      <c r="N542" s="233" t="s">
        <v>82</v>
      </c>
      <c r="O542" s="235" t="s">
        <v>631</v>
      </c>
      <c r="AF542" s="231"/>
      <c r="AG542" s="231"/>
      <c r="AH542" s="231" t="s">
        <v>627</v>
      </c>
      <c r="AM542" s="231"/>
      <c r="AQ542" s="231"/>
      <c r="AS542" s="231"/>
    </row>
    <row r="543" spans="1:45" customFormat="1" ht="15" x14ac:dyDescent="0.25">
      <c r="A543" s="267"/>
      <c r="B543" s="214"/>
      <c r="C543" s="295"/>
      <c r="D543" s="363" t="s">
        <v>83</v>
      </c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5"/>
      <c r="AF543" s="231"/>
      <c r="AG543" s="231"/>
      <c r="AH543" s="231"/>
      <c r="AM543" s="231"/>
      <c r="AN543" s="215" t="s">
        <v>83</v>
      </c>
      <c r="AQ543" s="231"/>
      <c r="AS543" s="231"/>
    </row>
    <row r="544" spans="1:45" customFormat="1" ht="15" x14ac:dyDescent="0.25">
      <c r="A544" s="267"/>
      <c r="B544" s="260"/>
      <c r="C544" s="295"/>
      <c r="D544" s="363" t="s">
        <v>632</v>
      </c>
      <c r="E544" s="363"/>
      <c r="F544" s="363"/>
      <c r="G544" s="363"/>
      <c r="H544" s="363"/>
      <c r="I544" s="363"/>
      <c r="J544" s="363"/>
      <c r="K544" s="363"/>
      <c r="L544" s="363"/>
      <c r="M544" s="363"/>
      <c r="N544" s="363"/>
      <c r="O544" s="365"/>
      <c r="AF544" s="231"/>
      <c r="AG544" s="231"/>
      <c r="AH544" s="231"/>
      <c r="AM544" s="231"/>
      <c r="AO544" s="215" t="s">
        <v>632</v>
      </c>
      <c r="AQ544" s="231"/>
      <c r="AS544" s="231"/>
    </row>
    <row r="545" spans="1:45" customFormat="1" ht="15" x14ac:dyDescent="0.25">
      <c r="A545" s="236"/>
      <c r="B545" s="237"/>
      <c r="C545" s="238"/>
      <c r="D545" s="366" t="s">
        <v>633</v>
      </c>
      <c r="E545" s="366"/>
      <c r="F545" s="366"/>
      <c r="G545" s="366"/>
      <c r="H545" s="366"/>
      <c r="I545" s="366"/>
      <c r="J545" s="366"/>
      <c r="K545" s="366"/>
      <c r="L545" s="366"/>
      <c r="M545" s="366"/>
      <c r="N545" s="366"/>
      <c r="O545" s="367"/>
      <c r="AF545" s="231"/>
      <c r="AG545" s="231"/>
      <c r="AH545" s="231"/>
      <c r="AI545" s="215" t="s">
        <v>633</v>
      </c>
      <c r="AM545" s="231"/>
      <c r="AQ545" s="231"/>
      <c r="AS545" s="231"/>
    </row>
    <row r="546" spans="1:45" customFormat="1" ht="15" x14ac:dyDescent="0.25">
      <c r="A546" s="236"/>
      <c r="B546" s="237"/>
      <c r="C546" s="238"/>
      <c r="D546" s="366" t="s">
        <v>117</v>
      </c>
      <c r="E546" s="366"/>
      <c r="F546" s="366"/>
      <c r="G546" s="366"/>
      <c r="H546" s="366"/>
      <c r="I546" s="366"/>
      <c r="J546" s="366"/>
      <c r="K546" s="366"/>
      <c r="L546" s="366"/>
      <c r="M546" s="366"/>
      <c r="N546" s="366"/>
      <c r="O546" s="367"/>
      <c r="AF546" s="231"/>
      <c r="AG546" s="231"/>
      <c r="AH546" s="231"/>
      <c r="AI546" s="215" t="s">
        <v>117</v>
      </c>
      <c r="AM546" s="231"/>
      <c r="AQ546" s="231"/>
      <c r="AS546" s="231"/>
    </row>
    <row r="547" spans="1:45" customFormat="1" ht="15" x14ac:dyDescent="0.25">
      <c r="A547" s="236"/>
      <c r="B547" s="260"/>
      <c r="C547" s="295"/>
      <c r="D547" s="364" t="s">
        <v>70</v>
      </c>
      <c r="E547" s="364"/>
      <c r="F547" s="364"/>
      <c r="G547" s="233"/>
      <c r="H547" s="261"/>
      <c r="I547" s="261"/>
      <c r="J547" s="261"/>
      <c r="K547" s="262"/>
      <c r="L547" s="261"/>
      <c r="M547" s="263">
        <v>811.37</v>
      </c>
      <c r="N547" s="256"/>
      <c r="O547" s="264">
        <v>6620.78</v>
      </c>
      <c r="AF547" s="231"/>
      <c r="AG547" s="231"/>
      <c r="AH547" s="231"/>
      <c r="AM547" s="231" t="s">
        <v>70</v>
      </c>
      <c r="AQ547" s="231"/>
      <c r="AS547" s="231"/>
    </row>
    <row r="548" spans="1:45" customFormat="1" ht="15" x14ac:dyDescent="0.25">
      <c r="A548" s="370" t="s">
        <v>634</v>
      </c>
      <c r="B548" s="371"/>
      <c r="C548" s="371"/>
      <c r="D548" s="371"/>
      <c r="E548" s="371"/>
      <c r="F548" s="371"/>
      <c r="G548" s="371"/>
      <c r="H548" s="371"/>
      <c r="I548" s="371"/>
      <c r="J548" s="371"/>
      <c r="K548" s="371"/>
      <c r="L548" s="371"/>
      <c r="M548" s="371"/>
      <c r="N548" s="371"/>
      <c r="O548" s="372"/>
      <c r="AF548" s="231"/>
      <c r="AG548" s="231" t="s">
        <v>634</v>
      </c>
      <c r="AH548" s="231"/>
      <c r="AM548" s="231"/>
      <c r="AQ548" s="231"/>
      <c r="AS548" s="231"/>
    </row>
    <row r="549" spans="1:45" customFormat="1" ht="57" x14ac:dyDescent="0.25">
      <c r="A549" s="232" t="s">
        <v>372</v>
      </c>
      <c r="B549" s="233" t="s">
        <v>374</v>
      </c>
      <c r="C549" s="294" t="s">
        <v>635</v>
      </c>
      <c r="D549" s="368" t="s">
        <v>636</v>
      </c>
      <c r="E549" s="368"/>
      <c r="F549" s="368"/>
      <c r="G549" s="233" t="s">
        <v>290</v>
      </c>
      <c r="H549" s="233">
        <v>9.01E-2</v>
      </c>
      <c r="I549" s="233" t="s">
        <v>48</v>
      </c>
      <c r="J549" s="233" t="s">
        <v>637</v>
      </c>
      <c r="K549" s="234"/>
      <c r="L549" s="233"/>
      <c r="M549" s="234"/>
      <c r="N549" s="233"/>
      <c r="O549" s="235"/>
      <c r="AF549" s="231"/>
      <c r="AG549" s="231"/>
      <c r="AH549" s="231" t="s">
        <v>636</v>
      </c>
      <c r="AM549" s="231"/>
      <c r="AQ549" s="231"/>
      <c r="AS549" s="231"/>
    </row>
    <row r="550" spans="1:45" customFormat="1" ht="33.75" x14ac:dyDescent="0.25">
      <c r="A550" s="236"/>
      <c r="B550" s="237"/>
      <c r="C550" s="238" t="s">
        <v>50</v>
      </c>
      <c r="D550" s="366" t="s">
        <v>51</v>
      </c>
      <c r="E550" s="366"/>
      <c r="F550" s="366"/>
      <c r="G550" s="366"/>
      <c r="H550" s="366"/>
      <c r="I550" s="366"/>
      <c r="J550" s="366"/>
      <c r="K550" s="366"/>
      <c r="L550" s="366"/>
      <c r="M550" s="366"/>
      <c r="N550" s="366"/>
      <c r="O550" s="367"/>
      <c r="AF550" s="231"/>
      <c r="AG550" s="231"/>
      <c r="AH550" s="231"/>
      <c r="AI550" s="215" t="s">
        <v>51</v>
      </c>
      <c r="AM550" s="231"/>
      <c r="AQ550" s="231"/>
      <c r="AS550" s="231"/>
    </row>
    <row r="551" spans="1:45" customFormat="1" ht="57" x14ac:dyDescent="0.25">
      <c r="A551" s="236"/>
      <c r="B551" s="237"/>
      <c r="C551" s="238" t="s">
        <v>52</v>
      </c>
      <c r="D551" s="366" t="s">
        <v>53</v>
      </c>
      <c r="E551" s="366"/>
      <c r="F551" s="366"/>
      <c r="G551" s="366"/>
      <c r="H551" s="366"/>
      <c r="I551" s="366"/>
      <c r="J551" s="366"/>
      <c r="K551" s="366"/>
      <c r="L551" s="366"/>
      <c r="M551" s="366"/>
      <c r="N551" s="366"/>
      <c r="O551" s="367"/>
      <c r="AF551" s="231"/>
      <c r="AG551" s="231"/>
      <c r="AH551" s="231"/>
      <c r="AI551" s="215" t="s">
        <v>53</v>
      </c>
      <c r="AM551" s="231"/>
      <c r="AQ551" s="231"/>
      <c r="AS551" s="231"/>
    </row>
    <row r="552" spans="1:45" customFormat="1" ht="15" x14ac:dyDescent="0.25">
      <c r="A552" s="236"/>
      <c r="B552" s="239"/>
      <c r="C552" s="238" t="s">
        <v>48</v>
      </c>
      <c r="D552" s="363" t="s">
        <v>54</v>
      </c>
      <c r="E552" s="363"/>
      <c r="F552" s="363"/>
      <c r="G552" s="240"/>
      <c r="H552" s="241"/>
      <c r="I552" s="241"/>
      <c r="J552" s="241"/>
      <c r="K552" s="242">
        <v>829.12</v>
      </c>
      <c r="L552" s="265">
        <v>1.3225</v>
      </c>
      <c r="M552" s="242">
        <v>98.8</v>
      </c>
      <c r="N552" s="244">
        <v>44.77</v>
      </c>
      <c r="O552" s="247">
        <v>4423.28</v>
      </c>
      <c r="AF552" s="231"/>
      <c r="AG552" s="231"/>
      <c r="AH552" s="231"/>
      <c r="AJ552" s="215" t="s">
        <v>54</v>
      </c>
      <c r="AM552" s="231"/>
      <c r="AQ552" s="231"/>
      <c r="AS552" s="231"/>
    </row>
    <row r="553" spans="1:45" customFormat="1" ht="15" x14ac:dyDescent="0.25">
      <c r="A553" s="236"/>
      <c r="B553" s="239"/>
      <c r="C553" s="238" t="s">
        <v>27</v>
      </c>
      <c r="D553" s="363" t="s">
        <v>55</v>
      </c>
      <c r="E553" s="363"/>
      <c r="F553" s="363"/>
      <c r="G553" s="240"/>
      <c r="H553" s="241"/>
      <c r="I553" s="241"/>
      <c r="J553" s="241"/>
      <c r="K553" s="242">
        <v>21.88</v>
      </c>
      <c r="L553" s="265">
        <v>1.4375</v>
      </c>
      <c r="M553" s="242">
        <v>2.83</v>
      </c>
      <c r="N553" s="244">
        <v>13.24</v>
      </c>
      <c r="O553" s="245">
        <v>37.47</v>
      </c>
      <c r="AF553" s="231"/>
      <c r="AG553" s="231"/>
      <c r="AH553" s="231"/>
      <c r="AJ553" s="215" t="s">
        <v>55</v>
      </c>
      <c r="AM553" s="231"/>
      <c r="AQ553" s="231"/>
      <c r="AS553" s="231"/>
    </row>
    <row r="554" spans="1:45" customFormat="1" ht="15" x14ac:dyDescent="0.25">
      <c r="A554" s="236"/>
      <c r="B554" s="239"/>
      <c r="C554" s="238" t="s">
        <v>56</v>
      </c>
      <c r="D554" s="363" t="s">
        <v>57</v>
      </c>
      <c r="E554" s="363"/>
      <c r="F554" s="363"/>
      <c r="G554" s="240"/>
      <c r="H554" s="241"/>
      <c r="I554" s="241"/>
      <c r="J554" s="241"/>
      <c r="K554" s="242">
        <v>3.51</v>
      </c>
      <c r="L554" s="265">
        <v>1.4375</v>
      </c>
      <c r="M554" s="242">
        <v>0.45</v>
      </c>
      <c r="N554" s="244">
        <v>44.77</v>
      </c>
      <c r="O554" s="245">
        <v>20.149999999999999</v>
      </c>
      <c r="AF554" s="231"/>
      <c r="AG554" s="231"/>
      <c r="AH554" s="231"/>
      <c r="AJ554" s="215" t="s">
        <v>57</v>
      </c>
      <c r="AM554" s="231"/>
      <c r="AQ554" s="231"/>
      <c r="AS554" s="231"/>
    </row>
    <row r="555" spans="1:45" customFormat="1" ht="15" x14ac:dyDescent="0.25">
      <c r="A555" s="236"/>
      <c r="B555" s="239"/>
      <c r="C555" s="238" t="s">
        <v>58</v>
      </c>
      <c r="D555" s="363" t="s">
        <v>59</v>
      </c>
      <c r="E555" s="363"/>
      <c r="F555" s="363"/>
      <c r="G555" s="240"/>
      <c r="H555" s="241"/>
      <c r="I555" s="241"/>
      <c r="J555" s="241"/>
      <c r="K555" s="246">
        <v>6516.18</v>
      </c>
      <c r="L555" s="241"/>
      <c r="M555" s="242">
        <v>587.11</v>
      </c>
      <c r="N555" s="244">
        <v>8.16</v>
      </c>
      <c r="O555" s="247">
        <v>4790.82</v>
      </c>
      <c r="AF555" s="231"/>
      <c r="AG555" s="231"/>
      <c r="AH555" s="231"/>
      <c r="AJ555" s="215" t="s">
        <v>59</v>
      </c>
      <c r="AM555" s="231"/>
      <c r="AQ555" s="231"/>
      <c r="AS555" s="231"/>
    </row>
    <row r="556" spans="1:45" customFormat="1" ht="15" x14ac:dyDescent="0.25">
      <c r="A556" s="236"/>
      <c r="B556" s="239"/>
      <c r="C556" s="238"/>
      <c r="D556" s="363" t="s">
        <v>60</v>
      </c>
      <c r="E556" s="363"/>
      <c r="F556" s="363"/>
      <c r="G556" s="240" t="s">
        <v>61</v>
      </c>
      <c r="H556" s="252">
        <v>97.2</v>
      </c>
      <c r="I556" s="265">
        <v>1.3225</v>
      </c>
      <c r="J556" s="269">
        <v>11.582084699999999</v>
      </c>
      <c r="K556" s="250"/>
      <c r="L556" s="241"/>
      <c r="M556" s="250"/>
      <c r="N556" s="241"/>
      <c r="O556" s="251"/>
      <c r="AF556" s="231"/>
      <c r="AG556" s="231"/>
      <c r="AH556" s="231"/>
      <c r="AK556" s="215" t="s">
        <v>60</v>
      </c>
      <c r="AM556" s="231"/>
      <c r="AQ556" s="231"/>
      <c r="AS556" s="231"/>
    </row>
    <row r="557" spans="1:45" customFormat="1" ht="15" x14ac:dyDescent="0.25">
      <c r="A557" s="236"/>
      <c r="B557" s="239"/>
      <c r="C557" s="238"/>
      <c r="D557" s="363" t="s">
        <v>62</v>
      </c>
      <c r="E557" s="363"/>
      <c r="F557" s="363"/>
      <c r="G557" s="240" t="s">
        <v>61</v>
      </c>
      <c r="H557" s="244">
        <v>0.27</v>
      </c>
      <c r="I557" s="265">
        <v>1.4375</v>
      </c>
      <c r="J557" s="269">
        <v>3.4970099999999997E-2</v>
      </c>
      <c r="K557" s="250"/>
      <c r="L557" s="241"/>
      <c r="M557" s="250"/>
      <c r="N557" s="241"/>
      <c r="O557" s="251"/>
      <c r="AF557" s="231"/>
      <c r="AG557" s="231"/>
      <c r="AH557" s="231"/>
      <c r="AK557" s="215" t="s">
        <v>62</v>
      </c>
      <c r="AM557" s="231"/>
      <c r="AQ557" s="231"/>
      <c r="AS557" s="231"/>
    </row>
    <row r="558" spans="1:45" customFormat="1" ht="15" x14ac:dyDescent="0.25">
      <c r="A558" s="254"/>
      <c r="B558" s="240"/>
      <c r="C558" s="238"/>
      <c r="D558" s="369" t="s">
        <v>63</v>
      </c>
      <c r="E558" s="369"/>
      <c r="F558" s="369"/>
      <c r="G558" s="255"/>
      <c r="H558" s="256"/>
      <c r="I558" s="256"/>
      <c r="J558" s="256"/>
      <c r="K558" s="257">
        <v>7367.18</v>
      </c>
      <c r="L558" s="256"/>
      <c r="M558" s="258">
        <v>688.74</v>
      </c>
      <c r="N558" s="256"/>
      <c r="O558" s="259">
        <v>9251.57</v>
      </c>
      <c r="AF558" s="231"/>
      <c r="AG558" s="231"/>
      <c r="AH558" s="231"/>
      <c r="AL558" s="215" t="s">
        <v>63</v>
      </c>
      <c r="AM558" s="231"/>
      <c r="AQ558" s="231"/>
      <c r="AS558" s="231"/>
    </row>
    <row r="559" spans="1:45" customFormat="1" ht="15" x14ac:dyDescent="0.25">
      <c r="A559" s="236"/>
      <c r="B559" s="239"/>
      <c r="C559" s="238"/>
      <c r="D559" s="363" t="s">
        <v>64</v>
      </c>
      <c r="E559" s="363"/>
      <c r="F559" s="363"/>
      <c r="G559" s="240"/>
      <c r="H559" s="241"/>
      <c r="I559" s="241"/>
      <c r="J559" s="241"/>
      <c r="K559" s="250"/>
      <c r="L559" s="241"/>
      <c r="M559" s="242">
        <v>99.25</v>
      </c>
      <c r="N559" s="241"/>
      <c r="O559" s="247">
        <v>4443.43</v>
      </c>
      <c r="AF559" s="231"/>
      <c r="AG559" s="231"/>
      <c r="AH559" s="231"/>
      <c r="AK559" s="215" t="s">
        <v>64</v>
      </c>
      <c r="AM559" s="231"/>
      <c r="AQ559" s="231"/>
      <c r="AS559" s="231"/>
    </row>
    <row r="560" spans="1:45" customFormat="1" ht="45" x14ac:dyDescent="0.25">
      <c r="A560" s="236"/>
      <c r="B560" s="239"/>
      <c r="C560" s="238" t="s">
        <v>638</v>
      </c>
      <c r="D560" s="363" t="s">
        <v>639</v>
      </c>
      <c r="E560" s="363"/>
      <c r="F560" s="363"/>
      <c r="G560" s="240" t="s">
        <v>67</v>
      </c>
      <c r="H560" s="248">
        <v>109</v>
      </c>
      <c r="I560" s="241"/>
      <c r="J560" s="248">
        <v>109</v>
      </c>
      <c r="K560" s="250"/>
      <c r="L560" s="241"/>
      <c r="M560" s="242">
        <v>108.18</v>
      </c>
      <c r="N560" s="241"/>
      <c r="O560" s="247">
        <v>4843.34</v>
      </c>
      <c r="AF560" s="231"/>
      <c r="AG560" s="231"/>
      <c r="AH560" s="231"/>
      <c r="AK560" s="215" t="s">
        <v>639</v>
      </c>
      <c r="AM560" s="231"/>
      <c r="AQ560" s="231"/>
      <c r="AS560" s="231"/>
    </row>
    <row r="561" spans="1:45" customFormat="1" ht="67.5" x14ac:dyDescent="0.25">
      <c r="A561" s="236"/>
      <c r="B561" s="239"/>
      <c r="C561" s="238" t="s">
        <v>640</v>
      </c>
      <c r="D561" s="363" t="s">
        <v>641</v>
      </c>
      <c r="E561" s="363"/>
      <c r="F561" s="363"/>
      <c r="G561" s="240" t="s">
        <v>67</v>
      </c>
      <c r="H561" s="248">
        <v>57</v>
      </c>
      <c r="I561" s="244">
        <v>0.85</v>
      </c>
      <c r="J561" s="244">
        <v>48.45</v>
      </c>
      <c r="K561" s="250"/>
      <c r="L561" s="241"/>
      <c r="M561" s="242">
        <v>48.09</v>
      </c>
      <c r="N561" s="241"/>
      <c r="O561" s="247">
        <v>2152.84</v>
      </c>
      <c r="AF561" s="231"/>
      <c r="AG561" s="231"/>
      <c r="AH561" s="231"/>
      <c r="AK561" s="215" t="s">
        <v>641</v>
      </c>
      <c r="AM561" s="231"/>
      <c r="AQ561" s="231"/>
      <c r="AS561" s="231"/>
    </row>
    <row r="562" spans="1:45" customFormat="1" ht="15" x14ac:dyDescent="0.25">
      <c r="A562" s="236"/>
      <c r="B562" s="260"/>
      <c r="C562" s="295"/>
      <c r="D562" s="364" t="s">
        <v>70</v>
      </c>
      <c r="E562" s="364"/>
      <c r="F562" s="364"/>
      <c r="G562" s="233"/>
      <c r="H562" s="261"/>
      <c r="I562" s="261"/>
      <c r="J562" s="261"/>
      <c r="K562" s="262"/>
      <c r="L562" s="261"/>
      <c r="M562" s="263">
        <v>845.01</v>
      </c>
      <c r="N562" s="256"/>
      <c r="O562" s="264">
        <v>16247.75</v>
      </c>
      <c r="AF562" s="231"/>
      <c r="AG562" s="231"/>
      <c r="AH562" s="231"/>
      <c r="AM562" s="231" t="s">
        <v>70</v>
      </c>
      <c r="AQ562" s="231"/>
      <c r="AS562" s="231"/>
    </row>
    <row r="563" spans="1:45" customFormat="1" ht="23.25" x14ac:dyDescent="0.25">
      <c r="A563" s="232" t="s">
        <v>374</v>
      </c>
      <c r="B563" s="233" t="s">
        <v>351</v>
      </c>
      <c r="C563" s="294" t="s">
        <v>642</v>
      </c>
      <c r="D563" s="368" t="s">
        <v>643</v>
      </c>
      <c r="E563" s="368"/>
      <c r="F563" s="368"/>
      <c r="G563" s="233" t="s">
        <v>116</v>
      </c>
      <c r="H563" s="233">
        <v>-3.6039999999999998E-4</v>
      </c>
      <c r="I563" s="233" t="s">
        <v>48</v>
      </c>
      <c r="J563" s="233" t="s">
        <v>644</v>
      </c>
      <c r="K563" s="234" t="s">
        <v>645</v>
      </c>
      <c r="L563" s="233"/>
      <c r="M563" s="234" t="s">
        <v>646</v>
      </c>
      <c r="N563" s="233" t="s">
        <v>82</v>
      </c>
      <c r="O563" s="235" t="s">
        <v>647</v>
      </c>
      <c r="AF563" s="231"/>
      <c r="AG563" s="231"/>
      <c r="AH563" s="231" t="s">
        <v>643</v>
      </c>
      <c r="AM563" s="231"/>
      <c r="AQ563" s="231"/>
      <c r="AS563" s="231"/>
    </row>
    <row r="564" spans="1:45" customFormat="1" ht="15" x14ac:dyDescent="0.25">
      <c r="A564" s="267"/>
      <c r="B564" s="214"/>
      <c r="C564" s="295"/>
      <c r="D564" s="363" t="s">
        <v>648</v>
      </c>
      <c r="E564" s="363"/>
      <c r="F564" s="363"/>
      <c r="G564" s="363"/>
      <c r="H564" s="363"/>
      <c r="I564" s="363"/>
      <c r="J564" s="363"/>
      <c r="K564" s="363"/>
      <c r="L564" s="363"/>
      <c r="M564" s="363"/>
      <c r="N564" s="363"/>
      <c r="O564" s="365"/>
      <c r="AF564" s="231"/>
      <c r="AG564" s="231"/>
      <c r="AH564" s="231"/>
      <c r="AM564" s="231"/>
      <c r="AN564" s="215" t="s">
        <v>648</v>
      </c>
      <c r="AQ564" s="231"/>
      <c r="AS564" s="231"/>
    </row>
    <row r="565" spans="1:45" customFormat="1" ht="15" x14ac:dyDescent="0.25">
      <c r="A565" s="236"/>
      <c r="B565" s="260"/>
      <c r="C565" s="295"/>
      <c r="D565" s="364" t="s">
        <v>70</v>
      </c>
      <c r="E565" s="364"/>
      <c r="F565" s="364"/>
      <c r="G565" s="233"/>
      <c r="H565" s="261"/>
      <c r="I565" s="261"/>
      <c r="J565" s="261"/>
      <c r="K565" s="262"/>
      <c r="L565" s="261"/>
      <c r="M565" s="263">
        <v>-3.05</v>
      </c>
      <c r="N565" s="256"/>
      <c r="O565" s="270">
        <v>-24.89</v>
      </c>
      <c r="AF565" s="231"/>
      <c r="AG565" s="231"/>
      <c r="AH565" s="231"/>
      <c r="AM565" s="231" t="s">
        <v>70</v>
      </c>
      <c r="AQ565" s="231"/>
      <c r="AS565" s="231"/>
    </row>
    <row r="566" spans="1:45" customFormat="1" ht="57" x14ac:dyDescent="0.25">
      <c r="A566" s="232" t="s">
        <v>351</v>
      </c>
      <c r="B566" s="233" t="s">
        <v>352</v>
      </c>
      <c r="C566" s="294" t="s">
        <v>649</v>
      </c>
      <c r="D566" s="368" t="s">
        <v>650</v>
      </c>
      <c r="E566" s="368"/>
      <c r="F566" s="368"/>
      <c r="G566" s="233" t="s">
        <v>105</v>
      </c>
      <c r="H566" s="233">
        <v>150</v>
      </c>
      <c r="I566" s="233" t="s">
        <v>48</v>
      </c>
      <c r="J566" s="233" t="s">
        <v>651</v>
      </c>
      <c r="K566" s="234" t="s">
        <v>652</v>
      </c>
      <c r="L566" s="233" t="s">
        <v>308</v>
      </c>
      <c r="M566" s="234" t="s">
        <v>653</v>
      </c>
      <c r="N566" s="233" t="s">
        <v>82</v>
      </c>
      <c r="O566" s="235" t="s">
        <v>654</v>
      </c>
      <c r="AF566" s="231"/>
      <c r="AG566" s="231"/>
      <c r="AH566" s="231" t="s">
        <v>650</v>
      </c>
      <c r="AM566" s="231"/>
      <c r="AQ566" s="231"/>
      <c r="AS566" s="231"/>
    </row>
    <row r="567" spans="1:45" customFormat="1" ht="15" x14ac:dyDescent="0.25">
      <c r="A567" s="267"/>
      <c r="B567" s="214"/>
      <c r="C567" s="295"/>
      <c r="D567" s="363" t="s">
        <v>83</v>
      </c>
      <c r="E567" s="363"/>
      <c r="F567" s="363"/>
      <c r="G567" s="363"/>
      <c r="H567" s="363"/>
      <c r="I567" s="363"/>
      <c r="J567" s="363"/>
      <c r="K567" s="363"/>
      <c r="L567" s="363"/>
      <c r="M567" s="363"/>
      <c r="N567" s="363"/>
      <c r="O567" s="365"/>
      <c r="AF567" s="231"/>
      <c r="AG567" s="231"/>
      <c r="AH567" s="231"/>
      <c r="AM567" s="231"/>
      <c r="AN567" s="215" t="s">
        <v>83</v>
      </c>
      <c r="AQ567" s="231"/>
      <c r="AS567" s="231"/>
    </row>
    <row r="568" spans="1:45" customFormat="1" ht="15" x14ac:dyDescent="0.25">
      <c r="A568" s="267"/>
      <c r="B568" s="260"/>
      <c r="C568" s="295"/>
      <c r="D568" s="363" t="s">
        <v>655</v>
      </c>
      <c r="E568" s="363"/>
      <c r="F568" s="363"/>
      <c r="G568" s="363"/>
      <c r="H568" s="363"/>
      <c r="I568" s="363"/>
      <c r="J568" s="363"/>
      <c r="K568" s="363"/>
      <c r="L568" s="363"/>
      <c r="M568" s="363"/>
      <c r="N568" s="363"/>
      <c r="O568" s="365"/>
      <c r="AF568" s="231"/>
      <c r="AG568" s="231"/>
      <c r="AH568" s="231"/>
      <c r="AM568" s="231"/>
      <c r="AO568" s="215" t="s">
        <v>655</v>
      </c>
      <c r="AQ568" s="231"/>
      <c r="AS568" s="231"/>
    </row>
    <row r="569" spans="1:45" customFormat="1" ht="15" x14ac:dyDescent="0.25">
      <c r="A569" s="236"/>
      <c r="B569" s="237"/>
      <c r="C569" s="238"/>
      <c r="D569" s="366" t="s">
        <v>633</v>
      </c>
      <c r="E569" s="366"/>
      <c r="F569" s="366"/>
      <c r="G569" s="366"/>
      <c r="H569" s="366"/>
      <c r="I569" s="366"/>
      <c r="J569" s="366"/>
      <c r="K569" s="366"/>
      <c r="L569" s="366"/>
      <c r="M569" s="366"/>
      <c r="N569" s="366"/>
      <c r="O569" s="367"/>
      <c r="AF569" s="231"/>
      <c r="AG569" s="231"/>
      <c r="AH569" s="231"/>
      <c r="AI569" s="215" t="s">
        <v>633</v>
      </c>
      <c r="AM569" s="231"/>
      <c r="AQ569" s="231"/>
      <c r="AS569" s="231"/>
    </row>
    <row r="570" spans="1:45" customFormat="1" ht="15" x14ac:dyDescent="0.25">
      <c r="A570" s="236"/>
      <c r="B570" s="237"/>
      <c r="C570" s="238"/>
      <c r="D570" s="366" t="s">
        <v>117</v>
      </c>
      <c r="E570" s="366"/>
      <c r="F570" s="366"/>
      <c r="G570" s="366"/>
      <c r="H570" s="366"/>
      <c r="I570" s="366"/>
      <c r="J570" s="366"/>
      <c r="K570" s="366"/>
      <c r="L570" s="366"/>
      <c r="M570" s="366"/>
      <c r="N570" s="366"/>
      <c r="O570" s="367"/>
      <c r="AF570" s="231"/>
      <c r="AG570" s="231"/>
      <c r="AH570" s="231"/>
      <c r="AI570" s="215" t="s">
        <v>117</v>
      </c>
      <c r="AM570" s="231"/>
      <c r="AQ570" s="231"/>
      <c r="AS570" s="231"/>
    </row>
    <row r="571" spans="1:45" customFormat="1" ht="15" x14ac:dyDescent="0.25">
      <c r="A571" s="236"/>
      <c r="B571" s="260"/>
      <c r="C571" s="295"/>
      <c r="D571" s="364" t="s">
        <v>70</v>
      </c>
      <c r="E571" s="364"/>
      <c r="F571" s="364"/>
      <c r="G571" s="233"/>
      <c r="H571" s="261"/>
      <c r="I571" s="261"/>
      <c r="J571" s="261"/>
      <c r="K571" s="262"/>
      <c r="L571" s="261"/>
      <c r="M571" s="263">
        <v>364.3</v>
      </c>
      <c r="N571" s="256"/>
      <c r="O571" s="264">
        <v>2972.69</v>
      </c>
      <c r="AF571" s="231"/>
      <c r="AG571" s="231"/>
      <c r="AH571" s="231"/>
      <c r="AM571" s="231" t="s">
        <v>70</v>
      </c>
      <c r="AQ571" s="231"/>
      <c r="AS571" s="231"/>
    </row>
    <row r="572" spans="1:45" customFormat="1" ht="15" x14ac:dyDescent="0.25">
      <c r="A572" s="271"/>
      <c r="B572" s="216"/>
      <c r="C572" s="234"/>
      <c r="D572" s="364" t="s">
        <v>656</v>
      </c>
      <c r="E572" s="364"/>
      <c r="F572" s="364"/>
      <c r="G572" s="364"/>
      <c r="H572" s="364"/>
      <c r="I572" s="364"/>
      <c r="J572" s="364"/>
      <c r="K572" s="364"/>
      <c r="L572" s="364"/>
      <c r="M572" s="272"/>
      <c r="N572" s="273"/>
      <c r="O572" s="274"/>
      <c r="P572" s="275"/>
      <c r="AF572" s="231"/>
      <c r="AG572" s="231"/>
      <c r="AH572" s="231"/>
      <c r="AM572" s="231"/>
      <c r="AQ572" s="231" t="s">
        <v>656</v>
      </c>
      <c r="AS572" s="231"/>
    </row>
    <row r="573" spans="1:45" customFormat="1" ht="15" x14ac:dyDescent="0.25">
      <c r="A573" s="236"/>
      <c r="B573" s="214"/>
      <c r="C573" s="238"/>
      <c r="D573" s="363" t="s">
        <v>94</v>
      </c>
      <c r="E573" s="363"/>
      <c r="F573" s="363"/>
      <c r="G573" s="363"/>
      <c r="H573" s="363"/>
      <c r="I573" s="363"/>
      <c r="J573" s="363"/>
      <c r="K573" s="363"/>
      <c r="L573" s="363"/>
      <c r="M573" s="276">
        <v>6339.03</v>
      </c>
      <c r="N573" s="277"/>
      <c r="O573" s="278"/>
      <c r="P573" s="279"/>
      <c r="AF573" s="231"/>
      <c r="AG573" s="231"/>
      <c r="AH573" s="231"/>
      <c r="AM573" s="231"/>
      <c r="AQ573" s="231"/>
      <c r="AR573" s="215" t="s">
        <v>94</v>
      </c>
      <c r="AS573" s="231"/>
    </row>
    <row r="574" spans="1:45" customFormat="1" ht="15" x14ac:dyDescent="0.25">
      <c r="A574" s="236"/>
      <c r="B574" s="214"/>
      <c r="C574" s="238"/>
      <c r="D574" s="363" t="s">
        <v>95</v>
      </c>
      <c r="E574" s="363"/>
      <c r="F574" s="363"/>
      <c r="G574" s="363"/>
      <c r="H574" s="363"/>
      <c r="I574" s="363"/>
      <c r="J574" s="363"/>
      <c r="K574" s="363"/>
      <c r="L574" s="363"/>
      <c r="M574" s="279"/>
      <c r="N574" s="277"/>
      <c r="O574" s="278"/>
      <c r="P574" s="279"/>
      <c r="AF574" s="231"/>
      <c r="AG574" s="231"/>
      <c r="AH574" s="231"/>
      <c r="AM574" s="231"/>
      <c r="AQ574" s="231"/>
      <c r="AR574" s="215" t="s">
        <v>95</v>
      </c>
      <c r="AS574" s="231"/>
    </row>
    <row r="575" spans="1:45" customFormat="1" ht="15" x14ac:dyDescent="0.25">
      <c r="A575" s="236"/>
      <c r="B575" s="214"/>
      <c r="C575" s="238"/>
      <c r="D575" s="363" t="s">
        <v>96</v>
      </c>
      <c r="E575" s="363"/>
      <c r="F575" s="363"/>
      <c r="G575" s="363"/>
      <c r="H575" s="363"/>
      <c r="I575" s="363"/>
      <c r="J575" s="363"/>
      <c r="K575" s="363"/>
      <c r="L575" s="363"/>
      <c r="M575" s="280">
        <v>726.47</v>
      </c>
      <c r="N575" s="277"/>
      <c r="O575" s="278"/>
      <c r="P575" s="279"/>
      <c r="AF575" s="231"/>
      <c r="AG575" s="231"/>
      <c r="AH575" s="231"/>
      <c r="AM575" s="231"/>
      <c r="AQ575" s="231"/>
      <c r="AR575" s="215" t="s">
        <v>96</v>
      </c>
      <c r="AS575" s="231"/>
    </row>
    <row r="576" spans="1:45" customFormat="1" ht="15" x14ac:dyDescent="0.25">
      <c r="A576" s="236"/>
      <c r="B576" s="214"/>
      <c r="C576" s="238"/>
      <c r="D576" s="363" t="s">
        <v>97</v>
      </c>
      <c r="E576" s="363"/>
      <c r="F576" s="363"/>
      <c r="G576" s="363"/>
      <c r="H576" s="363"/>
      <c r="I576" s="363"/>
      <c r="J576" s="363"/>
      <c r="K576" s="363"/>
      <c r="L576" s="363"/>
      <c r="M576" s="280">
        <v>488.67</v>
      </c>
      <c r="N576" s="277"/>
      <c r="O576" s="278"/>
      <c r="P576" s="279"/>
      <c r="AF576" s="231"/>
      <c r="AG576" s="231"/>
      <c r="AH576" s="231"/>
      <c r="AM576" s="231"/>
      <c r="AQ576" s="231"/>
      <c r="AR576" s="215" t="s">
        <v>97</v>
      </c>
      <c r="AS576" s="231"/>
    </row>
    <row r="577" spans="1:45" customFormat="1" ht="15" x14ac:dyDescent="0.25">
      <c r="A577" s="236"/>
      <c r="B577" s="214"/>
      <c r="C577" s="238"/>
      <c r="D577" s="363" t="s">
        <v>98</v>
      </c>
      <c r="E577" s="363"/>
      <c r="F577" s="363"/>
      <c r="G577" s="363"/>
      <c r="H577" s="363"/>
      <c r="I577" s="363"/>
      <c r="J577" s="363"/>
      <c r="K577" s="363"/>
      <c r="L577" s="363"/>
      <c r="M577" s="280">
        <v>69.459999999999994</v>
      </c>
      <c r="N577" s="277"/>
      <c r="O577" s="278"/>
      <c r="P577" s="279"/>
      <c r="AF577" s="231"/>
      <c r="AG577" s="231"/>
      <c r="AH577" s="231"/>
      <c r="AM577" s="231"/>
      <c r="AQ577" s="231"/>
      <c r="AR577" s="215" t="s">
        <v>98</v>
      </c>
      <c r="AS577" s="231"/>
    </row>
    <row r="578" spans="1:45" customFormat="1" ht="15" x14ac:dyDescent="0.25">
      <c r="A578" s="236"/>
      <c r="B578" s="214"/>
      <c r="C578" s="238"/>
      <c r="D578" s="363" t="s">
        <v>99</v>
      </c>
      <c r="E578" s="363"/>
      <c r="F578" s="363"/>
      <c r="G578" s="363"/>
      <c r="H578" s="363"/>
      <c r="I578" s="363"/>
      <c r="J578" s="363"/>
      <c r="K578" s="363"/>
      <c r="L578" s="363"/>
      <c r="M578" s="276">
        <v>5123.8900000000003</v>
      </c>
      <c r="N578" s="277"/>
      <c r="O578" s="278"/>
      <c r="P578" s="279"/>
      <c r="AF578" s="231"/>
      <c r="AG578" s="231"/>
      <c r="AH578" s="231"/>
      <c r="AM578" s="231"/>
      <c r="AQ578" s="231"/>
      <c r="AR578" s="215" t="s">
        <v>99</v>
      </c>
      <c r="AS578" s="231"/>
    </row>
    <row r="579" spans="1:45" customFormat="1" ht="15" x14ac:dyDescent="0.25">
      <c r="A579" s="236"/>
      <c r="B579" s="214"/>
      <c r="C579" s="238"/>
      <c r="D579" s="363" t="s">
        <v>100</v>
      </c>
      <c r="E579" s="363"/>
      <c r="F579" s="363"/>
      <c r="G579" s="363"/>
      <c r="H579" s="363"/>
      <c r="I579" s="363"/>
      <c r="J579" s="363"/>
      <c r="K579" s="363"/>
      <c r="L579" s="363"/>
      <c r="M579" s="276">
        <v>7550.36</v>
      </c>
      <c r="N579" s="277"/>
      <c r="O579" s="278"/>
      <c r="P579" s="279"/>
      <c r="AF579" s="231"/>
      <c r="AG579" s="231"/>
      <c r="AH579" s="231"/>
      <c r="AM579" s="231"/>
      <c r="AQ579" s="231"/>
      <c r="AR579" s="215" t="s">
        <v>100</v>
      </c>
      <c r="AS579" s="231"/>
    </row>
    <row r="580" spans="1:45" customFormat="1" ht="15" x14ac:dyDescent="0.25">
      <c r="A580" s="236"/>
      <c r="B580" s="214"/>
      <c r="C580" s="238"/>
      <c r="D580" s="363" t="s">
        <v>95</v>
      </c>
      <c r="E580" s="363"/>
      <c r="F580" s="363"/>
      <c r="G580" s="363"/>
      <c r="H580" s="363"/>
      <c r="I580" s="363"/>
      <c r="J580" s="363"/>
      <c r="K580" s="363"/>
      <c r="L580" s="363"/>
      <c r="M580" s="279"/>
      <c r="N580" s="277"/>
      <c r="O580" s="278"/>
      <c r="P580" s="279"/>
      <c r="AF580" s="231"/>
      <c r="AG580" s="231"/>
      <c r="AH580" s="231"/>
      <c r="AM580" s="231"/>
      <c r="AQ580" s="231"/>
      <c r="AR580" s="215" t="s">
        <v>95</v>
      </c>
      <c r="AS580" s="231"/>
    </row>
    <row r="581" spans="1:45" customFormat="1" ht="15" x14ac:dyDescent="0.25">
      <c r="A581" s="236"/>
      <c r="B581" s="214"/>
      <c r="C581" s="238"/>
      <c r="D581" s="363" t="s">
        <v>106</v>
      </c>
      <c r="E581" s="363"/>
      <c r="F581" s="363"/>
      <c r="G581" s="363"/>
      <c r="H581" s="363"/>
      <c r="I581" s="363"/>
      <c r="J581" s="363"/>
      <c r="K581" s="363"/>
      <c r="L581" s="363"/>
      <c r="M581" s="280">
        <v>726.47</v>
      </c>
      <c r="N581" s="277"/>
      <c r="O581" s="278"/>
      <c r="P581" s="279"/>
      <c r="AF581" s="231"/>
      <c r="AG581" s="231"/>
      <c r="AH581" s="231"/>
      <c r="AM581" s="231"/>
      <c r="AQ581" s="231"/>
      <c r="AR581" s="215" t="s">
        <v>106</v>
      </c>
      <c r="AS581" s="231"/>
    </row>
    <row r="582" spans="1:45" customFormat="1" ht="15" x14ac:dyDescent="0.25">
      <c r="A582" s="236"/>
      <c r="B582" s="214"/>
      <c r="C582" s="238"/>
      <c r="D582" s="363" t="s">
        <v>107</v>
      </c>
      <c r="E582" s="363"/>
      <c r="F582" s="363"/>
      <c r="G582" s="363"/>
      <c r="H582" s="363"/>
      <c r="I582" s="363"/>
      <c r="J582" s="363"/>
      <c r="K582" s="363"/>
      <c r="L582" s="363"/>
      <c r="M582" s="280">
        <v>488.67</v>
      </c>
      <c r="N582" s="277"/>
      <c r="O582" s="278"/>
      <c r="P582" s="279"/>
      <c r="AF582" s="231"/>
      <c r="AG582" s="231"/>
      <c r="AH582" s="231"/>
      <c r="AM582" s="231"/>
      <c r="AQ582" s="231"/>
      <c r="AR582" s="215" t="s">
        <v>107</v>
      </c>
      <c r="AS582" s="231"/>
    </row>
    <row r="583" spans="1:45" customFormat="1" ht="15" x14ac:dyDescent="0.25">
      <c r="A583" s="236"/>
      <c r="B583" s="214"/>
      <c r="C583" s="238"/>
      <c r="D583" s="363" t="s">
        <v>108</v>
      </c>
      <c r="E583" s="363"/>
      <c r="F583" s="363"/>
      <c r="G583" s="363"/>
      <c r="H583" s="363"/>
      <c r="I583" s="363"/>
      <c r="J583" s="363"/>
      <c r="K583" s="363"/>
      <c r="L583" s="363"/>
      <c r="M583" s="280">
        <v>69.459999999999994</v>
      </c>
      <c r="N583" s="277"/>
      <c r="O583" s="278"/>
      <c r="P583" s="279"/>
      <c r="AF583" s="231"/>
      <c r="AG583" s="231"/>
      <c r="AH583" s="231"/>
      <c r="AM583" s="231"/>
      <c r="AQ583" s="231"/>
      <c r="AR583" s="215" t="s">
        <v>108</v>
      </c>
      <c r="AS583" s="231"/>
    </row>
    <row r="584" spans="1:45" customFormat="1" ht="15" x14ac:dyDescent="0.25">
      <c r="A584" s="236"/>
      <c r="B584" s="214"/>
      <c r="C584" s="238"/>
      <c r="D584" s="363" t="s">
        <v>133</v>
      </c>
      <c r="E584" s="363"/>
      <c r="F584" s="363"/>
      <c r="G584" s="363"/>
      <c r="H584" s="363"/>
      <c r="I584" s="363"/>
      <c r="J584" s="363"/>
      <c r="K584" s="363"/>
      <c r="L584" s="363"/>
      <c r="M584" s="276">
        <v>5123.8900000000003</v>
      </c>
      <c r="N584" s="277"/>
      <c r="O584" s="278"/>
      <c r="P584" s="279"/>
      <c r="AF584" s="231"/>
      <c r="AG584" s="231"/>
      <c r="AH584" s="231"/>
      <c r="AM584" s="231"/>
      <c r="AQ584" s="231"/>
      <c r="AR584" s="215" t="s">
        <v>133</v>
      </c>
      <c r="AS584" s="231"/>
    </row>
    <row r="585" spans="1:45" customFormat="1" ht="15" x14ac:dyDescent="0.25">
      <c r="A585" s="236"/>
      <c r="B585" s="214"/>
      <c r="C585" s="238"/>
      <c r="D585" s="363" t="s">
        <v>109</v>
      </c>
      <c r="E585" s="363"/>
      <c r="F585" s="363"/>
      <c r="G585" s="363"/>
      <c r="H585" s="363"/>
      <c r="I585" s="363"/>
      <c r="J585" s="363"/>
      <c r="K585" s="363"/>
      <c r="L585" s="363"/>
      <c r="M585" s="280">
        <v>817.33</v>
      </c>
      <c r="N585" s="277"/>
      <c r="O585" s="278"/>
      <c r="P585" s="279"/>
      <c r="AF585" s="231"/>
      <c r="AG585" s="231"/>
      <c r="AH585" s="231"/>
      <c r="AM585" s="231"/>
      <c r="AQ585" s="231"/>
      <c r="AR585" s="215" t="s">
        <v>109</v>
      </c>
      <c r="AS585" s="231"/>
    </row>
    <row r="586" spans="1:45" customFormat="1" ht="15" x14ac:dyDescent="0.25">
      <c r="A586" s="236"/>
      <c r="B586" s="214"/>
      <c r="C586" s="238"/>
      <c r="D586" s="363" t="s">
        <v>110</v>
      </c>
      <c r="E586" s="363"/>
      <c r="F586" s="363"/>
      <c r="G586" s="363"/>
      <c r="H586" s="363"/>
      <c r="I586" s="363"/>
      <c r="J586" s="363"/>
      <c r="K586" s="363"/>
      <c r="L586" s="363"/>
      <c r="M586" s="280">
        <v>394</v>
      </c>
      <c r="N586" s="277"/>
      <c r="O586" s="278"/>
      <c r="P586" s="279"/>
      <c r="AF586" s="231"/>
      <c r="AG586" s="231"/>
      <c r="AH586" s="231"/>
      <c r="AM586" s="231"/>
      <c r="AQ586" s="231"/>
      <c r="AR586" s="215" t="s">
        <v>110</v>
      </c>
      <c r="AS586" s="231"/>
    </row>
    <row r="587" spans="1:45" customFormat="1" ht="15" x14ac:dyDescent="0.25">
      <c r="A587" s="236"/>
      <c r="B587" s="214"/>
      <c r="C587" s="238"/>
      <c r="D587" s="363" t="s">
        <v>101</v>
      </c>
      <c r="E587" s="363"/>
      <c r="F587" s="363"/>
      <c r="G587" s="363"/>
      <c r="H587" s="363"/>
      <c r="I587" s="363"/>
      <c r="J587" s="363"/>
      <c r="K587" s="363"/>
      <c r="L587" s="363"/>
      <c r="M587" s="280">
        <v>795.93</v>
      </c>
      <c r="N587" s="277"/>
      <c r="O587" s="278"/>
      <c r="P587" s="279"/>
      <c r="AF587" s="231"/>
      <c r="AG587" s="231"/>
      <c r="AH587" s="231"/>
      <c r="AM587" s="231"/>
      <c r="AQ587" s="231"/>
      <c r="AR587" s="215" t="s">
        <v>101</v>
      </c>
      <c r="AS587" s="231"/>
    </row>
    <row r="588" spans="1:45" customFormat="1" ht="15" x14ac:dyDescent="0.25">
      <c r="A588" s="236"/>
      <c r="B588" s="214"/>
      <c r="C588" s="238"/>
      <c r="D588" s="363" t="s">
        <v>102</v>
      </c>
      <c r="E588" s="363"/>
      <c r="F588" s="363"/>
      <c r="G588" s="363"/>
      <c r="H588" s="363"/>
      <c r="I588" s="363"/>
      <c r="J588" s="363"/>
      <c r="K588" s="363"/>
      <c r="L588" s="363"/>
      <c r="M588" s="280">
        <v>817.33</v>
      </c>
      <c r="N588" s="277"/>
      <c r="O588" s="278"/>
      <c r="P588" s="279"/>
      <c r="AF588" s="231"/>
      <c r="AG588" s="231"/>
      <c r="AH588" s="231"/>
      <c r="AM588" s="231"/>
      <c r="AQ588" s="231"/>
      <c r="AR588" s="215" t="s">
        <v>102</v>
      </c>
      <c r="AS588" s="231"/>
    </row>
    <row r="589" spans="1:45" customFormat="1" ht="15" x14ac:dyDescent="0.25">
      <c r="A589" s="236"/>
      <c r="B589" s="214"/>
      <c r="C589" s="238"/>
      <c r="D589" s="363" t="s">
        <v>103</v>
      </c>
      <c r="E589" s="363"/>
      <c r="F589" s="363"/>
      <c r="G589" s="363"/>
      <c r="H589" s="363"/>
      <c r="I589" s="363"/>
      <c r="J589" s="363"/>
      <c r="K589" s="363"/>
      <c r="L589" s="363"/>
      <c r="M589" s="280">
        <v>394</v>
      </c>
      <c r="N589" s="277"/>
      <c r="O589" s="278"/>
      <c r="P589" s="279"/>
      <c r="AF589" s="231"/>
      <c r="AG589" s="231"/>
      <c r="AH589" s="231"/>
      <c r="AM589" s="231"/>
      <c r="AQ589" s="231"/>
      <c r="AR589" s="215" t="s">
        <v>103</v>
      </c>
      <c r="AS589" s="231"/>
    </row>
    <row r="590" spans="1:45" customFormat="1" ht="15" x14ac:dyDescent="0.25">
      <c r="A590" s="236"/>
      <c r="B590" s="214"/>
      <c r="C590" s="281"/>
      <c r="D590" s="362" t="s">
        <v>657</v>
      </c>
      <c r="E590" s="362"/>
      <c r="F590" s="362"/>
      <c r="G590" s="362"/>
      <c r="H590" s="362"/>
      <c r="I590" s="362"/>
      <c r="J590" s="362"/>
      <c r="K590" s="362"/>
      <c r="L590" s="362"/>
      <c r="M590" s="282">
        <v>7550.36</v>
      </c>
      <c r="N590" s="283"/>
      <c r="O590" s="284"/>
      <c r="P590" s="285"/>
      <c r="AF590" s="231"/>
      <c r="AG590" s="231"/>
      <c r="AH590" s="231"/>
      <c r="AM590" s="231"/>
      <c r="AQ590" s="231"/>
      <c r="AS590" s="231" t="s">
        <v>657</v>
      </c>
    </row>
    <row r="591" spans="1:45" customFormat="1" ht="15" x14ac:dyDescent="0.25">
      <c r="A591" s="370" t="s">
        <v>658</v>
      </c>
      <c r="B591" s="371"/>
      <c r="C591" s="371"/>
      <c r="D591" s="371"/>
      <c r="E591" s="371"/>
      <c r="F591" s="371"/>
      <c r="G591" s="371"/>
      <c r="H591" s="371"/>
      <c r="I591" s="371"/>
      <c r="J591" s="371"/>
      <c r="K591" s="371"/>
      <c r="L591" s="371"/>
      <c r="M591" s="371"/>
      <c r="N591" s="371"/>
      <c r="O591" s="372"/>
      <c r="AF591" s="231" t="s">
        <v>658</v>
      </c>
      <c r="AG591" s="231"/>
      <c r="AH591" s="231"/>
      <c r="AM591" s="231"/>
      <c r="AQ591" s="231"/>
      <c r="AS591" s="231"/>
    </row>
    <row r="592" spans="1:45" customFormat="1" ht="22.5" x14ac:dyDescent="0.25">
      <c r="A592" s="232" t="s">
        <v>352</v>
      </c>
      <c r="B592" s="233" t="s">
        <v>659</v>
      </c>
      <c r="C592" s="294" t="s">
        <v>660</v>
      </c>
      <c r="D592" s="368" t="s">
        <v>661</v>
      </c>
      <c r="E592" s="368"/>
      <c r="F592" s="368"/>
      <c r="G592" s="233" t="s">
        <v>290</v>
      </c>
      <c r="H592" s="233">
        <v>0.52700000000000002</v>
      </c>
      <c r="I592" s="233" t="s">
        <v>48</v>
      </c>
      <c r="J592" s="233" t="s">
        <v>662</v>
      </c>
      <c r="K592" s="234"/>
      <c r="L592" s="233"/>
      <c r="M592" s="234"/>
      <c r="N592" s="233"/>
      <c r="O592" s="235"/>
      <c r="AF592" s="231"/>
      <c r="AG592" s="231"/>
      <c r="AH592" s="231" t="s">
        <v>661</v>
      </c>
      <c r="AM592" s="231"/>
      <c r="AQ592" s="231"/>
      <c r="AS592" s="231"/>
    </row>
    <row r="593" spans="1:45" customFormat="1" ht="33.75" x14ac:dyDescent="0.25">
      <c r="A593" s="236"/>
      <c r="B593" s="237"/>
      <c r="C593" s="238" t="s">
        <v>50</v>
      </c>
      <c r="D593" s="366" t="s">
        <v>51</v>
      </c>
      <c r="E593" s="366"/>
      <c r="F593" s="366"/>
      <c r="G593" s="366"/>
      <c r="H593" s="366"/>
      <c r="I593" s="366"/>
      <c r="J593" s="366"/>
      <c r="K593" s="366"/>
      <c r="L593" s="366"/>
      <c r="M593" s="366"/>
      <c r="N593" s="366"/>
      <c r="O593" s="367"/>
      <c r="AF593" s="231"/>
      <c r="AG593" s="231"/>
      <c r="AH593" s="231"/>
      <c r="AI593" s="215" t="s">
        <v>51</v>
      </c>
      <c r="AM593" s="231"/>
      <c r="AQ593" s="231"/>
      <c r="AS593" s="231"/>
    </row>
    <row r="594" spans="1:45" customFormat="1" ht="57" x14ac:dyDescent="0.25">
      <c r="A594" s="236"/>
      <c r="B594" s="237"/>
      <c r="C594" s="238" t="s">
        <v>52</v>
      </c>
      <c r="D594" s="366" t="s">
        <v>53</v>
      </c>
      <c r="E594" s="366"/>
      <c r="F594" s="366"/>
      <c r="G594" s="366"/>
      <c r="H594" s="366"/>
      <c r="I594" s="366"/>
      <c r="J594" s="366"/>
      <c r="K594" s="366"/>
      <c r="L594" s="366"/>
      <c r="M594" s="366"/>
      <c r="N594" s="366"/>
      <c r="O594" s="367"/>
      <c r="AF594" s="231"/>
      <c r="AG594" s="231"/>
      <c r="AH594" s="231"/>
      <c r="AI594" s="215" t="s">
        <v>53</v>
      </c>
      <c r="AM594" s="231"/>
      <c r="AQ594" s="231"/>
      <c r="AS594" s="231"/>
    </row>
    <row r="595" spans="1:45" customFormat="1" ht="15" x14ac:dyDescent="0.25">
      <c r="A595" s="236"/>
      <c r="B595" s="239"/>
      <c r="C595" s="238" t="s">
        <v>48</v>
      </c>
      <c r="D595" s="363" t="s">
        <v>54</v>
      </c>
      <c r="E595" s="363"/>
      <c r="F595" s="363"/>
      <c r="G595" s="240"/>
      <c r="H595" s="241"/>
      <c r="I595" s="241"/>
      <c r="J595" s="241"/>
      <c r="K595" s="242">
        <v>57.07</v>
      </c>
      <c r="L595" s="265">
        <v>1.3225</v>
      </c>
      <c r="M595" s="242">
        <v>39.78</v>
      </c>
      <c r="N595" s="244">
        <v>44.77</v>
      </c>
      <c r="O595" s="247">
        <v>1780.95</v>
      </c>
      <c r="AF595" s="231"/>
      <c r="AG595" s="231"/>
      <c r="AH595" s="231"/>
      <c r="AJ595" s="215" t="s">
        <v>54</v>
      </c>
      <c r="AM595" s="231"/>
      <c r="AQ595" s="231"/>
      <c r="AS595" s="231"/>
    </row>
    <row r="596" spans="1:45" customFormat="1" ht="15" x14ac:dyDescent="0.25">
      <c r="A596" s="236"/>
      <c r="B596" s="239"/>
      <c r="C596" s="238" t="s">
        <v>27</v>
      </c>
      <c r="D596" s="363" t="s">
        <v>55</v>
      </c>
      <c r="E596" s="363"/>
      <c r="F596" s="363"/>
      <c r="G596" s="240"/>
      <c r="H596" s="241"/>
      <c r="I596" s="241"/>
      <c r="J596" s="241"/>
      <c r="K596" s="242">
        <v>87.45</v>
      </c>
      <c r="L596" s="265">
        <v>1.4375</v>
      </c>
      <c r="M596" s="242">
        <v>66.25</v>
      </c>
      <c r="N596" s="244">
        <v>13.24</v>
      </c>
      <c r="O596" s="245">
        <v>877.15</v>
      </c>
      <c r="AF596" s="231"/>
      <c r="AG596" s="231"/>
      <c r="AH596" s="231"/>
      <c r="AJ596" s="215" t="s">
        <v>55</v>
      </c>
      <c r="AM596" s="231"/>
      <c r="AQ596" s="231"/>
      <c r="AS596" s="231"/>
    </row>
    <row r="597" spans="1:45" customFormat="1" ht="15" x14ac:dyDescent="0.25">
      <c r="A597" s="236"/>
      <c r="B597" s="239"/>
      <c r="C597" s="238" t="s">
        <v>56</v>
      </c>
      <c r="D597" s="363" t="s">
        <v>57</v>
      </c>
      <c r="E597" s="363"/>
      <c r="F597" s="363"/>
      <c r="G597" s="240"/>
      <c r="H597" s="241"/>
      <c r="I597" s="241"/>
      <c r="J597" s="241"/>
      <c r="K597" s="242">
        <v>8.86</v>
      </c>
      <c r="L597" s="265">
        <v>1.4375</v>
      </c>
      <c r="M597" s="242">
        <v>6.71</v>
      </c>
      <c r="N597" s="244">
        <v>44.77</v>
      </c>
      <c r="O597" s="245">
        <v>300.41000000000003</v>
      </c>
      <c r="AF597" s="231"/>
      <c r="AG597" s="231"/>
      <c r="AH597" s="231"/>
      <c r="AJ597" s="215" t="s">
        <v>57</v>
      </c>
      <c r="AM597" s="231"/>
      <c r="AQ597" s="231"/>
      <c r="AS597" s="231"/>
    </row>
    <row r="598" spans="1:45" customFormat="1" ht="15" x14ac:dyDescent="0.25">
      <c r="A598" s="236"/>
      <c r="B598" s="239"/>
      <c r="C598" s="238" t="s">
        <v>58</v>
      </c>
      <c r="D598" s="363" t="s">
        <v>59</v>
      </c>
      <c r="E598" s="363"/>
      <c r="F598" s="363"/>
      <c r="G598" s="240"/>
      <c r="H598" s="241"/>
      <c r="I598" s="241"/>
      <c r="J598" s="241"/>
      <c r="K598" s="242">
        <v>0.54</v>
      </c>
      <c r="L598" s="241"/>
      <c r="M598" s="242">
        <v>0.28000000000000003</v>
      </c>
      <c r="N598" s="244">
        <v>8.16</v>
      </c>
      <c r="O598" s="245">
        <v>2.2799999999999998</v>
      </c>
      <c r="AF598" s="231"/>
      <c r="AG598" s="231"/>
      <c r="AH598" s="231"/>
      <c r="AJ598" s="215" t="s">
        <v>59</v>
      </c>
      <c r="AM598" s="231"/>
      <c r="AQ598" s="231"/>
      <c r="AS598" s="231"/>
    </row>
    <row r="599" spans="1:45" customFormat="1" ht="15" x14ac:dyDescent="0.25">
      <c r="A599" s="236"/>
      <c r="B599" s="239"/>
      <c r="C599" s="238"/>
      <c r="D599" s="363" t="s">
        <v>60</v>
      </c>
      <c r="E599" s="363"/>
      <c r="F599" s="363"/>
      <c r="G599" s="240" t="s">
        <v>61</v>
      </c>
      <c r="H599" s="244">
        <v>6.81</v>
      </c>
      <c r="I599" s="265">
        <v>1.3225</v>
      </c>
      <c r="J599" s="269">
        <v>4.7462806000000004</v>
      </c>
      <c r="K599" s="250"/>
      <c r="L599" s="241"/>
      <c r="M599" s="250"/>
      <c r="N599" s="241"/>
      <c r="O599" s="251"/>
      <c r="AF599" s="231"/>
      <c r="AG599" s="231"/>
      <c r="AH599" s="231"/>
      <c r="AK599" s="215" t="s">
        <v>60</v>
      </c>
      <c r="AM599" s="231"/>
      <c r="AQ599" s="231"/>
      <c r="AS599" s="231"/>
    </row>
    <row r="600" spans="1:45" customFormat="1" ht="15" x14ac:dyDescent="0.25">
      <c r="A600" s="236"/>
      <c r="B600" s="239"/>
      <c r="C600" s="238"/>
      <c r="D600" s="363" t="s">
        <v>62</v>
      </c>
      <c r="E600" s="363"/>
      <c r="F600" s="363"/>
      <c r="G600" s="240" t="s">
        <v>61</v>
      </c>
      <c r="H600" s="244">
        <v>0.88</v>
      </c>
      <c r="I600" s="265">
        <v>1.4375</v>
      </c>
      <c r="J600" s="249">
        <v>0.666655</v>
      </c>
      <c r="K600" s="250"/>
      <c r="L600" s="241"/>
      <c r="M600" s="250"/>
      <c r="N600" s="241"/>
      <c r="O600" s="251"/>
      <c r="AF600" s="231"/>
      <c r="AG600" s="231"/>
      <c r="AH600" s="231"/>
      <c r="AK600" s="215" t="s">
        <v>62</v>
      </c>
      <c r="AM600" s="231"/>
      <c r="AQ600" s="231"/>
      <c r="AS600" s="231"/>
    </row>
    <row r="601" spans="1:45" customFormat="1" ht="15" x14ac:dyDescent="0.25">
      <c r="A601" s="254"/>
      <c r="B601" s="240"/>
      <c r="C601" s="238"/>
      <c r="D601" s="369" t="s">
        <v>63</v>
      </c>
      <c r="E601" s="369"/>
      <c r="F601" s="369"/>
      <c r="G601" s="255"/>
      <c r="H601" s="256"/>
      <c r="I601" s="256"/>
      <c r="J601" s="256"/>
      <c r="K601" s="258">
        <v>145.06</v>
      </c>
      <c r="L601" s="256"/>
      <c r="M601" s="258">
        <v>106.31</v>
      </c>
      <c r="N601" s="256"/>
      <c r="O601" s="259">
        <v>2660.38</v>
      </c>
      <c r="AF601" s="231"/>
      <c r="AG601" s="231"/>
      <c r="AH601" s="231"/>
      <c r="AL601" s="215" t="s">
        <v>63</v>
      </c>
      <c r="AM601" s="231"/>
      <c r="AQ601" s="231"/>
      <c r="AS601" s="231"/>
    </row>
    <row r="602" spans="1:45" customFormat="1" ht="15" x14ac:dyDescent="0.25">
      <c r="A602" s="236"/>
      <c r="B602" s="239"/>
      <c r="C602" s="238"/>
      <c r="D602" s="363" t="s">
        <v>64</v>
      </c>
      <c r="E602" s="363"/>
      <c r="F602" s="363"/>
      <c r="G602" s="240"/>
      <c r="H602" s="241"/>
      <c r="I602" s="241"/>
      <c r="J602" s="241"/>
      <c r="K602" s="250"/>
      <c r="L602" s="241"/>
      <c r="M602" s="242">
        <v>46.49</v>
      </c>
      <c r="N602" s="241"/>
      <c r="O602" s="247">
        <v>2081.36</v>
      </c>
      <c r="AF602" s="231"/>
      <c r="AG602" s="231"/>
      <c r="AH602" s="231"/>
      <c r="AK602" s="215" t="s">
        <v>64</v>
      </c>
      <c r="AM602" s="231"/>
      <c r="AQ602" s="231"/>
      <c r="AS602" s="231"/>
    </row>
    <row r="603" spans="1:45" customFormat="1" ht="45" x14ac:dyDescent="0.25">
      <c r="A603" s="236"/>
      <c r="B603" s="239"/>
      <c r="C603" s="238" t="s">
        <v>663</v>
      </c>
      <c r="D603" s="363" t="s">
        <v>664</v>
      </c>
      <c r="E603" s="363"/>
      <c r="F603" s="363"/>
      <c r="G603" s="240" t="s">
        <v>67</v>
      </c>
      <c r="H603" s="248">
        <v>112</v>
      </c>
      <c r="I603" s="241"/>
      <c r="J603" s="248">
        <v>112</v>
      </c>
      <c r="K603" s="250"/>
      <c r="L603" s="241"/>
      <c r="M603" s="242">
        <v>52.07</v>
      </c>
      <c r="N603" s="241"/>
      <c r="O603" s="247">
        <v>2331.12</v>
      </c>
      <c r="AF603" s="231"/>
      <c r="AG603" s="231"/>
      <c r="AH603" s="231"/>
      <c r="AK603" s="215" t="s">
        <v>664</v>
      </c>
      <c r="AM603" s="231"/>
      <c r="AQ603" s="231"/>
      <c r="AS603" s="231"/>
    </row>
    <row r="604" spans="1:45" customFormat="1" ht="67.5" x14ac:dyDescent="0.25">
      <c r="A604" s="236"/>
      <c r="B604" s="239"/>
      <c r="C604" s="238" t="s">
        <v>665</v>
      </c>
      <c r="D604" s="363" t="s">
        <v>666</v>
      </c>
      <c r="E604" s="363"/>
      <c r="F604" s="363"/>
      <c r="G604" s="240" t="s">
        <v>67</v>
      </c>
      <c r="H604" s="248">
        <v>65</v>
      </c>
      <c r="I604" s="244">
        <v>0.85</v>
      </c>
      <c r="J604" s="244">
        <v>55.25</v>
      </c>
      <c r="K604" s="250"/>
      <c r="L604" s="241"/>
      <c r="M604" s="242">
        <v>25.69</v>
      </c>
      <c r="N604" s="241"/>
      <c r="O604" s="247">
        <v>1149.95</v>
      </c>
      <c r="AF604" s="231"/>
      <c r="AG604" s="231"/>
      <c r="AH604" s="231"/>
      <c r="AK604" s="215" t="s">
        <v>666</v>
      </c>
      <c r="AM604" s="231"/>
      <c r="AQ604" s="231"/>
      <c r="AS604" s="231"/>
    </row>
    <row r="605" spans="1:45" customFormat="1" ht="15" x14ac:dyDescent="0.25">
      <c r="A605" s="236"/>
      <c r="B605" s="260"/>
      <c r="C605" s="295"/>
      <c r="D605" s="364" t="s">
        <v>70</v>
      </c>
      <c r="E605" s="364"/>
      <c r="F605" s="364"/>
      <c r="G605" s="233"/>
      <c r="H605" s="261"/>
      <c r="I605" s="261"/>
      <c r="J605" s="261"/>
      <c r="K605" s="262"/>
      <c r="L605" s="261"/>
      <c r="M605" s="263">
        <v>184.07</v>
      </c>
      <c r="N605" s="256"/>
      <c r="O605" s="264">
        <v>6141.45</v>
      </c>
      <c r="AF605" s="231"/>
      <c r="AG605" s="231"/>
      <c r="AH605" s="231"/>
      <c r="AM605" s="231" t="s">
        <v>70</v>
      </c>
      <c r="AQ605" s="231"/>
      <c r="AS605" s="231"/>
    </row>
    <row r="606" spans="1:45" customFormat="1" ht="45" x14ac:dyDescent="0.25">
      <c r="A606" s="232" t="s">
        <v>332</v>
      </c>
      <c r="B606" s="233" t="s">
        <v>667</v>
      </c>
      <c r="C606" s="294" t="s">
        <v>668</v>
      </c>
      <c r="D606" s="368" t="s">
        <v>669</v>
      </c>
      <c r="E606" s="368"/>
      <c r="F606" s="368"/>
      <c r="G606" s="233" t="s">
        <v>80</v>
      </c>
      <c r="H606" s="233">
        <v>2.6877</v>
      </c>
      <c r="I606" s="233" t="s">
        <v>48</v>
      </c>
      <c r="J606" s="233" t="s">
        <v>670</v>
      </c>
      <c r="K606" s="234" t="s">
        <v>671</v>
      </c>
      <c r="L606" s="233" t="s">
        <v>93</v>
      </c>
      <c r="M606" s="234" t="s">
        <v>672</v>
      </c>
      <c r="N606" s="233" t="s">
        <v>82</v>
      </c>
      <c r="O606" s="235" t="s">
        <v>673</v>
      </c>
      <c r="AF606" s="231"/>
      <c r="AG606" s="231"/>
      <c r="AH606" s="231" t="s">
        <v>669</v>
      </c>
      <c r="AM606" s="231"/>
      <c r="AQ606" s="231"/>
      <c r="AS606" s="231"/>
    </row>
    <row r="607" spans="1:45" customFormat="1" ht="15" x14ac:dyDescent="0.25">
      <c r="A607" s="267"/>
      <c r="B607" s="214"/>
      <c r="C607" s="295"/>
      <c r="D607" s="363" t="s">
        <v>83</v>
      </c>
      <c r="E607" s="363"/>
      <c r="F607" s="363"/>
      <c r="G607" s="363"/>
      <c r="H607" s="363"/>
      <c r="I607" s="363"/>
      <c r="J607" s="363"/>
      <c r="K607" s="363"/>
      <c r="L607" s="363"/>
      <c r="M607" s="363"/>
      <c r="N607" s="363"/>
      <c r="O607" s="365"/>
      <c r="AF607" s="231"/>
      <c r="AG607" s="231"/>
      <c r="AH607" s="231"/>
      <c r="AM607" s="231"/>
      <c r="AN607" s="215" t="s">
        <v>83</v>
      </c>
      <c r="AQ607" s="231"/>
      <c r="AS607" s="231"/>
    </row>
    <row r="608" spans="1:45" customFormat="1" ht="15" x14ac:dyDescent="0.25">
      <c r="A608" s="267"/>
      <c r="B608" s="260"/>
      <c r="C608" s="295"/>
      <c r="D608" s="363" t="s">
        <v>674</v>
      </c>
      <c r="E608" s="363"/>
      <c r="F608" s="363"/>
      <c r="G608" s="363"/>
      <c r="H608" s="363"/>
      <c r="I608" s="363"/>
      <c r="J608" s="363"/>
      <c r="K608" s="363"/>
      <c r="L608" s="363"/>
      <c r="M608" s="363"/>
      <c r="N608" s="363"/>
      <c r="O608" s="365"/>
      <c r="AF608" s="231"/>
      <c r="AG608" s="231"/>
      <c r="AH608" s="231"/>
      <c r="AM608" s="231"/>
      <c r="AO608" s="215" t="s">
        <v>674</v>
      </c>
      <c r="AQ608" s="231"/>
      <c r="AS608" s="231"/>
    </row>
    <row r="609" spans="1:45" customFormat="1" ht="15" x14ac:dyDescent="0.25">
      <c r="A609" s="236"/>
      <c r="B609" s="237"/>
      <c r="C609" s="238"/>
      <c r="D609" s="366" t="s">
        <v>117</v>
      </c>
      <c r="E609" s="366"/>
      <c r="F609" s="366"/>
      <c r="G609" s="366"/>
      <c r="H609" s="366"/>
      <c r="I609" s="366"/>
      <c r="J609" s="366"/>
      <c r="K609" s="366"/>
      <c r="L609" s="366"/>
      <c r="M609" s="366"/>
      <c r="N609" s="366"/>
      <c r="O609" s="367"/>
      <c r="AF609" s="231"/>
      <c r="AG609" s="231"/>
      <c r="AH609" s="231"/>
      <c r="AI609" s="215" t="s">
        <v>117</v>
      </c>
      <c r="AM609" s="231"/>
      <c r="AQ609" s="231"/>
      <c r="AS609" s="231"/>
    </row>
    <row r="610" spans="1:45" customFormat="1" ht="15" x14ac:dyDescent="0.25">
      <c r="A610" s="236"/>
      <c r="B610" s="260"/>
      <c r="C610" s="295"/>
      <c r="D610" s="364" t="s">
        <v>70</v>
      </c>
      <c r="E610" s="364"/>
      <c r="F610" s="364"/>
      <c r="G610" s="233"/>
      <c r="H610" s="261"/>
      <c r="I610" s="261"/>
      <c r="J610" s="261"/>
      <c r="K610" s="262"/>
      <c r="L610" s="261"/>
      <c r="M610" s="263">
        <v>884.56</v>
      </c>
      <c r="N610" s="256"/>
      <c r="O610" s="264">
        <v>7218.01</v>
      </c>
      <c r="AF610" s="231"/>
      <c r="AG610" s="231"/>
      <c r="AH610" s="231"/>
      <c r="AM610" s="231" t="s">
        <v>70</v>
      </c>
      <c r="AQ610" s="231"/>
      <c r="AS610" s="231"/>
    </row>
    <row r="611" spans="1:45" customFormat="1" ht="22.5" x14ac:dyDescent="0.25">
      <c r="A611" s="232" t="s">
        <v>353</v>
      </c>
      <c r="B611" s="233" t="s">
        <v>675</v>
      </c>
      <c r="C611" s="294" t="s">
        <v>273</v>
      </c>
      <c r="D611" s="368" t="s">
        <v>274</v>
      </c>
      <c r="E611" s="368"/>
      <c r="F611" s="368"/>
      <c r="G611" s="233" t="s">
        <v>71</v>
      </c>
      <c r="H611" s="233">
        <v>2.63E-2</v>
      </c>
      <c r="I611" s="233" t="s">
        <v>48</v>
      </c>
      <c r="J611" s="233" t="s">
        <v>676</v>
      </c>
      <c r="K611" s="234"/>
      <c r="L611" s="233"/>
      <c r="M611" s="234"/>
      <c r="N611" s="233"/>
      <c r="O611" s="235"/>
      <c r="AF611" s="231"/>
      <c r="AG611" s="231"/>
      <c r="AH611" s="231" t="s">
        <v>274</v>
      </c>
      <c r="AM611" s="231"/>
      <c r="AQ611" s="231"/>
      <c r="AS611" s="231"/>
    </row>
    <row r="612" spans="1:45" customFormat="1" ht="33.75" x14ac:dyDescent="0.25">
      <c r="A612" s="236"/>
      <c r="B612" s="237"/>
      <c r="C612" s="238" t="s">
        <v>50</v>
      </c>
      <c r="D612" s="366" t="s">
        <v>51</v>
      </c>
      <c r="E612" s="366"/>
      <c r="F612" s="366"/>
      <c r="G612" s="366"/>
      <c r="H612" s="366"/>
      <c r="I612" s="366"/>
      <c r="J612" s="366"/>
      <c r="K612" s="366"/>
      <c r="L612" s="366"/>
      <c r="M612" s="366"/>
      <c r="N612" s="366"/>
      <c r="O612" s="367"/>
      <c r="AF612" s="231"/>
      <c r="AG612" s="231"/>
      <c r="AH612" s="231"/>
      <c r="AI612" s="215" t="s">
        <v>51</v>
      </c>
      <c r="AM612" s="231"/>
      <c r="AQ612" s="231"/>
      <c r="AS612" s="231"/>
    </row>
    <row r="613" spans="1:45" customFormat="1" ht="57" x14ac:dyDescent="0.25">
      <c r="A613" s="236"/>
      <c r="B613" s="237"/>
      <c r="C613" s="238" t="s">
        <v>52</v>
      </c>
      <c r="D613" s="366" t="s">
        <v>53</v>
      </c>
      <c r="E613" s="366"/>
      <c r="F613" s="366"/>
      <c r="G613" s="366"/>
      <c r="H613" s="366"/>
      <c r="I613" s="366"/>
      <c r="J613" s="366"/>
      <c r="K613" s="366"/>
      <c r="L613" s="366"/>
      <c r="M613" s="366"/>
      <c r="N613" s="366"/>
      <c r="O613" s="367"/>
      <c r="AF613" s="231"/>
      <c r="AG613" s="231"/>
      <c r="AH613" s="231"/>
      <c r="AI613" s="215" t="s">
        <v>53</v>
      </c>
      <c r="AM613" s="231"/>
      <c r="AQ613" s="231"/>
      <c r="AS613" s="231"/>
    </row>
    <row r="614" spans="1:45" customFormat="1" ht="15" x14ac:dyDescent="0.25">
      <c r="A614" s="236"/>
      <c r="B614" s="239"/>
      <c r="C614" s="238" t="s">
        <v>48</v>
      </c>
      <c r="D614" s="363" t="s">
        <v>54</v>
      </c>
      <c r="E614" s="363"/>
      <c r="F614" s="363"/>
      <c r="G614" s="240"/>
      <c r="H614" s="241"/>
      <c r="I614" s="241"/>
      <c r="J614" s="241"/>
      <c r="K614" s="246">
        <v>1053</v>
      </c>
      <c r="L614" s="265">
        <v>1.3225</v>
      </c>
      <c r="M614" s="242">
        <v>36.630000000000003</v>
      </c>
      <c r="N614" s="244">
        <v>44.77</v>
      </c>
      <c r="O614" s="247">
        <v>1639.93</v>
      </c>
      <c r="AF614" s="231"/>
      <c r="AG614" s="231"/>
      <c r="AH614" s="231"/>
      <c r="AJ614" s="215" t="s">
        <v>54</v>
      </c>
      <c r="AM614" s="231"/>
      <c r="AQ614" s="231"/>
      <c r="AS614" s="231"/>
    </row>
    <row r="615" spans="1:45" customFormat="1" ht="15" x14ac:dyDescent="0.25">
      <c r="A615" s="236"/>
      <c r="B615" s="239"/>
      <c r="C615" s="238" t="s">
        <v>27</v>
      </c>
      <c r="D615" s="363" t="s">
        <v>55</v>
      </c>
      <c r="E615" s="363"/>
      <c r="F615" s="363"/>
      <c r="G615" s="240"/>
      <c r="H615" s="241"/>
      <c r="I615" s="241"/>
      <c r="J615" s="241"/>
      <c r="K615" s="246">
        <v>1566.06</v>
      </c>
      <c r="L615" s="265">
        <v>1.4375</v>
      </c>
      <c r="M615" s="242">
        <v>59.21</v>
      </c>
      <c r="N615" s="244">
        <v>13.24</v>
      </c>
      <c r="O615" s="245">
        <v>783.94</v>
      </c>
      <c r="AF615" s="231"/>
      <c r="AG615" s="231"/>
      <c r="AH615" s="231"/>
      <c r="AJ615" s="215" t="s">
        <v>55</v>
      </c>
      <c r="AM615" s="231"/>
      <c r="AQ615" s="231"/>
      <c r="AS615" s="231"/>
    </row>
    <row r="616" spans="1:45" customFormat="1" ht="15" x14ac:dyDescent="0.25">
      <c r="A616" s="236"/>
      <c r="B616" s="239"/>
      <c r="C616" s="238" t="s">
        <v>56</v>
      </c>
      <c r="D616" s="363" t="s">
        <v>57</v>
      </c>
      <c r="E616" s="363"/>
      <c r="F616" s="363"/>
      <c r="G616" s="240"/>
      <c r="H616" s="241"/>
      <c r="I616" s="241"/>
      <c r="J616" s="241"/>
      <c r="K616" s="242">
        <v>244.39</v>
      </c>
      <c r="L616" s="265">
        <v>1.4375</v>
      </c>
      <c r="M616" s="242">
        <v>9.24</v>
      </c>
      <c r="N616" s="244">
        <v>44.77</v>
      </c>
      <c r="O616" s="245">
        <v>413.67</v>
      </c>
      <c r="AF616" s="231"/>
      <c r="AG616" s="231"/>
      <c r="AH616" s="231"/>
      <c r="AJ616" s="215" t="s">
        <v>57</v>
      </c>
      <c r="AM616" s="231"/>
      <c r="AQ616" s="231"/>
      <c r="AS616" s="231"/>
    </row>
    <row r="617" spans="1:45" customFormat="1" ht="15" x14ac:dyDescent="0.25">
      <c r="A617" s="236"/>
      <c r="B617" s="239"/>
      <c r="C617" s="238" t="s">
        <v>58</v>
      </c>
      <c r="D617" s="363" t="s">
        <v>59</v>
      </c>
      <c r="E617" s="363"/>
      <c r="F617" s="363"/>
      <c r="G617" s="240"/>
      <c r="H617" s="241"/>
      <c r="I617" s="241"/>
      <c r="J617" s="241"/>
      <c r="K617" s="242">
        <v>909.27</v>
      </c>
      <c r="L617" s="241"/>
      <c r="M617" s="242">
        <v>23.91</v>
      </c>
      <c r="N617" s="244">
        <v>8.16</v>
      </c>
      <c r="O617" s="245">
        <v>195.11</v>
      </c>
      <c r="AF617" s="231"/>
      <c r="AG617" s="231"/>
      <c r="AH617" s="231"/>
      <c r="AJ617" s="215" t="s">
        <v>59</v>
      </c>
      <c r="AM617" s="231"/>
      <c r="AQ617" s="231"/>
      <c r="AS617" s="231"/>
    </row>
    <row r="618" spans="1:45" customFormat="1" ht="15" x14ac:dyDescent="0.25">
      <c r="A618" s="236"/>
      <c r="B618" s="239"/>
      <c r="C618" s="238"/>
      <c r="D618" s="363" t="s">
        <v>60</v>
      </c>
      <c r="E618" s="363"/>
      <c r="F618" s="363"/>
      <c r="G618" s="240" t="s">
        <v>61</v>
      </c>
      <c r="H618" s="248">
        <v>135</v>
      </c>
      <c r="I618" s="265">
        <v>1.3225</v>
      </c>
      <c r="J618" s="269">
        <v>4.6955362999999997</v>
      </c>
      <c r="K618" s="250"/>
      <c r="L618" s="241"/>
      <c r="M618" s="250"/>
      <c r="N618" s="241"/>
      <c r="O618" s="251"/>
      <c r="AF618" s="231"/>
      <c r="AG618" s="231"/>
      <c r="AH618" s="231"/>
      <c r="AK618" s="215" t="s">
        <v>60</v>
      </c>
      <c r="AM618" s="231"/>
      <c r="AQ618" s="231"/>
      <c r="AS618" s="231"/>
    </row>
    <row r="619" spans="1:45" customFormat="1" ht="15" x14ac:dyDescent="0.25">
      <c r="A619" s="236"/>
      <c r="B619" s="239"/>
      <c r="C619" s="238"/>
      <c r="D619" s="363" t="s">
        <v>62</v>
      </c>
      <c r="E619" s="363"/>
      <c r="F619" s="363"/>
      <c r="G619" s="240" t="s">
        <v>61</v>
      </c>
      <c r="H619" s="244">
        <v>18.12</v>
      </c>
      <c r="I619" s="265">
        <v>1.4375</v>
      </c>
      <c r="J619" s="269">
        <v>0.68504929999999997</v>
      </c>
      <c r="K619" s="250"/>
      <c r="L619" s="241"/>
      <c r="M619" s="250"/>
      <c r="N619" s="241"/>
      <c r="O619" s="251"/>
      <c r="AF619" s="231"/>
      <c r="AG619" s="231"/>
      <c r="AH619" s="231"/>
      <c r="AK619" s="215" t="s">
        <v>62</v>
      </c>
      <c r="AM619" s="231"/>
      <c r="AQ619" s="231"/>
      <c r="AS619" s="231"/>
    </row>
    <row r="620" spans="1:45" customFormat="1" ht="15" x14ac:dyDescent="0.25">
      <c r="A620" s="254"/>
      <c r="B620" s="240"/>
      <c r="C620" s="238"/>
      <c r="D620" s="369" t="s">
        <v>63</v>
      </c>
      <c r="E620" s="369"/>
      <c r="F620" s="369"/>
      <c r="G620" s="255"/>
      <c r="H620" s="256"/>
      <c r="I620" s="256"/>
      <c r="J620" s="256"/>
      <c r="K620" s="257">
        <v>3528.33</v>
      </c>
      <c r="L620" s="256"/>
      <c r="M620" s="258">
        <v>119.75</v>
      </c>
      <c r="N620" s="256"/>
      <c r="O620" s="259">
        <v>2618.98</v>
      </c>
      <c r="AF620" s="231"/>
      <c r="AG620" s="231"/>
      <c r="AH620" s="231"/>
      <c r="AL620" s="215" t="s">
        <v>63</v>
      </c>
      <c r="AM620" s="231"/>
      <c r="AQ620" s="231"/>
      <c r="AS620" s="231"/>
    </row>
    <row r="621" spans="1:45" customFormat="1" ht="15" x14ac:dyDescent="0.25">
      <c r="A621" s="236"/>
      <c r="B621" s="239"/>
      <c r="C621" s="238"/>
      <c r="D621" s="363" t="s">
        <v>64</v>
      </c>
      <c r="E621" s="363"/>
      <c r="F621" s="363"/>
      <c r="G621" s="240"/>
      <c r="H621" s="241"/>
      <c r="I621" s="241"/>
      <c r="J621" s="241"/>
      <c r="K621" s="250"/>
      <c r="L621" s="241"/>
      <c r="M621" s="242">
        <v>45.87</v>
      </c>
      <c r="N621" s="241"/>
      <c r="O621" s="247">
        <v>2053.6</v>
      </c>
      <c r="AF621" s="231"/>
      <c r="AG621" s="231"/>
      <c r="AH621" s="231"/>
      <c r="AK621" s="215" t="s">
        <v>64</v>
      </c>
      <c r="AM621" s="231"/>
      <c r="AQ621" s="231"/>
      <c r="AS621" s="231"/>
    </row>
    <row r="622" spans="1:45" customFormat="1" ht="45" x14ac:dyDescent="0.25">
      <c r="A622" s="236"/>
      <c r="B622" s="239"/>
      <c r="C622" s="238" t="s">
        <v>275</v>
      </c>
      <c r="D622" s="363" t="s">
        <v>276</v>
      </c>
      <c r="E622" s="363"/>
      <c r="F622" s="363"/>
      <c r="G622" s="240" t="s">
        <v>67</v>
      </c>
      <c r="H622" s="248">
        <v>102</v>
      </c>
      <c r="I622" s="241"/>
      <c r="J622" s="248">
        <v>102</v>
      </c>
      <c r="K622" s="250"/>
      <c r="L622" s="241"/>
      <c r="M622" s="242">
        <v>46.79</v>
      </c>
      <c r="N622" s="241"/>
      <c r="O622" s="247">
        <v>2094.67</v>
      </c>
      <c r="AF622" s="231"/>
      <c r="AG622" s="231"/>
      <c r="AH622" s="231"/>
      <c r="AK622" s="215" t="s">
        <v>276</v>
      </c>
      <c r="AM622" s="231"/>
      <c r="AQ622" s="231"/>
      <c r="AS622" s="231"/>
    </row>
    <row r="623" spans="1:45" customFormat="1" ht="67.5" x14ac:dyDescent="0.25">
      <c r="A623" s="236"/>
      <c r="B623" s="239"/>
      <c r="C623" s="238" t="s">
        <v>277</v>
      </c>
      <c r="D623" s="363" t="s">
        <v>278</v>
      </c>
      <c r="E623" s="363"/>
      <c r="F623" s="363"/>
      <c r="G623" s="240" t="s">
        <v>67</v>
      </c>
      <c r="H623" s="248">
        <v>58</v>
      </c>
      <c r="I623" s="244">
        <v>0.85</v>
      </c>
      <c r="J623" s="252">
        <v>49.3</v>
      </c>
      <c r="K623" s="250"/>
      <c r="L623" s="241"/>
      <c r="M623" s="242">
        <v>22.61</v>
      </c>
      <c r="N623" s="241"/>
      <c r="O623" s="247">
        <v>1012.42</v>
      </c>
      <c r="AF623" s="231"/>
      <c r="AG623" s="231"/>
      <c r="AH623" s="231"/>
      <c r="AK623" s="215" t="s">
        <v>278</v>
      </c>
      <c r="AM623" s="231"/>
      <c r="AQ623" s="231"/>
      <c r="AS623" s="231"/>
    </row>
    <row r="624" spans="1:45" customFormat="1" ht="15" x14ac:dyDescent="0.25">
      <c r="A624" s="236"/>
      <c r="B624" s="260"/>
      <c r="C624" s="295"/>
      <c r="D624" s="364" t="s">
        <v>70</v>
      </c>
      <c r="E624" s="364"/>
      <c r="F624" s="364"/>
      <c r="G624" s="233"/>
      <c r="H624" s="261"/>
      <c r="I624" s="261"/>
      <c r="J624" s="261"/>
      <c r="K624" s="262"/>
      <c r="L624" s="261"/>
      <c r="M624" s="263">
        <v>189.15</v>
      </c>
      <c r="N624" s="256"/>
      <c r="O624" s="264">
        <v>5726.07</v>
      </c>
      <c r="AF624" s="231"/>
      <c r="AG624" s="231"/>
      <c r="AH624" s="231"/>
      <c r="AM624" s="231" t="s">
        <v>70</v>
      </c>
      <c r="AQ624" s="231"/>
      <c r="AS624" s="231"/>
    </row>
    <row r="625" spans="1:45" customFormat="1" ht="23.25" x14ac:dyDescent="0.25">
      <c r="A625" s="232" t="s">
        <v>354</v>
      </c>
      <c r="B625" s="233" t="s">
        <v>677</v>
      </c>
      <c r="C625" s="294" t="s">
        <v>279</v>
      </c>
      <c r="D625" s="368" t="s">
        <v>280</v>
      </c>
      <c r="E625" s="368"/>
      <c r="F625" s="368"/>
      <c r="G625" s="233" t="s">
        <v>80</v>
      </c>
      <c r="H625" s="233">
        <v>2.6825999999999999</v>
      </c>
      <c r="I625" s="233" t="s">
        <v>48</v>
      </c>
      <c r="J625" s="233" t="s">
        <v>678</v>
      </c>
      <c r="K625" s="234" t="s">
        <v>281</v>
      </c>
      <c r="L625" s="233"/>
      <c r="M625" s="234" t="s">
        <v>679</v>
      </c>
      <c r="N625" s="233" t="s">
        <v>82</v>
      </c>
      <c r="O625" s="235" t="s">
        <v>680</v>
      </c>
      <c r="AF625" s="231"/>
      <c r="AG625" s="231"/>
      <c r="AH625" s="231" t="s">
        <v>280</v>
      </c>
      <c r="AM625" s="231"/>
      <c r="AQ625" s="231"/>
      <c r="AS625" s="231"/>
    </row>
    <row r="626" spans="1:45" customFormat="1" ht="15" x14ac:dyDescent="0.25">
      <c r="A626" s="267"/>
      <c r="B626" s="214"/>
      <c r="C626" s="295"/>
      <c r="D626" s="363" t="s">
        <v>83</v>
      </c>
      <c r="E626" s="363"/>
      <c r="F626" s="363"/>
      <c r="G626" s="363"/>
      <c r="H626" s="363"/>
      <c r="I626" s="363"/>
      <c r="J626" s="363"/>
      <c r="K626" s="363"/>
      <c r="L626" s="363"/>
      <c r="M626" s="363"/>
      <c r="N626" s="363"/>
      <c r="O626" s="365"/>
      <c r="AF626" s="231"/>
      <c r="AG626" s="231"/>
      <c r="AH626" s="231"/>
      <c r="AM626" s="231"/>
      <c r="AN626" s="215" t="s">
        <v>83</v>
      </c>
      <c r="AQ626" s="231"/>
      <c r="AS626" s="231"/>
    </row>
    <row r="627" spans="1:45" customFormat="1" ht="15" x14ac:dyDescent="0.25">
      <c r="A627" s="236"/>
      <c r="B627" s="260"/>
      <c r="C627" s="295"/>
      <c r="D627" s="364" t="s">
        <v>70</v>
      </c>
      <c r="E627" s="364"/>
      <c r="F627" s="364"/>
      <c r="G627" s="233"/>
      <c r="H627" s="261"/>
      <c r="I627" s="261"/>
      <c r="J627" s="261"/>
      <c r="K627" s="262"/>
      <c r="L627" s="261"/>
      <c r="M627" s="268">
        <v>1502.26</v>
      </c>
      <c r="N627" s="256"/>
      <c r="O627" s="264">
        <v>12258.44</v>
      </c>
      <c r="AF627" s="231"/>
      <c r="AG627" s="231"/>
      <c r="AH627" s="231"/>
      <c r="AM627" s="231" t="s">
        <v>70</v>
      </c>
      <c r="AQ627" s="231"/>
      <c r="AS627" s="231"/>
    </row>
    <row r="628" spans="1:45" customFormat="1" ht="23.25" x14ac:dyDescent="0.25">
      <c r="A628" s="232" t="s">
        <v>681</v>
      </c>
      <c r="B628" s="233" t="s">
        <v>682</v>
      </c>
      <c r="C628" s="294" t="s">
        <v>683</v>
      </c>
      <c r="D628" s="368" t="s">
        <v>684</v>
      </c>
      <c r="E628" s="368"/>
      <c r="F628" s="368"/>
      <c r="G628" s="233" t="s">
        <v>290</v>
      </c>
      <c r="H628" s="233">
        <v>0.52699499999999999</v>
      </c>
      <c r="I628" s="233" t="s">
        <v>48</v>
      </c>
      <c r="J628" s="233" t="s">
        <v>685</v>
      </c>
      <c r="K628" s="234"/>
      <c r="L628" s="233"/>
      <c r="M628" s="234"/>
      <c r="N628" s="233"/>
      <c r="O628" s="235"/>
      <c r="AF628" s="231"/>
      <c r="AG628" s="231"/>
      <c r="AH628" s="231" t="s">
        <v>684</v>
      </c>
      <c r="AM628" s="231"/>
      <c r="AQ628" s="231"/>
      <c r="AS628" s="231"/>
    </row>
    <row r="629" spans="1:45" customFormat="1" ht="33.75" x14ac:dyDescent="0.25">
      <c r="A629" s="236"/>
      <c r="B629" s="237"/>
      <c r="C629" s="238" t="s">
        <v>50</v>
      </c>
      <c r="D629" s="366" t="s">
        <v>51</v>
      </c>
      <c r="E629" s="366"/>
      <c r="F629" s="366"/>
      <c r="G629" s="366"/>
      <c r="H629" s="366"/>
      <c r="I629" s="366"/>
      <c r="J629" s="366"/>
      <c r="K629" s="366"/>
      <c r="L629" s="366"/>
      <c r="M629" s="366"/>
      <c r="N629" s="366"/>
      <c r="O629" s="367"/>
      <c r="AF629" s="231"/>
      <c r="AG629" s="231"/>
      <c r="AH629" s="231"/>
      <c r="AI629" s="215" t="s">
        <v>51</v>
      </c>
      <c r="AM629" s="231"/>
      <c r="AQ629" s="231"/>
      <c r="AS629" s="231"/>
    </row>
    <row r="630" spans="1:45" customFormat="1" ht="57" x14ac:dyDescent="0.25">
      <c r="A630" s="236"/>
      <c r="B630" s="237"/>
      <c r="C630" s="238" t="s">
        <v>52</v>
      </c>
      <c r="D630" s="366" t="s">
        <v>53</v>
      </c>
      <c r="E630" s="366"/>
      <c r="F630" s="366"/>
      <c r="G630" s="366"/>
      <c r="H630" s="366"/>
      <c r="I630" s="366"/>
      <c r="J630" s="366"/>
      <c r="K630" s="366"/>
      <c r="L630" s="366"/>
      <c r="M630" s="366"/>
      <c r="N630" s="366"/>
      <c r="O630" s="367"/>
      <c r="AF630" s="231"/>
      <c r="AG630" s="231"/>
      <c r="AH630" s="231"/>
      <c r="AI630" s="215" t="s">
        <v>53</v>
      </c>
      <c r="AM630" s="231"/>
      <c r="AQ630" s="231"/>
      <c r="AS630" s="231"/>
    </row>
    <row r="631" spans="1:45" customFormat="1" ht="15" x14ac:dyDescent="0.25">
      <c r="A631" s="236"/>
      <c r="B631" s="239"/>
      <c r="C631" s="238" t="s">
        <v>48</v>
      </c>
      <c r="D631" s="363" t="s">
        <v>54</v>
      </c>
      <c r="E631" s="363"/>
      <c r="F631" s="363"/>
      <c r="G631" s="240"/>
      <c r="H631" s="241"/>
      <c r="I631" s="241"/>
      <c r="J631" s="241"/>
      <c r="K631" s="242">
        <v>376.14</v>
      </c>
      <c r="L631" s="265">
        <v>1.3225</v>
      </c>
      <c r="M631" s="242">
        <v>262.14999999999998</v>
      </c>
      <c r="N631" s="244">
        <v>44.77</v>
      </c>
      <c r="O631" s="247">
        <v>11736.46</v>
      </c>
      <c r="AF631" s="231"/>
      <c r="AG631" s="231"/>
      <c r="AH631" s="231"/>
      <c r="AJ631" s="215" t="s">
        <v>54</v>
      </c>
      <c r="AM631" s="231"/>
      <c r="AQ631" s="231"/>
      <c r="AS631" s="231"/>
    </row>
    <row r="632" spans="1:45" customFormat="1" ht="15" x14ac:dyDescent="0.25">
      <c r="A632" s="236"/>
      <c r="B632" s="239"/>
      <c r="C632" s="238" t="s">
        <v>27</v>
      </c>
      <c r="D632" s="363" t="s">
        <v>55</v>
      </c>
      <c r="E632" s="363"/>
      <c r="F632" s="363"/>
      <c r="G632" s="240"/>
      <c r="H632" s="241"/>
      <c r="I632" s="241"/>
      <c r="J632" s="241"/>
      <c r="K632" s="242">
        <v>240.82</v>
      </c>
      <c r="L632" s="265">
        <v>1.4375</v>
      </c>
      <c r="M632" s="242">
        <v>182.43</v>
      </c>
      <c r="N632" s="244">
        <v>13.24</v>
      </c>
      <c r="O632" s="247">
        <v>2415.37</v>
      </c>
      <c r="AF632" s="231"/>
      <c r="AG632" s="231"/>
      <c r="AH632" s="231"/>
      <c r="AJ632" s="215" t="s">
        <v>55</v>
      </c>
      <c r="AM632" s="231"/>
      <c r="AQ632" s="231"/>
      <c r="AS632" s="231"/>
    </row>
    <row r="633" spans="1:45" customFormat="1" ht="15" x14ac:dyDescent="0.25">
      <c r="A633" s="236"/>
      <c r="B633" s="239"/>
      <c r="C633" s="238" t="s">
        <v>56</v>
      </c>
      <c r="D633" s="363" t="s">
        <v>57</v>
      </c>
      <c r="E633" s="363"/>
      <c r="F633" s="363"/>
      <c r="G633" s="240"/>
      <c r="H633" s="241"/>
      <c r="I633" s="241"/>
      <c r="J633" s="241"/>
      <c r="K633" s="242">
        <v>161.47</v>
      </c>
      <c r="L633" s="265">
        <v>1.4375</v>
      </c>
      <c r="M633" s="242">
        <v>122.32</v>
      </c>
      <c r="N633" s="244">
        <v>44.77</v>
      </c>
      <c r="O633" s="247">
        <v>5476.27</v>
      </c>
      <c r="AF633" s="231"/>
      <c r="AG633" s="231"/>
      <c r="AH633" s="231"/>
      <c r="AJ633" s="215" t="s">
        <v>57</v>
      </c>
      <c r="AM633" s="231"/>
      <c r="AQ633" s="231"/>
      <c r="AS633" s="231"/>
    </row>
    <row r="634" spans="1:45" customFormat="1" ht="15" x14ac:dyDescent="0.25">
      <c r="A634" s="236"/>
      <c r="B634" s="239"/>
      <c r="C634" s="238" t="s">
        <v>58</v>
      </c>
      <c r="D634" s="363" t="s">
        <v>59</v>
      </c>
      <c r="E634" s="363"/>
      <c r="F634" s="363"/>
      <c r="G634" s="240"/>
      <c r="H634" s="241"/>
      <c r="I634" s="241"/>
      <c r="J634" s="241"/>
      <c r="K634" s="242">
        <v>148.47</v>
      </c>
      <c r="L634" s="241"/>
      <c r="M634" s="242">
        <v>78.239999999999995</v>
      </c>
      <c r="N634" s="244">
        <v>8.16</v>
      </c>
      <c r="O634" s="245">
        <v>638.44000000000005</v>
      </c>
      <c r="AF634" s="231"/>
      <c r="AG634" s="231"/>
      <c r="AH634" s="231"/>
      <c r="AJ634" s="215" t="s">
        <v>59</v>
      </c>
      <c r="AM634" s="231"/>
      <c r="AQ634" s="231"/>
      <c r="AS634" s="231"/>
    </row>
    <row r="635" spans="1:45" customFormat="1" ht="15" x14ac:dyDescent="0.25">
      <c r="A635" s="236"/>
      <c r="B635" s="239"/>
      <c r="C635" s="238"/>
      <c r="D635" s="363" t="s">
        <v>60</v>
      </c>
      <c r="E635" s="363"/>
      <c r="F635" s="363"/>
      <c r="G635" s="240" t="s">
        <v>61</v>
      </c>
      <c r="H635" s="252">
        <v>39.1</v>
      </c>
      <c r="I635" s="265">
        <v>1.3225</v>
      </c>
      <c r="J635" s="269">
        <v>27.250779699999999</v>
      </c>
      <c r="K635" s="250"/>
      <c r="L635" s="241"/>
      <c r="M635" s="250"/>
      <c r="N635" s="241"/>
      <c r="O635" s="251"/>
      <c r="AF635" s="231"/>
      <c r="AG635" s="231"/>
      <c r="AH635" s="231"/>
      <c r="AK635" s="215" t="s">
        <v>60</v>
      </c>
      <c r="AM635" s="231"/>
      <c r="AQ635" s="231"/>
      <c r="AS635" s="231"/>
    </row>
    <row r="636" spans="1:45" customFormat="1" ht="15" x14ac:dyDescent="0.25">
      <c r="A636" s="236"/>
      <c r="B636" s="239"/>
      <c r="C636" s="238"/>
      <c r="D636" s="363" t="s">
        <v>62</v>
      </c>
      <c r="E636" s="363"/>
      <c r="F636" s="363"/>
      <c r="G636" s="240" t="s">
        <v>61</v>
      </c>
      <c r="H636" s="244">
        <v>13.92</v>
      </c>
      <c r="I636" s="265">
        <v>1.4375</v>
      </c>
      <c r="J636" s="253">
        <v>10.545170000000001</v>
      </c>
      <c r="K636" s="250"/>
      <c r="L636" s="241"/>
      <c r="M636" s="250"/>
      <c r="N636" s="241"/>
      <c r="O636" s="251"/>
      <c r="AF636" s="231"/>
      <c r="AG636" s="231"/>
      <c r="AH636" s="231"/>
      <c r="AK636" s="215" t="s">
        <v>62</v>
      </c>
      <c r="AM636" s="231"/>
      <c r="AQ636" s="231"/>
      <c r="AS636" s="231"/>
    </row>
    <row r="637" spans="1:45" customFormat="1" ht="15" x14ac:dyDescent="0.25">
      <c r="A637" s="254"/>
      <c r="B637" s="240"/>
      <c r="C637" s="238"/>
      <c r="D637" s="369" t="s">
        <v>63</v>
      </c>
      <c r="E637" s="369"/>
      <c r="F637" s="369"/>
      <c r="G637" s="255"/>
      <c r="H637" s="256"/>
      <c r="I637" s="256"/>
      <c r="J637" s="256"/>
      <c r="K637" s="258">
        <v>765.43</v>
      </c>
      <c r="L637" s="256"/>
      <c r="M637" s="258">
        <v>522.82000000000005</v>
      </c>
      <c r="N637" s="256"/>
      <c r="O637" s="259">
        <v>14790.27</v>
      </c>
      <c r="AF637" s="231"/>
      <c r="AG637" s="231"/>
      <c r="AH637" s="231"/>
      <c r="AL637" s="215" t="s">
        <v>63</v>
      </c>
      <c r="AM637" s="231"/>
      <c r="AQ637" s="231"/>
      <c r="AS637" s="231"/>
    </row>
    <row r="638" spans="1:45" customFormat="1" ht="15" x14ac:dyDescent="0.25">
      <c r="A638" s="236"/>
      <c r="B638" s="239"/>
      <c r="C638" s="238"/>
      <c r="D638" s="363" t="s">
        <v>64</v>
      </c>
      <c r="E638" s="363"/>
      <c r="F638" s="363"/>
      <c r="G638" s="240"/>
      <c r="H638" s="241"/>
      <c r="I638" s="241"/>
      <c r="J638" s="241"/>
      <c r="K638" s="250"/>
      <c r="L638" s="241"/>
      <c r="M638" s="242">
        <v>384.47</v>
      </c>
      <c r="N638" s="241"/>
      <c r="O638" s="247">
        <v>17212.73</v>
      </c>
      <c r="AF638" s="231"/>
      <c r="AG638" s="231"/>
      <c r="AH638" s="231"/>
      <c r="AK638" s="215" t="s">
        <v>64</v>
      </c>
      <c r="AM638" s="231"/>
      <c r="AQ638" s="231"/>
      <c r="AS638" s="231"/>
    </row>
    <row r="639" spans="1:45" customFormat="1" ht="45" x14ac:dyDescent="0.25">
      <c r="A639" s="236"/>
      <c r="B639" s="239"/>
      <c r="C639" s="238" t="s">
        <v>663</v>
      </c>
      <c r="D639" s="363" t="s">
        <v>664</v>
      </c>
      <c r="E639" s="363"/>
      <c r="F639" s="363"/>
      <c r="G639" s="240" t="s">
        <v>67</v>
      </c>
      <c r="H639" s="248">
        <v>112</v>
      </c>
      <c r="I639" s="241"/>
      <c r="J639" s="248">
        <v>112</v>
      </c>
      <c r="K639" s="250"/>
      <c r="L639" s="241"/>
      <c r="M639" s="242">
        <v>430.61</v>
      </c>
      <c r="N639" s="241"/>
      <c r="O639" s="247">
        <v>19278.259999999998</v>
      </c>
      <c r="AF639" s="231"/>
      <c r="AG639" s="231"/>
      <c r="AH639" s="231"/>
      <c r="AK639" s="215" t="s">
        <v>664</v>
      </c>
      <c r="AM639" s="231"/>
      <c r="AQ639" s="231"/>
      <c r="AS639" s="231"/>
    </row>
    <row r="640" spans="1:45" customFormat="1" ht="67.5" x14ac:dyDescent="0.25">
      <c r="A640" s="236"/>
      <c r="B640" s="239"/>
      <c r="C640" s="238" t="s">
        <v>665</v>
      </c>
      <c r="D640" s="363" t="s">
        <v>666</v>
      </c>
      <c r="E640" s="363"/>
      <c r="F640" s="363"/>
      <c r="G640" s="240" t="s">
        <v>67</v>
      </c>
      <c r="H640" s="248">
        <v>65</v>
      </c>
      <c r="I640" s="244">
        <v>0.85</v>
      </c>
      <c r="J640" s="244">
        <v>55.25</v>
      </c>
      <c r="K640" s="250"/>
      <c r="L640" s="241"/>
      <c r="M640" s="242">
        <v>212.42</v>
      </c>
      <c r="N640" s="241"/>
      <c r="O640" s="247">
        <v>9510.0300000000007</v>
      </c>
      <c r="AF640" s="231"/>
      <c r="AG640" s="231"/>
      <c r="AH640" s="231"/>
      <c r="AK640" s="215" t="s">
        <v>666</v>
      </c>
      <c r="AM640" s="231"/>
      <c r="AQ640" s="231"/>
      <c r="AS640" s="231"/>
    </row>
    <row r="641" spans="1:45" customFormat="1" ht="15" x14ac:dyDescent="0.25">
      <c r="A641" s="236"/>
      <c r="B641" s="260"/>
      <c r="C641" s="295"/>
      <c r="D641" s="364" t="s">
        <v>70</v>
      </c>
      <c r="E641" s="364"/>
      <c r="F641" s="364"/>
      <c r="G641" s="233"/>
      <c r="H641" s="261"/>
      <c r="I641" s="261"/>
      <c r="J641" s="261"/>
      <c r="K641" s="262"/>
      <c r="L641" s="261"/>
      <c r="M641" s="268">
        <v>1165.8499999999999</v>
      </c>
      <c r="N641" s="256"/>
      <c r="O641" s="264">
        <v>43578.559999999998</v>
      </c>
      <c r="AF641" s="231"/>
      <c r="AG641" s="231"/>
      <c r="AH641" s="231"/>
      <c r="AM641" s="231" t="s">
        <v>70</v>
      </c>
      <c r="AQ641" s="231"/>
      <c r="AS641" s="231"/>
    </row>
    <row r="642" spans="1:45" customFormat="1" ht="23.25" x14ac:dyDescent="0.25">
      <c r="A642" s="232" t="s">
        <v>686</v>
      </c>
      <c r="B642" s="233" t="s">
        <v>628</v>
      </c>
      <c r="C642" s="294" t="s">
        <v>687</v>
      </c>
      <c r="D642" s="368" t="s">
        <v>688</v>
      </c>
      <c r="E642" s="368"/>
      <c r="F642" s="368"/>
      <c r="G642" s="233" t="s">
        <v>80</v>
      </c>
      <c r="H642" s="233">
        <v>12.1</v>
      </c>
      <c r="I642" s="233" t="s">
        <v>48</v>
      </c>
      <c r="J642" s="233" t="s">
        <v>689</v>
      </c>
      <c r="K642" s="234" t="s">
        <v>690</v>
      </c>
      <c r="L642" s="233"/>
      <c r="M642" s="234" t="s">
        <v>691</v>
      </c>
      <c r="N642" s="233" t="s">
        <v>82</v>
      </c>
      <c r="O642" s="235" t="s">
        <v>692</v>
      </c>
      <c r="AF642" s="231"/>
      <c r="AG642" s="231"/>
      <c r="AH642" s="231" t="s">
        <v>688</v>
      </c>
      <c r="AM642" s="231"/>
      <c r="AQ642" s="231"/>
      <c r="AS642" s="231"/>
    </row>
    <row r="643" spans="1:45" customFormat="1" ht="15" x14ac:dyDescent="0.25">
      <c r="A643" s="267"/>
      <c r="B643" s="214"/>
      <c r="C643" s="295"/>
      <c r="D643" s="363" t="s">
        <v>83</v>
      </c>
      <c r="E643" s="363"/>
      <c r="F643" s="363"/>
      <c r="G643" s="363"/>
      <c r="H643" s="363"/>
      <c r="I643" s="363"/>
      <c r="J643" s="363"/>
      <c r="K643" s="363"/>
      <c r="L643" s="363"/>
      <c r="M643" s="363"/>
      <c r="N643" s="363"/>
      <c r="O643" s="365"/>
      <c r="AF643" s="231"/>
      <c r="AG643" s="231"/>
      <c r="AH643" s="231"/>
      <c r="AM643" s="231"/>
      <c r="AN643" s="215" t="s">
        <v>83</v>
      </c>
      <c r="AQ643" s="231"/>
      <c r="AS643" s="231"/>
    </row>
    <row r="644" spans="1:45" customFormat="1" ht="15" x14ac:dyDescent="0.25">
      <c r="A644" s="236"/>
      <c r="B644" s="260"/>
      <c r="C644" s="295"/>
      <c r="D644" s="364" t="s">
        <v>70</v>
      </c>
      <c r="E644" s="364"/>
      <c r="F644" s="364"/>
      <c r="G644" s="233"/>
      <c r="H644" s="261"/>
      <c r="I644" s="261"/>
      <c r="J644" s="261"/>
      <c r="K644" s="262"/>
      <c r="L644" s="261"/>
      <c r="M644" s="268">
        <v>8470</v>
      </c>
      <c r="N644" s="256"/>
      <c r="O644" s="264">
        <v>69115.199999999997</v>
      </c>
      <c r="AF644" s="231"/>
      <c r="AG644" s="231"/>
      <c r="AH644" s="231"/>
      <c r="AM644" s="231" t="s">
        <v>70</v>
      </c>
      <c r="AQ644" s="231"/>
      <c r="AS644" s="231"/>
    </row>
    <row r="645" spans="1:45" customFormat="1" ht="23.25" x14ac:dyDescent="0.25">
      <c r="A645" s="232" t="s">
        <v>693</v>
      </c>
      <c r="B645" s="233" t="s">
        <v>694</v>
      </c>
      <c r="C645" s="294" t="s">
        <v>695</v>
      </c>
      <c r="D645" s="368" t="s">
        <v>696</v>
      </c>
      <c r="E645" s="368"/>
      <c r="F645" s="368"/>
      <c r="G645" s="233" t="s">
        <v>116</v>
      </c>
      <c r="H645" s="233">
        <v>0.68</v>
      </c>
      <c r="I645" s="233" t="s">
        <v>48</v>
      </c>
      <c r="J645" s="233" t="s">
        <v>697</v>
      </c>
      <c r="K645" s="234"/>
      <c r="L645" s="233"/>
      <c r="M645" s="234"/>
      <c r="N645" s="233"/>
      <c r="O645" s="235"/>
      <c r="AF645" s="231"/>
      <c r="AG645" s="231"/>
      <c r="AH645" s="231" t="s">
        <v>696</v>
      </c>
      <c r="AM645" s="231"/>
      <c r="AQ645" s="231"/>
      <c r="AS645" s="231"/>
    </row>
    <row r="646" spans="1:45" customFormat="1" ht="33.75" x14ac:dyDescent="0.25">
      <c r="A646" s="236"/>
      <c r="B646" s="237"/>
      <c r="C646" s="238" t="s">
        <v>50</v>
      </c>
      <c r="D646" s="366" t="s">
        <v>51</v>
      </c>
      <c r="E646" s="366"/>
      <c r="F646" s="366"/>
      <c r="G646" s="366"/>
      <c r="H646" s="366"/>
      <c r="I646" s="366"/>
      <c r="J646" s="366"/>
      <c r="K646" s="366"/>
      <c r="L646" s="366"/>
      <c r="M646" s="366"/>
      <c r="N646" s="366"/>
      <c r="O646" s="367"/>
      <c r="AF646" s="231"/>
      <c r="AG646" s="231"/>
      <c r="AH646" s="231"/>
      <c r="AI646" s="215" t="s">
        <v>51</v>
      </c>
      <c r="AM646" s="231"/>
      <c r="AQ646" s="231"/>
      <c r="AS646" s="231"/>
    </row>
    <row r="647" spans="1:45" customFormat="1" ht="57" x14ac:dyDescent="0.25">
      <c r="A647" s="236"/>
      <c r="B647" s="237"/>
      <c r="C647" s="238" t="s">
        <v>52</v>
      </c>
      <c r="D647" s="366" t="s">
        <v>53</v>
      </c>
      <c r="E647" s="366"/>
      <c r="F647" s="366"/>
      <c r="G647" s="366"/>
      <c r="H647" s="366"/>
      <c r="I647" s="366"/>
      <c r="J647" s="366"/>
      <c r="K647" s="366"/>
      <c r="L647" s="366"/>
      <c r="M647" s="366"/>
      <c r="N647" s="366"/>
      <c r="O647" s="367"/>
      <c r="AF647" s="231"/>
      <c r="AG647" s="231"/>
      <c r="AH647" s="231"/>
      <c r="AI647" s="215" t="s">
        <v>53</v>
      </c>
      <c r="AM647" s="231"/>
      <c r="AQ647" s="231"/>
      <c r="AS647" s="231"/>
    </row>
    <row r="648" spans="1:45" customFormat="1" ht="15" x14ac:dyDescent="0.25">
      <c r="A648" s="236"/>
      <c r="B648" s="239"/>
      <c r="C648" s="238" t="s">
        <v>48</v>
      </c>
      <c r="D648" s="363" t="s">
        <v>54</v>
      </c>
      <c r="E648" s="363"/>
      <c r="F648" s="363"/>
      <c r="G648" s="240"/>
      <c r="H648" s="241"/>
      <c r="I648" s="241"/>
      <c r="J648" s="241"/>
      <c r="K648" s="242">
        <v>102.78</v>
      </c>
      <c r="L648" s="265">
        <v>1.3225</v>
      </c>
      <c r="M648" s="242">
        <v>92.43</v>
      </c>
      <c r="N648" s="244">
        <v>44.77</v>
      </c>
      <c r="O648" s="247">
        <v>4138.09</v>
      </c>
      <c r="AF648" s="231"/>
      <c r="AG648" s="231"/>
      <c r="AH648" s="231"/>
      <c r="AJ648" s="215" t="s">
        <v>54</v>
      </c>
      <c r="AM648" s="231"/>
      <c r="AQ648" s="231"/>
      <c r="AS648" s="231"/>
    </row>
    <row r="649" spans="1:45" customFormat="1" ht="15" x14ac:dyDescent="0.25">
      <c r="A649" s="236"/>
      <c r="B649" s="239"/>
      <c r="C649" s="238" t="s">
        <v>27</v>
      </c>
      <c r="D649" s="363" t="s">
        <v>55</v>
      </c>
      <c r="E649" s="363"/>
      <c r="F649" s="363"/>
      <c r="G649" s="240"/>
      <c r="H649" s="241"/>
      <c r="I649" s="241"/>
      <c r="J649" s="241"/>
      <c r="K649" s="242">
        <v>30.45</v>
      </c>
      <c r="L649" s="265">
        <v>1.4375</v>
      </c>
      <c r="M649" s="242">
        <v>29.76</v>
      </c>
      <c r="N649" s="244">
        <v>13.24</v>
      </c>
      <c r="O649" s="245">
        <v>394.02</v>
      </c>
      <c r="AF649" s="231"/>
      <c r="AG649" s="231"/>
      <c r="AH649" s="231"/>
      <c r="AJ649" s="215" t="s">
        <v>55</v>
      </c>
      <c r="AM649" s="231"/>
      <c r="AQ649" s="231"/>
      <c r="AS649" s="231"/>
    </row>
    <row r="650" spans="1:45" customFormat="1" ht="15" x14ac:dyDescent="0.25">
      <c r="A650" s="236"/>
      <c r="B650" s="239"/>
      <c r="C650" s="238" t="s">
        <v>56</v>
      </c>
      <c r="D650" s="363" t="s">
        <v>57</v>
      </c>
      <c r="E650" s="363"/>
      <c r="F650" s="363"/>
      <c r="G650" s="240"/>
      <c r="H650" s="241"/>
      <c r="I650" s="241"/>
      <c r="J650" s="241"/>
      <c r="K650" s="242">
        <v>4.3499999999999996</v>
      </c>
      <c r="L650" s="265">
        <v>1.4375</v>
      </c>
      <c r="M650" s="242">
        <v>4.25</v>
      </c>
      <c r="N650" s="244">
        <v>44.77</v>
      </c>
      <c r="O650" s="245">
        <v>190.27</v>
      </c>
      <c r="AF650" s="231"/>
      <c r="AG650" s="231"/>
      <c r="AH650" s="231"/>
      <c r="AJ650" s="215" t="s">
        <v>57</v>
      </c>
      <c r="AM650" s="231"/>
      <c r="AQ650" s="231"/>
      <c r="AS650" s="231"/>
    </row>
    <row r="651" spans="1:45" customFormat="1" ht="15" x14ac:dyDescent="0.25">
      <c r="A651" s="236"/>
      <c r="B651" s="239"/>
      <c r="C651" s="238" t="s">
        <v>58</v>
      </c>
      <c r="D651" s="363" t="s">
        <v>59</v>
      </c>
      <c r="E651" s="363"/>
      <c r="F651" s="363"/>
      <c r="G651" s="240"/>
      <c r="H651" s="241"/>
      <c r="I651" s="241"/>
      <c r="J651" s="241"/>
      <c r="K651" s="242">
        <v>285.60000000000002</v>
      </c>
      <c r="L651" s="241"/>
      <c r="M651" s="242">
        <v>194.21</v>
      </c>
      <c r="N651" s="244">
        <v>8.16</v>
      </c>
      <c r="O651" s="247">
        <v>1584.75</v>
      </c>
      <c r="AF651" s="231"/>
      <c r="AG651" s="231"/>
      <c r="AH651" s="231"/>
      <c r="AJ651" s="215" t="s">
        <v>59</v>
      </c>
      <c r="AM651" s="231"/>
      <c r="AQ651" s="231"/>
      <c r="AS651" s="231"/>
    </row>
    <row r="652" spans="1:45" customFormat="1" ht="15" x14ac:dyDescent="0.25">
      <c r="A652" s="236"/>
      <c r="B652" s="239"/>
      <c r="C652" s="238"/>
      <c r="D652" s="363" t="s">
        <v>60</v>
      </c>
      <c r="E652" s="363"/>
      <c r="F652" s="363"/>
      <c r="G652" s="240" t="s">
        <v>61</v>
      </c>
      <c r="H652" s="252">
        <v>11.6</v>
      </c>
      <c r="I652" s="265">
        <v>1.3225</v>
      </c>
      <c r="J652" s="253">
        <v>10.43188</v>
      </c>
      <c r="K652" s="250"/>
      <c r="L652" s="241"/>
      <c r="M652" s="250"/>
      <c r="N652" s="241"/>
      <c r="O652" s="251"/>
      <c r="AF652" s="231"/>
      <c r="AG652" s="231"/>
      <c r="AH652" s="231"/>
      <c r="AK652" s="215" t="s">
        <v>60</v>
      </c>
      <c r="AM652" s="231"/>
      <c r="AQ652" s="231"/>
      <c r="AS652" s="231"/>
    </row>
    <row r="653" spans="1:45" customFormat="1" ht="15" x14ac:dyDescent="0.25">
      <c r="A653" s="236"/>
      <c r="B653" s="239"/>
      <c r="C653" s="238"/>
      <c r="D653" s="363" t="s">
        <v>62</v>
      </c>
      <c r="E653" s="363"/>
      <c r="F653" s="363"/>
      <c r="G653" s="240" t="s">
        <v>61</v>
      </c>
      <c r="H653" s="244">
        <v>0.35</v>
      </c>
      <c r="I653" s="265">
        <v>1.4375</v>
      </c>
      <c r="J653" s="249">
        <v>0.34212500000000001</v>
      </c>
      <c r="K653" s="250"/>
      <c r="L653" s="241"/>
      <c r="M653" s="250"/>
      <c r="N653" s="241"/>
      <c r="O653" s="251"/>
      <c r="AF653" s="231"/>
      <c r="AG653" s="231"/>
      <c r="AH653" s="231"/>
      <c r="AK653" s="215" t="s">
        <v>62</v>
      </c>
      <c r="AM653" s="231"/>
      <c r="AQ653" s="231"/>
      <c r="AS653" s="231"/>
    </row>
    <row r="654" spans="1:45" customFormat="1" ht="15" x14ac:dyDescent="0.25">
      <c r="A654" s="254"/>
      <c r="B654" s="240"/>
      <c r="C654" s="238"/>
      <c r="D654" s="369" t="s">
        <v>63</v>
      </c>
      <c r="E654" s="369"/>
      <c r="F654" s="369"/>
      <c r="G654" s="255"/>
      <c r="H654" s="256"/>
      <c r="I654" s="256"/>
      <c r="J654" s="256"/>
      <c r="K654" s="258">
        <v>418.83</v>
      </c>
      <c r="L654" s="256"/>
      <c r="M654" s="258">
        <v>316.39999999999998</v>
      </c>
      <c r="N654" s="256"/>
      <c r="O654" s="259">
        <v>6116.86</v>
      </c>
      <c r="AF654" s="231"/>
      <c r="AG654" s="231"/>
      <c r="AH654" s="231"/>
      <c r="AL654" s="215" t="s">
        <v>63</v>
      </c>
      <c r="AM654" s="231"/>
      <c r="AQ654" s="231"/>
      <c r="AS654" s="231"/>
    </row>
    <row r="655" spans="1:45" customFormat="1" ht="15" x14ac:dyDescent="0.25">
      <c r="A655" s="236"/>
      <c r="B655" s="239"/>
      <c r="C655" s="238"/>
      <c r="D655" s="363" t="s">
        <v>64</v>
      </c>
      <c r="E655" s="363"/>
      <c r="F655" s="363"/>
      <c r="G655" s="240"/>
      <c r="H655" s="241"/>
      <c r="I655" s="241"/>
      <c r="J655" s="241"/>
      <c r="K655" s="250"/>
      <c r="L655" s="241"/>
      <c r="M655" s="242">
        <v>96.68</v>
      </c>
      <c r="N655" s="241"/>
      <c r="O655" s="247">
        <v>4328.3599999999997</v>
      </c>
      <c r="AF655" s="231"/>
      <c r="AG655" s="231"/>
      <c r="AH655" s="231"/>
      <c r="AK655" s="215" t="s">
        <v>64</v>
      </c>
      <c r="AM655" s="231"/>
      <c r="AQ655" s="231"/>
      <c r="AS655" s="231"/>
    </row>
    <row r="656" spans="1:45" customFormat="1" ht="45" x14ac:dyDescent="0.25">
      <c r="A656" s="236"/>
      <c r="B656" s="239"/>
      <c r="C656" s="238" t="s">
        <v>275</v>
      </c>
      <c r="D656" s="363" t="s">
        <v>276</v>
      </c>
      <c r="E656" s="363"/>
      <c r="F656" s="363"/>
      <c r="G656" s="240" t="s">
        <v>67</v>
      </c>
      <c r="H656" s="248">
        <v>102</v>
      </c>
      <c r="I656" s="241"/>
      <c r="J656" s="248">
        <v>102</v>
      </c>
      <c r="K656" s="250"/>
      <c r="L656" s="241"/>
      <c r="M656" s="242">
        <v>98.61</v>
      </c>
      <c r="N656" s="241"/>
      <c r="O656" s="247">
        <v>4414.93</v>
      </c>
      <c r="AF656" s="231"/>
      <c r="AG656" s="231"/>
      <c r="AH656" s="231"/>
      <c r="AK656" s="215" t="s">
        <v>276</v>
      </c>
      <c r="AM656" s="231"/>
      <c r="AQ656" s="231"/>
      <c r="AS656" s="231"/>
    </row>
    <row r="657" spans="1:45" customFormat="1" ht="67.5" x14ac:dyDescent="0.25">
      <c r="A657" s="236"/>
      <c r="B657" s="239"/>
      <c r="C657" s="238" t="s">
        <v>277</v>
      </c>
      <c r="D657" s="363" t="s">
        <v>278</v>
      </c>
      <c r="E657" s="363"/>
      <c r="F657" s="363"/>
      <c r="G657" s="240" t="s">
        <v>67</v>
      </c>
      <c r="H657" s="248">
        <v>58</v>
      </c>
      <c r="I657" s="244">
        <v>0.85</v>
      </c>
      <c r="J657" s="252">
        <v>49.3</v>
      </c>
      <c r="K657" s="250"/>
      <c r="L657" s="241"/>
      <c r="M657" s="242">
        <v>47.66</v>
      </c>
      <c r="N657" s="241"/>
      <c r="O657" s="247">
        <v>2133.88</v>
      </c>
      <c r="AF657" s="231"/>
      <c r="AG657" s="231"/>
      <c r="AH657" s="231"/>
      <c r="AK657" s="215" t="s">
        <v>278</v>
      </c>
      <c r="AM657" s="231"/>
      <c r="AQ657" s="231"/>
      <c r="AS657" s="231"/>
    </row>
    <row r="658" spans="1:45" customFormat="1" ht="15" x14ac:dyDescent="0.25">
      <c r="A658" s="236"/>
      <c r="B658" s="260"/>
      <c r="C658" s="295"/>
      <c r="D658" s="364" t="s">
        <v>70</v>
      </c>
      <c r="E658" s="364"/>
      <c r="F658" s="364"/>
      <c r="G658" s="233"/>
      <c r="H658" s="261"/>
      <c r="I658" s="261"/>
      <c r="J658" s="261"/>
      <c r="K658" s="262"/>
      <c r="L658" s="261"/>
      <c r="M658" s="263">
        <v>462.67</v>
      </c>
      <c r="N658" s="256"/>
      <c r="O658" s="264">
        <v>12665.67</v>
      </c>
      <c r="AF658" s="231"/>
      <c r="AG658" s="231"/>
      <c r="AH658" s="231"/>
      <c r="AM658" s="231" t="s">
        <v>70</v>
      </c>
      <c r="AQ658" s="231"/>
      <c r="AS658" s="231"/>
    </row>
    <row r="659" spans="1:45" customFormat="1" ht="34.5" x14ac:dyDescent="0.25">
      <c r="A659" s="232" t="s">
        <v>698</v>
      </c>
      <c r="B659" s="233" t="s">
        <v>699</v>
      </c>
      <c r="C659" s="294" t="s">
        <v>285</v>
      </c>
      <c r="D659" s="368" t="s">
        <v>286</v>
      </c>
      <c r="E659" s="368"/>
      <c r="F659" s="368"/>
      <c r="G659" s="233" t="s">
        <v>116</v>
      </c>
      <c r="H659" s="233">
        <v>0.68</v>
      </c>
      <c r="I659" s="233" t="s">
        <v>48</v>
      </c>
      <c r="J659" s="233" t="s">
        <v>697</v>
      </c>
      <c r="K659" s="234" t="s">
        <v>700</v>
      </c>
      <c r="L659" s="233" t="s">
        <v>172</v>
      </c>
      <c r="M659" s="234" t="s">
        <v>701</v>
      </c>
      <c r="N659" s="233" t="s">
        <v>82</v>
      </c>
      <c r="O659" s="235" t="s">
        <v>702</v>
      </c>
      <c r="AF659" s="231"/>
      <c r="AG659" s="231"/>
      <c r="AH659" s="231" t="s">
        <v>286</v>
      </c>
      <c r="AM659" s="231"/>
      <c r="AQ659" s="231"/>
      <c r="AS659" s="231"/>
    </row>
    <row r="660" spans="1:45" customFormat="1" ht="15" x14ac:dyDescent="0.25">
      <c r="A660" s="267"/>
      <c r="B660" s="214"/>
      <c r="C660" s="295"/>
      <c r="D660" s="363" t="s">
        <v>83</v>
      </c>
      <c r="E660" s="363"/>
      <c r="F660" s="363"/>
      <c r="G660" s="363"/>
      <c r="H660" s="363"/>
      <c r="I660" s="363"/>
      <c r="J660" s="363"/>
      <c r="K660" s="363"/>
      <c r="L660" s="363"/>
      <c r="M660" s="363"/>
      <c r="N660" s="363"/>
      <c r="O660" s="365"/>
      <c r="AF660" s="231"/>
      <c r="AG660" s="231"/>
      <c r="AH660" s="231"/>
      <c r="AM660" s="231"/>
      <c r="AN660" s="215" t="s">
        <v>83</v>
      </c>
      <c r="AQ660" s="231"/>
      <c r="AS660" s="231"/>
    </row>
    <row r="661" spans="1:45" customFormat="1" ht="15" x14ac:dyDescent="0.25">
      <c r="A661" s="267"/>
      <c r="B661" s="260"/>
      <c r="C661" s="295"/>
      <c r="D661" s="363" t="s">
        <v>703</v>
      </c>
      <c r="E661" s="363"/>
      <c r="F661" s="363"/>
      <c r="G661" s="363"/>
      <c r="H661" s="363"/>
      <c r="I661" s="363"/>
      <c r="J661" s="363"/>
      <c r="K661" s="363"/>
      <c r="L661" s="363"/>
      <c r="M661" s="363"/>
      <c r="N661" s="363"/>
      <c r="O661" s="365"/>
      <c r="AF661" s="231"/>
      <c r="AG661" s="231"/>
      <c r="AH661" s="231"/>
      <c r="AM661" s="231"/>
      <c r="AO661" s="215" t="s">
        <v>703</v>
      </c>
      <c r="AQ661" s="231"/>
      <c r="AS661" s="231"/>
    </row>
    <row r="662" spans="1:45" customFormat="1" ht="15" x14ac:dyDescent="0.25">
      <c r="A662" s="236"/>
      <c r="B662" s="237"/>
      <c r="C662" s="238"/>
      <c r="D662" s="366" t="s">
        <v>287</v>
      </c>
      <c r="E662" s="366"/>
      <c r="F662" s="366"/>
      <c r="G662" s="366"/>
      <c r="H662" s="366"/>
      <c r="I662" s="366"/>
      <c r="J662" s="366"/>
      <c r="K662" s="366"/>
      <c r="L662" s="366"/>
      <c r="M662" s="366"/>
      <c r="N662" s="366"/>
      <c r="O662" s="367"/>
      <c r="AF662" s="231"/>
      <c r="AG662" s="231"/>
      <c r="AH662" s="231"/>
      <c r="AI662" s="215" t="s">
        <v>287</v>
      </c>
      <c r="AM662" s="231"/>
      <c r="AQ662" s="231"/>
      <c r="AS662" s="231"/>
    </row>
    <row r="663" spans="1:45" customFormat="1" ht="15" x14ac:dyDescent="0.25">
      <c r="A663" s="236"/>
      <c r="B663" s="260"/>
      <c r="C663" s="295"/>
      <c r="D663" s="364" t="s">
        <v>70</v>
      </c>
      <c r="E663" s="364"/>
      <c r="F663" s="364"/>
      <c r="G663" s="233"/>
      <c r="H663" s="261"/>
      <c r="I663" s="261"/>
      <c r="J663" s="261"/>
      <c r="K663" s="262"/>
      <c r="L663" s="261"/>
      <c r="M663" s="268">
        <v>4602.4799999999996</v>
      </c>
      <c r="N663" s="256"/>
      <c r="O663" s="264">
        <v>37556.239999999998</v>
      </c>
      <c r="AF663" s="231"/>
      <c r="AG663" s="231"/>
      <c r="AH663" s="231"/>
      <c r="AM663" s="231" t="s">
        <v>70</v>
      </c>
      <c r="AQ663" s="231"/>
      <c r="AS663" s="231"/>
    </row>
    <row r="664" spans="1:45" customFormat="1" ht="15" x14ac:dyDescent="0.25">
      <c r="A664" s="271"/>
      <c r="B664" s="216"/>
      <c r="C664" s="234"/>
      <c r="D664" s="364" t="s">
        <v>704</v>
      </c>
      <c r="E664" s="364"/>
      <c r="F664" s="364"/>
      <c r="G664" s="364"/>
      <c r="H664" s="364"/>
      <c r="I664" s="364"/>
      <c r="J664" s="364"/>
      <c r="K664" s="364"/>
      <c r="L664" s="364"/>
      <c r="M664" s="272"/>
      <c r="N664" s="273"/>
      <c r="O664" s="274"/>
      <c r="P664" s="275"/>
      <c r="AF664" s="231"/>
      <c r="AG664" s="231"/>
      <c r="AH664" s="231"/>
      <c r="AM664" s="231"/>
      <c r="AQ664" s="231" t="s">
        <v>704</v>
      </c>
      <c r="AS664" s="231"/>
    </row>
    <row r="665" spans="1:45" customFormat="1" ht="15" x14ac:dyDescent="0.25">
      <c r="A665" s="236"/>
      <c r="B665" s="214"/>
      <c r="C665" s="238"/>
      <c r="D665" s="363" t="s">
        <v>94</v>
      </c>
      <c r="E665" s="363"/>
      <c r="F665" s="363"/>
      <c r="G665" s="363"/>
      <c r="H665" s="363"/>
      <c r="I665" s="363"/>
      <c r="J665" s="363"/>
      <c r="K665" s="363"/>
      <c r="L665" s="363"/>
      <c r="M665" s="276">
        <v>16524.580000000002</v>
      </c>
      <c r="N665" s="277"/>
      <c r="O665" s="278"/>
      <c r="P665" s="279"/>
      <c r="AF665" s="231"/>
      <c r="AG665" s="231"/>
      <c r="AH665" s="231"/>
      <c r="AM665" s="231"/>
      <c r="AQ665" s="231"/>
      <c r="AR665" s="215" t="s">
        <v>94</v>
      </c>
      <c r="AS665" s="231"/>
    </row>
    <row r="666" spans="1:45" customFormat="1" ht="15" x14ac:dyDescent="0.25">
      <c r="A666" s="236"/>
      <c r="B666" s="214"/>
      <c r="C666" s="238"/>
      <c r="D666" s="363" t="s">
        <v>95</v>
      </c>
      <c r="E666" s="363"/>
      <c r="F666" s="363"/>
      <c r="G666" s="363"/>
      <c r="H666" s="363"/>
      <c r="I666" s="363"/>
      <c r="J666" s="363"/>
      <c r="K666" s="363"/>
      <c r="L666" s="363"/>
      <c r="M666" s="279"/>
      <c r="N666" s="277"/>
      <c r="O666" s="278"/>
      <c r="P666" s="279"/>
      <c r="AF666" s="231"/>
      <c r="AG666" s="231"/>
      <c r="AH666" s="231"/>
      <c r="AM666" s="231"/>
      <c r="AQ666" s="231"/>
      <c r="AR666" s="215" t="s">
        <v>95</v>
      </c>
      <c r="AS666" s="231"/>
    </row>
    <row r="667" spans="1:45" customFormat="1" ht="15" x14ac:dyDescent="0.25">
      <c r="A667" s="236"/>
      <c r="B667" s="214"/>
      <c r="C667" s="238"/>
      <c r="D667" s="363" t="s">
        <v>96</v>
      </c>
      <c r="E667" s="363"/>
      <c r="F667" s="363"/>
      <c r="G667" s="363"/>
      <c r="H667" s="363"/>
      <c r="I667" s="363"/>
      <c r="J667" s="363"/>
      <c r="K667" s="363"/>
      <c r="L667" s="363"/>
      <c r="M667" s="280">
        <v>430.99</v>
      </c>
      <c r="N667" s="277"/>
      <c r="O667" s="278"/>
      <c r="P667" s="279"/>
      <c r="AF667" s="231"/>
      <c r="AG667" s="231"/>
      <c r="AH667" s="231"/>
      <c r="AM667" s="231"/>
      <c r="AQ667" s="231"/>
      <c r="AR667" s="215" t="s">
        <v>96</v>
      </c>
      <c r="AS667" s="231"/>
    </row>
    <row r="668" spans="1:45" customFormat="1" ht="15" x14ac:dyDescent="0.25">
      <c r="A668" s="236"/>
      <c r="B668" s="214"/>
      <c r="C668" s="238"/>
      <c r="D668" s="363" t="s">
        <v>97</v>
      </c>
      <c r="E668" s="363"/>
      <c r="F668" s="363"/>
      <c r="G668" s="363"/>
      <c r="H668" s="363"/>
      <c r="I668" s="363"/>
      <c r="J668" s="363"/>
      <c r="K668" s="363"/>
      <c r="L668" s="363"/>
      <c r="M668" s="280">
        <v>337.65</v>
      </c>
      <c r="N668" s="277"/>
      <c r="O668" s="278"/>
      <c r="P668" s="279"/>
      <c r="AF668" s="231"/>
      <c r="AG668" s="231"/>
      <c r="AH668" s="231"/>
      <c r="AM668" s="231"/>
      <c r="AQ668" s="231"/>
      <c r="AR668" s="215" t="s">
        <v>97</v>
      </c>
      <c r="AS668" s="231"/>
    </row>
    <row r="669" spans="1:45" customFormat="1" ht="15" x14ac:dyDescent="0.25">
      <c r="A669" s="236"/>
      <c r="B669" s="214"/>
      <c r="C669" s="238"/>
      <c r="D669" s="363" t="s">
        <v>98</v>
      </c>
      <c r="E669" s="363"/>
      <c r="F669" s="363"/>
      <c r="G669" s="363"/>
      <c r="H669" s="363"/>
      <c r="I669" s="363"/>
      <c r="J669" s="363"/>
      <c r="K669" s="363"/>
      <c r="L669" s="363"/>
      <c r="M669" s="280">
        <v>142.52000000000001</v>
      </c>
      <c r="N669" s="277"/>
      <c r="O669" s="278"/>
      <c r="P669" s="279"/>
      <c r="AF669" s="231"/>
      <c r="AG669" s="231"/>
      <c r="AH669" s="231"/>
      <c r="AM669" s="231"/>
      <c r="AQ669" s="231"/>
      <c r="AR669" s="215" t="s">
        <v>98</v>
      </c>
      <c r="AS669" s="231"/>
    </row>
    <row r="670" spans="1:45" customFormat="1" ht="15" x14ac:dyDescent="0.25">
      <c r="A670" s="236"/>
      <c r="B670" s="214"/>
      <c r="C670" s="238"/>
      <c r="D670" s="363" t="s">
        <v>99</v>
      </c>
      <c r="E670" s="363"/>
      <c r="F670" s="363"/>
      <c r="G670" s="363"/>
      <c r="H670" s="363"/>
      <c r="I670" s="363"/>
      <c r="J670" s="363"/>
      <c r="K670" s="363"/>
      <c r="L670" s="363"/>
      <c r="M670" s="276">
        <v>15755.94</v>
      </c>
      <c r="N670" s="277"/>
      <c r="O670" s="278"/>
      <c r="P670" s="279"/>
      <c r="AF670" s="231"/>
      <c r="AG670" s="231"/>
      <c r="AH670" s="231"/>
      <c r="AM670" s="231"/>
      <c r="AQ670" s="231"/>
      <c r="AR670" s="215" t="s">
        <v>99</v>
      </c>
      <c r="AS670" s="231"/>
    </row>
    <row r="671" spans="1:45" customFormat="1" ht="15" x14ac:dyDescent="0.25">
      <c r="A671" s="236"/>
      <c r="B671" s="214"/>
      <c r="C671" s="238"/>
      <c r="D671" s="363" t="s">
        <v>100</v>
      </c>
      <c r="E671" s="363"/>
      <c r="F671" s="363"/>
      <c r="G671" s="363"/>
      <c r="H671" s="363"/>
      <c r="I671" s="363"/>
      <c r="J671" s="363"/>
      <c r="K671" s="363"/>
      <c r="L671" s="363"/>
      <c r="M671" s="276">
        <v>17461.04</v>
      </c>
      <c r="N671" s="277"/>
      <c r="O671" s="278"/>
      <c r="P671" s="279"/>
      <c r="AF671" s="231"/>
      <c r="AG671" s="231"/>
      <c r="AH671" s="231"/>
      <c r="AM671" s="231"/>
      <c r="AQ671" s="231"/>
      <c r="AR671" s="215" t="s">
        <v>100</v>
      </c>
      <c r="AS671" s="231"/>
    </row>
    <row r="672" spans="1:45" customFormat="1" ht="15" x14ac:dyDescent="0.25">
      <c r="A672" s="236"/>
      <c r="B672" s="214"/>
      <c r="C672" s="238"/>
      <c r="D672" s="363" t="s">
        <v>95</v>
      </c>
      <c r="E672" s="363"/>
      <c r="F672" s="363"/>
      <c r="G672" s="363"/>
      <c r="H672" s="363"/>
      <c r="I672" s="363"/>
      <c r="J672" s="363"/>
      <c r="K672" s="363"/>
      <c r="L672" s="363"/>
      <c r="M672" s="279"/>
      <c r="N672" s="277"/>
      <c r="O672" s="278"/>
      <c r="P672" s="279"/>
      <c r="AF672" s="231"/>
      <c r="AG672" s="231"/>
      <c r="AH672" s="231"/>
      <c r="AM672" s="231"/>
      <c r="AQ672" s="231"/>
      <c r="AR672" s="215" t="s">
        <v>95</v>
      </c>
      <c r="AS672" s="231"/>
    </row>
    <row r="673" spans="1:45" customFormat="1" ht="15" x14ac:dyDescent="0.25">
      <c r="A673" s="236"/>
      <c r="B673" s="214"/>
      <c r="C673" s="238"/>
      <c r="D673" s="363" t="s">
        <v>106</v>
      </c>
      <c r="E673" s="363"/>
      <c r="F673" s="363"/>
      <c r="G673" s="363"/>
      <c r="H673" s="363"/>
      <c r="I673" s="363"/>
      <c r="J673" s="363"/>
      <c r="K673" s="363"/>
      <c r="L673" s="363"/>
      <c r="M673" s="280">
        <v>430.99</v>
      </c>
      <c r="N673" s="277"/>
      <c r="O673" s="278"/>
      <c r="P673" s="279"/>
      <c r="AF673" s="231"/>
      <c r="AG673" s="231"/>
      <c r="AH673" s="231"/>
      <c r="AM673" s="231"/>
      <c r="AQ673" s="231"/>
      <c r="AR673" s="215" t="s">
        <v>106</v>
      </c>
      <c r="AS673" s="231"/>
    </row>
    <row r="674" spans="1:45" customFormat="1" ht="15" x14ac:dyDescent="0.25">
      <c r="A674" s="236"/>
      <c r="B674" s="214"/>
      <c r="C674" s="238"/>
      <c r="D674" s="363" t="s">
        <v>107</v>
      </c>
      <c r="E674" s="363"/>
      <c r="F674" s="363"/>
      <c r="G674" s="363"/>
      <c r="H674" s="363"/>
      <c r="I674" s="363"/>
      <c r="J674" s="363"/>
      <c r="K674" s="363"/>
      <c r="L674" s="363"/>
      <c r="M674" s="280">
        <v>337.65</v>
      </c>
      <c r="N674" s="277"/>
      <c r="O674" s="278"/>
      <c r="P674" s="279"/>
      <c r="AF674" s="231"/>
      <c r="AG674" s="231"/>
      <c r="AH674" s="231"/>
      <c r="AM674" s="231"/>
      <c r="AQ674" s="231"/>
      <c r="AR674" s="215" t="s">
        <v>107</v>
      </c>
      <c r="AS674" s="231"/>
    </row>
    <row r="675" spans="1:45" customFormat="1" ht="15" x14ac:dyDescent="0.25">
      <c r="A675" s="236"/>
      <c r="B675" s="214"/>
      <c r="C675" s="238"/>
      <c r="D675" s="363" t="s">
        <v>108</v>
      </c>
      <c r="E675" s="363"/>
      <c r="F675" s="363"/>
      <c r="G675" s="363"/>
      <c r="H675" s="363"/>
      <c r="I675" s="363"/>
      <c r="J675" s="363"/>
      <c r="K675" s="363"/>
      <c r="L675" s="363"/>
      <c r="M675" s="280">
        <v>142.52000000000001</v>
      </c>
      <c r="N675" s="277"/>
      <c r="O675" s="278"/>
      <c r="P675" s="279"/>
      <c r="AF675" s="231"/>
      <c r="AG675" s="231"/>
      <c r="AH675" s="231"/>
      <c r="AM675" s="231"/>
      <c r="AQ675" s="231"/>
      <c r="AR675" s="215" t="s">
        <v>108</v>
      </c>
      <c r="AS675" s="231"/>
    </row>
    <row r="676" spans="1:45" customFormat="1" ht="15" x14ac:dyDescent="0.25">
      <c r="A676" s="236"/>
      <c r="B676" s="214"/>
      <c r="C676" s="238"/>
      <c r="D676" s="363" t="s">
        <v>133</v>
      </c>
      <c r="E676" s="363"/>
      <c r="F676" s="363"/>
      <c r="G676" s="363"/>
      <c r="H676" s="363"/>
      <c r="I676" s="363"/>
      <c r="J676" s="363"/>
      <c r="K676" s="363"/>
      <c r="L676" s="363"/>
      <c r="M676" s="276">
        <v>15755.94</v>
      </c>
      <c r="N676" s="277"/>
      <c r="O676" s="278"/>
      <c r="P676" s="279"/>
      <c r="AF676" s="231"/>
      <c r="AG676" s="231"/>
      <c r="AH676" s="231"/>
      <c r="AM676" s="231"/>
      <c r="AQ676" s="231"/>
      <c r="AR676" s="215" t="s">
        <v>133</v>
      </c>
      <c r="AS676" s="231"/>
    </row>
    <row r="677" spans="1:45" customFormat="1" ht="15" x14ac:dyDescent="0.25">
      <c r="A677" s="236"/>
      <c r="B677" s="214"/>
      <c r="C677" s="238"/>
      <c r="D677" s="363" t="s">
        <v>109</v>
      </c>
      <c r="E677" s="363"/>
      <c r="F677" s="363"/>
      <c r="G677" s="363"/>
      <c r="H677" s="363"/>
      <c r="I677" s="363"/>
      <c r="J677" s="363"/>
      <c r="K677" s="363"/>
      <c r="L677" s="363"/>
      <c r="M677" s="280">
        <v>628.08000000000004</v>
      </c>
      <c r="N677" s="277"/>
      <c r="O677" s="278"/>
      <c r="P677" s="279"/>
      <c r="AF677" s="231"/>
      <c r="AG677" s="231"/>
      <c r="AH677" s="231"/>
      <c r="AM677" s="231"/>
      <c r="AQ677" s="231"/>
      <c r="AR677" s="215" t="s">
        <v>109</v>
      </c>
      <c r="AS677" s="231"/>
    </row>
    <row r="678" spans="1:45" customFormat="1" ht="15" x14ac:dyDescent="0.25">
      <c r="A678" s="236"/>
      <c r="B678" s="214"/>
      <c r="C678" s="238"/>
      <c r="D678" s="363" t="s">
        <v>110</v>
      </c>
      <c r="E678" s="363"/>
      <c r="F678" s="363"/>
      <c r="G678" s="363"/>
      <c r="H678" s="363"/>
      <c r="I678" s="363"/>
      <c r="J678" s="363"/>
      <c r="K678" s="363"/>
      <c r="L678" s="363"/>
      <c r="M678" s="280">
        <v>308.38</v>
      </c>
      <c r="N678" s="277"/>
      <c r="O678" s="278"/>
      <c r="P678" s="279"/>
      <c r="AF678" s="231"/>
      <c r="AG678" s="231"/>
      <c r="AH678" s="231"/>
      <c r="AM678" s="231"/>
      <c r="AQ678" s="231"/>
      <c r="AR678" s="215" t="s">
        <v>110</v>
      </c>
      <c r="AS678" s="231"/>
    </row>
    <row r="679" spans="1:45" customFormat="1" ht="15" x14ac:dyDescent="0.25">
      <c r="A679" s="236"/>
      <c r="B679" s="214"/>
      <c r="C679" s="238"/>
      <c r="D679" s="363" t="s">
        <v>101</v>
      </c>
      <c r="E679" s="363"/>
      <c r="F679" s="363"/>
      <c r="G679" s="363"/>
      <c r="H679" s="363"/>
      <c r="I679" s="363"/>
      <c r="J679" s="363"/>
      <c r="K679" s="363"/>
      <c r="L679" s="363"/>
      <c r="M679" s="280">
        <v>573.51</v>
      </c>
      <c r="N679" s="277"/>
      <c r="O679" s="278"/>
      <c r="P679" s="279"/>
      <c r="AF679" s="231"/>
      <c r="AG679" s="231"/>
      <c r="AH679" s="231"/>
      <c r="AM679" s="231"/>
      <c r="AQ679" s="231"/>
      <c r="AR679" s="215" t="s">
        <v>101</v>
      </c>
      <c r="AS679" s="231"/>
    </row>
    <row r="680" spans="1:45" customFormat="1" ht="15" x14ac:dyDescent="0.25">
      <c r="A680" s="236"/>
      <c r="B680" s="214"/>
      <c r="C680" s="238"/>
      <c r="D680" s="363" t="s">
        <v>102</v>
      </c>
      <c r="E680" s="363"/>
      <c r="F680" s="363"/>
      <c r="G680" s="363"/>
      <c r="H680" s="363"/>
      <c r="I680" s="363"/>
      <c r="J680" s="363"/>
      <c r="K680" s="363"/>
      <c r="L680" s="363"/>
      <c r="M680" s="280">
        <v>628.08000000000004</v>
      </c>
      <c r="N680" s="277"/>
      <c r="O680" s="278"/>
      <c r="P680" s="279"/>
      <c r="AF680" s="231"/>
      <c r="AG680" s="231"/>
      <c r="AH680" s="231"/>
      <c r="AM680" s="231"/>
      <c r="AQ680" s="231"/>
      <c r="AR680" s="215" t="s">
        <v>102</v>
      </c>
      <c r="AS680" s="231"/>
    </row>
    <row r="681" spans="1:45" customFormat="1" ht="15" x14ac:dyDescent="0.25">
      <c r="A681" s="236"/>
      <c r="B681" s="214"/>
      <c r="C681" s="238"/>
      <c r="D681" s="363" t="s">
        <v>103</v>
      </c>
      <c r="E681" s="363"/>
      <c r="F681" s="363"/>
      <c r="G681" s="363"/>
      <c r="H681" s="363"/>
      <c r="I681" s="363"/>
      <c r="J681" s="363"/>
      <c r="K681" s="363"/>
      <c r="L681" s="363"/>
      <c r="M681" s="280">
        <v>308.38</v>
      </c>
      <c r="N681" s="277"/>
      <c r="O681" s="278"/>
      <c r="P681" s="279"/>
      <c r="AF681" s="231"/>
      <c r="AG681" s="231"/>
      <c r="AH681" s="231"/>
      <c r="AM681" s="231"/>
      <c r="AQ681" s="231"/>
      <c r="AR681" s="215" t="s">
        <v>103</v>
      </c>
      <c r="AS681" s="231"/>
    </row>
    <row r="682" spans="1:45" customFormat="1" ht="15" x14ac:dyDescent="0.25">
      <c r="A682" s="236"/>
      <c r="B682" s="214"/>
      <c r="C682" s="281"/>
      <c r="D682" s="362" t="s">
        <v>705</v>
      </c>
      <c r="E682" s="362"/>
      <c r="F682" s="362"/>
      <c r="G682" s="362"/>
      <c r="H682" s="362"/>
      <c r="I682" s="362"/>
      <c r="J682" s="362"/>
      <c r="K682" s="362"/>
      <c r="L682" s="362"/>
      <c r="M682" s="282">
        <v>17461.04</v>
      </c>
      <c r="N682" s="283"/>
      <c r="O682" s="284"/>
      <c r="P682" s="285"/>
      <c r="AF682" s="231"/>
      <c r="AG682" s="231"/>
      <c r="AH682" s="231"/>
      <c r="AM682" s="231"/>
      <c r="AQ682" s="231"/>
      <c r="AS682" s="231" t="s">
        <v>705</v>
      </c>
    </row>
    <row r="683" spans="1:45" customFormat="1" ht="15" x14ac:dyDescent="0.25">
      <c r="A683" s="370" t="s">
        <v>706</v>
      </c>
      <c r="B683" s="371"/>
      <c r="C683" s="371"/>
      <c r="D683" s="371"/>
      <c r="E683" s="371"/>
      <c r="F683" s="371"/>
      <c r="G683" s="371"/>
      <c r="H683" s="371"/>
      <c r="I683" s="371"/>
      <c r="J683" s="371"/>
      <c r="K683" s="371"/>
      <c r="L683" s="371"/>
      <c r="M683" s="371"/>
      <c r="N683" s="371"/>
      <c r="O683" s="372"/>
      <c r="AF683" s="231" t="s">
        <v>706</v>
      </c>
      <c r="AG683" s="231"/>
      <c r="AH683" s="231"/>
      <c r="AM683" s="231"/>
      <c r="AQ683" s="231"/>
      <c r="AS683" s="231"/>
    </row>
    <row r="684" spans="1:45" customFormat="1" ht="45.75" x14ac:dyDescent="0.25">
      <c r="A684" s="232" t="s">
        <v>707</v>
      </c>
      <c r="B684" s="233" t="s">
        <v>708</v>
      </c>
      <c r="C684" s="294" t="s">
        <v>709</v>
      </c>
      <c r="D684" s="368" t="s">
        <v>710</v>
      </c>
      <c r="E684" s="368"/>
      <c r="F684" s="368"/>
      <c r="G684" s="233" t="s">
        <v>290</v>
      </c>
      <c r="H684" s="233">
        <v>0.1721</v>
      </c>
      <c r="I684" s="233" t="s">
        <v>48</v>
      </c>
      <c r="J684" s="233" t="s">
        <v>711</v>
      </c>
      <c r="K684" s="234"/>
      <c r="L684" s="233"/>
      <c r="M684" s="234"/>
      <c r="N684" s="233"/>
      <c r="O684" s="235"/>
      <c r="AF684" s="231"/>
      <c r="AG684" s="231"/>
      <c r="AH684" s="231" t="s">
        <v>710</v>
      </c>
      <c r="AM684" s="231"/>
      <c r="AQ684" s="231"/>
      <c r="AS684" s="231"/>
    </row>
    <row r="685" spans="1:45" customFormat="1" ht="33.75" x14ac:dyDescent="0.25">
      <c r="A685" s="236"/>
      <c r="B685" s="237"/>
      <c r="C685" s="238" t="s">
        <v>50</v>
      </c>
      <c r="D685" s="366" t="s">
        <v>51</v>
      </c>
      <c r="E685" s="366"/>
      <c r="F685" s="366"/>
      <c r="G685" s="366"/>
      <c r="H685" s="366"/>
      <c r="I685" s="366"/>
      <c r="J685" s="366"/>
      <c r="K685" s="366"/>
      <c r="L685" s="366"/>
      <c r="M685" s="366"/>
      <c r="N685" s="366"/>
      <c r="O685" s="367"/>
      <c r="AF685" s="231"/>
      <c r="AG685" s="231"/>
      <c r="AH685" s="231"/>
      <c r="AI685" s="215" t="s">
        <v>51</v>
      </c>
      <c r="AM685" s="231"/>
      <c r="AQ685" s="231"/>
      <c r="AS685" s="231"/>
    </row>
    <row r="686" spans="1:45" customFormat="1" ht="57" x14ac:dyDescent="0.25">
      <c r="A686" s="236"/>
      <c r="B686" s="237"/>
      <c r="C686" s="238" t="s">
        <v>52</v>
      </c>
      <c r="D686" s="366" t="s">
        <v>53</v>
      </c>
      <c r="E686" s="366"/>
      <c r="F686" s="366"/>
      <c r="G686" s="366"/>
      <c r="H686" s="366"/>
      <c r="I686" s="366"/>
      <c r="J686" s="366"/>
      <c r="K686" s="366"/>
      <c r="L686" s="366"/>
      <c r="M686" s="366"/>
      <c r="N686" s="366"/>
      <c r="O686" s="367"/>
      <c r="AF686" s="231"/>
      <c r="AG686" s="231"/>
      <c r="AH686" s="231"/>
      <c r="AI686" s="215" t="s">
        <v>53</v>
      </c>
      <c r="AM686" s="231"/>
      <c r="AQ686" s="231"/>
      <c r="AS686" s="231"/>
    </row>
    <row r="687" spans="1:45" customFormat="1" ht="15" x14ac:dyDescent="0.25">
      <c r="A687" s="236"/>
      <c r="B687" s="239"/>
      <c r="C687" s="238" t="s">
        <v>48</v>
      </c>
      <c r="D687" s="363" t="s">
        <v>54</v>
      </c>
      <c r="E687" s="363"/>
      <c r="F687" s="363"/>
      <c r="G687" s="240"/>
      <c r="H687" s="241"/>
      <c r="I687" s="241"/>
      <c r="J687" s="241"/>
      <c r="K687" s="242">
        <v>231.43</v>
      </c>
      <c r="L687" s="265">
        <v>1.3225</v>
      </c>
      <c r="M687" s="242">
        <v>52.67</v>
      </c>
      <c r="N687" s="244">
        <v>44.77</v>
      </c>
      <c r="O687" s="247">
        <v>2358.04</v>
      </c>
      <c r="AF687" s="231"/>
      <c r="AG687" s="231"/>
      <c r="AH687" s="231"/>
      <c r="AJ687" s="215" t="s">
        <v>54</v>
      </c>
      <c r="AM687" s="231"/>
      <c r="AQ687" s="231"/>
      <c r="AS687" s="231"/>
    </row>
    <row r="688" spans="1:45" customFormat="1" ht="15" x14ac:dyDescent="0.25">
      <c r="A688" s="236"/>
      <c r="B688" s="239"/>
      <c r="C688" s="238" t="s">
        <v>27</v>
      </c>
      <c r="D688" s="363" t="s">
        <v>55</v>
      </c>
      <c r="E688" s="363"/>
      <c r="F688" s="363"/>
      <c r="G688" s="240"/>
      <c r="H688" s="241"/>
      <c r="I688" s="241"/>
      <c r="J688" s="241"/>
      <c r="K688" s="242">
        <v>64.77</v>
      </c>
      <c r="L688" s="265">
        <v>1.4375</v>
      </c>
      <c r="M688" s="242">
        <v>16.02</v>
      </c>
      <c r="N688" s="244">
        <v>13.24</v>
      </c>
      <c r="O688" s="245">
        <v>212.1</v>
      </c>
      <c r="AF688" s="231"/>
      <c r="AG688" s="231"/>
      <c r="AH688" s="231"/>
      <c r="AJ688" s="215" t="s">
        <v>55</v>
      </c>
      <c r="AM688" s="231"/>
      <c r="AQ688" s="231"/>
      <c r="AS688" s="231"/>
    </row>
    <row r="689" spans="1:45" customFormat="1" ht="15" x14ac:dyDescent="0.25">
      <c r="A689" s="236"/>
      <c r="B689" s="239"/>
      <c r="C689" s="238" t="s">
        <v>56</v>
      </c>
      <c r="D689" s="363" t="s">
        <v>57</v>
      </c>
      <c r="E689" s="363"/>
      <c r="F689" s="363"/>
      <c r="G689" s="240"/>
      <c r="H689" s="241"/>
      <c r="I689" s="241"/>
      <c r="J689" s="241"/>
      <c r="K689" s="242">
        <v>12.87</v>
      </c>
      <c r="L689" s="265">
        <v>1.4375</v>
      </c>
      <c r="M689" s="242">
        <v>3.18</v>
      </c>
      <c r="N689" s="244">
        <v>44.77</v>
      </c>
      <c r="O689" s="245">
        <v>142.37</v>
      </c>
      <c r="AF689" s="231"/>
      <c r="AG689" s="231"/>
      <c r="AH689" s="231"/>
      <c r="AJ689" s="215" t="s">
        <v>57</v>
      </c>
      <c r="AM689" s="231"/>
      <c r="AQ689" s="231"/>
      <c r="AS689" s="231"/>
    </row>
    <row r="690" spans="1:45" customFormat="1" ht="15" x14ac:dyDescent="0.25">
      <c r="A690" s="236"/>
      <c r="B690" s="239"/>
      <c r="C690" s="238"/>
      <c r="D690" s="363" t="s">
        <v>60</v>
      </c>
      <c r="E690" s="363"/>
      <c r="F690" s="363"/>
      <c r="G690" s="240" t="s">
        <v>61</v>
      </c>
      <c r="H690" s="252">
        <v>25.8</v>
      </c>
      <c r="I690" s="265">
        <v>1.3225</v>
      </c>
      <c r="J690" s="269">
        <v>5.8721380999999999</v>
      </c>
      <c r="K690" s="250"/>
      <c r="L690" s="241"/>
      <c r="M690" s="250"/>
      <c r="N690" s="241"/>
      <c r="O690" s="251"/>
      <c r="AF690" s="231"/>
      <c r="AG690" s="231"/>
      <c r="AH690" s="231"/>
      <c r="AK690" s="215" t="s">
        <v>60</v>
      </c>
      <c r="AM690" s="231"/>
      <c r="AQ690" s="231"/>
      <c r="AS690" s="231"/>
    </row>
    <row r="691" spans="1:45" customFormat="1" ht="15" x14ac:dyDescent="0.25">
      <c r="A691" s="236"/>
      <c r="B691" s="239"/>
      <c r="C691" s="238"/>
      <c r="D691" s="363" t="s">
        <v>62</v>
      </c>
      <c r="E691" s="363"/>
      <c r="F691" s="363"/>
      <c r="G691" s="240" t="s">
        <v>61</v>
      </c>
      <c r="H691" s="244">
        <v>1.08</v>
      </c>
      <c r="I691" s="265">
        <v>1.4375</v>
      </c>
      <c r="J691" s="269">
        <v>0.26718530000000001</v>
      </c>
      <c r="K691" s="250"/>
      <c r="L691" s="241"/>
      <c r="M691" s="250"/>
      <c r="N691" s="241"/>
      <c r="O691" s="251"/>
      <c r="AF691" s="231"/>
      <c r="AG691" s="231"/>
      <c r="AH691" s="231"/>
      <c r="AK691" s="215" t="s">
        <v>62</v>
      </c>
      <c r="AM691" s="231"/>
      <c r="AQ691" s="231"/>
      <c r="AS691" s="231"/>
    </row>
    <row r="692" spans="1:45" customFormat="1" ht="15" x14ac:dyDescent="0.25">
      <c r="A692" s="254"/>
      <c r="B692" s="240"/>
      <c r="C692" s="238"/>
      <c r="D692" s="369" t="s">
        <v>63</v>
      </c>
      <c r="E692" s="369"/>
      <c r="F692" s="369"/>
      <c r="G692" s="255"/>
      <c r="H692" s="256"/>
      <c r="I692" s="256"/>
      <c r="J692" s="256"/>
      <c r="K692" s="258">
        <v>296.2</v>
      </c>
      <c r="L692" s="256"/>
      <c r="M692" s="258">
        <v>68.69</v>
      </c>
      <c r="N692" s="256"/>
      <c r="O692" s="259">
        <v>2570.14</v>
      </c>
      <c r="AF692" s="231"/>
      <c r="AG692" s="231"/>
      <c r="AH692" s="231"/>
      <c r="AL692" s="215" t="s">
        <v>63</v>
      </c>
      <c r="AM692" s="231"/>
      <c r="AQ692" s="231"/>
      <c r="AS692" s="231"/>
    </row>
    <row r="693" spans="1:45" customFormat="1" ht="15" x14ac:dyDescent="0.25">
      <c r="A693" s="236"/>
      <c r="B693" s="239"/>
      <c r="C693" s="238"/>
      <c r="D693" s="363" t="s">
        <v>64</v>
      </c>
      <c r="E693" s="363"/>
      <c r="F693" s="363"/>
      <c r="G693" s="240"/>
      <c r="H693" s="241"/>
      <c r="I693" s="241"/>
      <c r="J693" s="241"/>
      <c r="K693" s="250"/>
      <c r="L693" s="241"/>
      <c r="M693" s="242">
        <v>55.85</v>
      </c>
      <c r="N693" s="241"/>
      <c r="O693" s="247">
        <v>2500.41</v>
      </c>
      <c r="AF693" s="231"/>
      <c r="AG693" s="231"/>
      <c r="AH693" s="231"/>
      <c r="AK693" s="215" t="s">
        <v>64</v>
      </c>
      <c r="AM693" s="231"/>
      <c r="AQ693" s="231"/>
      <c r="AS693" s="231"/>
    </row>
    <row r="694" spans="1:45" customFormat="1" ht="45" x14ac:dyDescent="0.25">
      <c r="A694" s="236"/>
      <c r="B694" s="239"/>
      <c r="C694" s="238" t="s">
        <v>663</v>
      </c>
      <c r="D694" s="363" t="s">
        <v>664</v>
      </c>
      <c r="E694" s="363"/>
      <c r="F694" s="363"/>
      <c r="G694" s="240" t="s">
        <v>67</v>
      </c>
      <c r="H694" s="248">
        <v>112</v>
      </c>
      <c r="I694" s="241"/>
      <c r="J694" s="248">
        <v>112</v>
      </c>
      <c r="K694" s="250"/>
      <c r="L694" s="241"/>
      <c r="M694" s="242">
        <v>62.55</v>
      </c>
      <c r="N694" s="241"/>
      <c r="O694" s="247">
        <v>2800.46</v>
      </c>
      <c r="AF694" s="231"/>
      <c r="AG694" s="231"/>
      <c r="AH694" s="231"/>
      <c r="AK694" s="215" t="s">
        <v>664</v>
      </c>
      <c r="AM694" s="231"/>
      <c r="AQ694" s="231"/>
      <c r="AS694" s="231"/>
    </row>
    <row r="695" spans="1:45" customFormat="1" ht="67.5" x14ac:dyDescent="0.25">
      <c r="A695" s="236"/>
      <c r="B695" s="239"/>
      <c r="C695" s="238" t="s">
        <v>665</v>
      </c>
      <c r="D695" s="363" t="s">
        <v>666</v>
      </c>
      <c r="E695" s="363"/>
      <c r="F695" s="363"/>
      <c r="G695" s="240" t="s">
        <v>67</v>
      </c>
      <c r="H695" s="248">
        <v>65</v>
      </c>
      <c r="I695" s="244">
        <v>0.85</v>
      </c>
      <c r="J695" s="244">
        <v>55.25</v>
      </c>
      <c r="K695" s="250"/>
      <c r="L695" s="241"/>
      <c r="M695" s="242">
        <v>30.86</v>
      </c>
      <c r="N695" s="241"/>
      <c r="O695" s="247">
        <v>1381.48</v>
      </c>
      <c r="AF695" s="231"/>
      <c r="AG695" s="231"/>
      <c r="AH695" s="231"/>
      <c r="AK695" s="215" t="s">
        <v>666</v>
      </c>
      <c r="AM695" s="231"/>
      <c r="AQ695" s="231"/>
      <c r="AS695" s="231"/>
    </row>
    <row r="696" spans="1:45" customFormat="1" ht="15" x14ac:dyDescent="0.25">
      <c r="A696" s="236"/>
      <c r="B696" s="260"/>
      <c r="C696" s="295"/>
      <c r="D696" s="364" t="s">
        <v>70</v>
      </c>
      <c r="E696" s="364"/>
      <c r="F696" s="364"/>
      <c r="G696" s="233"/>
      <c r="H696" s="261"/>
      <c r="I696" s="261"/>
      <c r="J696" s="261"/>
      <c r="K696" s="262"/>
      <c r="L696" s="261"/>
      <c r="M696" s="263">
        <v>162.1</v>
      </c>
      <c r="N696" s="256"/>
      <c r="O696" s="264">
        <v>6752.08</v>
      </c>
      <c r="AF696" s="231"/>
      <c r="AG696" s="231"/>
      <c r="AH696" s="231"/>
      <c r="AM696" s="231" t="s">
        <v>70</v>
      </c>
      <c r="AQ696" s="231"/>
      <c r="AS696" s="231"/>
    </row>
    <row r="697" spans="1:45" customFormat="1" ht="23.25" x14ac:dyDescent="0.25">
      <c r="A697" s="232" t="s">
        <v>712</v>
      </c>
      <c r="B697" s="233" t="s">
        <v>355</v>
      </c>
      <c r="C697" s="294" t="s">
        <v>713</v>
      </c>
      <c r="D697" s="368" t="s">
        <v>714</v>
      </c>
      <c r="E697" s="368"/>
      <c r="F697" s="368"/>
      <c r="G697" s="233" t="s">
        <v>80</v>
      </c>
      <c r="H697" s="233">
        <v>0.86</v>
      </c>
      <c r="I697" s="233" t="s">
        <v>48</v>
      </c>
      <c r="J697" s="233" t="s">
        <v>715</v>
      </c>
      <c r="K697" s="234" t="s">
        <v>716</v>
      </c>
      <c r="L697" s="233"/>
      <c r="M697" s="234" t="s">
        <v>717</v>
      </c>
      <c r="N697" s="233" t="s">
        <v>82</v>
      </c>
      <c r="O697" s="235" t="s">
        <v>718</v>
      </c>
      <c r="AF697" s="231"/>
      <c r="AG697" s="231"/>
      <c r="AH697" s="231" t="s">
        <v>714</v>
      </c>
      <c r="AM697" s="231"/>
      <c r="AQ697" s="231"/>
      <c r="AS697" s="231"/>
    </row>
    <row r="698" spans="1:45" customFormat="1" ht="15" x14ac:dyDescent="0.25">
      <c r="A698" s="267"/>
      <c r="B698" s="214"/>
      <c r="C698" s="295"/>
      <c r="D698" s="363" t="s">
        <v>83</v>
      </c>
      <c r="E698" s="363"/>
      <c r="F698" s="363"/>
      <c r="G698" s="363"/>
      <c r="H698" s="363"/>
      <c r="I698" s="363"/>
      <c r="J698" s="363"/>
      <c r="K698" s="363"/>
      <c r="L698" s="363"/>
      <c r="M698" s="363"/>
      <c r="N698" s="363"/>
      <c r="O698" s="365"/>
      <c r="AF698" s="231"/>
      <c r="AG698" s="231"/>
      <c r="AH698" s="231"/>
      <c r="AM698" s="231"/>
      <c r="AN698" s="215" t="s">
        <v>83</v>
      </c>
      <c r="AQ698" s="231"/>
      <c r="AS698" s="231"/>
    </row>
    <row r="699" spans="1:45" customFormat="1" ht="15" x14ac:dyDescent="0.25">
      <c r="A699" s="236"/>
      <c r="B699" s="260"/>
      <c r="C699" s="295"/>
      <c r="D699" s="364" t="s">
        <v>70</v>
      </c>
      <c r="E699" s="364"/>
      <c r="F699" s="364"/>
      <c r="G699" s="233"/>
      <c r="H699" s="261"/>
      <c r="I699" s="261"/>
      <c r="J699" s="261"/>
      <c r="K699" s="262"/>
      <c r="L699" s="261"/>
      <c r="M699" s="268">
        <v>1329.4</v>
      </c>
      <c r="N699" s="256"/>
      <c r="O699" s="264">
        <v>10847.9</v>
      </c>
      <c r="AF699" s="231"/>
      <c r="AG699" s="231"/>
      <c r="AH699" s="231"/>
      <c r="AM699" s="231" t="s">
        <v>70</v>
      </c>
      <c r="AQ699" s="231"/>
      <c r="AS699" s="231"/>
    </row>
    <row r="700" spans="1:45" customFormat="1" ht="15" x14ac:dyDescent="0.25">
      <c r="A700" s="271"/>
      <c r="B700" s="216"/>
      <c r="C700" s="234"/>
      <c r="D700" s="364" t="s">
        <v>719</v>
      </c>
      <c r="E700" s="364"/>
      <c r="F700" s="364"/>
      <c r="G700" s="364"/>
      <c r="H700" s="364"/>
      <c r="I700" s="364"/>
      <c r="J700" s="364"/>
      <c r="K700" s="364"/>
      <c r="L700" s="364"/>
      <c r="M700" s="272"/>
      <c r="N700" s="273"/>
      <c r="O700" s="274"/>
      <c r="P700" s="275"/>
      <c r="AF700" s="231"/>
      <c r="AG700" s="231"/>
      <c r="AH700" s="231"/>
      <c r="AM700" s="231"/>
      <c r="AQ700" s="231" t="s">
        <v>719</v>
      </c>
      <c r="AS700" s="231"/>
    </row>
    <row r="701" spans="1:45" customFormat="1" ht="15" x14ac:dyDescent="0.25">
      <c r="A701" s="236"/>
      <c r="B701" s="214"/>
      <c r="C701" s="238"/>
      <c r="D701" s="363" t="s">
        <v>94</v>
      </c>
      <c r="E701" s="363"/>
      <c r="F701" s="363"/>
      <c r="G701" s="363"/>
      <c r="H701" s="363"/>
      <c r="I701" s="363"/>
      <c r="J701" s="363"/>
      <c r="K701" s="363"/>
      <c r="L701" s="363"/>
      <c r="M701" s="276">
        <v>1398.09</v>
      </c>
      <c r="N701" s="277"/>
      <c r="O701" s="278"/>
      <c r="P701" s="279"/>
      <c r="AF701" s="231"/>
      <c r="AG701" s="231"/>
      <c r="AH701" s="231"/>
      <c r="AM701" s="231"/>
      <c r="AQ701" s="231"/>
      <c r="AR701" s="215" t="s">
        <v>94</v>
      </c>
      <c r="AS701" s="231"/>
    </row>
    <row r="702" spans="1:45" customFormat="1" ht="15" x14ac:dyDescent="0.25">
      <c r="A702" s="236"/>
      <c r="B702" s="214"/>
      <c r="C702" s="238"/>
      <c r="D702" s="363" t="s">
        <v>95</v>
      </c>
      <c r="E702" s="363"/>
      <c r="F702" s="363"/>
      <c r="G702" s="363"/>
      <c r="H702" s="363"/>
      <c r="I702" s="363"/>
      <c r="J702" s="363"/>
      <c r="K702" s="363"/>
      <c r="L702" s="363"/>
      <c r="M702" s="279"/>
      <c r="N702" s="277"/>
      <c r="O702" s="278"/>
      <c r="P702" s="279"/>
      <c r="AF702" s="231"/>
      <c r="AG702" s="231"/>
      <c r="AH702" s="231"/>
      <c r="AM702" s="231"/>
      <c r="AQ702" s="231"/>
      <c r="AR702" s="215" t="s">
        <v>95</v>
      </c>
      <c r="AS702" s="231"/>
    </row>
    <row r="703" spans="1:45" customFormat="1" ht="15" x14ac:dyDescent="0.25">
      <c r="A703" s="236"/>
      <c r="B703" s="214"/>
      <c r="C703" s="238"/>
      <c r="D703" s="363" t="s">
        <v>96</v>
      </c>
      <c r="E703" s="363"/>
      <c r="F703" s="363"/>
      <c r="G703" s="363"/>
      <c r="H703" s="363"/>
      <c r="I703" s="363"/>
      <c r="J703" s="363"/>
      <c r="K703" s="363"/>
      <c r="L703" s="363"/>
      <c r="M703" s="280">
        <v>52.67</v>
      </c>
      <c r="N703" s="277"/>
      <c r="O703" s="278"/>
      <c r="P703" s="279"/>
      <c r="AF703" s="231"/>
      <c r="AG703" s="231"/>
      <c r="AH703" s="231"/>
      <c r="AM703" s="231"/>
      <c r="AQ703" s="231"/>
      <c r="AR703" s="215" t="s">
        <v>96</v>
      </c>
      <c r="AS703" s="231"/>
    </row>
    <row r="704" spans="1:45" customFormat="1" ht="15" x14ac:dyDescent="0.25">
      <c r="A704" s="236"/>
      <c r="B704" s="214"/>
      <c r="C704" s="238"/>
      <c r="D704" s="363" t="s">
        <v>97</v>
      </c>
      <c r="E704" s="363"/>
      <c r="F704" s="363"/>
      <c r="G704" s="363"/>
      <c r="H704" s="363"/>
      <c r="I704" s="363"/>
      <c r="J704" s="363"/>
      <c r="K704" s="363"/>
      <c r="L704" s="363"/>
      <c r="M704" s="280">
        <v>16.02</v>
      </c>
      <c r="N704" s="277"/>
      <c r="O704" s="278"/>
      <c r="P704" s="279"/>
      <c r="AF704" s="231"/>
      <c r="AG704" s="231"/>
      <c r="AH704" s="231"/>
      <c r="AM704" s="231"/>
      <c r="AQ704" s="231"/>
      <c r="AR704" s="215" t="s">
        <v>97</v>
      </c>
      <c r="AS704" s="231"/>
    </row>
    <row r="705" spans="1:45" customFormat="1" ht="15" x14ac:dyDescent="0.25">
      <c r="A705" s="236"/>
      <c r="B705" s="214"/>
      <c r="C705" s="238"/>
      <c r="D705" s="363" t="s">
        <v>98</v>
      </c>
      <c r="E705" s="363"/>
      <c r="F705" s="363"/>
      <c r="G705" s="363"/>
      <c r="H705" s="363"/>
      <c r="I705" s="363"/>
      <c r="J705" s="363"/>
      <c r="K705" s="363"/>
      <c r="L705" s="363"/>
      <c r="M705" s="280">
        <v>3.18</v>
      </c>
      <c r="N705" s="277"/>
      <c r="O705" s="278"/>
      <c r="P705" s="279"/>
      <c r="AF705" s="231"/>
      <c r="AG705" s="231"/>
      <c r="AH705" s="231"/>
      <c r="AM705" s="231"/>
      <c r="AQ705" s="231"/>
      <c r="AR705" s="215" t="s">
        <v>98</v>
      </c>
      <c r="AS705" s="231"/>
    </row>
    <row r="706" spans="1:45" customFormat="1" ht="15" x14ac:dyDescent="0.25">
      <c r="A706" s="236"/>
      <c r="B706" s="214"/>
      <c r="C706" s="238"/>
      <c r="D706" s="363" t="s">
        <v>99</v>
      </c>
      <c r="E706" s="363"/>
      <c r="F706" s="363"/>
      <c r="G706" s="363"/>
      <c r="H706" s="363"/>
      <c r="I706" s="363"/>
      <c r="J706" s="363"/>
      <c r="K706" s="363"/>
      <c r="L706" s="363"/>
      <c r="M706" s="276">
        <v>1329.4</v>
      </c>
      <c r="N706" s="277"/>
      <c r="O706" s="278"/>
      <c r="P706" s="279"/>
      <c r="AF706" s="231"/>
      <c r="AG706" s="231"/>
      <c r="AH706" s="231"/>
      <c r="AM706" s="231"/>
      <c r="AQ706" s="231"/>
      <c r="AR706" s="215" t="s">
        <v>99</v>
      </c>
      <c r="AS706" s="231"/>
    </row>
    <row r="707" spans="1:45" customFormat="1" ht="15" x14ac:dyDescent="0.25">
      <c r="A707" s="236"/>
      <c r="B707" s="214"/>
      <c r="C707" s="238"/>
      <c r="D707" s="363" t="s">
        <v>100</v>
      </c>
      <c r="E707" s="363"/>
      <c r="F707" s="363"/>
      <c r="G707" s="363"/>
      <c r="H707" s="363"/>
      <c r="I707" s="363"/>
      <c r="J707" s="363"/>
      <c r="K707" s="363"/>
      <c r="L707" s="363"/>
      <c r="M707" s="276">
        <v>1491.5</v>
      </c>
      <c r="N707" s="277"/>
      <c r="O707" s="278"/>
      <c r="P707" s="279"/>
      <c r="AF707" s="231"/>
      <c r="AG707" s="231"/>
      <c r="AH707" s="231"/>
      <c r="AM707" s="231"/>
      <c r="AQ707" s="231"/>
      <c r="AR707" s="215" t="s">
        <v>100</v>
      </c>
      <c r="AS707" s="231"/>
    </row>
    <row r="708" spans="1:45" customFormat="1" ht="15" x14ac:dyDescent="0.25">
      <c r="A708" s="236"/>
      <c r="B708" s="214"/>
      <c r="C708" s="238"/>
      <c r="D708" s="363" t="s">
        <v>95</v>
      </c>
      <c r="E708" s="363"/>
      <c r="F708" s="363"/>
      <c r="G708" s="363"/>
      <c r="H708" s="363"/>
      <c r="I708" s="363"/>
      <c r="J708" s="363"/>
      <c r="K708" s="363"/>
      <c r="L708" s="363"/>
      <c r="M708" s="279"/>
      <c r="N708" s="277"/>
      <c r="O708" s="278"/>
      <c r="P708" s="279"/>
      <c r="AF708" s="231"/>
      <c r="AG708" s="231"/>
      <c r="AH708" s="231"/>
      <c r="AM708" s="231"/>
      <c r="AQ708" s="231"/>
      <c r="AR708" s="215" t="s">
        <v>95</v>
      </c>
      <c r="AS708" s="231"/>
    </row>
    <row r="709" spans="1:45" customFormat="1" ht="15" x14ac:dyDescent="0.25">
      <c r="A709" s="236"/>
      <c r="B709" s="214"/>
      <c r="C709" s="238"/>
      <c r="D709" s="363" t="s">
        <v>106</v>
      </c>
      <c r="E709" s="363"/>
      <c r="F709" s="363"/>
      <c r="G709" s="363"/>
      <c r="H709" s="363"/>
      <c r="I709" s="363"/>
      <c r="J709" s="363"/>
      <c r="K709" s="363"/>
      <c r="L709" s="363"/>
      <c r="M709" s="280">
        <v>52.67</v>
      </c>
      <c r="N709" s="277"/>
      <c r="O709" s="278"/>
      <c r="P709" s="279"/>
      <c r="AF709" s="231"/>
      <c r="AG709" s="231"/>
      <c r="AH709" s="231"/>
      <c r="AM709" s="231"/>
      <c r="AQ709" s="231"/>
      <c r="AR709" s="215" t="s">
        <v>106</v>
      </c>
      <c r="AS709" s="231"/>
    </row>
    <row r="710" spans="1:45" customFormat="1" ht="15" x14ac:dyDescent="0.25">
      <c r="A710" s="236"/>
      <c r="B710" s="214"/>
      <c r="C710" s="238"/>
      <c r="D710" s="363" t="s">
        <v>107</v>
      </c>
      <c r="E710" s="363"/>
      <c r="F710" s="363"/>
      <c r="G710" s="363"/>
      <c r="H710" s="363"/>
      <c r="I710" s="363"/>
      <c r="J710" s="363"/>
      <c r="K710" s="363"/>
      <c r="L710" s="363"/>
      <c r="M710" s="280">
        <v>16.02</v>
      </c>
      <c r="N710" s="277"/>
      <c r="O710" s="278"/>
      <c r="P710" s="279"/>
      <c r="AF710" s="231"/>
      <c r="AG710" s="231"/>
      <c r="AH710" s="231"/>
      <c r="AM710" s="231"/>
      <c r="AQ710" s="231"/>
      <c r="AR710" s="215" t="s">
        <v>107</v>
      </c>
      <c r="AS710" s="231"/>
    </row>
    <row r="711" spans="1:45" customFormat="1" ht="15" x14ac:dyDescent="0.25">
      <c r="A711" s="236"/>
      <c r="B711" s="214"/>
      <c r="C711" s="238"/>
      <c r="D711" s="363" t="s">
        <v>108</v>
      </c>
      <c r="E711" s="363"/>
      <c r="F711" s="363"/>
      <c r="G711" s="363"/>
      <c r="H711" s="363"/>
      <c r="I711" s="363"/>
      <c r="J711" s="363"/>
      <c r="K711" s="363"/>
      <c r="L711" s="363"/>
      <c r="M711" s="280">
        <v>3.18</v>
      </c>
      <c r="N711" s="277"/>
      <c r="O711" s="278"/>
      <c r="P711" s="279"/>
      <c r="AF711" s="231"/>
      <c r="AG711" s="231"/>
      <c r="AH711" s="231"/>
      <c r="AM711" s="231"/>
      <c r="AQ711" s="231"/>
      <c r="AR711" s="215" t="s">
        <v>108</v>
      </c>
      <c r="AS711" s="231"/>
    </row>
    <row r="712" spans="1:45" customFormat="1" ht="15" x14ac:dyDescent="0.25">
      <c r="A712" s="236"/>
      <c r="B712" s="214"/>
      <c r="C712" s="238"/>
      <c r="D712" s="363" t="s">
        <v>133</v>
      </c>
      <c r="E712" s="363"/>
      <c r="F712" s="363"/>
      <c r="G712" s="363"/>
      <c r="H712" s="363"/>
      <c r="I712" s="363"/>
      <c r="J712" s="363"/>
      <c r="K712" s="363"/>
      <c r="L712" s="363"/>
      <c r="M712" s="276">
        <v>1329.4</v>
      </c>
      <c r="N712" s="277"/>
      <c r="O712" s="278"/>
      <c r="P712" s="279"/>
      <c r="AF712" s="231"/>
      <c r="AG712" s="231"/>
      <c r="AH712" s="231"/>
      <c r="AM712" s="231"/>
      <c r="AQ712" s="231"/>
      <c r="AR712" s="215" t="s">
        <v>133</v>
      </c>
      <c r="AS712" s="231"/>
    </row>
    <row r="713" spans="1:45" customFormat="1" ht="15" x14ac:dyDescent="0.25">
      <c r="A713" s="236"/>
      <c r="B713" s="214"/>
      <c r="C713" s="238"/>
      <c r="D713" s="363" t="s">
        <v>109</v>
      </c>
      <c r="E713" s="363"/>
      <c r="F713" s="363"/>
      <c r="G713" s="363"/>
      <c r="H713" s="363"/>
      <c r="I713" s="363"/>
      <c r="J713" s="363"/>
      <c r="K713" s="363"/>
      <c r="L713" s="363"/>
      <c r="M713" s="280">
        <v>62.55</v>
      </c>
      <c r="N713" s="277"/>
      <c r="O713" s="278"/>
      <c r="P713" s="279"/>
      <c r="AF713" s="231"/>
      <c r="AG713" s="231"/>
      <c r="AH713" s="231"/>
      <c r="AM713" s="231"/>
      <c r="AQ713" s="231"/>
      <c r="AR713" s="215" t="s">
        <v>109</v>
      </c>
      <c r="AS713" s="231"/>
    </row>
    <row r="714" spans="1:45" customFormat="1" ht="15" x14ac:dyDescent="0.25">
      <c r="A714" s="236"/>
      <c r="B714" s="214"/>
      <c r="C714" s="238"/>
      <c r="D714" s="363" t="s">
        <v>110</v>
      </c>
      <c r="E714" s="363"/>
      <c r="F714" s="363"/>
      <c r="G714" s="363"/>
      <c r="H714" s="363"/>
      <c r="I714" s="363"/>
      <c r="J714" s="363"/>
      <c r="K714" s="363"/>
      <c r="L714" s="363"/>
      <c r="M714" s="280">
        <v>30.86</v>
      </c>
      <c r="N714" s="277"/>
      <c r="O714" s="278"/>
      <c r="P714" s="279"/>
      <c r="AF714" s="231"/>
      <c r="AG714" s="231"/>
      <c r="AH714" s="231"/>
      <c r="AM714" s="231"/>
      <c r="AQ714" s="231"/>
      <c r="AR714" s="215" t="s">
        <v>110</v>
      </c>
      <c r="AS714" s="231"/>
    </row>
    <row r="715" spans="1:45" customFormat="1" ht="15" x14ac:dyDescent="0.25">
      <c r="A715" s="236"/>
      <c r="B715" s="214"/>
      <c r="C715" s="238"/>
      <c r="D715" s="363" t="s">
        <v>101</v>
      </c>
      <c r="E715" s="363"/>
      <c r="F715" s="363"/>
      <c r="G715" s="363"/>
      <c r="H715" s="363"/>
      <c r="I715" s="363"/>
      <c r="J715" s="363"/>
      <c r="K715" s="363"/>
      <c r="L715" s="363"/>
      <c r="M715" s="280">
        <v>55.85</v>
      </c>
      <c r="N715" s="277"/>
      <c r="O715" s="278"/>
      <c r="P715" s="279"/>
      <c r="AF715" s="231"/>
      <c r="AG715" s="231"/>
      <c r="AH715" s="231"/>
      <c r="AM715" s="231"/>
      <c r="AQ715" s="231"/>
      <c r="AR715" s="215" t="s">
        <v>101</v>
      </c>
      <c r="AS715" s="231"/>
    </row>
    <row r="716" spans="1:45" customFormat="1" ht="15" x14ac:dyDescent="0.25">
      <c r="A716" s="236"/>
      <c r="B716" s="214"/>
      <c r="C716" s="238"/>
      <c r="D716" s="363" t="s">
        <v>102</v>
      </c>
      <c r="E716" s="363"/>
      <c r="F716" s="363"/>
      <c r="G716" s="363"/>
      <c r="H716" s="363"/>
      <c r="I716" s="363"/>
      <c r="J716" s="363"/>
      <c r="K716" s="363"/>
      <c r="L716" s="363"/>
      <c r="M716" s="280">
        <v>62.55</v>
      </c>
      <c r="N716" s="277"/>
      <c r="O716" s="278"/>
      <c r="P716" s="279"/>
      <c r="AF716" s="231"/>
      <c r="AG716" s="231"/>
      <c r="AH716" s="231"/>
      <c r="AM716" s="231"/>
      <c r="AQ716" s="231"/>
      <c r="AR716" s="215" t="s">
        <v>102</v>
      </c>
      <c r="AS716" s="231"/>
    </row>
    <row r="717" spans="1:45" customFormat="1" ht="15" x14ac:dyDescent="0.25">
      <c r="A717" s="236"/>
      <c r="B717" s="214"/>
      <c r="C717" s="238"/>
      <c r="D717" s="363" t="s">
        <v>103</v>
      </c>
      <c r="E717" s="363"/>
      <c r="F717" s="363"/>
      <c r="G717" s="363"/>
      <c r="H717" s="363"/>
      <c r="I717" s="363"/>
      <c r="J717" s="363"/>
      <c r="K717" s="363"/>
      <c r="L717" s="363"/>
      <c r="M717" s="280">
        <v>30.86</v>
      </c>
      <c r="N717" s="277"/>
      <c r="O717" s="278"/>
      <c r="P717" s="279"/>
      <c r="AF717" s="231"/>
      <c r="AG717" s="231"/>
      <c r="AH717" s="231"/>
      <c r="AM717" s="231"/>
      <c r="AQ717" s="231"/>
      <c r="AR717" s="215" t="s">
        <v>103</v>
      </c>
      <c r="AS717" s="231"/>
    </row>
    <row r="718" spans="1:45" customFormat="1" ht="15" x14ac:dyDescent="0.25">
      <c r="A718" s="236"/>
      <c r="B718" s="214"/>
      <c r="C718" s="281"/>
      <c r="D718" s="362" t="s">
        <v>720</v>
      </c>
      <c r="E718" s="362"/>
      <c r="F718" s="362"/>
      <c r="G718" s="362"/>
      <c r="H718" s="362"/>
      <c r="I718" s="362"/>
      <c r="J718" s="362"/>
      <c r="K718" s="362"/>
      <c r="L718" s="362"/>
      <c r="M718" s="282">
        <v>1491.5</v>
      </c>
      <c r="N718" s="283"/>
      <c r="O718" s="284"/>
      <c r="P718" s="285"/>
      <c r="AF718" s="231"/>
      <c r="AG718" s="231"/>
      <c r="AH718" s="231"/>
      <c r="AM718" s="231"/>
      <c r="AQ718" s="231"/>
      <c r="AS718" s="231" t="s">
        <v>720</v>
      </c>
    </row>
    <row r="719" spans="1:45" customFormat="1" ht="15" x14ac:dyDescent="0.25">
      <c r="A719" s="370" t="s">
        <v>721</v>
      </c>
      <c r="B719" s="371"/>
      <c r="C719" s="371"/>
      <c r="D719" s="371"/>
      <c r="E719" s="371"/>
      <c r="F719" s="371"/>
      <c r="G719" s="371"/>
      <c r="H719" s="371"/>
      <c r="I719" s="371"/>
      <c r="J719" s="371"/>
      <c r="K719" s="371"/>
      <c r="L719" s="371"/>
      <c r="M719" s="371"/>
      <c r="N719" s="371"/>
      <c r="O719" s="372"/>
      <c r="AF719" s="231" t="s">
        <v>721</v>
      </c>
      <c r="AG719" s="231"/>
      <c r="AH719" s="231"/>
      <c r="AM719" s="231"/>
      <c r="AQ719" s="231"/>
      <c r="AS719" s="231"/>
    </row>
    <row r="720" spans="1:45" customFormat="1" ht="45.75" x14ac:dyDescent="0.25">
      <c r="A720" s="232" t="s">
        <v>722</v>
      </c>
      <c r="B720" s="233" t="s">
        <v>356</v>
      </c>
      <c r="C720" s="294" t="s">
        <v>723</v>
      </c>
      <c r="D720" s="368" t="s">
        <v>724</v>
      </c>
      <c r="E720" s="368"/>
      <c r="F720" s="368"/>
      <c r="G720" s="233" t="s">
        <v>173</v>
      </c>
      <c r="H720" s="233">
        <v>4.9500000000000002E-2</v>
      </c>
      <c r="I720" s="233" t="s">
        <v>48</v>
      </c>
      <c r="J720" s="233" t="s">
        <v>725</v>
      </c>
      <c r="K720" s="234"/>
      <c r="L720" s="233"/>
      <c r="M720" s="234"/>
      <c r="N720" s="233"/>
      <c r="O720" s="235"/>
      <c r="AF720" s="231"/>
      <c r="AG720" s="231"/>
      <c r="AH720" s="231" t="s">
        <v>724</v>
      </c>
      <c r="AM720" s="231"/>
      <c r="AQ720" s="231"/>
      <c r="AS720" s="231"/>
    </row>
    <row r="721" spans="1:45" customFormat="1" ht="57" x14ac:dyDescent="0.25">
      <c r="A721" s="236"/>
      <c r="B721" s="237"/>
      <c r="C721" s="238" t="s">
        <v>52</v>
      </c>
      <c r="D721" s="366" t="s">
        <v>53</v>
      </c>
      <c r="E721" s="366"/>
      <c r="F721" s="366"/>
      <c r="G721" s="366"/>
      <c r="H721" s="366"/>
      <c r="I721" s="366"/>
      <c r="J721" s="366"/>
      <c r="K721" s="366"/>
      <c r="L721" s="366"/>
      <c r="M721" s="366"/>
      <c r="N721" s="366"/>
      <c r="O721" s="367"/>
      <c r="AF721" s="231"/>
      <c r="AG721" s="231"/>
      <c r="AH721" s="231"/>
      <c r="AI721" s="215" t="s">
        <v>53</v>
      </c>
      <c r="AM721" s="231"/>
      <c r="AQ721" s="231"/>
      <c r="AS721" s="231"/>
    </row>
    <row r="722" spans="1:45" customFormat="1" ht="15" x14ac:dyDescent="0.25">
      <c r="A722" s="236"/>
      <c r="B722" s="239"/>
      <c r="C722" s="238" t="s">
        <v>48</v>
      </c>
      <c r="D722" s="363" t="s">
        <v>54</v>
      </c>
      <c r="E722" s="363"/>
      <c r="F722" s="363"/>
      <c r="G722" s="240"/>
      <c r="H722" s="241"/>
      <c r="I722" s="241"/>
      <c r="J722" s="241"/>
      <c r="K722" s="242">
        <v>89.85</v>
      </c>
      <c r="L722" s="244">
        <v>1.1499999999999999</v>
      </c>
      <c r="M722" s="242">
        <v>5.1100000000000003</v>
      </c>
      <c r="N722" s="244">
        <v>44.77</v>
      </c>
      <c r="O722" s="245">
        <v>228.77</v>
      </c>
      <c r="AF722" s="231"/>
      <c r="AG722" s="231"/>
      <c r="AH722" s="231"/>
      <c r="AJ722" s="215" t="s">
        <v>54</v>
      </c>
      <c r="AM722" s="231"/>
      <c r="AQ722" s="231"/>
      <c r="AS722" s="231"/>
    </row>
    <row r="723" spans="1:45" customFormat="1" ht="15" x14ac:dyDescent="0.25">
      <c r="A723" s="236"/>
      <c r="B723" s="239"/>
      <c r="C723" s="238" t="s">
        <v>27</v>
      </c>
      <c r="D723" s="363" t="s">
        <v>55</v>
      </c>
      <c r="E723" s="363"/>
      <c r="F723" s="363"/>
      <c r="G723" s="240"/>
      <c r="H723" s="241"/>
      <c r="I723" s="241"/>
      <c r="J723" s="241"/>
      <c r="K723" s="242">
        <v>2.63</v>
      </c>
      <c r="L723" s="244">
        <v>1.1499999999999999</v>
      </c>
      <c r="M723" s="242">
        <v>0.15</v>
      </c>
      <c r="N723" s="244">
        <v>13.24</v>
      </c>
      <c r="O723" s="245">
        <v>1.99</v>
      </c>
      <c r="AF723" s="231"/>
      <c r="AG723" s="231"/>
      <c r="AH723" s="231"/>
      <c r="AJ723" s="215" t="s">
        <v>55</v>
      </c>
      <c r="AM723" s="231"/>
      <c r="AQ723" s="231"/>
      <c r="AS723" s="231"/>
    </row>
    <row r="724" spans="1:45" customFormat="1" ht="15" x14ac:dyDescent="0.25">
      <c r="A724" s="236"/>
      <c r="B724" s="239"/>
      <c r="C724" s="238" t="s">
        <v>56</v>
      </c>
      <c r="D724" s="363" t="s">
        <v>57</v>
      </c>
      <c r="E724" s="363"/>
      <c r="F724" s="363"/>
      <c r="G724" s="240"/>
      <c r="H724" s="241"/>
      <c r="I724" s="241"/>
      <c r="J724" s="241"/>
      <c r="K724" s="242">
        <v>0.46</v>
      </c>
      <c r="L724" s="244">
        <v>1.1499999999999999</v>
      </c>
      <c r="M724" s="242">
        <v>0.03</v>
      </c>
      <c r="N724" s="244">
        <v>44.77</v>
      </c>
      <c r="O724" s="245">
        <v>1.34</v>
      </c>
      <c r="AF724" s="231"/>
      <c r="AG724" s="231"/>
      <c r="AH724" s="231"/>
      <c r="AJ724" s="215" t="s">
        <v>57</v>
      </c>
      <c r="AM724" s="231"/>
      <c r="AQ724" s="231"/>
      <c r="AS724" s="231"/>
    </row>
    <row r="725" spans="1:45" customFormat="1" ht="15" x14ac:dyDescent="0.25">
      <c r="A725" s="236"/>
      <c r="B725" s="239"/>
      <c r="C725" s="238"/>
      <c r="D725" s="363" t="s">
        <v>60</v>
      </c>
      <c r="E725" s="363"/>
      <c r="F725" s="363"/>
      <c r="G725" s="240" t="s">
        <v>61</v>
      </c>
      <c r="H725" s="244">
        <v>9.34</v>
      </c>
      <c r="I725" s="244">
        <v>1.1499999999999999</v>
      </c>
      <c r="J725" s="269">
        <v>0.53167949999999997</v>
      </c>
      <c r="K725" s="250"/>
      <c r="L725" s="241"/>
      <c r="M725" s="250"/>
      <c r="N725" s="241"/>
      <c r="O725" s="251"/>
      <c r="AF725" s="231"/>
      <c r="AG725" s="231"/>
      <c r="AH725" s="231"/>
      <c r="AK725" s="215" t="s">
        <v>60</v>
      </c>
      <c r="AM725" s="231"/>
      <c r="AQ725" s="231"/>
      <c r="AS725" s="231"/>
    </row>
    <row r="726" spans="1:45" customFormat="1" ht="15" x14ac:dyDescent="0.25">
      <c r="A726" s="236"/>
      <c r="B726" s="239"/>
      <c r="C726" s="238"/>
      <c r="D726" s="363" t="s">
        <v>62</v>
      </c>
      <c r="E726" s="363"/>
      <c r="F726" s="363"/>
      <c r="G726" s="240" t="s">
        <v>61</v>
      </c>
      <c r="H726" s="244">
        <v>0.04</v>
      </c>
      <c r="I726" s="244">
        <v>1.1499999999999999</v>
      </c>
      <c r="J726" s="249">
        <v>2.2769999999999999E-3</v>
      </c>
      <c r="K726" s="250"/>
      <c r="L726" s="241"/>
      <c r="M726" s="250"/>
      <c r="N726" s="241"/>
      <c r="O726" s="251"/>
      <c r="AF726" s="231"/>
      <c r="AG726" s="231"/>
      <c r="AH726" s="231"/>
      <c r="AK726" s="215" t="s">
        <v>62</v>
      </c>
      <c r="AM726" s="231"/>
      <c r="AQ726" s="231"/>
      <c r="AS726" s="231"/>
    </row>
    <row r="727" spans="1:45" customFormat="1" ht="15" x14ac:dyDescent="0.25">
      <c r="A727" s="254"/>
      <c r="B727" s="240"/>
      <c r="C727" s="238"/>
      <c r="D727" s="369" t="s">
        <v>63</v>
      </c>
      <c r="E727" s="369"/>
      <c r="F727" s="369"/>
      <c r="G727" s="255"/>
      <c r="H727" s="256"/>
      <c r="I727" s="256"/>
      <c r="J727" s="256"/>
      <c r="K727" s="258">
        <v>92.48</v>
      </c>
      <c r="L727" s="256"/>
      <c r="M727" s="258">
        <v>5.26</v>
      </c>
      <c r="N727" s="256"/>
      <c r="O727" s="266">
        <v>230.76</v>
      </c>
      <c r="AF727" s="231"/>
      <c r="AG727" s="231"/>
      <c r="AH727" s="231"/>
      <c r="AL727" s="215" t="s">
        <v>63</v>
      </c>
      <c r="AM727" s="231"/>
      <c r="AQ727" s="231"/>
      <c r="AS727" s="231"/>
    </row>
    <row r="728" spans="1:45" customFormat="1" ht="15" x14ac:dyDescent="0.25">
      <c r="A728" s="236"/>
      <c r="B728" s="239"/>
      <c r="C728" s="238"/>
      <c r="D728" s="363" t="s">
        <v>64</v>
      </c>
      <c r="E728" s="363"/>
      <c r="F728" s="363"/>
      <c r="G728" s="240"/>
      <c r="H728" s="241"/>
      <c r="I728" s="241"/>
      <c r="J728" s="241"/>
      <c r="K728" s="250"/>
      <c r="L728" s="241"/>
      <c r="M728" s="242">
        <v>5.14</v>
      </c>
      <c r="N728" s="241"/>
      <c r="O728" s="245">
        <v>230.11</v>
      </c>
      <c r="AF728" s="231"/>
      <c r="AG728" s="231"/>
      <c r="AH728" s="231"/>
      <c r="AK728" s="215" t="s">
        <v>64</v>
      </c>
      <c r="AM728" s="231"/>
      <c r="AQ728" s="231"/>
      <c r="AS728" s="231"/>
    </row>
    <row r="729" spans="1:45" customFormat="1" ht="45.75" x14ac:dyDescent="0.25">
      <c r="A729" s="236"/>
      <c r="B729" s="239"/>
      <c r="C729" s="238" t="s">
        <v>514</v>
      </c>
      <c r="D729" s="363" t="s">
        <v>515</v>
      </c>
      <c r="E729" s="363"/>
      <c r="F729" s="363"/>
      <c r="G729" s="240" t="s">
        <v>67</v>
      </c>
      <c r="H729" s="248">
        <v>103</v>
      </c>
      <c r="I729" s="241"/>
      <c r="J729" s="248">
        <v>103</v>
      </c>
      <c r="K729" s="250"/>
      <c r="L729" s="241"/>
      <c r="M729" s="242">
        <v>5.29</v>
      </c>
      <c r="N729" s="241"/>
      <c r="O729" s="245">
        <v>237.01</v>
      </c>
      <c r="AF729" s="231"/>
      <c r="AG729" s="231"/>
      <c r="AH729" s="231"/>
      <c r="AK729" s="215" t="s">
        <v>515</v>
      </c>
      <c r="AM729" s="231"/>
      <c r="AQ729" s="231"/>
      <c r="AS729" s="231"/>
    </row>
    <row r="730" spans="1:45" customFormat="1" ht="45.75" x14ac:dyDescent="0.25">
      <c r="A730" s="236"/>
      <c r="B730" s="239"/>
      <c r="C730" s="238" t="s">
        <v>516</v>
      </c>
      <c r="D730" s="363" t="s">
        <v>517</v>
      </c>
      <c r="E730" s="363"/>
      <c r="F730" s="363"/>
      <c r="G730" s="240" t="s">
        <v>67</v>
      </c>
      <c r="H730" s="248">
        <v>59</v>
      </c>
      <c r="I730" s="241"/>
      <c r="J730" s="248">
        <v>59</v>
      </c>
      <c r="K730" s="250"/>
      <c r="L730" s="241"/>
      <c r="M730" s="242">
        <v>3.03</v>
      </c>
      <c r="N730" s="241"/>
      <c r="O730" s="245">
        <v>135.76</v>
      </c>
      <c r="AF730" s="231"/>
      <c r="AG730" s="231"/>
      <c r="AH730" s="231"/>
      <c r="AK730" s="215" t="s">
        <v>517</v>
      </c>
      <c r="AM730" s="231"/>
      <c r="AQ730" s="231"/>
      <c r="AS730" s="231"/>
    </row>
    <row r="731" spans="1:45" customFormat="1" ht="15" x14ac:dyDescent="0.25">
      <c r="A731" s="236"/>
      <c r="B731" s="260"/>
      <c r="C731" s="295"/>
      <c r="D731" s="364" t="s">
        <v>70</v>
      </c>
      <c r="E731" s="364"/>
      <c r="F731" s="364"/>
      <c r="G731" s="233"/>
      <c r="H731" s="261"/>
      <c r="I731" s="261"/>
      <c r="J731" s="261"/>
      <c r="K731" s="262"/>
      <c r="L731" s="261"/>
      <c r="M731" s="263">
        <v>13.58</v>
      </c>
      <c r="N731" s="256"/>
      <c r="O731" s="270">
        <v>603.53</v>
      </c>
      <c r="AF731" s="231"/>
      <c r="AG731" s="231"/>
      <c r="AH731" s="231"/>
      <c r="AM731" s="231" t="s">
        <v>70</v>
      </c>
      <c r="AQ731" s="231"/>
      <c r="AS731" s="231"/>
    </row>
    <row r="732" spans="1:45" customFormat="1" ht="23.25" x14ac:dyDescent="0.25">
      <c r="A732" s="232" t="s">
        <v>726</v>
      </c>
      <c r="B732" s="233" t="s">
        <v>357</v>
      </c>
      <c r="C732" s="294" t="s">
        <v>713</v>
      </c>
      <c r="D732" s="368" t="s">
        <v>714</v>
      </c>
      <c r="E732" s="368"/>
      <c r="F732" s="368"/>
      <c r="G732" s="233" t="s">
        <v>80</v>
      </c>
      <c r="H732" s="233">
        <v>0.15</v>
      </c>
      <c r="I732" s="233" t="s">
        <v>48</v>
      </c>
      <c r="J732" s="233" t="s">
        <v>727</v>
      </c>
      <c r="K732" s="234" t="s">
        <v>716</v>
      </c>
      <c r="L732" s="233"/>
      <c r="M732" s="234" t="s">
        <v>728</v>
      </c>
      <c r="N732" s="233" t="s">
        <v>82</v>
      </c>
      <c r="O732" s="235" t="s">
        <v>729</v>
      </c>
      <c r="AF732" s="231"/>
      <c r="AG732" s="231"/>
      <c r="AH732" s="231" t="s">
        <v>714</v>
      </c>
      <c r="AM732" s="231"/>
      <c r="AQ732" s="231"/>
      <c r="AS732" s="231"/>
    </row>
    <row r="733" spans="1:45" customFormat="1" ht="15" x14ac:dyDescent="0.25">
      <c r="A733" s="267"/>
      <c r="B733" s="214"/>
      <c r="C733" s="295"/>
      <c r="D733" s="363" t="s">
        <v>83</v>
      </c>
      <c r="E733" s="363"/>
      <c r="F733" s="363"/>
      <c r="G733" s="363"/>
      <c r="H733" s="363"/>
      <c r="I733" s="363"/>
      <c r="J733" s="363"/>
      <c r="K733" s="363"/>
      <c r="L733" s="363"/>
      <c r="M733" s="363"/>
      <c r="N733" s="363"/>
      <c r="O733" s="365"/>
      <c r="AF733" s="231"/>
      <c r="AG733" s="231"/>
      <c r="AH733" s="231"/>
      <c r="AM733" s="231"/>
      <c r="AN733" s="215" t="s">
        <v>83</v>
      </c>
      <c r="AQ733" s="231"/>
      <c r="AS733" s="231"/>
    </row>
    <row r="734" spans="1:45" customFormat="1" ht="15" x14ac:dyDescent="0.25">
      <c r="A734" s="236"/>
      <c r="B734" s="260"/>
      <c r="C734" s="295"/>
      <c r="D734" s="364" t="s">
        <v>70</v>
      </c>
      <c r="E734" s="364"/>
      <c r="F734" s="364"/>
      <c r="G734" s="233"/>
      <c r="H734" s="261"/>
      <c r="I734" s="261"/>
      <c r="J734" s="261"/>
      <c r="K734" s="262"/>
      <c r="L734" s="261"/>
      <c r="M734" s="263">
        <v>231.87</v>
      </c>
      <c r="N734" s="256"/>
      <c r="O734" s="264">
        <v>1892.06</v>
      </c>
      <c r="AF734" s="231"/>
      <c r="AG734" s="231"/>
      <c r="AH734" s="231"/>
      <c r="AM734" s="231" t="s">
        <v>70</v>
      </c>
      <c r="AQ734" s="231"/>
      <c r="AS734" s="231"/>
    </row>
    <row r="735" spans="1:45" customFormat="1" ht="22.5" x14ac:dyDescent="0.25">
      <c r="A735" s="232" t="s">
        <v>730</v>
      </c>
      <c r="B735" s="233" t="s">
        <v>731</v>
      </c>
      <c r="C735" s="294" t="s">
        <v>732</v>
      </c>
      <c r="D735" s="368" t="s">
        <v>733</v>
      </c>
      <c r="E735" s="368"/>
      <c r="F735" s="368"/>
      <c r="G735" s="233" t="s">
        <v>734</v>
      </c>
      <c r="H735" s="233">
        <v>20</v>
      </c>
      <c r="I735" s="233" t="s">
        <v>48</v>
      </c>
      <c r="J735" s="233" t="s">
        <v>124</v>
      </c>
      <c r="K735" s="234" t="s">
        <v>735</v>
      </c>
      <c r="L735" s="233"/>
      <c r="M735" s="234" t="s">
        <v>736</v>
      </c>
      <c r="N735" s="233" t="s">
        <v>82</v>
      </c>
      <c r="O735" s="235" t="s">
        <v>737</v>
      </c>
      <c r="AF735" s="231"/>
      <c r="AG735" s="231"/>
      <c r="AH735" s="231" t="s">
        <v>733</v>
      </c>
      <c r="AM735" s="231"/>
      <c r="AQ735" s="231"/>
      <c r="AS735" s="231"/>
    </row>
    <row r="736" spans="1:45" customFormat="1" ht="15" x14ac:dyDescent="0.25">
      <c r="A736" s="267"/>
      <c r="B736" s="214"/>
      <c r="C736" s="295"/>
      <c r="D736" s="363" t="s">
        <v>83</v>
      </c>
      <c r="E736" s="363"/>
      <c r="F736" s="363"/>
      <c r="G736" s="363"/>
      <c r="H736" s="363"/>
      <c r="I736" s="363"/>
      <c r="J736" s="363"/>
      <c r="K736" s="363"/>
      <c r="L736" s="363"/>
      <c r="M736" s="363"/>
      <c r="N736" s="363"/>
      <c r="O736" s="365"/>
      <c r="AF736" s="231"/>
      <c r="AG736" s="231"/>
      <c r="AH736" s="231"/>
      <c r="AM736" s="231"/>
      <c r="AN736" s="215" t="s">
        <v>83</v>
      </c>
      <c r="AQ736" s="231"/>
      <c r="AS736" s="231"/>
    </row>
    <row r="737" spans="1:45" customFormat="1" ht="15" x14ac:dyDescent="0.25">
      <c r="A737" s="236"/>
      <c r="B737" s="260"/>
      <c r="C737" s="295"/>
      <c r="D737" s="364" t="s">
        <v>70</v>
      </c>
      <c r="E737" s="364"/>
      <c r="F737" s="364"/>
      <c r="G737" s="233"/>
      <c r="H737" s="261"/>
      <c r="I737" s="261"/>
      <c r="J737" s="261"/>
      <c r="K737" s="262"/>
      <c r="L737" s="261"/>
      <c r="M737" s="268">
        <v>1708.6</v>
      </c>
      <c r="N737" s="256"/>
      <c r="O737" s="264">
        <v>13942.18</v>
      </c>
      <c r="AF737" s="231"/>
      <c r="AG737" s="231"/>
      <c r="AH737" s="231"/>
      <c r="AM737" s="231" t="s">
        <v>70</v>
      </c>
      <c r="AQ737" s="231"/>
      <c r="AS737" s="231"/>
    </row>
    <row r="738" spans="1:45" customFormat="1" ht="15" x14ac:dyDescent="0.25">
      <c r="A738" s="271"/>
      <c r="B738" s="216"/>
      <c r="C738" s="234"/>
      <c r="D738" s="364" t="s">
        <v>738</v>
      </c>
      <c r="E738" s="364"/>
      <c r="F738" s="364"/>
      <c r="G738" s="364"/>
      <c r="H738" s="364"/>
      <c r="I738" s="364"/>
      <c r="J738" s="364"/>
      <c r="K738" s="364"/>
      <c r="L738" s="364"/>
      <c r="M738" s="272"/>
      <c r="N738" s="273"/>
      <c r="O738" s="274"/>
      <c r="P738" s="275"/>
      <c r="AF738" s="231"/>
      <c r="AG738" s="231"/>
      <c r="AH738" s="231"/>
      <c r="AM738" s="231"/>
      <c r="AQ738" s="231" t="s">
        <v>738</v>
      </c>
      <c r="AS738" s="231"/>
    </row>
    <row r="739" spans="1:45" customFormat="1" ht="15" x14ac:dyDescent="0.25">
      <c r="A739" s="236"/>
      <c r="B739" s="214"/>
      <c r="C739" s="238"/>
      <c r="D739" s="363" t="s">
        <v>94</v>
      </c>
      <c r="E739" s="363"/>
      <c r="F739" s="363"/>
      <c r="G739" s="363"/>
      <c r="H739" s="363"/>
      <c r="I739" s="363"/>
      <c r="J739" s="363"/>
      <c r="K739" s="363"/>
      <c r="L739" s="363"/>
      <c r="M739" s="276">
        <v>1945.73</v>
      </c>
      <c r="N739" s="277"/>
      <c r="O739" s="278"/>
      <c r="P739" s="279"/>
      <c r="AF739" s="231"/>
      <c r="AG739" s="231"/>
      <c r="AH739" s="231"/>
      <c r="AM739" s="231"/>
      <c r="AQ739" s="231"/>
      <c r="AR739" s="215" t="s">
        <v>94</v>
      </c>
      <c r="AS739" s="231"/>
    </row>
    <row r="740" spans="1:45" customFormat="1" ht="15" x14ac:dyDescent="0.25">
      <c r="A740" s="236"/>
      <c r="B740" s="214"/>
      <c r="C740" s="238"/>
      <c r="D740" s="363" t="s">
        <v>95</v>
      </c>
      <c r="E740" s="363"/>
      <c r="F740" s="363"/>
      <c r="G740" s="363"/>
      <c r="H740" s="363"/>
      <c r="I740" s="363"/>
      <c r="J740" s="363"/>
      <c r="K740" s="363"/>
      <c r="L740" s="363"/>
      <c r="M740" s="279"/>
      <c r="N740" s="277"/>
      <c r="O740" s="278"/>
      <c r="P740" s="279"/>
      <c r="AF740" s="231"/>
      <c r="AG740" s="231"/>
      <c r="AH740" s="231"/>
      <c r="AM740" s="231"/>
      <c r="AQ740" s="231"/>
      <c r="AR740" s="215" t="s">
        <v>95</v>
      </c>
      <c r="AS740" s="231"/>
    </row>
    <row r="741" spans="1:45" customFormat="1" ht="15" x14ac:dyDescent="0.25">
      <c r="A741" s="236"/>
      <c r="B741" s="214"/>
      <c r="C741" s="238"/>
      <c r="D741" s="363" t="s">
        <v>96</v>
      </c>
      <c r="E741" s="363"/>
      <c r="F741" s="363"/>
      <c r="G741" s="363"/>
      <c r="H741" s="363"/>
      <c r="I741" s="363"/>
      <c r="J741" s="363"/>
      <c r="K741" s="363"/>
      <c r="L741" s="363"/>
      <c r="M741" s="280">
        <v>5.1100000000000003</v>
      </c>
      <c r="N741" s="277"/>
      <c r="O741" s="278"/>
      <c r="P741" s="279"/>
      <c r="AF741" s="231"/>
      <c r="AG741" s="231"/>
      <c r="AH741" s="231"/>
      <c r="AM741" s="231"/>
      <c r="AQ741" s="231"/>
      <c r="AR741" s="215" t="s">
        <v>96</v>
      </c>
      <c r="AS741" s="231"/>
    </row>
    <row r="742" spans="1:45" customFormat="1" ht="15" x14ac:dyDescent="0.25">
      <c r="A742" s="236"/>
      <c r="B742" s="214"/>
      <c r="C742" s="238"/>
      <c r="D742" s="363" t="s">
        <v>97</v>
      </c>
      <c r="E742" s="363"/>
      <c r="F742" s="363"/>
      <c r="G742" s="363"/>
      <c r="H742" s="363"/>
      <c r="I742" s="363"/>
      <c r="J742" s="363"/>
      <c r="K742" s="363"/>
      <c r="L742" s="363"/>
      <c r="M742" s="280">
        <v>0.15</v>
      </c>
      <c r="N742" s="277"/>
      <c r="O742" s="278"/>
      <c r="P742" s="279"/>
      <c r="AF742" s="231"/>
      <c r="AG742" s="231"/>
      <c r="AH742" s="231"/>
      <c r="AM742" s="231"/>
      <c r="AQ742" s="231"/>
      <c r="AR742" s="215" t="s">
        <v>97</v>
      </c>
      <c r="AS742" s="231"/>
    </row>
    <row r="743" spans="1:45" customFormat="1" ht="15" x14ac:dyDescent="0.25">
      <c r="A743" s="236"/>
      <c r="B743" s="214"/>
      <c r="C743" s="238"/>
      <c r="D743" s="363" t="s">
        <v>98</v>
      </c>
      <c r="E743" s="363"/>
      <c r="F743" s="363"/>
      <c r="G743" s="363"/>
      <c r="H743" s="363"/>
      <c r="I743" s="363"/>
      <c r="J743" s="363"/>
      <c r="K743" s="363"/>
      <c r="L743" s="363"/>
      <c r="M743" s="280">
        <v>0.03</v>
      </c>
      <c r="N743" s="277"/>
      <c r="O743" s="278"/>
      <c r="P743" s="279"/>
      <c r="AF743" s="231"/>
      <c r="AG743" s="231"/>
      <c r="AH743" s="231"/>
      <c r="AM743" s="231"/>
      <c r="AQ743" s="231"/>
      <c r="AR743" s="215" t="s">
        <v>98</v>
      </c>
      <c r="AS743" s="231"/>
    </row>
    <row r="744" spans="1:45" customFormat="1" ht="15" x14ac:dyDescent="0.25">
      <c r="A744" s="236"/>
      <c r="B744" s="214"/>
      <c r="C744" s="238"/>
      <c r="D744" s="363" t="s">
        <v>99</v>
      </c>
      <c r="E744" s="363"/>
      <c r="F744" s="363"/>
      <c r="G744" s="363"/>
      <c r="H744" s="363"/>
      <c r="I744" s="363"/>
      <c r="J744" s="363"/>
      <c r="K744" s="363"/>
      <c r="L744" s="363"/>
      <c r="M744" s="276">
        <v>1940.47</v>
      </c>
      <c r="N744" s="277"/>
      <c r="O744" s="278"/>
      <c r="P744" s="279"/>
      <c r="AF744" s="231"/>
      <c r="AG744" s="231"/>
      <c r="AH744" s="231"/>
      <c r="AM744" s="231"/>
      <c r="AQ744" s="231"/>
      <c r="AR744" s="215" t="s">
        <v>99</v>
      </c>
      <c r="AS744" s="231"/>
    </row>
    <row r="745" spans="1:45" customFormat="1" ht="15" x14ac:dyDescent="0.25">
      <c r="A745" s="236"/>
      <c r="B745" s="214"/>
      <c r="C745" s="238"/>
      <c r="D745" s="363" t="s">
        <v>100</v>
      </c>
      <c r="E745" s="363"/>
      <c r="F745" s="363"/>
      <c r="G745" s="363"/>
      <c r="H745" s="363"/>
      <c r="I745" s="363"/>
      <c r="J745" s="363"/>
      <c r="K745" s="363"/>
      <c r="L745" s="363"/>
      <c r="M745" s="276">
        <v>1954.05</v>
      </c>
      <c r="N745" s="277"/>
      <c r="O745" s="278"/>
      <c r="P745" s="279"/>
      <c r="AF745" s="231"/>
      <c r="AG745" s="231"/>
      <c r="AH745" s="231"/>
      <c r="AM745" s="231"/>
      <c r="AQ745" s="231"/>
      <c r="AR745" s="215" t="s">
        <v>100</v>
      </c>
      <c r="AS745" s="231"/>
    </row>
    <row r="746" spans="1:45" customFormat="1" ht="15" x14ac:dyDescent="0.25">
      <c r="A746" s="236"/>
      <c r="B746" s="214"/>
      <c r="C746" s="238"/>
      <c r="D746" s="363" t="s">
        <v>95</v>
      </c>
      <c r="E746" s="363"/>
      <c r="F746" s="363"/>
      <c r="G746" s="363"/>
      <c r="H746" s="363"/>
      <c r="I746" s="363"/>
      <c r="J746" s="363"/>
      <c r="K746" s="363"/>
      <c r="L746" s="363"/>
      <c r="M746" s="279"/>
      <c r="N746" s="277"/>
      <c r="O746" s="278"/>
      <c r="P746" s="279"/>
      <c r="AF746" s="231"/>
      <c r="AG746" s="231"/>
      <c r="AH746" s="231"/>
      <c r="AM746" s="231"/>
      <c r="AQ746" s="231"/>
      <c r="AR746" s="215" t="s">
        <v>95</v>
      </c>
      <c r="AS746" s="231"/>
    </row>
    <row r="747" spans="1:45" customFormat="1" ht="15" x14ac:dyDescent="0.25">
      <c r="A747" s="236"/>
      <c r="B747" s="214"/>
      <c r="C747" s="238"/>
      <c r="D747" s="363" t="s">
        <v>106</v>
      </c>
      <c r="E747" s="363"/>
      <c r="F747" s="363"/>
      <c r="G747" s="363"/>
      <c r="H747" s="363"/>
      <c r="I747" s="363"/>
      <c r="J747" s="363"/>
      <c r="K747" s="363"/>
      <c r="L747" s="363"/>
      <c r="M747" s="280">
        <v>5.1100000000000003</v>
      </c>
      <c r="N747" s="277"/>
      <c r="O747" s="278"/>
      <c r="P747" s="279"/>
      <c r="AF747" s="231"/>
      <c r="AG747" s="231"/>
      <c r="AH747" s="231"/>
      <c r="AM747" s="231"/>
      <c r="AQ747" s="231"/>
      <c r="AR747" s="215" t="s">
        <v>106</v>
      </c>
      <c r="AS747" s="231"/>
    </row>
    <row r="748" spans="1:45" customFormat="1" ht="15" x14ac:dyDescent="0.25">
      <c r="A748" s="236"/>
      <c r="B748" s="214"/>
      <c r="C748" s="238"/>
      <c r="D748" s="363" t="s">
        <v>107</v>
      </c>
      <c r="E748" s="363"/>
      <c r="F748" s="363"/>
      <c r="G748" s="363"/>
      <c r="H748" s="363"/>
      <c r="I748" s="363"/>
      <c r="J748" s="363"/>
      <c r="K748" s="363"/>
      <c r="L748" s="363"/>
      <c r="M748" s="280">
        <v>0.15</v>
      </c>
      <c r="N748" s="277"/>
      <c r="O748" s="278"/>
      <c r="P748" s="279"/>
      <c r="AF748" s="231"/>
      <c r="AG748" s="231"/>
      <c r="AH748" s="231"/>
      <c r="AM748" s="231"/>
      <c r="AQ748" s="231"/>
      <c r="AR748" s="215" t="s">
        <v>107</v>
      </c>
      <c r="AS748" s="231"/>
    </row>
    <row r="749" spans="1:45" customFormat="1" ht="15" x14ac:dyDescent="0.25">
      <c r="A749" s="236"/>
      <c r="B749" s="214"/>
      <c r="C749" s="238"/>
      <c r="D749" s="363" t="s">
        <v>108</v>
      </c>
      <c r="E749" s="363"/>
      <c r="F749" s="363"/>
      <c r="G749" s="363"/>
      <c r="H749" s="363"/>
      <c r="I749" s="363"/>
      <c r="J749" s="363"/>
      <c r="K749" s="363"/>
      <c r="L749" s="363"/>
      <c r="M749" s="280">
        <v>0.03</v>
      </c>
      <c r="N749" s="277"/>
      <c r="O749" s="278"/>
      <c r="P749" s="279"/>
      <c r="AF749" s="231"/>
      <c r="AG749" s="231"/>
      <c r="AH749" s="231"/>
      <c r="AM749" s="231"/>
      <c r="AQ749" s="231"/>
      <c r="AR749" s="215" t="s">
        <v>108</v>
      </c>
      <c r="AS749" s="231"/>
    </row>
    <row r="750" spans="1:45" customFormat="1" ht="15" x14ac:dyDescent="0.25">
      <c r="A750" s="236"/>
      <c r="B750" s="214"/>
      <c r="C750" s="238"/>
      <c r="D750" s="363" t="s">
        <v>133</v>
      </c>
      <c r="E750" s="363"/>
      <c r="F750" s="363"/>
      <c r="G750" s="363"/>
      <c r="H750" s="363"/>
      <c r="I750" s="363"/>
      <c r="J750" s="363"/>
      <c r="K750" s="363"/>
      <c r="L750" s="363"/>
      <c r="M750" s="276">
        <v>1940.47</v>
      </c>
      <c r="N750" s="277"/>
      <c r="O750" s="278"/>
      <c r="P750" s="279"/>
      <c r="AF750" s="231"/>
      <c r="AG750" s="231"/>
      <c r="AH750" s="231"/>
      <c r="AM750" s="231"/>
      <c r="AQ750" s="231"/>
      <c r="AR750" s="215" t="s">
        <v>133</v>
      </c>
      <c r="AS750" s="231"/>
    </row>
    <row r="751" spans="1:45" customFormat="1" ht="15" x14ac:dyDescent="0.25">
      <c r="A751" s="236"/>
      <c r="B751" s="214"/>
      <c r="C751" s="238"/>
      <c r="D751" s="363" t="s">
        <v>109</v>
      </c>
      <c r="E751" s="363"/>
      <c r="F751" s="363"/>
      <c r="G751" s="363"/>
      <c r="H751" s="363"/>
      <c r="I751" s="363"/>
      <c r="J751" s="363"/>
      <c r="K751" s="363"/>
      <c r="L751" s="363"/>
      <c r="M751" s="280">
        <v>5.29</v>
      </c>
      <c r="N751" s="277"/>
      <c r="O751" s="278"/>
      <c r="P751" s="279"/>
      <c r="AF751" s="231"/>
      <c r="AG751" s="231"/>
      <c r="AH751" s="231"/>
      <c r="AM751" s="231"/>
      <c r="AQ751" s="231"/>
      <c r="AR751" s="215" t="s">
        <v>109</v>
      </c>
      <c r="AS751" s="231"/>
    </row>
    <row r="752" spans="1:45" customFormat="1" ht="15" x14ac:dyDescent="0.25">
      <c r="A752" s="236"/>
      <c r="B752" s="214"/>
      <c r="C752" s="238"/>
      <c r="D752" s="363" t="s">
        <v>110</v>
      </c>
      <c r="E752" s="363"/>
      <c r="F752" s="363"/>
      <c r="G752" s="363"/>
      <c r="H752" s="363"/>
      <c r="I752" s="363"/>
      <c r="J752" s="363"/>
      <c r="K752" s="363"/>
      <c r="L752" s="363"/>
      <c r="M752" s="280">
        <v>3.03</v>
      </c>
      <c r="N752" s="277"/>
      <c r="O752" s="278"/>
      <c r="P752" s="279"/>
      <c r="AF752" s="231"/>
      <c r="AG752" s="231"/>
      <c r="AH752" s="231"/>
      <c r="AM752" s="231"/>
      <c r="AQ752" s="231"/>
      <c r="AR752" s="215" t="s">
        <v>110</v>
      </c>
      <c r="AS752" s="231"/>
    </row>
    <row r="753" spans="1:45" customFormat="1" ht="15" x14ac:dyDescent="0.25">
      <c r="A753" s="236"/>
      <c r="B753" s="214"/>
      <c r="C753" s="238"/>
      <c r="D753" s="363" t="s">
        <v>101</v>
      </c>
      <c r="E753" s="363"/>
      <c r="F753" s="363"/>
      <c r="G753" s="363"/>
      <c r="H753" s="363"/>
      <c r="I753" s="363"/>
      <c r="J753" s="363"/>
      <c r="K753" s="363"/>
      <c r="L753" s="363"/>
      <c r="M753" s="280">
        <v>5.14</v>
      </c>
      <c r="N753" s="277"/>
      <c r="O753" s="278"/>
      <c r="P753" s="279"/>
      <c r="AF753" s="231"/>
      <c r="AG753" s="231"/>
      <c r="AH753" s="231"/>
      <c r="AM753" s="231"/>
      <c r="AQ753" s="231"/>
      <c r="AR753" s="215" t="s">
        <v>101</v>
      </c>
      <c r="AS753" s="231"/>
    </row>
    <row r="754" spans="1:45" customFormat="1" ht="15" x14ac:dyDescent="0.25">
      <c r="A754" s="236"/>
      <c r="B754" s="214"/>
      <c r="C754" s="238"/>
      <c r="D754" s="363" t="s">
        <v>102</v>
      </c>
      <c r="E754" s="363"/>
      <c r="F754" s="363"/>
      <c r="G754" s="363"/>
      <c r="H754" s="363"/>
      <c r="I754" s="363"/>
      <c r="J754" s="363"/>
      <c r="K754" s="363"/>
      <c r="L754" s="363"/>
      <c r="M754" s="280">
        <v>5.29</v>
      </c>
      <c r="N754" s="277"/>
      <c r="O754" s="278"/>
      <c r="P754" s="279"/>
      <c r="AF754" s="231"/>
      <c r="AG754" s="231"/>
      <c r="AH754" s="231"/>
      <c r="AM754" s="231"/>
      <c r="AQ754" s="231"/>
      <c r="AR754" s="215" t="s">
        <v>102</v>
      </c>
      <c r="AS754" s="231"/>
    </row>
    <row r="755" spans="1:45" customFormat="1" ht="15" x14ac:dyDescent="0.25">
      <c r="A755" s="236"/>
      <c r="B755" s="214"/>
      <c r="C755" s="238"/>
      <c r="D755" s="363" t="s">
        <v>103</v>
      </c>
      <c r="E755" s="363"/>
      <c r="F755" s="363"/>
      <c r="G755" s="363"/>
      <c r="H755" s="363"/>
      <c r="I755" s="363"/>
      <c r="J755" s="363"/>
      <c r="K755" s="363"/>
      <c r="L755" s="363"/>
      <c r="M755" s="280">
        <v>3.03</v>
      </c>
      <c r="N755" s="277"/>
      <c r="O755" s="278"/>
      <c r="P755" s="279"/>
      <c r="AF755" s="231"/>
      <c r="AG755" s="231"/>
      <c r="AH755" s="231"/>
      <c r="AM755" s="231"/>
      <c r="AQ755" s="231"/>
      <c r="AR755" s="215" t="s">
        <v>103</v>
      </c>
      <c r="AS755" s="231"/>
    </row>
    <row r="756" spans="1:45" customFormat="1" ht="15" x14ac:dyDescent="0.25">
      <c r="A756" s="236"/>
      <c r="B756" s="214"/>
      <c r="C756" s="281"/>
      <c r="D756" s="362" t="s">
        <v>739</v>
      </c>
      <c r="E756" s="362"/>
      <c r="F756" s="362"/>
      <c r="G756" s="362"/>
      <c r="H756" s="362"/>
      <c r="I756" s="362"/>
      <c r="J756" s="362"/>
      <c r="K756" s="362"/>
      <c r="L756" s="362"/>
      <c r="M756" s="282">
        <v>1954.05</v>
      </c>
      <c r="N756" s="283"/>
      <c r="O756" s="284"/>
      <c r="P756" s="285"/>
      <c r="AF756" s="231"/>
      <c r="AG756" s="231"/>
      <c r="AH756" s="231"/>
      <c r="AM756" s="231"/>
      <c r="AQ756" s="231"/>
      <c r="AS756" s="231" t="s">
        <v>739</v>
      </c>
    </row>
    <row r="757" spans="1:45" customFormat="1" ht="15" x14ac:dyDescent="0.25">
      <c r="A757" s="370" t="s">
        <v>740</v>
      </c>
      <c r="B757" s="371"/>
      <c r="C757" s="371"/>
      <c r="D757" s="371"/>
      <c r="E757" s="371"/>
      <c r="F757" s="371"/>
      <c r="G757" s="371"/>
      <c r="H757" s="371"/>
      <c r="I757" s="371"/>
      <c r="J757" s="371"/>
      <c r="K757" s="371"/>
      <c r="L757" s="371"/>
      <c r="M757" s="371"/>
      <c r="N757" s="371"/>
      <c r="O757" s="372"/>
      <c r="AF757" s="231" t="s">
        <v>740</v>
      </c>
      <c r="AG757" s="231"/>
      <c r="AH757" s="231"/>
      <c r="AM757" s="231"/>
      <c r="AQ757" s="231"/>
      <c r="AS757" s="231"/>
    </row>
    <row r="758" spans="1:45" customFormat="1" ht="45.75" x14ac:dyDescent="0.25">
      <c r="A758" s="232" t="s">
        <v>741</v>
      </c>
      <c r="B758" s="233" t="s">
        <v>742</v>
      </c>
      <c r="C758" s="294" t="s">
        <v>743</v>
      </c>
      <c r="D758" s="368" t="s">
        <v>744</v>
      </c>
      <c r="E758" s="368"/>
      <c r="F758" s="368"/>
      <c r="G758" s="233" t="s">
        <v>290</v>
      </c>
      <c r="H758" s="233">
        <v>2.9140000000000001</v>
      </c>
      <c r="I758" s="233" t="s">
        <v>48</v>
      </c>
      <c r="J758" s="233" t="s">
        <v>745</v>
      </c>
      <c r="K758" s="234"/>
      <c r="L758" s="233"/>
      <c r="M758" s="234"/>
      <c r="N758" s="233"/>
      <c r="O758" s="235"/>
      <c r="AF758" s="231"/>
      <c r="AG758" s="231"/>
      <c r="AH758" s="231" t="s">
        <v>744</v>
      </c>
      <c r="AM758" s="231"/>
      <c r="AQ758" s="231"/>
      <c r="AS758" s="231"/>
    </row>
    <row r="759" spans="1:45" customFormat="1" ht="15" x14ac:dyDescent="0.25">
      <c r="A759" s="236"/>
      <c r="B759" s="237"/>
      <c r="C759" s="238" t="s">
        <v>746</v>
      </c>
      <c r="D759" s="366" t="s">
        <v>747</v>
      </c>
      <c r="E759" s="366"/>
      <c r="F759" s="366"/>
      <c r="G759" s="366"/>
      <c r="H759" s="366"/>
      <c r="I759" s="366"/>
      <c r="J759" s="366"/>
      <c r="K759" s="366"/>
      <c r="L759" s="366"/>
      <c r="M759" s="366"/>
      <c r="N759" s="366"/>
      <c r="O759" s="367"/>
      <c r="AF759" s="231"/>
      <c r="AG759" s="231"/>
      <c r="AH759" s="231"/>
      <c r="AI759" s="215" t="s">
        <v>747</v>
      </c>
      <c r="AM759" s="231"/>
      <c r="AQ759" s="231"/>
      <c r="AS759" s="231"/>
    </row>
    <row r="760" spans="1:45" customFormat="1" ht="33.75" x14ac:dyDescent="0.25">
      <c r="A760" s="236"/>
      <c r="B760" s="237"/>
      <c r="C760" s="238" t="s">
        <v>50</v>
      </c>
      <c r="D760" s="366" t="s">
        <v>51</v>
      </c>
      <c r="E760" s="366"/>
      <c r="F760" s="366"/>
      <c r="G760" s="366"/>
      <c r="H760" s="366"/>
      <c r="I760" s="366"/>
      <c r="J760" s="366"/>
      <c r="K760" s="366"/>
      <c r="L760" s="366"/>
      <c r="M760" s="366"/>
      <c r="N760" s="366"/>
      <c r="O760" s="367"/>
      <c r="AF760" s="231"/>
      <c r="AG760" s="231"/>
      <c r="AH760" s="231"/>
      <c r="AI760" s="215" t="s">
        <v>51</v>
      </c>
      <c r="AM760" s="231"/>
      <c r="AQ760" s="231"/>
      <c r="AS760" s="231"/>
    </row>
    <row r="761" spans="1:45" customFormat="1" ht="57" x14ac:dyDescent="0.25">
      <c r="A761" s="236"/>
      <c r="B761" s="237"/>
      <c r="C761" s="238" t="s">
        <v>52</v>
      </c>
      <c r="D761" s="366" t="s">
        <v>53</v>
      </c>
      <c r="E761" s="366"/>
      <c r="F761" s="366"/>
      <c r="G761" s="366"/>
      <c r="H761" s="366"/>
      <c r="I761" s="366"/>
      <c r="J761" s="366"/>
      <c r="K761" s="366"/>
      <c r="L761" s="366"/>
      <c r="M761" s="366"/>
      <c r="N761" s="366"/>
      <c r="O761" s="367"/>
      <c r="AF761" s="231"/>
      <c r="AG761" s="231"/>
      <c r="AH761" s="231"/>
      <c r="AI761" s="215" t="s">
        <v>53</v>
      </c>
      <c r="AM761" s="231"/>
      <c r="AQ761" s="231"/>
      <c r="AS761" s="231"/>
    </row>
    <row r="762" spans="1:45" customFormat="1" ht="15" x14ac:dyDescent="0.25">
      <c r="A762" s="236"/>
      <c r="B762" s="239"/>
      <c r="C762" s="238" t="s">
        <v>48</v>
      </c>
      <c r="D762" s="363" t="s">
        <v>54</v>
      </c>
      <c r="E762" s="363"/>
      <c r="F762" s="363"/>
      <c r="G762" s="240"/>
      <c r="H762" s="241"/>
      <c r="I762" s="241"/>
      <c r="J762" s="241"/>
      <c r="K762" s="246">
        <v>1428.8</v>
      </c>
      <c r="L762" s="249">
        <v>1.3621749999999999</v>
      </c>
      <c r="M762" s="246">
        <v>5671.45</v>
      </c>
      <c r="N762" s="244">
        <v>44.77</v>
      </c>
      <c r="O762" s="247">
        <v>253910.82</v>
      </c>
      <c r="AF762" s="231"/>
      <c r="AG762" s="231"/>
      <c r="AH762" s="231"/>
      <c r="AJ762" s="215" t="s">
        <v>54</v>
      </c>
      <c r="AM762" s="231"/>
      <c r="AQ762" s="231"/>
      <c r="AS762" s="231"/>
    </row>
    <row r="763" spans="1:45" customFormat="1" ht="15" x14ac:dyDescent="0.25">
      <c r="A763" s="236"/>
      <c r="B763" s="239"/>
      <c r="C763" s="238" t="s">
        <v>27</v>
      </c>
      <c r="D763" s="363" t="s">
        <v>55</v>
      </c>
      <c r="E763" s="363"/>
      <c r="F763" s="363"/>
      <c r="G763" s="240"/>
      <c r="H763" s="241"/>
      <c r="I763" s="241"/>
      <c r="J763" s="241"/>
      <c r="K763" s="246">
        <v>5157.63</v>
      </c>
      <c r="L763" s="265">
        <v>1.4375</v>
      </c>
      <c r="M763" s="246">
        <v>21604.67</v>
      </c>
      <c r="N763" s="244">
        <v>13.24</v>
      </c>
      <c r="O763" s="247">
        <v>286045.83</v>
      </c>
      <c r="AF763" s="231"/>
      <c r="AG763" s="231"/>
      <c r="AH763" s="231"/>
      <c r="AJ763" s="215" t="s">
        <v>55</v>
      </c>
      <c r="AM763" s="231"/>
      <c r="AQ763" s="231"/>
      <c r="AS763" s="231"/>
    </row>
    <row r="764" spans="1:45" customFormat="1" ht="15" x14ac:dyDescent="0.25">
      <c r="A764" s="236"/>
      <c r="B764" s="239"/>
      <c r="C764" s="238" t="s">
        <v>56</v>
      </c>
      <c r="D764" s="363" t="s">
        <v>57</v>
      </c>
      <c r="E764" s="363"/>
      <c r="F764" s="363"/>
      <c r="G764" s="240"/>
      <c r="H764" s="241"/>
      <c r="I764" s="241"/>
      <c r="J764" s="241"/>
      <c r="K764" s="242">
        <v>453.43</v>
      </c>
      <c r="L764" s="265">
        <v>1.4375</v>
      </c>
      <c r="M764" s="246">
        <v>1899.36</v>
      </c>
      <c r="N764" s="244">
        <v>44.77</v>
      </c>
      <c r="O764" s="247">
        <v>85034.35</v>
      </c>
      <c r="AF764" s="231"/>
      <c r="AG764" s="231"/>
      <c r="AH764" s="231"/>
      <c r="AJ764" s="215" t="s">
        <v>57</v>
      </c>
      <c r="AM764" s="231"/>
      <c r="AQ764" s="231"/>
      <c r="AS764" s="231"/>
    </row>
    <row r="765" spans="1:45" customFormat="1" ht="15" x14ac:dyDescent="0.25">
      <c r="A765" s="236"/>
      <c r="B765" s="239"/>
      <c r="C765" s="238" t="s">
        <v>58</v>
      </c>
      <c r="D765" s="363" t="s">
        <v>59</v>
      </c>
      <c r="E765" s="363"/>
      <c r="F765" s="363"/>
      <c r="G765" s="240"/>
      <c r="H765" s="241"/>
      <c r="I765" s="241"/>
      <c r="J765" s="241"/>
      <c r="K765" s="242">
        <v>427.44</v>
      </c>
      <c r="L765" s="241"/>
      <c r="M765" s="246">
        <v>1245.56</v>
      </c>
      <c r="N765" s="244">
        <v>8.16</v>
      </c>
      <c r="O765" s="247">
        <v>10163.77</v>
      </c>
      <c r="AF765" s="231"/>
      <c r="AG765" s="231"/>
      <c r="AH765" s="231"/>
      <c r="AJ765" s="215" t="s">
        <v>59</v>
      </c>
      <c r="AM765" s="231"/>
      <c r="AQ765" s="231"/>
      <c r="AS765" s="231"/>
    </row>
    <row r="766" spans="1:45" customFormat="1" ht="15" x14ac:dyDescent="0.25">
      <c r="A766" s="236"/>
      <c r="B766" s="239"/>
      <c r="C766" s="238"/>
      <c r="D766" s="363" t="s">
        <v>60</v>
      </c>
      <c r="E766" s="363"/>
      <c r="F766" s="363"/>
      <c r="G766" s="240" t="s">
        <v>61</v>
      </c>
      <c r="H766" s="248">
        <v>152</v>
      </c>
      <c r="I766" s="249">
        <v>1.3621749999999999</v>
      </c>
      <c r="J766" s="269">
        <v>603.34544840000001</v>
      </c>
      <c r="K766" s="250"/>
      <c r="L766" s="241"/>
      <c r="M766" s="250"/>
      <c r="N766" s="241"/>
      <c r="O766" s="251"/>
      <c r="AF766" s="231"/>
      <c r="AG766" s="231"/>
      <c r="AH766" s="231"/>
      <c r="AK766" s="215" t="s">
        <v>60</v>
      </c>
      <c r="AM766" s="231"/>
      <c r="AQ766" s="231"/>
      <c r="AS766" s="231"/>
    </row>
    <row r="767" spans="1:45" customFormat="1" ht="15" x14ac:dyDescent="0.25">
      <c r="A767" s="236"/>
      <c r="B767" s="239"/>
      <c r="C767" s="238"/>
      <c r="D767" s="363" t="s">
        <v>62</v>
      </c>
      <c r="E767" s="363"/>
      <c r="F767" s="363"/>
      <c r="G767" s="240" t="s">
        <v>61</v>
      </c>
      <c r="H767" s="244">
        <v>36.14</v>
      </c>
      <c r="I767" s="265">
        <v>1.4375</v>
      </c>
      <c r="J767" s="269">
        <v>151.3859425</v>
      </c>
      <c r="K767" s="250"/>
      <c r="L767" s="241"/>
      <c r="M767" s="250"/>
      <c r="N767" s="241"/>
      <c r="O767" s="251"/>
      <c r="AF767" s="231"/>
      <c r="AG767" s="231"/>
      <c r="AH767" s="231"/>
      <c r="AK767" s="215" t="s">
        <v>62</v>
      </c>
      <c r="AM767" s="231"/>
      <c r="AQ767" s="231"/>
      <c r="AS767" s="231"/>
    </row>
    <row r="768" spans="1:45" customFormat="1" ht="15" x14ac:dyDescent="0.25">
      <c r="A768" s="254"/>
      <c r="B768" s="240"/>
      <c r="C768" s="238"/>
      <c r="D768" s="369" t="s">
        <v>63</v>
      </c>
      <c r="E768" s="369"/>
      <c r="F768" s="369"/>
      <c r="G768" s="255"/>
      <c r="H768" s="256"/>
      <c r="I768" s="256"/>
      <c r="J768" s="256"/>
      <c r="K768" s="257">
        <v>7013.87</v>
      </c>
      <c r="L768" s="256"/>
      <c r="M768" s="257">
        <v>28521.68</v>
      </c>
      <c r="N768" s="256"/>
      <c r="O768" s="259">
        <v>550120.42000000004</v>
      </c>
      <c r="AF768" s="231"/>
      <c r="AG768" s="231"/>
      <c r="AH768" s="231"/>
      <c r="AL768" s="215" t="s">
        <v>63</v>
      </c>
      <c r="AM768" s="231"/>
      <c r="AQ768" s="231"/>
      <c r="AS768" s="231"/>
    </row>
    <row r="769" spans="1:45" customFormat="1" ht="15" x14ac:dyDescent="0.25">
      <c r="A769" s="236"/>
      <c r="B769" s="239"/>
      <c r="C769" s="238"/>
      <c r="D769" s="363" t="s">
        <v>64</v>
      </c>
      <c r="E769" s="363"/>
      <c r="F769" s="363"/>
      <c r="G769" s="240"/>
      <c r="H769" s="241"/>
      <c r="I769" s="241"/>
      <c r="J769" s="241"/>
      <c r="K769" s="250"/>
      <c r="L769" s="241"/>
      <c r="M769" s="246">
        <v>7570.81</v>
      </c>
      <c r="N769" s="241"/>
      <c r="O769" s="247">
        <v>338945.17</v>
      </c>
      <c r="AF769" s="231"/>
      <c r="AG769" s="231"/>
      <c r="AH769" s="231"/>
      <c r="AK769" s="215" t="s">
        <v>64</v>
      </c>
      <c r="AM769" s="231"/>
      <c r="AQ769" s="231"/>
      <c r="AS769" s="231"/>
    </row>
    <row r="770" spans="1:45" customFormat="1" ht="45" x14ac:dyDescent="0.25">
      <c r="A770" s="236"/>
      <c r="B770" s="239"/>
      <c r="C770" s="238" t="s">
        <v>542</v>
      </c>
      <c r="D770" s="363" t="s">
        <v>543</v>
      </c>
      <c r="E770" s="363"/>
      <c r="F770" s="363"/>
      <c r="G770" s="240" t="s">
        <v>67</v>
      </c>
      <c r="H770" s="248">
        <v>93</v>
      </c>
      <c r="I770" s="241"/>
      <c r="J770" s="248">
        <v>93</v>
      </c>
      <c r="K770" s="250"/>
      <c r="L770" s="241"/>
      <c r="M770" s="246">
        <v>7040.85</v>
      </c>
      <c r="N770" s="241"/>
      <c r="O770" s="247">
        <v>315219.01</v>
      </c>
      <c r="AF770" s="231"/>
      <c r="AG770" s="231"/>
      <c r="AH770" s="231"/>
      <c r="AK770" s="215" t="s">
        <v>543</v>
      </c>
      <c r="AM770" s="231"/>
      <c r="AQ770" s="231"/>
      <c r="AS770" s="231"/>
    </row>
    <row r="771" spans="1:45" customFormat="1" ht="67.5" x14ac:dyDescent="0.25">
      <c r="A771" s="236"/>
      <c r="B771" s="239"/>
      <c r="C771" s="238" t="s">
        <v>544</v>
      </c>
      <c r="D771" s="363" t="s">
        <v>545</v>
      </c>
      <c r="E771" s="363"/>
      <c r="F771" s="363"/>
      <c r="G771" s="240" t="s">
        <v>67</v>
      </c>
      <c r="H771" s="248">
        <v>62</v>
      </c>
      <c r="I771" s="244">
        <v>0.85</v>
      </c>
      <c r="J771" s="252">
        <v>52.7</v>
      </c>
      <c r="K771" s="250"/>
      <c r="L771" s="241"/>
      <c r="M771" s="246">
        <v>3989.82</v>
      </c>
      <c r="N771" s="241"/>
      <c r="O771" s="247">
        <v>178624.1</v>
      </c>
      <c r="AF771" s="231"/>
      <c r="AG771" s="231"/>
      <c r="AH771" s="231"/>
      <c r="AK771" s="215" t="s">
        <v>545</v>
      </c>
      <c r="AM771" s="231"/>
      <c r="AQ771" s="231"/>
      <c r="AS771" s="231"/>
    </row>
    <row r="772" spans="1:45" customFormat="1" ht="15" x14ac:dyDescent="0.25">
      <c r="A772" s="236"/>
      <c r="B772" s="260"/>
      <c r="C772" s="295"/>
      <c r="D772" s="364" t="s">
        <v>70</v>
      </c>
      <c r="E772" s="364"/>
      <c r="F772" s="364"/>
      <c r="G772" s="233"/>
      <c r="H772" s="261"/>
      <c r="I772" s="261"/>
      <c r="J772" s="261"/>
      <c r="K772" s="262"/>
      <c r="L772" s="261"/>
      <c r="M772" s="268">
        <v>39552.35</v>
      </c>
      <c r="N772" s="256"/>
      <c r="O772" s="264">
        <v>1043963.53</v>
      </c>
      <c r="AF772" s="231"/>
      <c r="AG772" s="231"/>
      <c r="AH772" s="231"/>
      <c r="AM772" s="231" t="s">
        <v>70</v>
      </c>
      <c r="AQ772" s="231"/>
      <c r="AS772" s="231"/>
    </row>
    <row r="773" spans="1:45" customFormat="1" ht="23.25" x14ac:dyDescent="0.25">
      <c r="A773" s="232" t="s">
        <v>659</v>
      </c>
      <c r="B773" s="233" t="s">
        <v>748</v>
      </c>
      <c r="C773" s="294" t="s">
        <v>749</v>
      </c>
      <c r="D773" s="368" t="s">
        <v>750</v>
      </c>
      <c r="E773" s="368"/>
      <c r="F773" s="368"/>
      <c r="G773" s="233" t="s">
        <v>751</v>
      </c>
      <c r="H773" s="233">
        <v>-36.7164</v>
      </c>
      <c r="I773" s="233" t="s">
        <v>48</v>
      </c>
      <c r="J773" s="233" t="s">
        <v>752</v>
      </c>
      <c r="K773" s="234" t="s">
        <v>753</v>
      </c>
      <c r="L773" s="233"/>
      <c r="M773" s="234" t="s">
        <v>754</v>
      </c>
      <c r="N773" s="233" t="s">
        <v>82</v>
      </c>
      <c r="O773" s="235" t="s">
        <v>755</v>
      </c>
      <c r="AF773" s="231"/>
      <c r="AG773" s="231"/>
      <c r="AH773" s="231" t="s">
        <v>750</v>
      </c>
      <c r="AM773" s="231"/>
      <c r="AQ773" s="231"/>
      <c r="AS773" s="231"/>
    </row>
    <row r="774" spans="1:45" customFormat="1" ht="15" x14ac:dyDescent="0.25">
      <c r="A774" s="267"/>
      <c r="B774" s="214"/>
      <c r="C774" s="295"/>
      <c r="D774" s="363" t="s">
        <v>555</v>
      </c>
      <c r="E774" s="363"/>
      <c r="F774" s="363"/>
      <c r="G774" s="363"/>
      <c r="H774" s="363"/>
      <c r="I774" s="363"/>
      <c r="J774" s="363"/>
      <c r="K774" s="363"/>
      <c r="L774" s="363"/>
      <c r="M774" s="363"/>
      <c r="N774" s="363"/>
      <c r="O774" s="365"/>
      <c r="AF774" s="231"/>
      <c r="AG774" s="231"/>
      <c r="AH774" s="231"/>
      <c r="AM774" s="231"/>
      <c r="AN774" s="215" t="s">
        <v>555</v>
      </c>
      <c r="AQ774" s="231"/>
      <c r="AS774" s="231"/>
    </row>
    <row r="775" spans="1:45" customFormat="1" ht="15" x14ac:dyDescent="0.25">
      <c r="A775" s="236"/>
      <c r="B775" s="260"/>
      <c r="C775" s="295"/>
      <c r="D775" s="364" t="s">
        <v>70</v>
      </c>
      <c r="E775" s="364"/>
      <c r="F775" s="364"/>
      <c r="G775" s="233"/>
      <c r="H775" s="261"/>
      <c r="I775" s="261"/>
      <c r="J775" s="261"/>
      <c r="K775" s="262"/>
      <c r="L775" s="261"/>
      <c r="M775" s="263">
        <v>-331.92</v>
      </c>
      <c r="N775" s="256"/>
      <c r="O775" s="264">
        <v>-2708.47</v>
      </c>
      <c r="AF775" s="231"/>
      <c r="AG775" s="231"/>
      <c r="AH775" s="231"/>
      <c r="AM775" s="231" t="s">
        <v>70</v>
      </c>
      <c r="AQ775" s="231"/>
      <c r="AS775" s="231"/>
    </row>
    <row r="776" spans="1:45" customFormat="1" ht="23.25" x14ac:dyDescent="0.25">
      <c r="A776" s="232" t="s">
        <v>667</v>
      </c>
      <c r="B776" s="233" t="s">
        <v>756</v>
      </c>
      <c r="C776" s="294" t="s">
        <v>757</v>
      </c>
      <c r="D776" s="368" t="s">
        <v>758</v>
      </c>
      <c r="E776" s="368"/>
      <c r="F776" s="368"/>
      <c r="G776" s="233" t="s">
        <v>116</v>
      </c>
      <c r="H776" s="233">
        <v>6.0479999999999999E-2</v>
      </c>
      <c r="I776" s="233" t="s">
        <v>48</v>
      </c>
      <c r="J776" s="233" t="s">
        <v>759</v>
      </c>
      <c r="K776" s="234" t="s">
        <v>760</v>
      </c>
      <c r="L776" s="233"/>
      <c r="M776" s="234" t="s">
        <v>761</v>
      </c>
      <c r="N776" s="233" t="s">
        <v>82</v>
      </c>
      <c r="O776" s="235" t="s">
        <v>762</v>
      </c>
      <c r="AF776" s="231"/>
      <c r="AG776" s="231"/>
      <c r="AH776" s="231" t="s">
        <v>758</v>
      </c>
      <c r="AM776" s="231"/>
      <c r="AQ776" s="231"/>
      <c r="AS776" s="231"/>
    </row>
    <row r="777" spans="1:45" customFormat="1" ht="15" x14ac:dyDescent="0.25">
      <c r="A777" s="267"/>
      <c r="B777" s="214"/>
      <c r="C777" s="295"/>
      <c r="D777" s="363" t="s">
        <v>83</v>
      </c>
      <c r="E777" s="363"/>
      <c r="F777" s="363"/>
      <c r="G777" s="363"/>
      <c r="H777" s="363"/>
      <c r="I777" s="363"/>
      <c r="J777" s="363"/>
      <c r="K777" s="363"/>
      <c r="L777" s="363"/>
      <c r="M777" s="363"/>
      <c r="N777" s="363"/>
      <c r="O777" s="365"/>
      <c r="AF777" s="231"/>
      <c r="AG777" s="231"/>
      <c r="AH777" s="231"/>
      <c r="AM777" s="231"/>
      <c r="AN777" s="215" t="s">
        <v>83</v>
      </c>
      <c r="AQ777" s="231"/>
      <c r="AS777" s="231"/>
    </row>
    <row r="778" spans="1:45" customFormat="1" ht="15" x14ac:dyDescent="0.25">
      <c r="A778" s="236"/>
      <c r="B778" s="260"/>
      <c r="C778" s="295"/>
      <c r="D778" s="364" t="s">
        <v>70</v>
      </c>
      <c r="E778" s="364"/>
      <c r="F778" s="364"/>
      <c r="G778" s="233"/>
      <c r="H778" s="261"/>
      <c r="I778" s="261"/>
      <c r="J778" s="261"/>
      <c r="K778" s="262"/>
      <c r="L778" s="261"/>
      <c r="M778" s="263">
        <v>659.15</v>
      </c>
      <c r="N778" s="256"/>
      <c r="O778" s="264">
        <v>5378.66</v>
      </c>
      <c r="AF778" s="231"/>
      <c r="AG778" s="231"/>
      <c r="AH778" s="231"/>
      <c r="AM778" s="231" t="s">
        <v>70</v>
      </c>
      <c r="AQ778" s="231"/>
      <c r="AS778" s="231"/>
    </row>
    <row r="779" spans="1:45" customFormat="1" ht="67.5" x14ac:dyDescent="0.25">
      <c r="A779" s="232" t="s">
        <v>675</v>
      </c>
      <c r="B779" s="233" t="s">
        <v>132</v>
      </c>
      <c r="C779" s="294" t="s">
        <v>763</v>
      </c>
      <c r="D779" s="368" t="s">
        <v>764</v>
      </c>
      <c r="E779" s="368"/>
      <c r="F779" s="368"/>
      <c r="G779" s="233" t="s">
        <v>765</v>
      </c>
      <c r="H779" s="233">
        <v>291.39999999999998</v>
      </c>
      <c r="I779" s="233" t="s">
        <v>48</v>
      </c>
      <c r="J779" s="233" t="s">
        <v>766</v>
      </c>
      <c r="K779" s="234" t="s">
        <v>767</v>
      </c>
      <c r="L779" s="233" t="s">
        <v>308</v>
      </c>
      <c r="M779" s="234" t="s">
        <v>768</v>
      </c>
      <c r="N779" s="233" t="s">
        <v>82</v>
      </c>
      <c r="O779" s="235" t="s">
        <v>769</v>
      </c>
      <c r="AF779" s="231"/>
      <c r="AG779" s="231"/>
      <c r="AH779" s="231" t="s">
        <v>764</v>
      </c>
      <c r="AM779" s="231"/>
      <c r="AQ779" s="231"/>
      <c r="AS779" s="231"/>
    </row>
    <row r="780" spans="1:45" customFormat="1" ht="15" x14ac:dyDescent="0.25">
      <c r="A780" s="267"/>
      <c r="B780" s="214"/>
      <c r="C780" s="295"/>
      <c r="D780" s="363" t="s">
        <v>83</v>
      </c>
      <c r="E780" s="363"/>
      <c r="F780" s="363"/>
      <c r="G780" s="363"/>
      <c r="H780" s="363"/>
      <c r="I780" s="363"/>
      <c r="J780" s="363"/>
      <c r="K780" s="363"/>
      <c r="L780" s="363"/>
      <c r="M780" s="363"/>
      <c r="N780" s="363"/>
      <c r="O780" s="365"/>
      <c r="AF780" s="231"/>
      <c r="AG780" s="231"/>
      <c r="AH780" s="231"/>
      <c r="AM780" s="231"/>
      <c r="AN780" s="215" t="s">
        <v>83</v>
      </c>
      <c r="AQ780" s="231"/>
      <c r="AS780" s="231"/>
    </row>
    <row r="781" spans="1:45" customFormat="1" ht="15" x14ac:dyDescent="0.25">
      <c r="A781" s="267"/>
      <c r="B781" s="260"/>
      <c r="C781" s="295"/>
      <c r="D781" s="363" t="s">
        <v>770</v>
      </c>
      <c r="E781" s="363"/>
      <c r="F781" s="363"/>
      <c r="G781" s="363"/>
      <c r="H781" s="363"/>
      <c r="I781" s="363"/>
      <c r="J781" s="363"/>
      <c r="K781" s="363"/>
      <c r="L781" s="363"/>
      <c r="M781" s="363"/>
      <c r="N781" s="363"/>
      <c r="O781" s="365"/>
      <c r="AF781" s="231"/>
      <c r="AG781" s="231"/>
      <c r="AH781" s="231"/>
      <c r="AM781" s="231"/>
      <c r="AO781" s="215" t="s">
        <v>770</v>
      </c>
      <c r="AQ781" s="231"/>
      <c r="AS781" s="231"/>
    </row>
    <row r="782" spans="1:45" customFormat="1" ht="15" x14ac:dyDescent="0.25">
      <c r="A782" s="236"/>
      <c r="B782" s="237"/>
      <c r="C782" s="238"/>
      <c r="D782" s="366" t="s">
        <v>633</v>
      </c>
      <c r="E782" s="366"/>
      <c r="F782" s="366"/>
      <c r="G782" s="366"/>
      <c r="H782" s="366"/>
      <c r="I782" s="366"/>
      <c r="J782" s="366"/>
      <c r="K782" s="366"/>
      <c r="L782" s="366"/>
      <c r="M782" s="366"/>
      <c r="N782" s="366"/>
      <c r="O782" s="367"/>
      <c r="AF782" s="231"/>
      <c r="AG782" s="231"/>
      <c r="AH782" s="231"/>
      <c r="AI782" s="215" t="s">
        <v>633</v>
      </c>
      <c r="AM782" s="231"/>
      <c r="AQ782" s="231"/>
      <c r="AS782" s="231"/>
    </row>
    <row r="783" spans="1:45" customFormat="1" ht="15" x14ac:dyDescent="0.25">
      <c r="A783" s="236"/>
      <c r="B783" s="237"/>
      <c r="C783" s="238"/>
      <c r="D783" s="366" t="s">
        <v>117</v>
      </c>
      <c r="E783" s="366"/>
      <c r="F783" s="366"/>
      <c r="G783" s="366"/>
      <c r="H783" s="366"/>
      <c r="I783" s="366"/>
      <c r="J783" s="366"/>
      <c r="K783" s="366"/>
      <c r="L783" s="366"/>
      <c r="M783" s="366"/>
      <c r="N783" s="366"/>
      <c r="O783" s="367"/>
      <c r="AF783" s="231"/>
      <c r="AG783" s="231"/>
      <c r="AH783" s="231"/>
      <c r="AI783" s="215" t="s">
        <v>117</v>
      </c>
      <c r="AM783" s="231"/>
      <c r="AQ783" s="231"/>
      <c r="AS783" s="231"/>
    </row>
    <row r="784" spans="1:45" customFormat="1" ht="15" x14ac:dyDescent="0.25">
      <c r="A784" s="236"/>
      <c r="B784" s="260"/>
      <c r="C784" s="295"/>
      <c r="D784" s="364" t="s">
        <v>70</v>
      </c>
      <c r="E784" s="364"/>
      <c r="F784" s="364"/>
      <c r="G784" s="233"/>
      <c r="H784" s="261"/>
      <c r="I784" s="261"/>
      <c r="J784" s="261"/>
      <c r="K784" s="262"/>
      <c r="L784" s="261"/>
      <c r="M784" s="268">
        <v>86451.53</v>
      </c>
      <c r="N784" s="256"/>
      <c r="O784" s="264">
        <v>705444.48</v>
      </c>
      <c r="AF784" s="231"/>
      <c r="AG784" s="231"/>
      <c r="AH784" s="231"/>
      <c r="AM784" s="231" t="s">
        <v>70</v>
      </c>
      <c r="AQ784" s="231"/>
      <c r="AS784" s="231"/>
    </row>
    <row r="785" spans="1:45" customFormat="1" ht="67.5" x14ac:dyDescent="0.25">
      <c r="A785" s="232" t="s">
        <v>677</v>
      </c>
      <c r="B785" s="233" t="s">
        <v>771</v>
      </c>
      <c r="C785" s="294" t="s">
        <v>772</v>
      </c>
      <c r="D785" s="368" t="s">
        <v>773</v>
      </c>
      <c r="E785" s="368"/>
      <c r="F785" s="368"/>
      <c r="G785" s="233" t="s">
        <v>105</v>
      </c>
      <c r="H785" s="233">
        <v>100</v>
      </c>
      <c r="I785" s="233" t="s">
        <v>48</v>
      </c>
      <c r="J785" s="233" t="s">
        <v>360</v>
      </c>
      <c r="K785" s="234" t="s">
        <v>774</v>
      </c>
      <c r="L785" s="233" t="s">
        <v>308</v>
      </c>
      <c r="M785" s="234" t="s">
        <v>775</v>
      </c>
      <c r="N785" s="233" t="s">
        <v>82</v>
      </c>
      <c r="O785" s="235" t="s">
        <v>776</v>
      </c>
      <c r="AF785" s="231"/>
      <c r="AG785" s="231"/>
      <c r="AH785" s="231" t="s">
        <v>773</v>
      </c>
      <c r="AM785" s="231"/>
      <c r="AQ785" s="231"/>
      <c r="AS785" s="231"/>
    </row>
    <row r="786" spans="1:45" customFormat="1" ht="15" x14ac:dyDescent="0.25">
      <c r="A786" s="267"/>
      <c r="B786" s="214"/>
      <c r="C786" s="295"/>
      <c r="D786" s="363" t="s">
        <v>83</v>
      </c>
      <c r="E786" s="363"/>
      <c r="F786" s="363"/>
      <c r="G786" s="363"/>
      <c r="H786" s="363"/>
      <c r="I786" s="363"/>
      <c r="J786" s="363"/>
      <c r="K786" s="363"/>
      <c r="L786" s="363"/>
      <c r="M786" s="363"/>
      <c r="N786" s="363"/>
      <c r="O786" s="365"/>
      <c r="AF786" s="231"/>
      <c r="AG786" s="231"/>
      <c r="AH786" s="231"/>
      <c r="AM786" s="231"/>
      <c r="AN786" s="215" t="s">
        <v>83</v>
      </c>
      <c r="AQ786" s="231"/>
      <c r="AS786" s="231"/>
    </row>
    <row r="787" spans="1:45" customFormat="1" ht="15" x14ac:dyDescent="0.25">
      <c r="A787" s="267"/>
      <c r="B787" s="260"/>
      <c r="C787" s="295"/>
      <c r="D787" s="363" t="s">
        <v>777</v>
      </c>
      <c r="E787" s="363"/>
      <c r="F787" s="363"/>
      <c r="G787" s="363"/>
      <c r="H787" s="363"/>
      <c r="I787" s="363"/>
      <c r="J787" s="363"/>
      <c r="K787" s="363"/>
      <c r="L787" s="363"/>
      <c r="M787" s="363"/>
      <c r="N787" s="363"/>
      <c r="O787" s="365"/>
      <c r="AF787" s="231"/>
      <c r="AG787" s="231"/>
      <c r="AH787" s="231"/>
      <c r="AM787" s="231"/>
      <c r="AO787" s="215" t="s">
        <v>777</v>
      </c>
      <c r="AQ787" s="231"/>
      <c r="AS787" s="231"/>
    </row>
    <row r="788" spans="1:45" customFormat="1" ht="15" x14ac:dyDescent="0.25">
      <c r="A788" s="236"/>
      <c r="B788" s="237"/>
      <c r="C788" s="238"/>
      <c r="D788" s="366" t="s">
        <v>633</v>
      </c>
      <c r="E788" s="366"/>
      <c r="F788" s="366"/>
      <c r="G788" s="366"/>
      <c r="H788" s="366"/>
      <c r="I788" s="366"/>
      <c r="J788" s="366"/>
      <c r="K788" s="366"/>
      <c r="L788" s="366"/>
      <c r="M788" s="366"/>
      <c r="N788" s="366"/>
      <c r="O788" s="367"/>
      <c r="AF788" s="231"/>
      <c r="AG788" s="231"/>
      <c r="AH788" s="231"/>
      <c r="AI788" s="215" t="s">
        <v>633</v>
      </c>
      <c r="AM788" s="231"/>
      <c r="AQ788" s="231"/>
      <c r="AS788" s="231"/>
    </row>
    <row r="789" spans="1:45" customFormat="1" ht="15" x14ac:dyDescent="0.25">
      <c r="A789" s="236"/>
      <c r="B789" s="237"/>
      <c r="C789" s="238"/>
      <c r="D789" s="366" t="s">
        <v>117</v>
      </c>
      <c r="E789" s="366"/>
      <c r="F789" s="366"/>
      <c r="G789" s="366"/>
      <c r="H789" s="366"/>
      <c r="I789" s="366"/>
      <c r="J789" s="366"/>
      <c r="K789" s="366"/>
      <c r="L789" s="366"/>
      <c r="M789" s="366"/>
      <c r="N789" s="366"/>
      <c r="O789" s="367"/>
      <c r="AF789" s="231"/>
      <c r="AG789" s="231"/>
      <c r="AH789" s="231"/>
      <c r="AI789" s="215" t="s">
        <v>117</v>
      </c>
      <c r="AM789" s="231"/>
      <c r="AQ789" s="231"/>
      <c r="AS789" s="231"/>
    </row>
    <row r="790" spans="1:45" customFormat="1" ht="15" x14ac:dyDescent="0.25">
      <c r="A790" s="236"/>
      <c r="B790" s="260"/>
      <c r="C790" s="295"/>
      <c r="D790" s="364" t="s">
        <v>70</v>
      </c>
      <c r="E790" s="364"/>
      <c r="F790" s="364"/>
      <c r="G790" s="233"/>
      <c r="H790" s="261"/>
      <c r="I790" s="261"/>
      <c r="J790" s="261"/>
      <c r="K790" s="262"/>
      <c r="L790" s="261"/>
      <c r="M790" s="263">
        <v>692.13</v>
      </c>
      <c r="N790" s="256"/>
      <c r="O790" s="264">
        <v>5647.78</v>
      </c>
      <c r="AF790" s="231"/>
      <c r="AG790" s="231"/>
      <c r="AH790" s="231"/>
      <c r="AM790" s="231" t="s">
        <v>70</v>
      </c>
      <c r="AQ790" s="231"/>
      <c r="AS790" s="231"/>
    </row>
    <row r="791" spans="1:45" customFormat="1" ht="23.25" x14ac:dyDescent="0.25">
      <c r="A791" s="232" t="s">
        <v>682</v>
      </c>
      <c r="B791" s="233" t="s">
        <v>778</v>
      </c>
      <c r="C791" s="294" t="s">
        <v>779</v>
      </c>
      <c r="D791" s="368" t="s">
        <v>780</v>
      </c>
      <c r="E791" s="368"/>
      <c r="F791" s="368"/>
      <c r="G791" s="233" t="s">
        <v>781</v>
      </c>
      <c r="H791" s="233">
        <v>37.6</v>
      </c>
      <c r="I791" s="233" t="s">
        <v>48</v>
      </c>
      <c r="J791" s="233" t="s">
        <v>782</v>
      </c>
      <c r="K791" s="234"/>
      <c r="L791" s="233"/>
      <c r="M791" s="234"/>
      <c r="N791" s="233"/>
      <c r="O791" s="235"/>
      <c r="AF791" s="231"/>
      <c r="AG791" s="231"/>
      <c r="AH791" s="231" t="s">
        <v>780</v>
      </c>
      <c r="AM791" s="231"/>
      <c r="AQ791" s="231"/>
      <c r="AS791" s="231"/>
    </row>
    <row r="792" spans="1:45" customFormat="1" ht="33.75" x14ac:dyDescent="0.25">
      <c r="A792" s="236"/>
      <c r="B792" s="237"/>
      <c r="C792" s="238" t="s">
        <v>50</v>
      </c>
      <c r="D792" s="366" t="s">
        <v>51</v>
      </c>
      <c r="E792" s="366"/>
      <c r="F792" s="366"/>
      <c r="G792" s="366"/>
      <c r="H792" s="366"/>
      <c r="I792" s="366"/>
      <c r="J792" s="366"/>
      <c r="K792" s="366"/>
      <c r="L792" s="366"/>
      <c r="M792" s="366"/>
      <c r="N792" s="366"/>
      <c r="O792" s="367"/>
      <c r="AF792" s="231"/>
      <c r="AG792" s="231"/>
      <c r="AH792" s="231"/>
      <c r="AI792" s="215" t="s">
        <v>51</v>
      </c>
      <c r="AM792" s="231"/>
      <c r="AQ792" s="231"/>
      <c r="AS792" s="231"/>
    </row>
    <row r="793" spans="1:45" customFormat="1" ht="57" x14ac:dyDescent="0.25">
      <c r="A793" s="236"/>
      <c r="B793" s="237"/>
      <c r="C793" s="238" t="s">
        <v>52</v>
      </c>
      <c r="D793" s="366" t="s">
        <v>53</v>
      </c>
      <c r="E793" s="366"/>
      <c r="F793" s="366"/>
      <c r="G793" s="366"/>
      <c r="H793" s="366"/>
      <c r="I793" s="366"/>
      <c r="J793" s="366"/>
      <c r="K793" s="366"/>
      <c r="L793" s="366"/>
      <c r="M793" s="366"/>
      <c r="N793" s="366"/>
      <c r="O793" s="367"/>
      <c r="AF793" s="231"/>
      <c r="AG793" s="231"/>
      <c r="AH793" s="231"/>
      <c r="AI793" s="215" t="s">
        <v>53</v>
      </c>
      <c r="AM793" s="231"/>
      <c r="AQ793" s="231"/>
      <c r="AS793" s="231"/>
    </row>
    <row r="794" spans="1:45" customFormat="1" ht="15" x14ac:dyDescent="0.25">
      <c r="A794" s="236"/>
      <c r="B794" s="239"/>
      <c r="C794" s="238" t="s">
        <v>48</v>
      </c>
      <c r="D794" s="363" t="s">
        <v>54</v>
      </c>
      <c r="E794" s="363"/>
      <c r="F794" s="363"/>
      <c r="G794" s="240"/>
      <c r="H794" s="241"/>
      <c r="I794" s="241"/>
      <c r="J794" s="241"/>
      <c r="K794" s="242">
        <v>3.05</v>
      </c>
      <c r="L794" s="265">
        <v>1.3225</v>
      </c>
      <c r="M794" s="242">
        <v>151.66</v>
      </c>
      <c r="N794" s="244">
        <v>44.77</v>
      </c>
      <c r="O794" s="247">
        <v>6789.82</v>
      </c>
      <c r="AF794" s="231"/>
      <c r="AG794" s="231"/>
      <c r="AH794" s="231"/>
      <c r="AJ794" s="215" t="s">
        <v>54</v>
      </c>
      <c r="AM794" s="231"/>
      <c r="AQ794" s="231"/>
      <c r="AS794" s="231"/>
    </row>
    <row r="795" spans="1:45" customFormat="1" ht="15" x14ac:dyDescent="0.25">
      <c r="A795" s="236"/>
      <c r="B795" s="239"/>
      <c r="C795" s="238"/>
      <c r="D795" s="363" t="s">
        <v>60</v>
      </c>
      <c r="E795" s="363"/>
      <c r="F795" s="363"/>
      <c r="G795" s="240" t="s">
        <v>61</v>
      </c>
      <c r="H795" s="244">
        <v>0.34</v>
      </c>
      <c r="I795" s="265">
        <v>1.3225</v>
      </c>
      <c r="J795" s="253">
        <v>16.906839999999999</v>
      </c>
      <c r="K795" s="250"/>
      <c r="L795" s="241"/>
      <c r="M795" s="250"/>
      <c r="N795" s="241"/>
      <c r="O795" s="251"/>
      <c r="AF795" s="231"/>
      <c r="AG795" s="231"/>
      <c r="AH795" s="231"/>
      <c r="AK795" s="215" t="s">
        <v>60</v>
      </c>
      <c r="AM795" s="231"/>
      <c r="AQ795" s="231"/>
      <c r="AS795" s="231"/>
    </row>
    <row r="796" spans="1:45" customFormat="1" ht="15" x14ac:dyDescent="0.25">
      <c r="A796" s="254"/>
      <c r="B796" s="240"/>
      <c r="C796" s="238"/>
      <c r="D796" s="369" t="s">
        <v>63</v>
      </c>
      <c r="E796" s="369"/>
      <c r="F796" s="369"/>
      <c r="G796" s="255"/>
      <c r="H796" s="256"/>
      <c r="I796" s="256"/>
      <c r="J796" s="256"/>
      <c r="K796" s="258">
        <v>3.05</v>
      </c>
      <c r="L796" s="256"/>
      <c r="M796" s="258">
        <v>151.66</v>
      </c>
      <c r="N796" s="256"/>
      <c r="O796" s="259">
        <v>6789.82</v>
      </c>
      <c r="AF796" s="231"/>
      <c r="AG796" s="231"/>
      <c r="AH796" s="231"/>
      <c r="AL796" s="215" t="s">
        <v>63</v>
      </c>
      <c r="AM796" s="231"/>
      <c r="AQ796" s="231"/>
      <c r="AS796" s="231"/>
    </row>
    <row r="797" spans="1:45" customFormat="1" ht="15" x14ac:dyDescent="0.25">
      <c r="A797" s="236"/>
      <c r="B797" s="239"/>
      <c r="C797" s="238"/>
      <c r="D797" s="363" t="s">
        <v>64</v>
      </c>
      <c r="E797" s="363"/>
      <c r="F797" s="363"/>
      <c r="G797" s="240"/>
      <c r="H797" s="241"/>
      <c r="I797" s="241"/>
      <c r="J797" s="241"/>
      <c r="K797" s="250"/>
      <c r="L797" s="241"/>
      <c r="M797" s="242">
        <v>151.66</v>
      </c>
      <c r="N797" s="241"/>
      <c r="O797" s="247">
        <v>6789.82</v>
      </c>
      <c r="AF797" s="231"/>
      <c r="AG797" s="231"/>
      <c r="AH797" s="231"/>
      <c r="AK797" s="215" t="s">
        <v>64</v>
      </c>
      <c r="AM797" s="231"/>
      <c r="AQ797" s="231"/>
      <c r="AS797" s="231"/>
    </row>
    <row r="798" spans="1:45" customFormat="1" ht="45" x14ac:dyDescent="0.25">
      <c r="A798" s="236"/>
      <c r="B798" s="239"/>
      <c r="C798" s="238" t="s">
        <v>542</v>
      </c>
      <c r="D798" s="363" t="s">
        <v>543</v>
      </c>
      <c r="E798" s="363"/>
      <c r="F798" s="363"/>
      <c r="G798" s="240" t="s">
        <v>67</v>
      </c>
      <c r="H798" s="248">
        <v>93</v>
      </c>
      <c r="I798" s="241"/>
      <c r="J798" s="248">
        <v>93</v>
      </c>
      <c r="K798" s="250"/>
      <c r="L798" s="241"/>
      <c r="M798" s="242">
        <v>141.04</v>
      </c>
      <c r="N798" s="241"/>
      <c r="O798" s="247">
        <v>6314.53</v>
      </c>
      <c r="AF798" s="231"/>
      <c r="AG798" s="231"/>
      <c r="AH798" s="231"/>
      <c r="AK798" s="215" t="s">
        <v>543</v>
      </c>
      <c r="AM798" s="231"/>
      <c r="AQ798" s="231"/>
      <c r="AS798" s="231"/>
    </row>
    <row r="799" spans="1:45" customFormat="1" ht="67.5" x14ac:dyDescent="0.25">
      <c r="A799" s="236"/>
      <c r="B799" s="239"/>
      <c r="C799" s="238" t="s">
        <v>544</v>
      </c>
      <c r="D799" s="363" t="s">
        <v>545</v>
      </c>
      <c r="E799" s="363"/>
      <c r="F799" s="363"/>
      <c r="G799" s="240" t="s">
        <v>67</v>
      </c>
      <c r="H799" s="248">
        <v>62</v>
      </c>
      <c r="I799" s="244">
        <v>0.85</v>
      </c>
      <c r="J799" s="252">
        <v>52.7</v>
      </c>
      <c r="K799" s="250"/>
      <c r="L799" s="241"/>
      <c r="M799" s="242">
        <v>79.92</v>
      </c>
      <c r="N799" s="241"/>
      <c r="O799" s="247">
        <v>3578.24</v>
      </c>
      <c r="AF799" s="231"/>
      <c r="AG799" s="231"/>
      <c r="AH799" s="231"/>
      <c r="AK799" s="215" t="s">
        <v>545</v>
      </c>
      <c r="AM799" s="231"/>
      <c r="AQ799" s="231"/>
      <c r="AS799" s="231"/>
    </row>
    <row r="800" spans="1:45" customFormat="1" ht="15" x14ac:dyDescent="0.25">
      <c r="A800" s="236"/>
      <c r="B800" s="260"/>
      <c r="C800" s="295"/>
      <c r="D800" s="364" t="s">
        <v>70</v>
      </c>
      <c r="E800" s="364"/>
      <c r="F800" s="364"/>
      <c r="G800" s="233"/>
      <c r="H800" s="261"/>
      <c r="I800" s="261"/>
      <c r="J800" s="261"/>
      <c r="K800" s="262"/>
      <c r="L800" s="261"/>
      <c r="M800" s="263">
        <v>372.62</v>
      </c>
      <c r="N800" s="256"/>
      <c r="O800" s="264">
        <v>16682.59</v>
      </c>
      <c r="AF800" s="231"/>
      <c r="AG800" s="231"/>
      <c r="AH800" s="231"/>
      <c r="AM800" s="231" t="s">
        <v>70</v>
      </c>
      <c r="AQ800" s="231"/>
      <c r="AS800" s="231"/>
    </row>
    <row r="801" spans="1:45" customFormat="1" ht="15" x14ac:dyDescent="0.25">
      <c r="A801" s="370" t="s">
        <v>783</v>
      </c>
      <c r="B801" s="371"/>
      <c r="C801" s="371"/>
      <c r="D801" s="371"/>
      <c r="E801" s="371"/>
      <c r="F801" s="371"/>
      <c r="G801" s="371"/>
      <c r="H801" s="371"/>
      <c r="I801" s="371"/>
      <c r="J801" s="371"/>
      <c r="K801" s="371"/>
      <c r="L801" s="371"/>
      <c r="M801" s="371"/>
      <c r="N801" s="371"/>
      <c r="O801" s="372"/>
      <c r="AF801" s="231"/>
      <c r="AG801" s="231" t="s">
        <v>783</v>
      </c>
      <c r="AH801" s="231"/>
      <c r="AM801" s="231"/>
      <c r="AQ801" s="231"/>
      <c r="AS801" s="231"/>
    </row>
    <row r="802" spans="1:45" customFormat="1" ht="45.75" x14ac:dyDescent="0.25">
      <c r="A802" s="232" t="s">
        <v>628</v>
      </c>
      <c r="B802" s="233" t="s">
        <v>784</v>
      </c>
      <c r="C802" s="294" t="s">
        <v>785</v>
      </c>
      <c r="D802" s="368" t="s">
        <v>786</v>
      </c>
      <c r="E802" s="368"/>
      <c r="F802" s="368"/>
      <c r="G802" s="233" t="s">
        <v>173</v>
      </c>
      <c r="H802" s="233">
        <v>0.26700000000000002</v>
      </c>
      <c r="I802" s="233" t="s">
        <v>48</v>
      </c>
      <c r="J802" s="233" t="s">
        <v>787</v>
      </c>
      <c r="K802" s="234"/>
      <c r="L802" s="233"/>
      <c r="M802" s="234"/>
      <c r="N802" s="233"/>
      <c r="O802" s="235"/>
      <c r="AF802" s="231"/>
      <c r="AG802" s="231"/>
      <c r="AH802" s="231" t="s">
        <v>786</v>
      </c>
      <c r="AM802" s="231"/>
      <c r="AQ802" s="231"/>
      <c r="AS802" s="231"/>
    </row>
    <row r="803" spans="1:45" customFormat="1" ht="57" x14ac:dyDescent="0.25">
      <c r="A803" s="236"/>
      <c r="B803" s="237"/>
      <c r="C803" s="238" t="s">
        <v>52</v>
      </c>
      <c r="D803" s="366" t="s">
        <v>53</v>
      </c>
      <c r="E803" s="366"/>
      <c r="F803" s="366"/>
      <c r="G803" s="366"/>
      <c r="H803" s="366"/>
      <c r="I803" s="366"/>
      <c r="J803" s="366"/>
      <c r="K803" s="366"/>
      <c r="L803" s="366"/>
      <c r="M803" s="366"/>
      <c r="N803" s="366"/>
      <c r="O803" s="367"/>
      <c r="AF803" s="231"/>
      <c r="AG803" s="231"/>
      <c r="AH803" s="231"/>
      <c r="AI803" s="215" t="s">
        <v>53</v>
      </c>
      <c r="AM803" s="231"/>
      <c r="AQ803" s="231"/>
      <c r="AS803" s="231"/>
    </row>
    <row r="804" spans="1:45" customFormat="1" ht="15" x14ac:dyDescent="0.25">
      <c r="A804" s="236"/>
      <c r="B804" s="239"/>
      <c r="C804" s="238" t="s">
        <v>48</v>
      </c>
      <c r="D804" s="363" t="s">
        <v>54</v>
      </c>
      <c r="E804" s="363"/>
      <c r="F804" s="363"/>
      <c r="G804" s="240"/>
      <c r="H804" s="241"/>
      <c r="I804" s="241"/>
      <c r="J804" s="241"/>
      <c r="K804" s="242">
        <v>60.95</v>
      </c>
      <c r="L804" s="244">
        <v>1.1499999999999999</v>
      </c>
      <c r="M804" s="242">
        <v>18.71</v>
      </c>
      <c r="N804" s="244">
        <v>44.77</v>
      </c>
      <c r="O804" s="245">
        <v>837.65</v>
      </c>
      <c r="AF804" s="231"/>
      <c r="AG804" s="231"/>
      <c r="AH804" s="231"/>
      <c r="AJ804" s="215" t="s">
        <v>54</v>
      </c>
      <c r="AM804" s="231"/>
      <c r="AQ804" s="231"/>
      <c r="AS804" s="231"/>
    </row>
    <row r="805" spans="1:45" customFormat="1" ht="15" x14ac:dyDescent="0.25">
      <c r="A805" s="236"/>
      <c r="B805" s="239"/>
      <c r="C805" s="238" t="s">
        <v>27</v>
      </c>
      <c r="D805" s="363" t="s">
        <v>55</v>
      </c>
      <c r="E805" s="363"/>
      <c r="F805" s="363"/>
      <c r="G805" s="240"/>
      <c r="H805" s="241"/>
      <c r="I805" s="241"/>
      <c r="J805" s="241"/>
      <c r="K805" s="242">
        <v>53.23</v>
      </c>
      <c r="L805" s="244">
        <v>1.1499999999999999</v>
      </c>
      <c r="M805" s="242">
        <v>16.34</v>
      </c>
      <c r="N805" s="244">
        <v>13.24</v>
      </c>
      <c r="O805" s="245">
        <v>216.34</v>
      </c>
      <c r="AF805" s="231"/>
      <c r="AG805" s="231"/>
      <c r="AH805" s="231"/>
      <c r="AJ805" s="215" t="s">
        <v>55</v>
      </c>
      <c r="AM805" s="231"/>
      <c r="AQ805" s="231"/>
      <c r="AS805" s="231"/>
    </row>
    <row r="806" spans="1:45" customFormat="1" ht="15" x14ac:dyDescent="0.25">
      <c r="A806" s="236"/>
      <c r="B806" s="239"/>
      <c r="C806" s="238" t="s">
        <v>56</v>
      </c>
      <c r="D806" s="363" t="s">
        <v>57</v>
      </c>
      <c r="E806" s="363"/>
      <c r="F806" s="363"/>
      <c r="G806" s="240"/>
      <c r="H806" s="241"/>
      <c r="I806" s="241"/>
      <c r="J806" s="241"/>
      <c r="K806" s="242">
        <v>9.4</v>
      </c>
      <c r="L806" s="244">
        <v>1.1499999999999999</v>
      </c>
      <c r="M806" s="242">
        <v>2.89</v>
      </c>
      <c r="N806" s="244">
        <v>44.77</v>
      </c>
      <c r="O806" s="245">
        <v>129.38999999999999</v>
      </c>
      <c r="AF806" s="231"/>
      <c r="AG806" s="231"/>
      <c r="AH806" s="231"/>
      <c r="AJ806" s="215" t="s">
        <v>57</v>
      </c>
      <c r="AM806" s="231"/>
      <c r="AQ806" s="231"/>
      <c r="AS806" s="231"/>
    </row>
    <row r="807" spans="1:45" customFormat="1" ht="15" x14ac:dyDescent="0.25">
      <c r="A807" s="236"/>
      <c r="B807" s="239"/>
      <c r="C807" s="238" t="s">
        <v>58</v>
      </c>
      <c r="D807" s="363" t="s">
        <v>59</v>
      </c>
      <c r="E807" s="363"/>
      <c r="F807" s="363"/>
      <c r="G807" s="240"/>
      <c r="H807" s="241"/>
      <c r="I807" s="241"/>
      <c r="J807" s="241"/>
      <c r="K807" s="242">
        <v>250.8</v>
      </c>
      <c r="L807" s="241"/>
      <c r="M807" s="242">
        <v>66.959999999999994</v>
      </c>
      <c r="N807" s="244">
        <v>8.16</v>
      </c>
      <c r="O807" s="245">
        <v>546.39</v>
      </c>
      <c r="AF807" s="231"/>
      <c r="AG807" s="231"/>
      <c r="AH807" s="231"/>
      <c r="AJ807" s="215" t="s">
        <v>59</v>
      </c>
      <c r="AM807" s="231"/>
      <c r="AQ807" s="231"/>
      <c r="AS807" s="231"/>
    </row>
    <row r="808" spans="1:45" customFormat="1" ht="15" x14ac:dyDescent="0.25">
      <c r="A808" s="236"/>
      <c r="B808" s="239"/>
      <c r="C808" s="238"/>
      <c r="D808" s="363" t="s">
        <v>60</v>
      </c>
      <c r="E808" s="363"/>
      <c r="F808" s="363"/>
      <c r="G808" s="240" t="s">
        <v>61</v>
      </c>
      <c r="H808" s="244">
        <v>6.72</v>
      </c>
      <c r="I808" s="244">
        <v>1.1499999999999999</v>
      </c>
      <c r="J808" s="249">
        <v>2.0633759999999999</v>
      </c>
      <c r="K808" s="250"/>
      <c r="L808" s="241"/>
      <c r="M808" s="250"/>
      <c r="N808" s="241"/>
      <c r="O808" s="251"/>
      <c r="AF808" s="231"/>
      <c r="AG808" s="231"/>
      <c r="AH808" s="231"/>
      <c r="AK808" s="215" t="s">
        <v>60</v>
      </c>
      <c r="AM808" s="231"/>
      <c r="AQ808" s="231"/>
      <c r="AS808" s="231"/>
    </row>
    <row r="809" spans="1:45" customFormat="1" ht="15" x14ac:dyDescent="0.25">
      <c r="A809" s="236"/>
      <c r="B809" s="239"/>
      <c r="C809" s="238"/>
      <c r="D809" s="363" t="s">
        <v>62</v>
      </c>
      <c r="E809" s="363"/>
      <c r="F809" s="363"/>
      <c r="G809" s="240" t="s">
        <v>61</v>
      </c>
      <c r="H809" s="244">
        <v>0.81</v>
      </c>
      <c r="I809" s="244">
        <v>1.1499999999999999</v>
      </c>
      <c r="J809" s="269">
        <v>0.2487105</v>
      </c>
      <c r="K809" s="250"/>
      <c r="L809" s="241"/>
      <c r="M809" s="250"/>
      <c r="N809" s="241"/>
      <c r="O809" s="251"/>
      <c r="AF809" s="231"/>
      <c r="AG809" s="231"/>
      <c r="AH809" s="231"/>
      <c r="AK809" s="215" t="s">
        <v>62</v>
      </c>
      <c r="AM809" s="231"/>
      <c r="AQ809" s="231"/>
      <c r="AS809" s="231"/>
    </row>
    <row r="810" spans="1:45" customFormat="1" ht="15" x14ac:dyDescent="0.25">
      <c r="A810" s="254"/>
      <c r="B810" s="240"/>
      <c r="C810" s="238"/>
      <c r="D810" s="369" t="s">
        <v>63</v>
      </c>
      <c r="E810" s="369"/>
      <c r="F810" s="369"/>
      <c r="G810" s="255"/>
      <c r="H810" s="256"/>
      <c r="I810" s="256"/>
      <c r="J810" s="256"/>
      <c r="K810" s="258">
        <v>364.98</v>
      </c>
      <c r="L810" s="256"/>
      <c r="M810" s="258">
        <v>102.01</v>
      </c>
      <c r="N810" s="256"/>
      <c r="O810" s="259">
        <v>1600.38</v>
      </c>
      <c r="AF810" s="231"/>
      <c r="AG810" s="231"/>
      <c r="AH810" s="231"/>
      <c r="AL810" s="215" t="s">
        <v>63</v>
      </c>
      <c r="AM810" s="231"/>
      <c r="AQ810" s="231"/>
      <c r="AS810" s="231"/>
    </row>
    <row r="811" spans="1:45" customFormat="1" ht="15" x14ac:dyDescent="0.25">
      <c r="A811" s="236"/>
      <c r="B811" s="239"/>
      <c r="C811" s="238"/>
      <c r="D811" s="363" t="s">
        <v>64</v>
      </c>
      <c r="E811" s="363"/>
      <c r="F811" s="363"/>
      <c r="G811" s="240"/>
      <c r="H811" s="241"/>
      <c r="I811" s="241"/>
      <c r="J811" s="241"/>
      <c r="K811" s="250"/>
      <c r="L811" s="241"/>
      <c r="M811" s="242">
        <v>21.6</v>
      </c>
      <c r="N811" s="241"/>
      <c r="O811" s="245">
        <v>967.04</v>
      </c>
      <c r="AF811" s="231"/>
      <c r="AG811" s="231"/>
      <c r="AH811" s="231"/>
      <c r="AK811" s="215" t="s">
        <v>64</v>
      </c>
      <c r="AM811" s="231"/>
      <c r="AQ811" s="231"/>
      <c r="AS811" s="231"/>
    </row>
    <row r="812" spans="1:45" customFormat="1" ht="15" x14ac:dyDescent="0.25">
      <c r="A812" s="236"/>
      <c r="B812" s="239"/>
      <c r="C812" s="238" t="s">
        <v>788</v>
      </c>
      <c r="D812" s="363" t="s">
        <v>789</v>
      </c>
      <c r="E812" s="363"/>
      <c r="F812" s="363"/>
      <c r="G812" s="240" t="s">
        <v>67</v>
      </c>
      <c r="H812" s="248">
        <v>92</v>
      </c>
      <c r="I812" s="241"/>
      <c r="J812" s="248">
        <v>92</v>
      </c>
      <c r="K812" s="250"/>
      <c r="L812" s="241"/>
      <c r="M812" s="242">
        <v>19.87</v>
      </c>
      <c r="N812" s="241"/>
      <c r="O812" s="245">
        <v>889.68</v>
      </c>
      <c r="AF812" s="231"/>
      <c r="AG812" s="231"/>
      <c r="AH812" s="231"/>
      <c r="AK812" s="215" t="s">
        <v>789</v>
      </c>
      <c r="AM812" s="231"/>
      <c r="AQ812" s="231"/>
      <c r="AS812" s="231"/>
    </row>
    <row r="813" spans="1:45" customFormat="1" ht="15" x14ac:dyDescent="0.25">
      <c r="A813" s="236"/>
      <c r="B813" s="239"/>
      <c r="C813" s="238" t="s">
        <v>790</v>
      </c>
      <c r="D813" s="363" t="s">
        <v>791</v>
      </c>
      <c r="E813" s="363"/>
      <c r="F813" s="363"/>
      <c r="G813" s="240" t="s">
        <v>67</v>
      </c>
      <c r="H813" s="248">
        <v>52</v>
      </c>
      <c r="I813" s="241"/>
      <c r="J813" s="248">
        <v>52</v>
      </c>
      <c r="K813" s="250"/>
      <c r="L813" s="241"/>
      <c r="M813" s="242">
        <v>11.23</v>
      </c>
      <c r="N813" s="241"/>
      <c r="O813" s="245">
        <v>502.86</v>
      </c>
      <c r="AF813" s="231"/>
      <c r="AG813" s="231"/>
      <c r="AH813" s="231"/>
      <c r="AK813" s="215" t="s">
        <v>791</v>
      </c>
      <c r="AM813" s="231"/>
      <c r="AQ813" s="231"/>
      <c r="AS813" s="231"/>
    </row>
    <row r="814" spans="1:45" customFormat="1" ht="15" x14ac:dyDescent="0.25">
      <c r="A814" s="236"/>
      <c r="B814" s="260"/>
      <c r="C814" s="295"/>
      <c r="D814" s="364" t="s">
        <v>70</v>
      </c>
      <c r="E814" s="364"/>
      <c r="F814" s="364"/>
      <c r="G814" s="233"/>
      <c r="H814" s="261"/>
      <c r="I814" s="261"/>
      <c r="J814" s="261"/>
      <c r="K814" s="262"/>
      <c r="L814" s="261"/>
      <c r="M814" s="263">
        <v>133.11000000000001</v>
      </c>
      <c r="N814" s="256"/>
      <c r="O814" s="264">
        <v>2992.92</v>
      </c>
      <c r="AF814" s="231"/>
      <c r="AG814" s="231"/>
      <c r="AH814" s="231"/>
      <c r="AM814" s="231" t="s">
        <v>70</v>
      </c>
      <c r="AQ814" s="231"/>
      <c r="AS814" s="231"/>
    </row>
    <row r="815" spans="1:45" customFormat="1" ht="45.75" x14ac:dyDescent="0.25">
      <c r="A815" s="232" t="s">
        <v>694</v>
      </c>
      <c r="B815" s="233" t="s">
        <v>792</v>
      </c>
      <c r="C815" s="294" t="s">
        <v>793</v>
      </c>
      <c r="D815" s="368" t="s">
        <v>794</v>
      </c>
      <c r="E815" s="368"/>
      <c r="F815" s="368"/>
      <c r="G815" s="233" t="s">
        <v>80</v>
      </c>
      <c r="H815" s="233">
        <v>0.21360000000000001</v>
      </c>
      <c r="I815" s="233" t="s">
        <v>48</v>
      </c>
      <c r="J815" s="233" t="s">
        <v>795</v>
      </c>
      <c r="K815" s="234" t="s">
        <v>796</v>
      </c>
      <c r="L815" s="233"/>
      <c r="M815" s="234" t="s">
        <v>797</v>
      </c>
      <c r="N815" s="233" t="s">
        <v>82</v>
      </c>
      <c r="O815" s="235" t="s">
        <v>798</v>
      </c>
      <c r="AF815" s="231"/>
      <c r="AG815" s="231"/>
      <c r="AH815" s="231" t="s">
        <v>794</v>
      </c>
      <c r="AM815" s="231"/>
      <c r="AQ815" s="231"/>
      <c r="AS815" s="231"/>
    </row>
    <row r="816" spans="1:45" customFormat="1" ht="15" x14ac:dyDescent="0.25">
      <c r="A816" s="267"/>
      <c r="B816" s="214"/>
      <c r="C816" s="295"/>
      <c r="D816" s="363" t="s">
        <v>83</v>
      </c>
      <c r="E816" s="363"/>
      <c r="F816" s="363"/>
      <c r="G816" s="363"/>
      <c r="H816" s="363"/>
      <c r="I816" s="363"/>
      <c r="J816" s="363"/>
      <c r="K816" s="363"/>
      <c r="L816" s="363"/>
      <c r="M816" s="363"/>
      <c r="N816" s="363"/>
      <c r="O816" s="365"/>
      <c r="AF816" s="231"/>
      <c r="AG816" s="231"/>
      <c r="AH816" s="231"/>
      <c r="AM816" s="231"/>
      <c r="AN816" s="215" t="s">
        <v>83</v>
      </c>
      <c r="AQ816" s="231"/>
      <c r="AS816" s="231"/>
    </row>
    <row r="817" spans="1:45" customFormat="1" ht="15" x14ac:dyDescent="0.25">
      <c r="A817" s="236"/>
      <c r="B817" s="260"/>
      <c r="C817" s="295"/>
      <c r="D817" s="364" t="s">
        <v>70</v>
      </c>
      <c r="E817" s="364"/>
      <c r="F817" s="364"/>
      <c r="G817" s="233"/>
      <c r="H817" s="261"/>
      <c r="I817" s="261"/>
      <c r="J817" s="261"/>
      <c r="K817" s="262"/>
      <c r="L817" s="261"/>
      <c r="M817" s="263">
        <v>153.36000000000001</v>
      </c>
      <c r="N817" s="256"/>
      <c r="O817" s="264">
        <v>1251.42</v>
      </c>
      <c r="AF817" s="231"/>
      <c r="AG817" s="231"/>
      <c r="AH817" s="231"/>
      <c r="AM817" s="231" t="s">
        <v>70</v>
      </c>
      <c r="AQ817" s="231"/>
      <c r="AS817" s="231"/>
    </row>
    <row r="818" spans="1:45" customFormat="1" ht="22.5" x14ac:dyDescent="0.25">
      <c r="A818" s="232" t="s">
        <v>699</v>
      </c>
      <c r="B818" s="233" t="s">
        <v>799</v>
      </c>
      <c r="C818" s="294" t="s">
        <v>800</v>
      </c>
      <c r="D818" s="368" t="s">
        <v>801</v>
      </c>
      <c r="E818" s="368"/>
      <c r="F818" s="368"/>
      <c r="G818" s="233" t="s">
        <v>173</v>
      </c>
      <c r="H818" s="233">
        <v>0.26700000000000002</v>
      </c>
      <c r="I818" s="233" t="s">
        <v>48</v>
      </c>
      <c r="J818" s="233" t="s">
        <v>787</v>
      </c>
      <c r="K818" s="234"/>
      <c r="L818" s="233"/>
      <c r="M818" s="234"/>
      <c r="N818" s="233"/>
      <c r="O818" s="235"/>
      <c r="AF818" s="231"/>
      <c r="AG818" s="231"/>
      <c r="AH818" s="231" t="s">
        <v>801</v>
      </c>
      <c r="AM818" s="231"/>
      <c r="AQ818" s="231"/>
      <c r="AS818" s="231"/>
    </row>
    <row r="819" spans="1:45" customFormat="1" ht="33.75" x14ac:dyDescent="0.25">
      <c r="A819" s="236"/>
      <c r="B819" s="237"/>
      <c r="C819" s="238" t="s">
        <v>50</v>
      </c>
      <c r="D819" s="366" t="s">
        <v>51</v>
      </c>
      <c r="E819" s="366"/>
      <c r="F819" s="366"/>
      <c r="G819" s="366"/>
      <c r="H819" s="366"/>
      <c r="I819" s="366"/>
      <c r="J819" s="366"/>
      <c r="K819" s="366"/>
      <c r="L819" s="366"/>
      <c r="M819" s="366"/>
      <c r="N819" s="366"/>
      <c r="O819" s="367"/>
      <c r="AF819" s="231"/>
      <c r="AG819" s="231"/>
      <c r="AH819" s="231"/>
      <c r="AI819" s="215" t="s">
        <v>51</v>
      </c>
      <c r="AM819" s="231"/>
      <c r="AQ819" s="231"/>
      <c r="AS819" s="231"/>
    </row>
    <row r="820" spans="1:45" customFormat="1" ht="57" x14ac:dyDescent="0.25">
      <c r="A820" s="236"/>
      <c r="B820" s="237"/>
      <c r="C820" s="238" t="s">
        <v>52</v>
      </c>
      <c r="D820" s="366" t="s">
        <v>53</v>
      </c>
      <c r="E820" s="366"/>
      <c r="F820" s="366"/>
      <c r="G820" s="366"/>
      <c r="H820" s="366"/>
      <c r="I820" s="366"/>
      <c r="J820" s="366"/>
      <c r="K820" s="366"/>
      <c r="L820" s="366"/>
      <c r="M820" s="366"/>
      <c r="N820" s="366"/>
      <c r="O820" s="367"/>
      <c r="AF820" s="231"/>
      <c r="AG820" s="231"/>
      <c r="AH820" s="231"/>
      <c r="AI820" s="215" t="s">
        <v>53</v>
      </c>
      <c r="AM820" s="231"/>
      <c r="AQ820" s="231"/>
      <c r="AS820" s="231"/>
    </row>
    <row r="821" spans="1:45" customFormat="1" ht="15" x14ac:dyDescent="0.25">
      <c r="A821" s="236"/>
      <c r="B821" s="239"/>
      <c r="C821" s="238" t="s">
        <v>48</v>
      </c>
      <c r="D821" s="363" t="s">
        <v>54</v>
      </c>
      <c r="E821" s="363"/>
      <c r="F821" s="363"/>
      <c r="G821" s="240"/>
      <c r="H821" s="241"/>
      <c r="I821" s="241"/>
      <c r="J821" s="241"/>
      <c r="K821" s="242">
        <v>300.22000000000003</v>
      </c>
      <c r="L821" s="265">
        <v>1.3225</v>
      </c>
      <c r="M821" s="242">
        <v>106.01</v>
      </c>
      <c r="N821" s="244">
        <v>44.77</v>
      </c>
      <c r="O821" s="247">
        <v>4746.07</v>
      </c>
      <c r="AF821" s="231"/>
      <c r="AG821" s="231"/>
      <c r="AH821" s="231"/>
      <c r="AJ821" s="215" t="s">
        <v>54</v>
      </c>
      <c r="AM821" s="231"/>
      <c r="AQ821" s="231"/>
      <c r="AS821" s="231"/>
    </row>
    <row r="822" spans="1:45" customFormat="1" ht="15" x14ac:dyDescent="0.25">
      <c r="A822" s="236"/>
      <c r="B822" s="239"/>
      <c r="C822" s="238" t="s">
        <v>58</v>
      </c>
      <c r="D822" s="363" t="s">
        <v>59</v>
      </c>
      <c r="E822" s="363"/>
      <c r="F822" s="363"/>
      <c r="G822" s="240"/>
      <c r="H822" s="241"/>
      <c r="I822" s="241"/>
      <c r="J822" s="241"/>
      <c r="K822" s="242">
        <v>137.72999999999999</v>
      </c>
      <c r="L822" s="241"/>
      <c r="M822" s="242">
        <v>36.770000000000003</v>
      </c>
      <c r="N822" s="244">
        <v>8.16</v>
      </c>
      <c r="O822" s="245">
        <v>300.04000000000002</v>
      </c>
      <c r="AF822" s="231"/>
      <c r="AG822" s="231"/>
      <c r="AH822" s="231"/>
      <c r="AJ822" s="215" t="s">
        <v>59</v>
      </c>
      <c r="AM822" s="231"/>
      <c r="AQ822" s="231"/>
      <c r="AS822" s="231"/>
    </row>
    <row r="823" spans="1:45" customFormat="1" ht="15" x14ac:dyDescent="0.25">
      <c r="A823" s="236"/>
      <c r="B823" s="239"/>
      <c r="C823" s="238"/>
      <c r="D823" s="363" t="s">
        <v>60</v>
      </c>
      <c r="E823" s="363"/>
      <c r="F823" s="363"/>
      <c r="G823" s="240" t="s">
        <v>61</v>
      </c>
      <c r="H823" s="252">
        <v>33.1</v>
      </c>
      <c r="I823" s="265">
        <v>1.3225</v>
      </c>
      <c r="J823" s="269">
        <v>11.6878583</v>
      </c>
      <c r="K823" s="250"/>
      <c r="L823" s="241"/>
      <c r="M823" s="250"/>
      <c r="N823" s="241"/>
      <c r="O823" s="251"/>
      <c r="AF823" s="231"/>
      <c r="AG823" s="231"/>
      <c r="AH823" s="231"/>
      <c r="AK823" s="215" t="s">
        <v>60</v>
      </c>
      <c r="AM823" s="231"/>
      <c r="AQ823" s="231"/>
      <c r="AS823" s="231"/>
    </row>
    <row r="824" spans="1:45" customFormat="1" ht="15" x14ac:dyDescent="0.25">
      <c r="A824" s="254"/>
      <c r="B824" s="240"/>
      <c r="C824" s="238"/>
      <c r="D824" s="369" t="s">
        <v>63</v>
      </c>
      <c r="E824" s="369"/>
      <c r="F824" s="369"/>
      <c r="G824" s="255"/>
      <c r="H824" s="256"/>
      <c r="I824" s="256"/>
      <c r="J824" s="256"/>
      <c r="K824" s="258">
        <v>437.95</v>
      </c>
      <c r="L824" s="256"/>
      <c r="M824" s="258">
        <v>142.78</v>
      </c>
      <c r="N824" s="256"/>
      <c r="O824" s="259">
        <v>5046.1099999999997</v>
      </c>
      <c r="AF824" s="231"/>
      <c r="AG824" s="231"/>
      <c r="AH824" s="231"/>
      <c r="AL824" s="215" t="s">
        <v>63</v>
      </c>
      <c r="AM824" s="231"/>
      <c r="AQ824" s="231"/>
      <c r="AS824" s="231"/>
    </row>
    <row r="825" spans="1:45" customFormat="1" ht="15" x14ac:dyDescent="0.25">
      <c r="A825" s="236"/>
      <c r="B825" s="239"/>
      <c r="C825" s="238"/>
      <c r="D825" s="363" t="s">
        <v>64</v>
      </c>
      <c r="E825" s="363"/>
      <c r="F825" s="363"/>
      <c r="G825" s="240"/>
      <c r="H825" s="241"/>
      <c r="I825" s="241"/>
      <c r="J825" s="241"/>
      <c r="K825" s="250"/>
      <c r="L825" s="241"/>
      <c r="M825" s="242">
        <v>106.01</v>
      </c>
      <c r="N825" s="241"/>
      <c r="O825" s="247">
        <v>4746.07</v>
      </c>
      <c r="AF825" s="231"/>
      <c r="AG825" s="231"/>
      <c r="AH825" s="231"/>
      <c r="AK825" s="215" t="s">
        <v>64</v>
      </c>
      <c r="AM825" s="231"/>
      <c r="AQ825" s="231"/>
      <c r="AS825" s="231"/>
    </row>
    <row r="826" spans="1:45" customFormat="1" ht="45" x14ac:dyDescent="0.25">
      <c r="A826" s="236"/>
      <c r="B826" s="239"/>
      <c r="C826" s="238" t="s">
        <v>542</v>
      </c>
      <c r="D826" s="363" t="s">
        <v>543</v>
      </c>
      <c r="E826" s="363"/>
      <c r="F826" s="363"/>
      <c r="G826" s="240" t="s">
        <v>67</v>
      </c>
      <c r="H826" s="248">
        <v>93</v>
      </c>
      <c r="I826" s="241"/>
      <c r="J826" s="248">
        <v>93</v>
      </c>
      <c r="K826" s="250"/>
      <c r="L826" s="241"/>
      <c r="M826" s="242">
        <v>98.59</v>
      </c>
      <c r="N826" s="241"/>
      <c r="O826" s="247">
        <v>4413.8500000000004</v>
      </c>
      <c r="AF826" s="231"/>
      <c r="AG826" s="231"/>
      <c r="AH826" s="231"/>
      <c r="AK826" s="215" t="s">
        <v>543</v>
      </c>
      <c r="AM826" s="231"/>
      <c r="AQ826" s="231"/>
      <c r="AS826" s="231"/>
    </row>
    <row r="827" spans="1:45" customFormat="1" ht="67.5" x14ac:dyDescent="0.25">
      <c r="A827" s="236"/>
      <c r="B827" s="239"/>
      <c r="C827" s="238" t="s">
        <v>544</v>
      </c>
      <c r="D827" s="363" t="s">
        <v>545</v>
      </c>
      <c r="E827" s="363"/>
      <c r="F827" s="363"/>
      <c r="G827" s="240" t="s">
        <v>67</v>
      </c>
      <c r="H827" s="248">
        <v>62</v>
      </c>
      <c r="I827" s="244">
        <v>0.85</v>
      </c>
      <c r="J827" s="252">
        <v>52.7</v>
      </c>
      <c r="K827" s="250"/>
      <c r="L827" s="241"/>
      <c r="M827" s="242">
        <v>55.87</v>
      </c>
      <c r="N827" s="241"/>
      <c r="O827" s="247">
        <v>2501.1799999999998</v>
      </c>
      <c r="AF827" s="231"/>
      <c r="AG827" s="231"/>
      <c r="AH827" s="231"/>
      <c r="AK827" s="215" t="s">
        <v>545</v>
      </c>
      <c r="AM827" s="231"/>
      <c r="AQ827" s="231"/>
      <c r="AS827" s="231"/>
    </row>
    <row r="828" spans="1:45" customFormat="1" ht="15" x14ac:dyDescent="0.25">
      <c r="A828" s="236"/>
      <c r="B828" s="260"/>
      <c r="C828" s="295"/>
      <c r="D828" s="364" t="s">
        <v>70</v>
      </c>
      <c r="E828" s="364"/>
      <c r="F828" s="364"/>
      <c r="G828" s="233"/>
      <c r="H828" s="261"/>
      <c r="I828" s="261"/>
      <c r="J828" s="261"/>
      <c r="K828" s="262"/>
      <c r="L828" s="261"/>
      <c r="M828" s="263">
        <v>297.24</v>
      </c>
      <c r="N828" s="256"/>
      <c r="O828" s="264">
        <v>11961.14</v>
      </c>
      <c r="AF828" s="231"/>
      <c r="AG828" s="231"/>
      <c r="AH828" s="231"/>
      <c r="AM828" s="231" t="s">
        <v>70</v>
      </c>
      <c r="AQ828" s="231"/>
      <c r="AS828" s="231"/>
    </row>
    <row r="829" spans="1:45" customFormat="1" ht="23.25" x14ac:dyDescent="0.25">
      <c r="A829" s="232" t="s">
        <v>802</v>
      </c>
      <c r="B829" s="233" t="s">
        <v>358</v>
      </c>
      <c r="C829" s="294" t="s">
        <v>803</v>
      </c>
      <c r="D829" s="368" t="s">
        <v>804</v>
      </c>
      <c r="E829" s="368"/>
      <c r="F829" s="368"/>
      <c r="G829" s="233" t="s">
        <v>113</v>
      </c>
      <c r="H829" s="233">
        <v>26.7</v>
      </c>
      <c r="I829" s="233" t="s">
        <v>48</v>
      </c>
      <c r="J829" s="233" t="s">
        <v>805</v>
      </c>
      <c r="K829" s="234" t="s">
        <v>806</v>
      </c>
      <c r="L829" s="233"/>
      <c r="M829" s="234" t="s">
        <v>807</v>
      </c>
      <c r="N829" s="233" t="s">
        <v>82</v>
      </c>
      <c r="O829" s="235" t="s">
        <v>808</v>
      </c>
      <c r="AF829" s="231"/>
      <c r="AG829" s="231"/>
      <c r="AH829" s="231" t="s">
        <v>804</v>
      </c>
      <c r="AM829" s="231"/>
      <c r="AQ829" s="231"/>
      <c r="AS829" s="231"/>
    </row>
    <row r="830" spans="1:45" customFormat="1" ht="15" x14ac:dyDescent="0.25">
      <c r="A830" s="267"/>
      <c r="B830" s="214"/>
      <c r="C830" s="295"/>
      <c r="D830" s="363" t="s">
        <v>83</v>
      </c>
      <c r="E830" s="363"/>
      <c r="F830" s="363"/>
      <c r="G830" s="363"/>
      <c r="H830" s="363"/>
      <c r="I830" s="363"/>
      <c r="J830" s="363"/>
      <c r="K830" s="363"/>
      <c r="L830" s="363"/>
      <c r="M830" s="363"/>
      <c r="N830" s="363"/>
      <c r="O830" s="365"/>
      <c r="AF830" s="231"/>
      <c r="AG830" s="231"/>
      <c r="AH830" s="231"/>
      <c r="AM830" s="231"/>
      <c r="AN830" s="215" t="s">
        <v>83</v>
      </c>
      <c r="AQ830" s="231"/>
      <c r="AS830" s="231"/>
    </row>
    <row r="831" spans="1:45" customFormat="1" ht="15" x14ac:dyDescent="0.25">
      <c r="A831" s="236"/>
      <c r="B831" s="260"/>
      <c r="C831" s="295"/>
      <c r="D831" s="364" t="s">
        <v>70</v>
      </c>
      <c r="E831" s="364"/>
      <c r="F831" s="364"/>
      <c r="G831" s="233"/>
      <c r="H831" s="261"/>
      <c r="I831" s="261"/>
      <c r="J831" s="261"/>
      <c r="K831" s="262"/>
      <c r="L831" s="261"/>
      <c r="M831" s="268">
        <v>1721.35</v>
      </c>
      <c r="N831" s="256"/>
      <c r="O831" s="264">
        <v>14046.22</v>
      </c>
      <c r="AF831" s="231"/>
      <c r="AG831" s="231"/>
      <c r="AH831" s="231"/>
      <c r="AM831" s="231" t="s">
        <v>70</v>
      </c>
      <c r="AQ831" s="231"/>
      <c r="AS831" s="231"/>
    </row>
    <row r="832" spans="1:45" customFormat="1" ht="56.25" x14ac:dyDescent="0.25">
      <c r="A832" s="232" t="s">
        <v>708</v>
      </c>
      <c r="B832" s="233" t="s">
        <v>359</v>
      </c>
      <c r="C832" s="294" t="s">
        <v>626</v>
      </c>
      <c r="D832" s="368" t="s">
        <v>627</v>
      </c>
      <c r="E832" s="368"/>
      <c r="F832" s="368"/>
      <c r="G832" s="233" t="s">
        <v>105</v>
      </c>
      <c r="H832" s="233">
        <v>60</v>
      </c>
      <c r="I832" s="233" t="s">
        <v>48</v>
      </c>
      <c r="J832" s="233" t="s">
        <v>351</v>
      </c>
      <c r="K832" s="234" t="s">
        <v>629</v>
      </c>
      <c r="L832" s="233" t="s">
        <v>308</v>
      </c>
      <c r="M832" s="234" t="s">
        <v>809</v>
      </c>
      <c r="N832" s="233" t="s">
        <v>82</v>
      </c>
      <c r="O832" s="235" t="s">
        <v>810</v>
      </c>
      <c r="AF832" s="231"/>
      <c r="AG832" s="231"/>
      <c r="AH832" s="231" t="s">
        <v>627</v>
      </c>
      <c r="AM832" s="231"/>
      <c r="AQ832" s="231"/>
      <c r="AS832" s="231"/>
    </row>
    <row r="833" spans="1:45" customFormat="1" ht="15" x14ac:dyDescent="0.25">
      <c r="A833" s="267"/>
      <c r="B833" s="214"/>
      <c r="C833" s="295"/>
      <c r="D833" s="363" t="s">
        <v>83</v>
      </c>
      <c r="E833" s="363"/>
      <c r="F833" s="363"/>
      <c r="G833" s="363"/>
      <c r="H833" s="363"/>
      <c r="I833" s="363"/>
      <c r="J833" s="363"/>
      <c r="K833" s="363"/>
      <c r="L833" s="363"/>
      <c r="M833" s="363"/>
      <c r="N833" s="363"/>
      <c r="O833" s="365"/>
      <c r="AF833" s="231"/>
      <c r="AG833" s="231"/>
      <c r="AH833" s="231"/>
      <c r="AM833" s="231"/>
      <c r="AN833" s="215" t="s">
        <v>83</v>
      </c>
      <c r="AQ833" s="231"/>
      <c r="AS833" s="231"/>
    </row>
    <row r="834" spans="1:45" customFormat="1" ht="15" x14ac:dyDescent="0.25">
      <c r="A834" s="267"/>
      <c r="B834" s="260"/>
      <c r="C834" s="295"/>
      <c r="D834" s="363" t="s">
        <v>632</v>
      </c>
      <c r="E834" s="363"/>
      <c r="F834" s="363"/>
      <c r="G834" s="363"/>
      <c r="H834" s="363"/>
      <c r="I834" s="363"/>
      <c r="J834" s="363"/>
      <c r="K834" s="363"/>
      <c r="L834" s="363"/>
      <c r="M834" s="363"/>
      <c r="N834" s="363"/>
      <c r="O834" s="365"/>
      <c r="AF834" s="231"/>
      <c r="AG834" s="231"/>
      <c r="AH834" s="231"/>
      <c r="AM834" s="231"/>
      <c r="AO834" s="215" t="s">
        <v>632</v>
      </c>
      <c r="AQ834" s="231"/>
      <c r="AS834" s="231"/>
    </row>
    <row r="835" spans="1:45" customFormat="1" ht="15" x14ac:dyDescent="0.25">
      <c r="A835" s="236"/>
      <c r="B835" s="237"/>
      <c r="C835" s="238"/>
      <c r="D835" s="366" t="s">
        <v>633</v>
      </c>
      <c r="E835" s="366"/>
      <c r="F835" s="366"/>
      <c r="G835" s="366"/>
      <c r="H835" s="366"/>
      <c r="I835" s="366"/>
      <c r="J835" s="366"/>
      <c r="K835" s="366"/>
      <c r="L835" s="366"/>
      <c r="M835" s="366"/>
      <c r="N835" s="366"/>
      <c r="O835" s="367"/>
      <c r="AF835" s="231"/>
      <c r="AG835" s="231"/>
      <c r="AH835" s="231"/>
      <c r="AI835" s="215" t="s">
        <v>633</v>
      </c>
      <c r="AM835" s="231"/>
      <c r="AQ835" s="231"/>
      <c r="AS835" s="231"/>
    </row>
    <row r="836" spans="1:45" customFormat="1" ht="15" x14ac:dyDescent="0.25">
      <c r="A836" s="236"/>
      <c r="B836" s="237"/>
      <c r="C836" s="238"/>
      <c r="D836" s="366" t="s">
        <v>117</v>
      </c>
      <c r="E836" s="366"/>
      <c r="F836" s="366"/>
      <c r="G836" s="366"/>
      <c r="H836" s="366"/>
      <c r="I836" s="366"/>
      <c r="J836" s="366"/>
      <c r="K836" s="366"/>
      <c r="L836" s="366"/>
      <c r="M836" s="366"/>
      <c r="N836" s="366"/>
      <c r="O836" s="367"/>
      <c r="AF836" s="231"/>
      <c r="AG836" s="231"/>
      <c r="AH836" s="231"/>
      <c r="AI836" s="215" t="s">
        <v>117</v>
      </c>
      <c r="AM836" s="231"/>
      <c r="AQ836" s="231"/>
      <c r="AS836" s="231"/>
    </row>
    <row r="837" spans="1:45" customFormat="1" ht="15" x14ac:dyDescent="0.25">
      <c r="A837" s="236"/>
      <c r="B837" s="260"/>
      <c r="C837" s="295"/>
      <c r="D837" s="364" t="s">
        <v>70</v>
      </c>
      <c r="E837" s="364"/>
      <c r="F837" s="364"/>
      <c r="G837" s="233"/>
      <c r="H837" s="261"/>
      <c r="I837" s="261"/>
      <c r="J837" s="261"/>
      <c r="K837" s="262"/>
      <c r="L837" s="261"/>
      <c r="M837" s="263">
        <v>608.53</v>
      </c>
      <c r="N837" s="256"/>
      <c r="O837" s="264">
        <v>4965.6000000000004</v>
      </c>
      <c r="AF837" s="231"/>
      <c r="AG837" s="231"/>
      <c r="AH837" s="231"/>
      <c r="AM837" s="231" t="s">
        <v>70</v>
      </c>
      <c r="AQ837" s="231"/>
      <c r="AS837" s="231"/>
    </row>
    <row r="838" spans="1:45" customFormat="1" ht="15" x14ac:dyDescent="0.25">
      <c r="A838" s="271"/>
      <c r="B838" s="216"/>
      <c r="C838" s="234"/>
      <c r="D838" s="364" t="s">
        <v>811</v>
      </c>
      <c r="E838" s="364"/>
      <c r="F838" s="364"/>
      <c r="G838" s="364"/>
      <c r="H838" s="364"/>
      <c r="I838" s="364"/>
      <c r="J838" s="364"/>
      <c r="K838" s="364"/>
      <c r="L838" s="364"/>
      <c r="M838" s="272"/>
      <c r="N838" s="273"/>
      <c r="O838" s="274"/>
      <c r="P838" s="275"/>
      <c r="AF838" s="231"/>
      <c r="AG838" s="231"/>
      <c r="AH838" s="231"/>
      <c r="AM838" s="231"/>
      <c r="AQ838" s="231" t="s">
        <v>811</v>
      </c>
      <c r="AS838" s="231"/>
    </row>
    <row r="839" spans="1:45" customFormat="1" ht="15" x14ac:dyDescent="0.25">
      <c r="A839" s="236"/>
      <c r="B839" s="214"/>
      <c r="C839" s="238"/>
      <c r="D839" s="363" t="s">
        <v>94</v>
      </c>
      <c r="E839" s="363"/>
      <c r="F839" s="363"/>
      <c r="G839" s="363"/>
      <c r="H839" s="363"/>
      <c r="I839" s="363"/>
      <c r="J839" s="363"/>
      <c r="K839" s="363"/>
      <c r="L839" s="363"/>
      <c r="M839" s="276">
        <v>118872.26</v>
      </c>
      <c r="N839" s="277"/>
      <c r="O839" s="278"/>
      <c r="P839" s="279"/>
      <c r="AF839" s="231"/>
      <c r="AG839" s="231"/>
      <c r="AH839" s="231"/>
      <c r="AM839" s="231"/>
      <c r="AQ839" s="231"/>
      <c r="AR839" s="215" t="s">
        <v>94</v>
      </c>
      <c r="AS839" s="231"/>
    </row>
    <row r="840" spans="1:45" customFormat="1" ht="15" x14ac:dyDescent="0.25">
      <c r="A840" s="236"/>
      <c r="B840" s="214"/>
      <c r="C840" s="238"/>
      <c r="D840" s="363" t="s">
        <v>95</v>
      </c>
      <c r="E840" s="363"/>
      <c r="F840" s="363"/>
      <c r="G840" s="363"/>
      <c r="H840" s="363"/>
      <c r="I840" s="363"/>
      <c r="J840" s="363"/>
      <c r="K840" s="363"/>
      <c r="L840" s="363"/>
      <c r="M840" s="279"/>
      <c r="N840" s="277"/>
      <c r="O840" s="278"/>
      <c r="P840" s="279"/>
      <c r="AF840" s="231"/>
      <c r="AG840" s="231"/>
      <c r="AH840" s="231"/>
      <c r="AM840" s="231"/>
      <c r="AQ840" s="231"/>
      <c r="AR840" s="215" t="s">
        <v>95</v>
      </c>
      <c r="AS840" s="231"/>
    </row>
    <row r="841" spans="1:45" customFormat="1" ht="15" x14ac:dyDescent="0.25">
      <c r="A841" s="236"/>
      <c r="B841" s="214"/>
      <c r="C841" s="238"/>
      <c r="D841" s="363" t="s">
        <v>96</v>
      </c>
      <c r="E841" s="363"/>
      <c r="F841" s="363"/>
      <c r="G841" s="363"/>
      <c r="H841" s="363"/>
      <c r="I841" s="363"/>
      <c r="J841" s="363"/>
      <c r="K841" s="363"/>
      <c r="L841" s="363"/>
      <c r="M841" s="276">
        <v>5947.83</v>
      </c>
      <c r="N841" s="277"/>
      <c r="O841" s="278"/>
      <c r="P841" s="279"/>
      <c r="AF841" s="231"/>
      <c r="AG841" s="231"/>
      <c r="AH841" s="231"/>
      <c r="AM841" s="231"/>
      <c r="AQ841" s="231"/>
      <c r="AR841" s="215" t="s">
        <v>96</v>
      </c>
      <c r="AS841" s="231"/>
    </row>
    <row r="842" spans="1:45" customFormat="1" ht="15" x14ac:dyDescent="0.25">
      <c r="A842" s="236"/>
      <c r="B842" s="214"/>
      <c r="C842" s="238"/>
      <c r="D842" s="363" t="s">
        <v>97</v>
      </c>
      <c r="E842" s="363"/>
      <c r="F842" s="363"/>
      <c r="G842" s="363"/>
      <c r="H842" s="363"/>
      <c r="I842" s="363"/>
      <c r="J842" s="363"/>
      <c r="K842" s="363"/>
      <c r="L842" s="363"/>
      <c r="M842" s="276">
        <v>21621.01</v>
      </c>
      <c r="N842" s="277"/>
      <c r="O842" s="278"/>
      <c r="P842" s="279"/>
      <c r="AF842" s="231"/>
      <c r="AG842" s="231"/>
      <c r="AH842" s="231"/>
      <c r="AM842" s="231"/>
      <c r="AQ842" s="231"/>
      <c r="AR842" s="215" t="s">
        <v>97</v>
      </c>
      <c r="AS842" s="231"/>
    </row>
    <row r="843" spans="1:45" customFormat="1" ht="15" x14ac:dyDescent="0.25">
      <c r="A843" s="236"/>
      <c r="B843" s="214"/>
      <c r="C843" s="238"/>
      <c r="D843" s="363" t="s">
        <v>98</v>
      </c>
      <c r="E843" s="363"/>
      <c r="F843" s="363"/>
      <c r="G843" s="363"/>
      <c r="H843" s="363"/>
      <c r="I843" s="363"/>
      <c r="J843" s="363"/>
      <c r="K843" s="363"/>
      <c r="L843" s="363"/>
      <c r="M843" s="276">
        <v>1902.25</v>
      </c>
      <c r="N843" s="277"/>
      <c r="O843" s="278"/>
      <c r="P843" s="279"/>
      <c r="AF843" s="231"/>
      <c r="AG843" s="231"/>
      <c r="AH843" s="231"/>
      <c r="AM843" s="231"/>
      <c r="AQ843" s="231"/>
      <c r="AR843" s="215" t="s">
        <v>98</v>
      </c>
      <c r="AS843" s="231"/>
    </row>
    <row r="844" spans="1:45" customFormat="1" ht="15" x14ac:dyDescent="0.25">
      <c r="A844" s="236"/>
      <c r="B844" s="214"/>
      <c r="C844" s="238"/>
      <c r="D844" s="363" t="s">
        <v>99</v>
      </c>
      <c r="E844" s="363"/>
      <c r="F844" s="363"/>
      <c r="G844" s="363"/>
      <c r="H844" s="363"/>
      <c r="I844" s="363"/>
      <c r="J844" s="363"/>
      <c r="K844" s="363"/>
      <c r="L844" s="363"/>
      <c r="M844" s="276">
        <v>91303.42</v>
      </c>
      <c r="N844" s="277"/>
      <c r="O844" s="278"/>
      <c r="P844" s="279"/>
      <c r="AF844" s="231"/>
      <c r="AG844" s="231"/>
      <c r="AH844" s="231"/>
      <c r="AM844" s="231"/>
      <c r="AQ844" s="231"/>
      <c r="AR844" s="215" t="s">
        <v>99</v>
      </c>
      <c r="AS844" s="231"/>
    </row>
    <row r="845" spans="1:45" customFormat="1" ht="15" x14ac:dyDescent="0.25">
      <c r="A845" s="236"/>
      <c r="B845" s="214"/>
      <c r="C845" s="238"/>
      <c r="D845" s="363" t="s">
        <v>100</v>
      </c>
      <c r="E845" s="363"/>
      <c r="F845" s="363"/>
      <c r="G845" s="363"/>
      <c r="H845" s="363"/>
      <c r="I845" s="363"/>
      <c r="J845" s="363"/>
      <c r="K845" s="363"/>
      <c r="L845" s="363"/>
      <c r="M845" s="276">
        <v>130309.45</v>
      </c>
      <c r="N845" s="277"/>
      <c r="O845" s="278"/>
      <c r="P845" s="279"/>
      <c r="AF845" s="231"/>
      <c r="AG845" s="231"/>
      <c r="AH845" s="231"/>
      <c r="AM845" s="231"/>
      <c r="AQ845" s="231"/>
      <c r="AR845" s="215" t="s">
        <v>100</v>
      </c>
      <c r="AS845" s="231"/>
    </row>
    <row r="846" spans="1:45" customFormat="1" ht="15" x14ac:dyDescent="0.25">
      <c r="A846" s="236"/>
      <c r="B846" s="214"/>
      <c r="C846" s="238"/>
      <c r="D846" s="363" t="s">
        <v>95</v>
      </c>
      <c r="E846" s="363"/>
      <c r="F846" s="363"/>
      <c r="G846" s="363"/>
      <c r="H846" s="363"/>
      <c r="I846" s="363"/>
      <c r="J846" s="363"/>
      <c r="K846" s="363"/>
      <c r="L846" s="363"/>
      <c r="M846" s="279"/>
      <c r="N846" s="277"/>
      <c r="O846" s="278"/>
      <c r="P846" s="279"/>
      <c r="AF846" s="231"/>
      <c r="AG846" s="231"/>
      <c r="AH846" s="231"/>
      <c r="AM846" s="231"/>
      <c r="AQ846" s="231"/>
      <c r="AR846" s="215" t="s">
        <v>95</v>
      </c>
      <c r="AS846" s="231"/>
    </row>
    <row r="847" spans="1:45" customFormat="1" ht="15" x14ac:dyDescent="0.25">
      <c r="A847" s="236"/>
      <c r="B847" s="214"/>
      <c r="C847" s="238"/>
      <c r="D847" s="363" t="s">
        <v>106</v>
      </c>
      <c r="E847" s="363"/>
      <c r="F847" s="363"/>
      <c r="G847" s="363"/>
      <c r="H847" s="363"/>
      <c r="I847" s="363"/>
      <c r="J847" s="363"/>
      <c r="K847" s="363"/>
      <c r="L847" s="363"/>
      <c r="M847" s="276">
        <v>5947.83</v>
      </c>
      <c r="N847" s="277"/>
      <c r="O847" s="278"/>
      <c r="P847" s="279"/>
      <c r="AF847" s="231"/>
      <c r="AG847" s="231"/>
      <c r="AH847" s="231"/>
      <c r="AM847" s="231"/>
      <c r="AQ847" s="231"/>
      <c r="AR847" s="215" t="s">
        <v>106</v>
      </c>
      <c r="AS847" s="231"/>
    </row>
    <row r="848" spans="1:45" customFormat="1" ht="15" x14ac:dyDescent="0.25">
      <c r="A848" s="236"/>
      <c r="B848" s="214"/>
      <c r="C848" s="238"/>
      <c r="D848" s="363" t="s">
        <v>107</v>
      </c>
      <c r="E848" s="363"/>
      <c r="F848" s="363"/>
      <c r="G848" s="363"/>
      <c r="H848" s="363"/>
      <c r="I848" s="363"/>
      <c r="J848" s="363"/>
      <c r="K848" s="363"/>
      <c r="L848" s="363"/>
      <c r="M848" s="276">
        <v>21621.01</v>
      </c>
      <c r="N848" s="277"/>
      <c r="O848" s="278"/>
      <c r="P848" s="279"/>
      <c r="AF848" s="231"/>
      <c r="AG848" s="231"/>
      <c r="AH848" s="231"/>
      <c r="AM848" s="231"/>
      <c r="AQ848" s="231"/>
      <c r="AR848" s="215" t="s">
        <v>107</v>
      </c>
      <c r="AS848" s="231"/>
    </row>
    <row r="849" spans="1:45" customFormat="1" ht="15" x14ac:dyDescent="0.25">
      <c r="A849" s="236"/>
      <c r="B849" s="214"/>
      <c r="C849" s="238"/>
      <c r="D849" s="363" t="s">
        <v>108</v>
      </c>
      <c r="E849" s="363"/>
      <c r="F849" s="363"/>
      <c r="G849" s="363"/>
      <c r="H849" s="363"/>
      <c r="I849" s="363"/>
      <c r="J849" s="363"/>
      <c r="K849" s="363"/>
      <c r="L849" s="363"/>
      <c r="M849" s="276">
        <v>1902.25</v>
      </c>
      <c r="N849" s="277"/>
      <c r="O849" s="278"/>
      <c r="P849" s="279"/>
      <c r="AF849" s="231"/>
      <c r="AG849" s="231"/>
      <c r="AH849" s="231"/>
      <c r="AM849" s="231"/>
      <c r="AQ849" s="231"/>
      <c r="AR849" s="215" t="s">
        <v>108</v>
      </c>
      <c r="AS849" s="231"/>
    </row>
    <row r="850" spans="1:45" customFormat="1" ht="15" x14ac:dyDescent="0.25">
      <c r="A850" s="236"/>
      <c r="B850" s="214"/>
      <c r="C850" s="238"/>
      <c r="D850" s="363" t="s">
        <v>133</v>
      </c>
      <c r="E850" s="363"/>
      <c r="F850" s="363"/>
      <c r="G850" s="363"/>
      <c r="H850" s="363"/>
      <c r="I850" s="363"/>
      <c r="J850" s="363"/>
      <c r="K850" s="363"/>
      <c r="L850" s="363"/>
      <c r="M850" s="276">
        <v>91303.42</v>
      </c>
      <c r="N850" s="277"/>
      <c r="O850" s="278"/>
      <c r="P850" s="279"/>
      <c r="AF850" s="231"/>
      <c r="AG850" s="231"/>
      <c r="AH850" s="231"/>
      <c r="AM850" s="231"/>
      <c r="AQ850" s="231"/>
      <c r="AR850" s="215" t="s">
        <v>133</v>
      </c>
      <c r="AS850" s="231"/>
    </row>
    <row r="851" spans="1:45" customFormat="1" ht="15" x14ac:dyDescent="0.25">
      <c r="A851" s="236"/>
      <c r="B851" s="214"/>
      <c r="C851" s="238"/>
      <c r="D851" s="363" t="s">
        <v>109</v>
      </c>
      <c r="E851" s="363"/>
      <c r="F851" s="363"/>
      <c r="G851" s="363"/>
      <c r="H851" s="363"/>
      <c r="I851" s="363"/>
      <c r="J851" s="363"/>
      <c r="K851" s="363"/>
      <c r="L851" s="363"/>
      <c r="M851" s="276">
        <v>7300.35</v>
      </c>
      <c r="N851" s="277"/>
      <c r="O851" s="278"/>
      <c r="P851" s="279"/>
      <c r="AF851" s="231"/>
      <c r="AG851" s="231"/>
      <c r="AH851" s="231"/>
      <c r="AM851" s="231"/>
      <c r="AQ851" s="231"/>
      <c r="AR851" s="215" t="s">
        <v>109</v>
      </c>
      <c r="AS851" s="231"/>
    </row>
    <row r="852" spans="1:45" customFormat="1" ht="15" x14ac:dyDescent="0.25">
      <c r="A852" s="236"/>
      <c r="B852" s="214"/>
      <c r="C852" s="238"/>
      <c r="D852" s="363" t="s">
        <v>110</v>
      </c>
      <c r="E852" s="363"/>
      <c r="F852" s="363"/>
      <c r="G852" s="363"/>
      <c r="H852" s="363"/>
      <c r="I852" s="363"/>
      <c r="J852" s="363"/>
      <c r="K852" s="363"/>
      <c r="L852" s="363"/>
      <c r="M852" s="276">
        <v>4136.84</v>
      </c>
      <c r="N852" s="277"/>
      <c r="O852" s="278"/>
      <c r="P852" s="279"/>
      <c r="AF852" s="231"/>
      <c r="AG852" s="231"/>
      <c r="AH852" s="231"/>
      <c r="AM852" s="231"/>
      <c r="AQ852" s="231"/>
      <c r="AR852" s="215" t="s">
        <v>110</v>
      </c>
      <c r="AS852" s="231"/>
    </row>
    <row r="853" spans="1:45" customFormat="1" ht="15" x14ac:dyDescent="0.25">
      <c r="A853" s="236"/>
      <c r="B853" s="214"/>
      <c r="C853" s="238"/>
      <c r="D853" s="363" t="s">
        <v>101</v>
      </c>
      <c r="E853" s="363"/>
      <c r="F853" s="363"/>
      <c r="G853" s="363"/>
      <c r="H853" s="363"/>
      <c r="I853" s="363"/>
      <c r="J853" s="363"/>
      <c r="K853" s="363"/>
      <c r="L853" s="363"/>
      <c r="M853" s="276">
        <v>7850.08</v>
      </c>
      <c r="N853" s="277"/>
      <c r="O853" s="278"/>
      <c r="P853" s="279"/>
      <c r="AF853" s="231"/>
      <c r="AG853" s="231"/>
      <c r="AH853" s="231"/>
      <c r="AM853" s="231"/>
      <c r="AQ853" s="231"/>
      <c r="AR853" s="215" t="s">
        <v>101</v>
      </c>
      <c r="AS853" s="231"/>
    </row>
    <row r="854" spans="1:45" customFormat="1" ht="15" x14ac:dyDescent="0.25">
      <c r="A854" s="236"/>
      <c r="B854" s="214"/>
      <c r="C854" s="238"/>
      <c r="D854" s="363" t="s">
        <v>102</v>
      </c>
      <c r="E854" s="363"/>
      <c r="F854" s="363"/>
      <c r="G854" s="363"/>
      <c r="H854" s="363"/>
      <c r="I854" s="363"/>
      <c r="J854" s="363"/>
      <c r="K854" s="363"/>
      <c r="L854" s="363"/>
      <c r="M854" s="276">
        <v>7300.35</v>
      </c>
      <c r="N854" s="277"/>
      <c r="O854" s="278"/>
      <c r="P854" s="279"/>
      <c r="AF854" s="231"/>
      <c r="AG854" s="231"/>
      <c r="AH854" s="231"/>
      <c r="AM854" s="231"/>
      <c r="AQ854" s="231"/>
      <c r="AR854" s="215" t="s">
        <v>102</v>
      </c>
      <c r="AS854" s="231"/>
    </row>
    <row r="855" spans="1:45" customFormat="1" ht="15" x14ac:dyDescent="0.25">
      <c r="A855" s="236"/>
      <c r="B855" s="214"/>
      <c r="C855" s="238"/>
      <c r="D855" s="363" t="s">
        <v>103</v>
      </c>
      <c r="E855" s="363"/>
      <c r="F855" s="363"/>
      <c r="G855" s="363"/>
      <c r="H855" s="363"/>
      <c r="I855" s="363"/>
      <c r="J855" s="363"/>
      <c r="K855" s="363"/>
      <c r="L855" s="363"/>
      <c r="M855" s="276">
        <v>4136.84</v>
      </c>
      <c r="N855" s="277"/>
      <c r="O855" s="278"/>
      <c r="P855" s="279"/>
      <c r="AF855" s="231"/>
      <c r="AG855" s="231"/>
      <c r="AH855" s="231"/>
      <c r="AM855" s="231"/>
      <c r="AQ855" s="231"/>
      <c r="AR855" s="215" t="s">
        <v>103</v>
      </c>
      <c r="AS855" s="231"/>
    </row>
    <row r="856" spans="1:45" customFormat="1" ht="15" x14ac:dyDescent="0.25">
      <c r="A856" s="236"/>
      <c r="B856" s="214"/>
      <c r="C856" s="281"/>
      <c r="D856" s="362" t="s">
        <v>812</v>
      </c>
      <c r="E856" s="362"/>
      <c r="F856" s="362"/>
      <c r="G856" s="362"/>
      <c r="H856" s="362"/>
      <c r="I856" s="362"/>
      <c r="J856" s="362"/>
      <c r="K856" s="362"/>
      <c r="L856" s="362"/>
      <c r="M856" s="282">
        <v>130309.45</v>
      </c>
      <c r="N856" s="283"/>
      <c r="O856" s="284"/>
      <c r="P856" s="285"/>
      <c r="AF856" s="231"/>
      <c r="AG856" s="231"/>
      <c r="AH856" s="231"/>
      <c r="AM856" s="231"/>
      <c r="AQ856" s="231"/>
      <c r="AS856" s="231" t="s">
        <v>812</v>
      </c>
    </row>
    <row r="857" spans="1:45" customFormat="1" ht="15" x14ac:dyDescent="0.25">
      <c r="A857" s="370" t="s">
        <v>813</v>
      </c>
      <c r="B857" s="371"/>
      <c r="C857" s="371"/>
      <c r="D857" s="371"/>
      <c r="E857" s="371"/>
      <c r="F857" s="371"/>
      <c r="G857" s="371"/>
      <c r="H857" s="371"/>
      <c r="I857" s="371"/>
      <c r="J857" s="371"/>
      <c r="K857" s="371"/>
      <c r="L857" s="371"/>
      <c r="M857" s="371"/>
      <c r="N857" s="371"/>
      <c r="O857" s="372"/>
      <c r="AF857" s="231" t="s">
        <v>813</v>
      </c>
      <c r="AG857" s="231"/>
      <c r="AH857" s="231"/>
      <c r="AM857" s="231"/>
      <c r="AQ857" s="231"/>
      <c r="AS857" s="231"/>
    </row>
    <row r="858" spans="1:45" customFormat="1" ht="34.5" x14ac:dyDescent="0.25">
      <c r="A858" s="232" t="s">
        <v>355</v>
      </c>
      <c r="B858" s="233" t="s">
        <v>360</v>
      </c>
      <c r="C858" s="294" t="s">
        <v>814</v>
      </c>
      <c r="D858" s="368" t="s">
        <v>815</v>
      </c>
      <c r="E858" s="368"/>
      <c r="F858" s="368"/>
      <c r="G858" s="233" t="s">
        <v>116</v>
      </c>
      <c r="H858" s="233">
        <v>0.15</v>
      </c>
      <c r="I858" s="233" t="s">
        <v>48</v>
      </c>
      <c r="J858" s="233" t="s">
        <v>727</v>
      </c>
      <c r="K858" s="234"/>
      <c r="L858" s="233"/>
      <c r="M858" s="234"/>
      <c r="N858" s="233"/>
      <c r="O858" s="235"/>
      <c r="AF858" s="231"/>
      <c r="AG858" s="231"/>
      <c r="AH858" s="231" t="s">
        <v>815</v>
      </c>
      <c r="AM858" s="231"/>
      <c r="AQ858" s="231"/>
      <c r="AS858" s="231"/>
    </row>
    <row r="859" spans="1:45" customFormat="1" ht="15" x14ac:dyDescent="0.25">
      <c r="A859" s="236"/>
      <c r="B859" s="237"/>
      <c r="C859" s="238" t="s">
        <v>540</v>
      </c>
      <c r="D859" s="366" t="s">
        <v>541</v>
      </c>
      <c r="E859" s="366"/>
      <c r="F859" s="366"/>
      <c r="G859" s="366"/>
      <c r="H859" s="366"/>
      <c r="I859" s="366"/>
      <c r="J859" s="366"/>
      <c r="K859" s="366"/>
      <c r="L859" s="366"/>
      <c r="M859" s="366"/>
      <c r="N859" s="366"/>
      <c r="O859" s="367"/>
      <c r="AF859" s="231"/>
      <c r="AG859" s="231"/>
      <c r="AH859" s="231"/>
      <c r="AI859" s="215" t="s">
        <v>541</v>
      </c>
      <c r="AM859" s="231"/>
      <c r="AQ859" s="231"/>
      <c r="AS859" s="231"/>
    </row>
    <row r="860" spans="1:45" customFormat="1" ht="15" x14ac:dyDescent="0.25">
      <c r="A860" s="236"/>
      <c r="B860" s="237"/>
      <c r="C860" s="238" t="s">
        <v>746</v>
      </c>
      <c r="D860" s="366" t="s">
        <v>747</v>
      </c>
      <c r="E860" s="366"/>
      <c r="F860" s="366"/>
      <c r="G860" s="366"/>
      <c r="H860" s="366"/>
      <c r="I860" s="366"/>
      <c r="J860" s="366"/>
      <c r="K860" s="366"/>
      <c r="L860" s="366"/>
      <c r="M860" s="366"/>
      <c r="N860" s="366"/>
      <c r="O860" s="367"/>
      <c r="AF860" s="231"/>
      <c r="AG860" s="231"/>
      <c r="AH860" s="231"/>
      <c r="AI860" s="215" t="s">
        <v>747</v>
      </c>
      <c r="AM860" s="231"/>
      <c r="AQ860" s="231"/>
      <c r="AS860" s="231"/>
    </row>
    <row r="861" spans="1:45" customFormat="1" ht="33.75" x14ac:dyDescent="0.25">
      <c r="A861" s="236"/>
      <c r="B861" s="237"/>
      <c r="C861" s="238" t="s">
        <v>50</v>
      </c>
      <c r="D861" s="366" t="s">
        <v>51</v>
      </c>
      <c r="E861" s="366"/>
      <c r="F861" s="366"/>
      <c r="G861" s="366"/>
      <c r="H861" s="366"/>
      <c r="I861" s="366"/>
      <c r="J861" s="366"/>
      <c r="K861" s="366"/>
      <c r="L861" s="366"/>
      <c r="M861" s="366"/>
      <c r="N861" s="366"/>
      <c r="O861" s="367"/>
      <c r="AF861" s="231"/>
      <c r="AG861" s="231"/>
      <c r="AH861" s="231"/>
      <c r="AI861" s="215" t="s">
        <v>51</v>
      </c>
      <c r="AM861" s="231"/>
      <c r="AQ861" s="231"/>
      <c r="AS861" s="231"/>
    </row>
    <row r="862" spans="1:45" customFormat="1" ht="57" x14ac:dyDescent="0.25">
      <c r="A862" s="236"/>
      <c r="B862" s="237"/>
      <c r="C862" s="238" t="s">
        <v>52</v>
      </c>
      <c r="D862" s="366" t="s">
        <v>53</v>
      </c>
      <c r="E862" s="366"/>
      <c r="F862" s="366"/>
      <c r="G862" s="366"/>
      <c r="H862" s="366"/>
      <c r="I862" s="366"/>
      <c r="J862" s="366"/>
      <c r="K862" s="366"/>
      <c r="L862" s="366"/>
      <c r="M862" s="366"/>
      <c r="N862" s="366"/>
      <c r="O862" s="367"/>
      <c r="AF862" s="231"/>
      <c r="AG862" s="231"/>
      <c r="AH862" s="231"/>
      <c r="AI862" s="215" t="s">
        <v>53</v>
      </c>
      <c r="AM862" s="231"/>
      <c r="AQ862" s="231"/>
      <c r="AS862" s="231"/>
    </row>
    <row r="863" spans="1:45" customFormat="1" ht="15" x14ac:dyDescent="0.25">
      <c r="A863" s="236"/>
      <c r="B863" s="239"/>
      <c r="C863" s="238" t="s">
        <v>48</v>
      </c>
      <c r="D863" s="363" t="s">
        <v>54</v>
      </c>
      <c r="E863" s="363"/>
      <c r="F863" s="363"/>
      <c r="G863" s="240"/>
      <c r="H863" s="241"/>
      <c r="I863" s="241"/>
      <c r="J863" s="241"/>
      <c r="K863" s="242">
        <v>416.48</v>
      </c>
      <c r="L863" s="269">
        <v>1.4983925</v>
      </c>
      <c r="M863" s="242">
        <v>93.61</v>
      </c>
      <c r="N863" s="244">
        <v>44.77</v>
      </c>
      <c r="O863" s="247">
        <v>4190.92</v>
      </c>
      <c r="AF863" s="231"/>
      <c r="AG863" s="231"/>
      <c r="AH863" s="231"/>
      <c r="AJ863" s="215" t="s">
        <v>54</v>
      </c>
      <c r="AM863" s="231"/>
      <c r="AQ863" s="231"/>
      <c r="AS863" s="231"/>
    </row>
    <row r="864" spans="1:45" customFormat="1" ht="15" x14ac:dyDescent="0.25">
      <c r="A864" s="236"/>
      <c r="B864" s="239"/>
      <c r="C864" s="238" t="s">
        <v>27</v>
      </c>
      <c r="D864" s="363" t="s">
        <v>55</v>
      </c>
      <c r="E864" s="363"/>
      <c r="F864" s="363"/>
      <c r="G864" s="240"/>
      <c r="H864" s="241"/>
      <c r="I864" s="241"/>
      <c r="J864" s="241"/>
      <c r="K864" s="246">
        <v>2416.02</v>
      </c>
      <c r="L864" s="265">
        <v>1.4375</v>
      </c>
      <c r="M864" s="242">
        <v>520.95000000000005</v>
      </c>
      <c r="N864" s="244">
        <v>13.24</v>
      </c>
      <c r="O864" s="247">
        <v>6897.38</v>
      </c>
      <c r="AF864" s="231"/>
      <c r="AG864" s="231"/>
      <c r="AH864" s="231"/>
      <c r="AJ864" s="215" t="s">
        <v>55</v>
      </c>
      <c r="AM864" s="231"/>
      <c r="AQ864" s="231"/>
      <c r="AS864" s="231"/>
    </row>
    <row r="865" spans="1:45" customFormat="1" ht="15" x14ac:dyDescent="0.25">
      <c r="A865" s="236"/>
      <c r="B865" s="239"/>
      <c r="C865" s="238" t="s">
        <v>56</v>
      </c>
      <c r="D865" s="363" t="s">
        <v>57</v>
      </c>
      <c r="E865" s="363"/>
      <c r="F865" s="363"/>
      <c r="G865" s="240"/>
      <c r="H865" s="241"/>
      <c r="I865" s="241"/>
      <c r="J865" s="241"/>
      <c r="K865" s="242">
        <v>123.85</v>
      </c>
      <c r="L865" s="265">
        <v>1.4375</v>
      </c>
      <c r="M865" s="242">
        <v>26.71</v>
      </c>
      <c r="N865" s="244">
        <v>44.77</v>
      </c>
      <c r="O865" s="247">
        <v>1195.81</v>
      </c>
      <c r="AF865" s="231"/>
      <c r="AG865" s="231"/>
      <c r="AH865" s="231"/>
      <c r="AJ865" s="215" t="s">
        <v>57</v>
      </c>
      <c r="AM865" s="231"/>
      <c r="AQ865" s="231"/>
      <c r="AS865" s="231"/>
    </row>
    <row r="866" spans="1:45" customFormat="1" ht="15" x14ac:dyDescent="0.25">
      <c r="A866" s="236"/>
      <c r="B866" s="239"/>
      <c r="C866" s="238" t="s">
        <v>58</v>
      </c>
      <c r="D866" s="363" t="s">
        <v>59</v>
      </c>
      <c r="E866" s="363"/>
      <c r="F866" s="363"/>
      <c r="G866" s="240"/>
      <c r="H866" s="241"/>
      <c r="I866" s="241"/>
      <c r="J866" s="241"/>
      <c r="K866" s="242">
        <v>490.24</v>
      </c>
      <c r="L866" s="241"/>
      <c r="M866" s="242">
        <v>73.540000000000006</v>
      </c>
      <c r="N866" s="244">
        <v>8.16</v>
      </c>
      <c r="O866" s="245">
        <v>600.09</v>
      </c>
      <c r="AF866" s="231"/>
      <c r="AG866" s="231"/>
      <c r="AH866" s="231"/>
      <c r="AJ866" s="215" t="s">
        <v>59</v>
      </c>
      <c r="AM866" s="231"/>
      <c r="AQ866" s="231"/>
      <c r="AS866" s="231"/>
    </row>
    <row r="867" spans="1:45" customFormat="1" ht="15" x14ac:dyDescent="0.25">
      <c r="A867" s="236"/>
      <c r="B867" s="239"/>
      <c r="C867" s="238"/>
      <c r="D867" s="363" t="s">
        <v>60</v>
      </c>
      <c r="E867" s="363"/>
      <c r="F867" s="363"/>
      <c r="G867" s="240" t="s">
        <v>61</v>
      </c>
      <c r="H867" s="252">
        <v>41.4</v>
      </c>
      <c r="I867" s="269">
        <v>1.4983925</v>
      </c>
      <c r="J867" s="269">
        <v>9.3050174000000005</v>
      </c>
      <c r="K867" s="250"/>
      <c r="L867" s="241"/>
      <c r="M867" s="250"/>
      <c r="N867" s="241"/>
      <c r="O867" s="251"/>
      <c r="AF867" s="231"/>
      <c r="AG867" s="231"/>
      <c r="AH867" s="231"/>
      <c r="AK867" s="215" t="s">
        <v>60</v>
      </c>
      <c r="AM867" s="231"/>
      <c r="AQ867" s="231"/>
      <c r="AS867" s="231"/>
    </row>
    <row r="868" spans="1:45" customFormat="1" ht="15" x14ac:dyDescent="0.25">
      <c r="A868" s="236"/>
      <c r="B868" s="239"/>
      <c r="C868" s="238"/>
      <c r="D868" s="363" t="s">
        <v>62</v>
      </c>
      <c r="E868" s="363"/>
      <c r="F868" s="363"/>
      <c r="G868" s="240" t="s">
        <v>61</v>
      </c>
      <c r="H868" s="244">
        <v>8.8699999999999992</v>
      </c>
      <c r="I868" s="265">
        <v>1.4375</v>
      </c>
      <c r="J868" s="269">
        <v>1.9125938</v>
      </c>
      <c r="K868" s="250"/>
      <c r="L868" s="241"/>
      <c r="M868" s="250"/>
      <c r="N868" s="241"/>
      <c r="O868" s="251"/>
      <c r="AF868" s="231"/>
      <c r="AG868" s="231"/>
      <c r="AH868" s="231"/>
      <c r="AK868" s="215" t="s">
        <v>62</v>
      </c>
      <c r="AM868" s="231"/>
      <c r="AQ868" s="231"/>
      <c r="AS868" s="231"/>
    </row>
    <row r="869" spans="1:45" customFormat="1" ht="15" x14ac:dyDescent="0.25">
      <c r="A869" s="254"/>
      <c r="B869" s="240"/>
      <c r="C869" s="238"/>
      <c r="D869" s="369" t="s">
        <v>63</v>
      </c>
      <c r="E869" s="369"/>
      <c r="F869" s="369"/>
      <c r="G869" s="255"/>
      <c r="H869" s="256"/>
      <c r="I869" s="256"/>
      <c r="J869" s="256"/>
      <c r="K869" s="257">
        <v>3322.74</v>
      </c>
      <c r="L869" s="256"/>
      <c r="M869" s="258">
        <v>688.1</v>
      </c>
      <c r="N869" s="256"/>
      <c r="O869" s="259">
        <v>11688.39</v>
      </c>
      <c r="AF869" s="231"/>
      <c r="AG869" s="231"/>
      <c r="AH869" s="231"/>
      <c r="AL869" s="215" t="s">
        <v>63</v>
      </c>
      <c r="AM869" s="231"/>
      <c r="AQ869" s="231"/>
      <c r="AS869" s="231"/>
    </row>
    <row r="870" spans="1:45" customFormat="1" ht="15" x14ac:dyDescent="0.25">
      <c r="A870" s="236"/>
      <c r="B870" s="239"/>
      <c r="C870" s="238"/>
      <c r="D870" s="363" t="s">
        <v>64</v>
      </c>
      <c r="E870" s="363"/>
      <c r="F870" s="363"/>
      <c r="G870" s="240"/>
      <c r="H870" s="241"/>
      <c r="I870" s="241"/>
      <c r="J870" s="241"/>
      <c r="K870" s="250"/>
      <c r="L870" s="241"/>
      <c r="M870" s="242">
        <v>120.32</v>
      </c>
      <c r="N870" s="241"/>
      <c r="O870" s="247">
        <v>5386.73</v>
      </c>
      <c r="AF870" s="231"/>
      <c r="AG870" s="231"/>
      <c r="AH870" s="231"/>
      <c r="AK870" s="215" t="s">
        <v>64</v>
      </c>
      <c r="AM870" s="231"/>
      <c r="AQ870" s="231"/>
      <c r="AS870" s="231"/>
    </row>
    <row r="871" spans="1:45" customFormat="1" ht="45" x14ac:dyDescent="0.25">
      <c r="A871" s="236"/>
      <c r="B871" s="239"/>
      <c r="C871" s="238" t="s">
        <v>542</v>
      </c>
      <c r="D871" s="363" t="s">
        <v>543</v>
      </c>
      <c r="E871" s="363"/>
      <c r="F871" s="363"/>
      <c r="G871" s="240" t="s">
        <v>67</v>
      </c>
      <c r="H871" s="248">
        <v>93</v>
      </c>
      <c r="I871" s="241"/>
      <c r="J871" s="248">
        <v>93</v>
      </c>
      <c r="K871" s="250"/>
      <c r="L871" s="241"/>
      <c r="M871" s="242">
        <v>111.9</v>
      </c>
      <c r="N871" s="241"/>
      <c r="O871" s="247">
        <v>5009.66</v>
      </c>
      <c r="AF871" s="231"/>
      <c r="AG871" s="231"/>
      <c r="AH871" s="231"/>
      <c r="AK871" s="215" t="s">
        <v>543</v>
      </c>
      <c r="AM871" s="231"/>
      <c r="AQ871" s="231"/>
      <c r="AS871" s="231"/>
    </row>
    <row r="872" spans="1:45" customFormat="1" ht="67.5" x14ac:dyDescent="0.25">
      <c r="A872" s="236"/>
      <c r="B872" s="239"/>
      <c r="C872" s="238" t="s">
        <v>544</v>
      </c>
      <c r="D872" s="363" t="s">
        <v>545</v>
      </c>
      <c r="E872" s="363"/>
      <c r="F872" s="363"/>
      <c r="G872" s="240" t="s">
        <v>67</v>
      </c>
      <c r="H872" s="248">
        <v>62</v>
      </c>
      <c r="I872" s="244">
        <v>0.85</v>
      </c>
      <c r="J872" s="252">
        <v>52.7</v>
      </c>
      <c r="K872" s="250"/>
      <c r="L872" s="241"/>
      <c r="M872" s="242">
        <v>63.41</v>
      </c>
      <c r="N872" s="241"/>
      <c r="O872" s="247">
        <v>2838.81</v>
      </c>
      <c r="AF872" s="231"/>
      <c r="AG872" s="231"/>
      <c r="AH872" s="231"/>
      <c r="AK872" s="215" t="s">
        <v>545</v>
      </c>
      <c r="AM872" s="231"/>
      <c r="AQ872" s="231"/>
      <c r="AS872" s="231"/>
    </row>
    <row r="873" spans="1:45" customFormat="1" ht="15" x14ac:dyDescent="0.25">
      <c r="A873" s="236"/>
      <c r="B873" s="260"/>
      <c r="C873" s="295"/>
      <c r="D873" s="364" t="s">
        <v>70</v>
      </c>
      <c r="E873" s="364"/>
      <c r="F873" s="364"/>
      <c r="G873" s="233"/>
      <c r="H873" s="261"/>
      <c r="I873" s="261"/>
      <c r="J873" s="261"/>
      <c r="K873" s="262"/>
      <c r="L873" s="261"/>
      <c r="M873" s="263">
        <v>863.41</v>
      </c>
      <c r="N873" s="256"/>
      <c r="O873" s="264">
        <v>19536.86</v>
      </c>
      <c r="AF873" s="231"/>
      <c r="AG873" s="231"/>
      <c r="AH873" s="231"/>
      <c r="AM873" s="231" t="s">
        <v>70</v>
      </c>
      <c r="AQ873" s="231"/>
      <c r="AS873" s="231"/>
    </row>
    <row r="874" spans="1:45" customFormat="1" ht="33.75" x14ac:dyDescent="0.25">
      <c r="A874" s="232" t="s">
        <v>356</v>
      </c>
      <c r="B874" s="233" t="s">
        <v>361</v>
      </c>
      <c r="C874" s="294" t="s">
        <v>816</v>
      </c>
      <c r="D874" s="368" t="s">
        <v>817</v>
      </c>
      <c r="E874" s="368"/>
      <c r="F874" s="368"/>
      <c r="G874" s="233" t="s">
        <v>105</v>
      </c>
      <c r="H874" s="233">
        <v>1</v>
      </c>
      <c r="I874" s="233" t="s">
        <v>48</v>
      </c>
      <c r="J874" s="233" t="s">
        <v>48</v>
      </c>
      <c r="K874" s="234" t="s">
        <v>818</v>
      </c>
      <c r="L874" s="233"/>
      <c r="M874" s="234" t="s">
        <v>818</v>
      </c>
      <c r="N874" s="233" t="s">
        <v>82</v>
      </c>
      <c r="O874" s="235" t="s">
        <v>819</v>
      </c>
      <c r="AF874" s="231"/>
      <c r="AG874" s="231"/>
      <c r="AH874" s="231" t="s">
        <v>817</v>
      </c>
      <c r="AM874" s="231"/>
      <c r="AQ874" s="231"/>
      <c r="AS874" s="231"/>
    </row>
    <row r="875" spans="1:45" customFormat="1" ht="15" x14ac:dyDescent="0.25">
      <c r="A875" s="267"/>
      <c r="B875" s="214"/>
      <c r="C875" s="295"/>
      <c r="D875" s="363" t="s">
        <v>555</v>
      </c>
      <c r="E875" s="363"/>
      <c r="F875" s="363"/>
      <c r="G875" s="363"/>
      <c r="H875" s="363"/>
      <c r="I875" s="363"/>
      <c r="J875" s="363"/>
      <c r="K875" s="363"/>
      <c r="L875" s="363"/>
      <c r="M875" s="363"/>
      <c r="N875" s="363"/>
      <c r="O875" s="365"/>
      <c r="AF875" s="231"/>
      <c r="AG875" s="231"/>
      <c r="AH875" s="231"/>
      <c r="AM875" s="231"/>
      <c r="AN875" s="215" t="s">
        <v>555</v>
      </c>
      <c r="AQ875" s="231"/>
      <c r="AS875" s="231"/>
    </row>
    <row r="876" spans="1:45" customFormat="1" ht="15" x14ac:dyDescent="0.25">
      <c r="A876" s="267"/>
      <c r="B876" s="260"/>
      <c r="C876" s="295"/>
      <c r="D876" s="363" t="s">
        <v>820</v>
      </c>
      <c r="E876" s="363"/>
      <c r="F876" s="363"/>
      <c r="G876" s="363"/>
      <c r="H876" s="363"/>
      <c r="I876" s="363"/>
      <c r="J876" s="363"/>
      <c r="K876" s="363"/>
      <c r="L876" s="363"/>
      <c r="M876" s="363"/>
      <c r="N876" s="363"/>
      <c r="O876" s="365"/>
      <c r="AF876" s="231"/>
      <c r="AG876" s="231"/>
      <c r="AH876" s="231"/>
      <c r="AM876" s="231"/>
      <c r="AO876" s="215" t="s">
        <v>820</v>
      </c>
      <c r="AQ876" s="231"/>
      <c r="AS876" s="231"/>
    </row>
    <row r="877" spans="1:45" customFormat="1" ht="15" x14ac:dyDescent="0.25">
      <c r="A877" s="236"/>
      <c r="B877" s="260"/>
      <c r="C877" s="295"/>
      <c r="D877" s="364" t="s">
        <v>70</v>
      </c>
      <c r="E877" s="364"/>
      <c r="F877" s="364"/>
      <c r="G877" s="233"/>
      <c r="H877" s="261"/>
      <c r="I877" s="261"/>
      <c r="J877" s="261"/>
      <c r="K877" s="262"/>
      <c r="L877" s="261"/>
      <c r="M877" s="268">
        <v>33071.9</v>
      </c>
      <c r="N877" s="256"/>
      <c r="O877" s="264">
        <v>269866.7</v>
      </c>
      <c r="AF877" s="231"/>
      <c r="AG877" s="231"/>
      <c r="AH877" s="231"/>
      <c r="AM877" s="231" t="s">
        <v>70</v>
      </c>
      <c r="AQ877" s="231"/>
      <c r="AS877" s="231"/>
    </row>
    <row r="878" spans="1:45" customFormat="1" ht="15" x14ac:dyDescent="0.25">
      <c r="A878" s="271"/>
      <c r="B878" s="216"/>
      <c r="C878" s="234"/>
      <c r="D878" s="364" t="s">
        <v>821</v>
      </c>
      <c r="E878" s="364"/>
      <c r="F878" s="364"/>
      <c r="G878" s="364"/>
      <c r="H878" s="364"/>
      <c r="I878" s="364"/>
      <c r="J878" s="364"/>
      <c r="K878" s="364"/>
      <c r="L878" s="364"/>
      <c r="M878" s="272"/>
      <c r="N878" s="273"/>
      <c r="O878" s="274"/>
      <c r="P878" s="275"/>
      <c r="AF878" s="231"/>
      <c r="AG878" s="231"/>
      <c r="AH878" s="231"/>
      <c r="AM878" s="231"/>
      <c r="AQ878" s="231" t="s">
        <v>821</v>
      </c>
      <c r="AS878" s="231"/>
    </row>
    <row r="879" spans="1:45" customFormat="1" ht="15" x14ac:dyDescent="0.25">
      <c r="A879" s="236"/>
      <c r="B879" s="214"/>
      <c r="C879" s="238"/>
      <c r="D879" s="363" t="s">
        <v>94</v>
      </c>
      <c r="E879" s="363"/>
      <c r="F879" s="363"/>
      <c r="G879" s="363"/>
      <c r="H879" s="363"/>
      <c r="I879" s="363"/>
      <c r="J879" s="363"/>
      <c r="K879" s="363"/>
      <c r="L879" s="363"/>
      <c r="M879" s="276">
        <v>33760</v>
      </c>
      <c r="N879" s="277"/>
      <c r="O879" s="278"/>
      <c r="P879" s="279"/>
      <c r="AF879" s="231"/>
      <c r="AG879" s="231"/>
      <c r="AH879" s="231"/>
      <c r="AM879" s="231"/>
      <c r="AQ879" s="231"/>
      <c r="AR879" s="215" t="s">
        <v>94</v>
      </c>
      <c r="AS879" s="231"/>
    </row>
    <row r="880" spans="1:45" customFormat="1" ht="15" x14ac:dyDescent="0.25">
      <c r="A880" s="236"/>
      <c r="B880" s="214"/>
      <c r="C880" s="238"/>
      <c r="D880" s="363" t="s">
        <v>95</v>
      </c>
      <c r="E880" s="363"/>
      <c r="F880" s="363"/>
      <c r="G880" s="363"/>
      <c r="H880" s="363"/>
      <c r="I880" s="363"/>
      <c r="J880" s="363"/>
      <c r="K880" s="363"/>
      <c r="L880" s="363"/>
      <c r="M880" s="279"/>
      <c r="N880" s="277"/>
      <c r="O880" s="278"/>
      <c r="P880" s="279"/>
      <c r="AF880" s="231"/>
      <c r="AG880" s="231"/>
      <c r="AH880" s="231"/>
      <c r="AM880" s="231"/>
      <c r="AQ880" s="231"/>
      <c r="AR880" s="215" t="s">
        <v>95</v>
      </c>
      <c r="AS880" s="231"/>
    </row>
    <row r="881" spans="1:45" customFormat="1" ht="15" x14ac:dyDescent="0.25">
      <c r="A881" s="236"/>
      <c r="B881" s="214"/>
      <c r="C881" s="238"/>
      <c r="D881" s="363" t="s">
        <v>96</v>
      </c>
      <c r="E881" s="363"/>
      <c r="F881" s="363"/>
      <c r="G881" s="363"/>
      <c r="H881" s="363"/>
      <c r="I881" s="363"/>
      <c r="J881" s="363"/>
      <c r="K881" s="363"/>
      <c r="L881" s="363"/>
      <c r="M881" s="280">
        <v>93.61</v>
      </c>
      <c r="N881" s="277"/>
      <c r="O881" s="278"/>
      <c r="P881" s="279"/>
      <c r="AF881" s="231"/>
      <c r="AG881" s="231"/>
      <c r="AH881" s="231"/>
      <c r="AM881" s="231"/>
      <c r="AQ881" s="231"/>
      <c r="AR881" s="215" t="s">
        <v>96</v>
      </c>
      <c r="AS881" s="231"/>
    </row>
    <row r="882" spans="1:45" customFormat="1" ht="15" x14ac:dyDescent="0.25">
      <c r="A882" s="236"/>
      <c r="B882" s="214"/>
      <c r="C882" s="238"/>
      <c r="D882" s="363" t="s">
        <v>97</v>
      </c>
      <c r="E882" s="363"/>
      <c r="F882" s="363"/>
      <c r="G882" s="363"/>
      <c r="H882" s="363"/>
      <c r="I882" s="363"/>
      <c r="J882" s="363"/>
      <c r="K882" s="363"/>
      <c r="L882" s="363"/>
      <c r="M882" s="280">
        <v>520.95000000000005</v>
      </c>
      <c r="N882" s="277"/>
      <c r="O882" s="278"/>
      <c r="P882" s="279"/>
      <c r="AF882" s="231"/>
      <c r="AG882" s="231"/>
      <c r="AH882" s="231"/>
      <c r="AM882" s="231"/>
      <c r="AQ882" s="231"/>
      <c r="AR882" s="215" t="s">
        <v>97</v>
      </c>
      <c r="AS882" s="231"/>
    </row>
    <row r="883" spans="1:45" customFormat="1" ht="15" x14ac:dyDescent="0.25">
      <c r="A883" s="236"/>
      <c r="B883" s="214"/>
      <c r="C883" s="238"/>
      <c r="D883" s="363" t="s">
        <v>98</v>
      </c>
      <c r="E883" s="363"/>
      <c r="F883" s="363"/>
      <c r="G883" s="363"/>
      <c r="H883" s="363"/>
      <c r="I883" s="363"/>
      <c r="J883" s="363"/>
      <c r="K883" s="363"/>
      <c r="L883" s="363"/>
      <c r="M883" s="280">
        <v>26.71</v>
      </c>
      <c r="N883" s="277"/>
      <c r="O883" s="278"/>
      <c r="P883" s="279"/>
      <c r="AF883" s="231"/>
      <c r="AG883" s="231"/>
      <c r="AH883" s="231"/>
      <c r="AM883" s="231"/>
      <c r="AQ883" s="231"/>
      <c r="AR883" s="215" t="s">
        <v>98</v>
      </c>
      <c r="AS883" s="231"/>
    </row>
    <row r="884" spans="1:45" customFormat="1" ht="15" x14ac:dyDescent="0.25">
      <c r="A884" s="236"/>
      <c r="B884" s="214"/>
      <c r="C884" s="238"/>
      <c r="D884" s="363" t="s">
        <v>99</v>
      </c>
      <c r="E884" s="363"/>
      <c r="F884" s="363"/>
      <c r="G884" s="363"/>
      <c r="H884" s="363"/>
      <c r="I884" s="363"/>
      <c r="J884" s="363"/>
      <c r="K884" s="363"/>
      <c r="L884" s="363"/>
      <c r="M884" s="276">
        <v>33145.440000000002</v>
      </c>
      <c r="N884" s="277"/>
      <c r="O884" s="278"/>
      <c r="P884" s="279"/>
      <c r="AF884" s="231"/>
      <c r="AG884" s="231"/>
      <c r="AH884" s="231"/>
      <c r="AM884" s="231"/>
      <c r="AQ884" s="231"/>
      <c r="AR884" s="215" t="s">
        <v>99</v>
      </c>
      <c r="AS884" s="231"/>
    </row>
    <row r="885" spans="1:45" customFormat="1" ht="15" x14ac:dyDescent="0.25">
      <c r="A885" s="236"/>
      <c r="B885" s="214"/>
      <c r="C885" s="238"/>
      <c r="D885" s="363" t="s">
        <v>100</v>
      </c>
      <c r="E885" s="363"/>
      <c r="F885" s="363"/>
      <c r="G885" s="363"/>
      <c r="H885" s="363"/>
      <c r="I885" s="363"/>
      <c r="J885" s="363"/>
      <c r="K885" s="363"/>
      <c r="L885" s="363"/>
      <c r="M885" s="276">
        <v>33935.31</v>
      </c>
      <c r="N885" s="277"/>
      <c r="O885" s="278"/>
      <c r="P885" s="279"/>
      <c r="AF885" s="231"/>
      <c r="AG885" s="231"/>
      <c r="AH885" s="231"/>
      <c r="AM885" s="231"/>
      <c r="AQ885" s="231"/>
      <c r="AR885" s="215" t="s">
        <v>100</v>
      </c>
      <c r="AS885" s="231"/>
    </row>
    <row r="886" spans="1:45" customFormat="1" ht="15" x14ac:dyDescent="0.25">
      <c r="A886" s="236"/>
      <c r="B886" s="214"/>
      <c r="C886" s="238"/>
      <c r="D886" s="363" t="s">
        <v>95</v>
      </c>
      <c r="E886" s="363"/>
      <c r="F886" s="363"/>
      <c r="G886" s="363"/>
      <c r="H886" s="363"/>
      <c r="I886" s="363"/>
      <c r="J886" s="363"/>
      <c r="K886" s="363"/>
      <c r="L886" s="363"/>
      <c r="M886" s="279"/>
      <c r="N886" s="277"/>
      <c r="O886" s="278"/>
      <c r="P886" s="279"/>
      <c r="AF886" s="231"/>
      <c r="AG886" s="231"/>
      <c r="AH886" s="231"/>
      <c r="AM886" s="231"/>
      <c r="AQ886" s="231"/>
      <c r="AR886" s="215" t="s">
        <v>95</v>
      </c>
      <c r="AS886" s="231"/>
    </row>
    <row r="887" spans="1:45" customFormat="1" ht="15" x14ac:dyDescent="0.25">
      <c r="A887" s="236"/>
      <c r="B887" s="214"/>
      <c r="C887" s="238"/>
      <c r="D887" s="363" t="s">
        <v>106</v>
      </c>
      <c r="E887" s="363"/>
      <c r="F887" s="363"/>
      <c r="G887" s="363"/>
      <c r="H887" s="363"/>
      <c r="I887" s="363"/>
      <c r="J887" s="363"/>
      <c r="K887" s="363"/>
      <c r="L887" s="363"/>
      <c r="M887" s="280">
        <v>93.61</v>
      </c>
      <c r="N887" s="277"/>
      <c r="O887" s="278"/>
      <c r="P887" s="279"/>
      <c r="AF887" s="231"/>
      <c r="AG887" s="231"/>
      <c r="AH887" s="231"/>
      <c r="AM887" s="231"/>
      <c r="AQ887" s="231"/>
      <c r="AR887" s="215" t="s">
        <v>106</v>
      </c>
      <c r="AS887" s="231"/>
    </row>
    <row r="888" spans="1:45" customFormat="1" ht="15" x14ac:dyDescent="0.25">
      <c r="A888" s="236"/>
      <c r="B888" s="214"/>
      <c r="C888" s="238"/>
      <c r="D888" s="363" t="s">
        <v>107</v>
      </c>
      <c r="E888" s="363"/>
      <c r="F888" s="363"/>
      <c r="G888" s="363"/>
      <c r="H888" s="363"/>
      <c r="I888" s="363"/>
      <c r="J888" s="363"/>
      <c r="K888" s="363"/>
      <c r="L888" s="363"/>
      <c r="M888" s="280">
        <v>520.95000000000005</v>
      </c>
      <c r="N888" s="277"/>
      <c r="O888" s="278"/>
      <c r="P888" s="279"/>
      <c r="AF888" s="231"/>
      <c r="AG888" s="231"/>
      <c r="AH888" s="231"/>
      <c r="AM888" s="231"/>
      <c r="AQ888" s="231"/>
      <c r="AR888" s="215" t="s">
        <v>107</v>
      </c>
      <c r="AS888" s="231"/>
    </row>
    <row r="889" spans="1:45" customFormat="1" ht="15" x14ac:dyDescent="0.25">
      <c r="A889" s="236"/>
      <c r="B889" s="214"/>
      <c r="C889" s="238"/>
      <c r="D889" s="363" t="s">
        <v>108</v>
      </c>
      <c r="E889" s="363"/>
      <c r="F889" s="363"/>
      <c r="G889" s="363"/>
      <c r="H889" s="363"/>
      <c r="I889" s="363"/>
      <c r="J889" s="363"/>
      <c r="K889" s="363"/>
      <c r="L889" s="363"/>
      <c r="M889" s="280">
        <v>26.71</v>
      </c>
      <c r="N889" s="277"/>
      <c r="O889" s="278"/>
      <c r="P889" s="279"/>
      <c r="AF889" s="231"/>
      <c r="AG889" s="231"/>
      <c r="AH889" s="231"/>
      <c r="AM889" s="231"/>
      <c r="AQ889" s="231"/>
      <c r="AR889" s="215" t="s">
        <v>108</v>
      </c>
      <c r="AS889" s="231"/>
    </row>
    <row r="890" spans="1:45" customFormat="1" ht="15" x14ac:dyDescent="0.25">
      <c r="A890" s="236"/>
      <c r="B890" s="214"/>
      <c r="C890" s="238"/>
      <c r="D890" s="363" t="s">
        <v>133</v>
      </c>
      <c r="E890" s="363"/>
      <c r="F890" s="363"/>
      <c r="G890" s="363"/>
      <c r="H890" s="363"/>
      <c r="I890" s="363"/>
      <c r="J890" s="363"/>
      <c r="K890" s="363"/>
      <c r="L890" s="363"/>
      <c r="M890" s="276">
        <v>33145.440000000002</v>
      </c>
      <c r="N890" s="277"/>
      <c r="O890" s="278"/>
      <c r="P890" s="279"/>
      <c r="AF890" s="231"/>
      <c r="AG890" s="231"/>
      <c r="AH890" s="231"/>
      <c r="AM890" s="231"/>
      <c r="AQ890" s="231"/>
      <c r="AR890" s="215" t="s">
        <v>133</v>
      </c>
      <c r="AS890" s="231"/>
    </row>
    <row r="891" spans="1:45" customFormat="1" ht="15" x14ac:dyDescent="0.25">
      <c r="A891" s="236"/>
      <c r="B891" s="214"/>
      <c r="C891" s="238"/>
      <c r="D891" s="363" t="s">
        <v>109</v>
      </c>
      <c r="E891" s="363"/>
      <c r="F891" s="363"/>
      <c r="G891" s="363"/>
      <c r="H891" s="363"/>
      <c r="I891" s="363"/>
      <c r="J891" s="363"/>
      <c r="K891" s="363"/>
      <c r="L891" s="363"/>
      <c r="M891" s="280">
        <v>111.9</v>
      </c>
      <c r="N891" s="277"/>
      <c r="O891" s="278"/>
      <c r="P891" s="279"/>
      <c r="AF891" s="231"/>
      <c r="AG891" s="231"/>
      <c r="AH891" s="231"/>
      <c r="AM891" s="231"/>
      <c r="AQ891" s="231"/>
      <c r="AR891" s="215" t="s">
        <v>109</v>
      </c>
      <c r="AS891" s="231"/>
    </row>
    <row r="892" spans="1:45" customFormat="1" ht="15" x14ac:dyDescent="0.25">
      <c r="A892" s="236"/>
      <c r="B892" s="214"/>
      <c r="C892" s="238"/>
      <c r="D892" s="363" t="s">
        <v>110</v>
      </c>
      <c r="E892" s="363"/>
      <c r="F892" s="363"/>
      <c r="G892" s="363"/>
      <c r="H892" s="363"/>
      <c r="I892" s="363"/>
      <c r="J892" s="363"/>
      <c r="K892" s="363"/>
      <c r="L892" s="363"/>
      <c r="M892" s="280">
        <v>63.41</v>
      </c>
      <c r="N892" s="277"/>
      <c r="O892" s="278"/>
      <c r="P892" s="279"/>
      <c r="AF892" s="231"/>
      <c r="AG892" s="231"/>
      <c r="AH892" s="231"/>
      <c r="AM892" s="231"/>
      <c r="AQ892" s="231"/>
      <c r="AR892" s="215" t="s">
        <v>110</v>
      </c>
      <c r="AS892" s="231"/>
    </row>
    <row r="893" spans="1:45" customFormat="1" ht="15" x14ac:dyDescent="0.25">
      <c r="A893" s="236"/>
      <c r="B893" s="214"/>
      <c r="C893" s="238"/>
      <c r="D893" s="363" t="s">
        <v>101</v>
      </c>
      <c r="E893" s="363"/>
      <c r="F893" s="363"/>
      <c r="G893" s="363"/>
      <c r="H893" s="363"/>
      <c r="I893" s="363"/>
      <c r="J893" s="363"/>
      <c r="K893" s="363"/>
      <c r="L893" s="363"/>
      <c r="M893" s="280">
        <v>120.32</v>
      </c>
      <c r="N893" s="277"/>
      <c r="O893" s="278"/>
      <c r="P893" s="279"/>
      <c r="AF893" s="231"/>
      <c r="AG893" s="231"/>
      <c r="AH893" s="231"/>
      <c r="AM893" s="231"/>
      <c r="AQ893" s="231"/>
      <c r="AR893" s="215" t="s">
        <v>101</v>
      </c>
      <c r="AS893" s="231"/>
    </row>
    <row r="894" spans="1:45" customFormat="1" ht="15" x14ac:dyDescent="0.25">
      <c r="A894" s="236"/>
      <c r="B894" s="214"/>
      <c r="C894" s="238"/>
      <c r="D894" s="363" t="s">
        <v>102</v>
      </c>
      <c r="E894" s="363"/>
      <c r="F894" s="363"/>
      <c r="G894" s="363"/>
      <c r="H894" s="363"/>
      <c r="I894" s="363"/>
      <c r="J894" s="363"/>
      <c r="K894" s="363"/>
      <c r="L894" s="363"/>
      <c r="M894" s="280">
        <v>111.9</v>
      </c>
      <c r="N894" s="277"/>
      <c r="O894" s="278"/>
      <c r="P894" s="279"/>
      <c r="AF894" s="231"/>
      <c r="AG894" s="231"/>
      <c r="AH894" s="231"/>
      <c r="AM894" s="231"/>
      <c r="AQ894" s="231"/>
      <c r="AR894" s="215" t="s">
        <v>102</v>
      </c>
      <c r="AS894" s="231"/>
    </row>
    <row r="895" spans="1:45" customFormat="1" ht="15" x14ac:dyDescent="0.25">
      <c r="A895" s="236"/>
      <c r="B895" s="214"/>
      <c r="C895" s="238"/>
      <c r="D895" s="363" t="s">
        <v>103</v>
      </c>
      <c r="E895" s="363"/>
      <c r="F895" s="363"/>
      <c r="G895" s="363"/>
      <c r="H895" s="363"/>
      <c r="I895" s="363"/>
      <c r="J895" s="363"/>
      <c r="K895" s="363"/>
      <c r="L895" s="363"/>
      <c r="M895" s="280">
        <v>63.41</v>
      </c>
      <c r="N895" s="277"/>
      <c r="O895" s="278"/>
      <c r="P895" s="279"/>
      <c r="AF895" s="231"/>
      <c r="AG895" s="231"/>
      <c r="AH895" s="231"/>
      <c r="AM895" s="231"/>
      <c r="AQ895" s="231"/>
      <c r="AR895" s="215" t="s">
        <v>103</v>
      </c>
      <c r="AS895" s="231"/>
    </row>
    <row r="896" spans="1:45" customFormat="1" ht="15" x14ac:dyDescent="0.25">
      <c r="A896" s="236"/>
      <c r="B896" s="214"/>
      <c r="C896" s="281"/>
      <c r="D896" s="362" t="s">
        <v>822</v>
      </c>
      <c r="E896" s="362"/>
      <c r="F896" s="362"/>
      <c r="G896" s="362"/>
      <c r="H896" s="362"/>
      <c r="I896" s="362"/>
      <c r="J896" s="362"/>
      <c r="K896" s="362"/>
      <c r="L896" s="362"/>
      <c r="M896" s="282">
        <v>33935.31</v>
      </c>
      <c r="N896" s="283"/>
      <c r="O896" s="284"/>
      <c r="P896" s="285"/>
      <c r="AF896" s="231"/>
      <c r="AG896" s="231"/>
      <c r="AH896" s="231"/>
      <c r="AM896" s="231"/>
      <c r="AQ896" s="231"/>
      <c r="AS896" s="231" t="s">
        <v>822</v>
      </c>
    </row>
    <row r="897" spans="1:45" customFormat="1" ht="15" x14ac:dyDescent="0.25">
      <c r="A897" s="370" t="s">
        <v>823</v>
      </c>
      <c r="B897" s="371"/>
      <c r="C897" s="371"/>
      <c r="D897" s="371"/>
      <c r="E897" s="371"/>
      <c r="F897" s="371"/>
      <c r="G897" s="371"/>
      <c r="H897" s="371"/>
      <c r="I897" s="371"/>
      <c r="J897" s="371"/>
      <c r="K897" s="371"/>
      <c r="L897" s="371"/>
      <c r="M897" s="371"/>
      <c r="N897" s="371"/>
      <c r="O897" s="372"/>
      <c r="AF897" s="231" t="s">
        <v>823</v>
      </c>
      <c r="AG897" s="231"/>
      <c r="AH897" s="231"/>
      <c r="AM897" s="231"/>
      <c r="AQ897" s="231"/>
      <c r="AS897" s="231"/>
    </row>
    <row r="898" spans="1:45" customFormat="1" ht="22.5" x14ac:dyDescent="0.25">
      <c r="A898" s="232" t="s">
        <v>357</v>
      </c>
      <c r="B898" s="233" t="s">
        <v>824</v>
      </c>
      <c r="C898" s="294" t="s">
        <v>825</v>
      </c>
      <c r="D898" s="368" t="s">
        <v>826</v>
      </c>
      <c r="E898" s="368"/>
      <c r="F898" s="368"/>
      <c r="G898" s="233" t="s">
        <v>765</v>
      </c>
      <c r="H898" s="233">
        <v>56.7</v>
      </c>
      <c r="I898" s="233" t="s">
        <v>48</v>
      </c>
      <c r="J898" s="233" t="s">
        <v>827</v>
      </c>
      <c r="K898" s="234"/>
      <c r="L898" s="233"/>
      <c r="M898" s="234"/>
      <c r="N898" s="233"/>
      <c r="O898" s="235"/>
      <c r="AF898" s="231"/>
      <c r="AG898" s="231"/>
      <c r="AH898" s="231" t="s">
        <v>826</v>
      </c>
      <c r="AM898" s="231"/>
      <c r="AQ898" s="231"/>
      <c r="AS898" s="231"/>
    </row>
    <row r="899" spans="1:45" customFormat="1" ht="33.75" x14ac:dyDescent="0.25">
      <c r="A899" s="236"/>
      <c r="B899" s="237"/>
      <c r="C899" s="238" t="s">
        <v>50</v>
      </c>
      <c r="D899" s="366" t="s">
        <v>51</v>
      </c>
      <c r="E899" s="366"/>
      <c r="F899" s="366"/>
      <c r="G899" s="366"/>
      <c r="H899" s="366"/>
      <c r="I899" s="366"/>
      <c r="J899" s="366"/>
      <c r="K899" s="366"/>
      <c r="L899" s="366"/>
      <c r="M899" s="366"/>
      <c r="N899" s="366"/>
      <c r="O899" s="367"/>
      <c r="AF899" s="231"/>
      <c r="AG899" s="231"/>
      <c r="AH899" s="231"/>
      <c r="AI899" s="215" t="s">
        <v>51</v>
      </c>
      <c r="AM899" s="231"/>
      <c r="AQ899" s="231"/>
      <c r="AS899" s="231"/>
    </row>
    <row r="900" spans="1:45" customFormat="1" ht="57" x14ac:dyDescent="0.25">
      <c r="A900" s="236"/>
      <c r="B900" s="237"/>
      <c r="C900" s="238" t="s">
        <v>52</v>
      </c>
      <c r="D900" s="366" t="s">
        <v>53</v>
      </c>
      <c r="E900" s="366"/>
      <c r="F900" s="366"/>
      <c r="G900" s="366"/>
      <c r="H900" s="366"/>
      <c r="I900" s="366"/>
      <c r="J900" s="366"/>
      <c r="K900" s="366"/>
      <c r="L900" s="366"/>
      <c r="M900" s="366"/>
      <c r="N900" s="366"/>
      <c r="O900" s="367"/>
      <c r="AF900" s="231"/>
      <c r="AG900" s="231"/>
      <c r="AH900" s="231"/>
      <c r="AI900" s="215" t="s">
        <v>53</v>
      </c>
      <c r="AM900" s="231"/>
      <c r="AQ900" s="231"/>
      <c r="AS900" s="231"/>
    </row>
    <row r="901" spans="1:45" customFormat="1" ht="15" x14ac:dyDescent="0.25">
      <c r="A901" s="236"/>
      <c r="B901" s="239"/>
      <c r="C901" s="238" t="s">
        <v>48</v>
      </c>
      <c r="D901" s="363" t="s">
        <v>54</v>
      </c>
      <c r="E901" s="363"/>
      <c r="F901" s="363"/>
      <c r="G901" s="240"/>
      <c r="H901" s="241"/>
      <c r="I901" s="241"/>
      <c r="J901" s="241"/>
      <c r="K901" s="242">
        <v>7.68</v>
      </c>
      <c r="L901" s="265">
        <v>1.3225</v>
      </c>
      <c r="M901" s="242">
        <v>575.89</v>
      </c>
      <c r="N901" s="244">
        <v>44.77</v>
      </c>
      <c r="O901" s="247">
        <v>25782.6</v>
      </c>
      <c r="AF901" s="231"/>
      <c r="AG901" s="231"/>
      <c r="AH901" s="231"/>
      <c r="AJ901" s="215" t="s">
        <v>54</v>
      </c>
      <c r="AM901" s="231"/>
      <c r="AQ901" s="231"/>
      <c r="AS901" s="231"/>
    </row>
    <row r="902" spans="1:45" customFormat="1" ht="15" x14ac:dyDescent="0.25">
      <c r="A902" s="236"/>
      <c r="B902" s="239"/>
      <c r="C902" s="238"/>
      <c r="D902" s="363" t="s">
        <v>60</v>
      </c>
      <c r="E902" s="363"/>
      <c r="F902" s="363"/>
      <c r="G902" s="240" t="s">
        <v>61</v>
      </c>
      <c r="H902" s="252">
        <v>0.9</v>
      </c>
      <c r="I902" s="265">
        <v>1.3225</v>
      </c>
      <c r="J902" s="249">
        <v>67.487174999999993</v>
      </c>
      <c r="K902" s="250"/>
      <c r="L902" s="241"/>
      <c r="M902" s="250"/>
      <c r="N902" s="241"/>
      <c r="O902" s="251"/>
      <c r="AF902" s="231"/>
      <c r="AG902" s="231"/>
      <c r="AH902" s="231"/>
      <c r="AK902" s="215" t="s">
        <v>60</v>
      </c>
      <c r="AM902" s="231"/>
      <c r="AQ902" s="231"/>
      <c r="AS902" s="231"/>
    </row>
    <row r="903" spans="1:45" customFormat="1" ht="15" x14ac:dyDescent="0.25">
      <c r="A903" s="254"/>
      <c r="B903" s="240"/>
      <c r="C903" s="238"/>
      <c r="D903" s="369" t="s">
        <v>63</v>
      </c>
      <c r="E903" s="369"/>
      <c r="F903" s="369"/>
      <c r="G903" s="255"/>
      <c r="H903" s="256"/>
      <c r="I903" s="256"/>
      <c r="J903" s="256"/>
      <c r="K903" s="258">
        <v>7.68</v>
      </c>
      <c r="L903" s="256"/>
      <c r="M903" s="258">
        <v>575.89</v>
      </c>
      <c r="N903" s="256"/>
      <c r="O903" s="259">
        <v>25782.6</v>
      </c>
      <c r="AF903" s="231"/>
      <c r="AG903" s="231"/>
      <c r="AH903" s="231"/>
      <c r="AL903" s="215" t="s">
        <v>63</v>
      </c>
      <c r="AM903" s="231"/>
      <c r="AQ903" s="231"/>
      <c r="AS903" s="231"/>
    </row>
    <row r="904" spans="1:45" customFormat="1" ht="15" x14ac:dyDescent="0.25">
      <c r="A904" s="236"/>
      <c r="B904" s="239"/>
      <c r="C904" s="238"/>
      <c r="D904" s="363" t="s">
        <v>64</v>
      </c>
      <c r="E904" s="363"/>
      <c r="F904" s="363"/>
      <c r="G904" s="240"/>
      <c r="H904" s="241"/>
      <c r="I904" s="241"/>
      <c r="J904" s="241"/>
      <c r="K904" s="250"/>
      <c r="L904" s="241"/>
      <c r="M904" s="242">
        <v>575.89</v>
      </c>
      <c r="N904" s="241"/>
      <c r="O904" s="247">
        <v>25782.6</v>
      </c>
      <c r="AF904" s="231"/>
      <c r="AG904" s="231"/>
      <c r="AH904" s="231"/>
      <c r="AK904" s="215" t="s">
        <v>64</v>
      </c>
      <c r="AM904" s="231"/>
      <c r="AQ904" s="231"/>
      <c r="AS904" s="231"/>
    </row>
    <row r="905" spans="1:45" customFormat="1" ht="45" x14ac:dyDescent="0.25">
      <c r="A905" s="236"/>
      <c r="B905" s="239"/>
      <c r="C905" s="238" t="s">
        <v>572</v>
      </c>
      <c r="D905" s="363" t="s">
        <v>573</v>
      </c>
      <c r="E905" s="363"/>
      <c r="F905" s="363"/>
      <c r="G905" s="240" t="s">
        <v>67</v>
      </c>
      <c r="H905" s="248">
        <v>94</v>
      </c>
      <c r="I905" s="241"/>
      <c r="J905" s="248">
        <v>94</v>
      </c>
      <c r="K905" s="250"/>
      <c r="L905" s="241"/>
      <c r="M905" s="242">
        <v>541.34</v>
      </c>
      <c r="N905" s="241"/>
      <c r="O905" s="247">
        <v>24235.64</v>
      </c>
      <c r="AF905" s="231"/>
      <c r="AG905" s="231"/>
      <c r="AH905" s="231"/>
      <c r="AK905" s="215" t="s">
        <v>573</v>
      </c>
      <c r="AM905" s="231"/>
      <c r="AQ905" s="231"/>
      <c r="AS905" s="231"/>
    </row>
    <row r="906" spans="1:45" customFormat="1" ht="67.5" x14ac:dyDescent="0.25">
      <c r="A906" s="236"/>
      <c r="B906" s="239"/>
      <c r="C906" s="238" t="s">
        <v>574</v>
      </c>
      <c r="D906" s="363" t="s">
        <v>575</v>
      </c>
      <c r="E906" s="363"/>
      <c r="F906" s="363"/>
      <c r="G906" s="240" t="s">
        <v>67</v>
      </c>
      <c r="H906" s="248">
        <v>51</v>
      </c>
      <c r="I906" s="244">
        <v>0.85</v>
      </c>
      <c r="J906" s="244">
        <v>43.35</v>
      </c>
      <c r="K906" s="250"/>
      <c r="L906" s="241"/>
      <c r="M906" s="242">
        <v>249.65</v>
      </c>
      <c r="N906" s="241"/>
      <c r="O906" s="247">
        <v>11176.76</v>
      </c>
      <c r="AF906" s="231"/>
      <c r="AG906" s="231"/>
      <c r="AH906" s="231"/>
      <c r="AK906" s="215" t="s">
        <v>575</v>
      </c>
      <c r="AM906" s="231"/>
      <c r="AQ906" s="231"/>
      <c r="AS906" s="231"/>
    </row>
    <row r="907" spans="1:45" customFormat="1" ht="15" x14ac:dyDescent="0.25">
      <c r="A907" s="236"/>
      <c r="B907" s="260"/>
      <c r="C907" s="295"/>
      <c r="D907" s="364" t="s">
        <v>70</v>
      </c>
      <c r="E907" s="364"/>
      <c r="F907" s="364"/>
      <c r="G907" s="233"/>
      <c r="H907" s="261"/>
      <c r="I907" s="261"/>
      <c r="J907" s="261"/>
      <c r="K907" s="262"/>
      <c r="L907" s="261"/>
      <c r="M907" s="268">
        <v>1366.88</v>
      </c>
      <c r="N907" s="256"/>
      <c r="O907" s="264">
        <v>61195</v>
      </c>
      <c r="AF907" s="231"/>
      <c r="AG907" s="231"/>
      <c r="AH907" s="231"/>
      <c r="AM907" s="231" t="s">
        <v>70</v>
      </c>
      <c r="AQ907" s="231"/>
      <c r="AS907" s="231"/>
    </row>
    <row r="908" spans="1:45" customFormat="1" ht="23.25" x14ac:dyDescent="0.25">
      <c r="A908" s="232" t="s">
        <v>731</v>
      </c>
      <c r="B908" s="233" t="s">
        <v>828</v>
      </c>
      <c r="C908" s="294" t="s">
        <v>829</v>
      </c>
      <c r="D908" s="368" t="s">
        <v>830</v>
      </c>
      <c r="E908" s="368"/>
      <c r="F908" s="368"/>
      <c r="G908" s="233" t="s">
        <v>290</v>
      </c>
      <c r="H908" s="233">
        <v>0.624</v>
      </c>
      <c r="I908" s="233" t="s">
        <v>48</v>
      </c>
      <c r="J908" s="233" t="s">
        <v>831</v>
      </c>
      <c r="K908" s="234"/>
      <c r="L908" s="233"/>
      <c r="M908" s="234"/>
      <c r="N908" s="233"/>
      <c r="O908" s="235"/>
      <c r="AF908" s="231"/>
      <c r="AG908" s="231"/>
      <c r="AH908" s="231" t="s">
        <v>830</v>
      </c>
      <c r="AM908" s="231"/>
      <c r="AQ908" s="231"/>
      <c r="AS908" s="231"/>
    </row>
    <row r="909" spans="1:45" customFormat="1" ht="33.75" x14ac:dyDescent="0.25">
      <c r="A909" s="236"/>
      <c r="B909" s="237"/>
      <c r="C909" s="238" t="s">
        <v>50</v>
      </c>
      <c r="D909" s="366" t="s">
        <v>51</v>
      </c>
      <c r="E909" s="366"/>
      <c r="F909" s="366"/>
      <c r="G909" s="366"/>
      <c r="H909" s="366"/>
      <c r="I909" s="366"/>
      <c r="J909" s="366"/>
      <c r="K909" s="366"/>
      <c r="L909" s="366"/>
      <c r="M909" s="366"/>
      <c r="N909" s="366"/>
      <c r="O909" s="367"/>
      <c r="AF909" s="231"/>
      <c r="AG909" s="231"/>
      <c r="AH909" s="231"/>
      <c r="AI909" s="215" t="s">
        <v>51</v>
      </c>
      <c r="AM909" s="231"/>
      <c r="AQ909" s="231"/>
      <c r="AS909" s="231"/>
    </row>
    <row r="910" spans="1:45" customFormat="1" ht="57" x14ac:dyDescent="0.25">
      <c r="A910" s="236"/>
      <c r="B910" s="237"/>
      <c r="C910" s="238" t="s">
        <v>52</v>
      </c>
      <c r="D910" s="366" t="s">
        <v>53</v>
      </c>
      <c r="E910" s="366"/>
      <c r="F910" s="366"/>
      <c r="G910" s="366"/>
      <c r="H910" s="366"/>
      <c r="I910" s="366"/>
      <c r="J910" s="366"/>
      <c r="K910" s="366"/>
      <c r="L910" s="366"/>
      <c r="M910" s="366"/>
      <c r="N910" s="366"/>
      <c r="O910" s="367"/>
      <c r="AF910" s="231"/>
      <c r="AG910" s="231"/>
      <c r="AH910" s="231"/>
      <c r="AI910" s="215" t="s">
        <v>53</v>
      </c>
      <c r="AM910" s="231"/>
      <c r="AQ910" s="231"/>
      <c r="AS910" s="231"/>
    </row>
    <row r="911" spans="1:45" customFormat="1" ht="15" x14ac:dyDescent="0.25">
      <c r="A911" s="236"/>
      <c r="B911" s="239"/>
      <c r="C911" s="238" t="s">
        <v>48</v>
      </c>
      <c r="D911" s="363" t="s">
        <v>54</v>
      </c>
      <c r="E911" s="363"/>
      <c r="F911" s="363"/>
      <c r="G911" s="240"/>
      <c r="H911" s="241"/>
      <c r="I911" s="241"/>
      <c r="J911" s="241"/>
      <c r="K911" s="242">
        <v>60.66</v>
      </c>
      <c r="L911" s="265">
        <v>1.3225</v>
      </c>
      <c r="M911" s="242">
        <v>50.06</v>
      </c>
      <c r="N911" s="244">
        <v>44.77</v>
      </c>
      <c r="O911" s="247">
        <v>2241.19</v>
      </c>
      <c r="AF911" s="231"/>
      <c r="AG911" s="231"/>
      <c r="AH911" s="231"/>
      <c r="AJ911" s="215" t="s">
        <v>54</v>
      </c>
      <c r="AM911" s="231"/>
      <c r="AQ911" s="231"/>
      <c r="AS911" s="231"/>
    </row>
    <row r="912" spans="1:45" customFormat="1" ht="15" x14ac:dyDescent="0.25">
      <c r="A912" s="236"/>
      <c r="B912" s="239"/>
      <c r="C912" s="238" t="s">
        <v>27</v>
      </c>
      <c r="D912" s="363" t="s">
        <v>55</v>
      </c>
      <c r="E912" s="363"/>
      <c r="F912" s="363"/>
      <c r="G912" s="240"/>
      <c r="H912" s="241"/>
      <c r="I912" s="241"/>
      <c r="J912" s="241"/>
      <c r="K912" s="242">
        <v>30.24</v>
      </c>
      <c r="L912" s="265">
        <v>1.4375</v>
      </c>
      <c r="M912" s="242">
        <v>27.13</v>
      </c>
      <c r="N912" s="244">
        <v>13.24</v>
      </c>
      <c r="O912" s="245">
        <v>359.2</v>
      </c>
      <c r="AF912" s="231"/>
      <c r="AG912" s="231"/>
      <c r="AH912" s="231"/>
      <c r="AJ912" s="215" t="s">
        <v>55</v>
      </c>
      <c r="AM912" s="231"/>
      <c r="AQ912" s="231"/>
      <c r="AS912" s="231"/>
    </row>
    <row r="913" spans="1:45" customFormat="1" ht="15" x14ac:dyDescent="0.25">
      <c r="A913" s="236"/>
      <c r="B913" s="239"/>
      <c r="C913" s="238" t="s">
        <v>56</v>
      </c>
      <c r="D913" s="363" t="s">
        <v>57</v>
      </c>
      <c r="E913" s="363"/>
      <c r="F913" s="363"/>
      <c r="G913" s="240"/>
      <c r="H913" s="241"/>
      <c r="I913" s="241"/>
      <c r="J913" s="241"/>
      <c r="K913" s="242">
        <v>2.69</v>
      </c>
      <c r="L913" s="265">
        <v>1.4375</v>
      </c>
      <c r="M913" s="242">
        <v>2.41</v>
      </c>
      <c r="N913" s="244">
        <v>44.77</v>
      </c>
      <c r="O913" s="245">
        <v>107.9</v>
      </c>
      <c r="AF913" s="231"/>
      <c r="AG913" s="231"/>
      <c r="AH913" s="231"/>
      <c r="AJ913" s="215" t="s">
        <v>57</v>
      </c>
      <c r="AM913" s="231"/>
      <c r="AQ913" s="231"/>
      <c r="AS913" s="231"/>
    </row>
    <row r="914" spans="1:45" customFormat="1" ht="15" x14ac:dyDescent="0.25">
      <c r="A914" s="236"/>
      <c r="B914" s="239"/>
      <c r="C914" s="238" t="s">
        <v>58</v>
      </c>
      <c r="D914" s="363" t="s">
        <v>59</v>
      </c>
      <c r="E914" s="363"/>
      <c r="F914" s="363"/>
      <c r="G914" s="240"/>
      <c r="H914" s="241"/>
      <c r="I914" s="241"/>
      <c r="J914" s="241"/>
      <c r="K914" s="242">
        <v>851.5</v>
      </c>
      <c r="L914" s="241"/>
      <c r="M914" s="242">
        <v>531.34</v>
      </c>
      <c r="N914" s="244">
        <v>8.16</v>
      </c>
      <c r="O914" s="247">
        <v>4335.7299999999996</v>
      </c>
      <c r="AF914" s="231"/>
      <c r="AG914" s="231"/>
      <c r="AH914" s="231"/>
      <c r="AJ914" s="215" t="s">
        <v>59</v>
      </c>
      <c r="AM914" s="231"/>
      <c r="AQ914" s="231"/>
      <c r="AS914" s="231"/>
    </row>
    <row r="915" spans="1:45" customFormat="1" ht="15" x14ac:dyDescent="0.25">
      <c r="A915" s="236"/>
      <c r="B915" s="239"/>
      <c r="C915" s="238"/>
      <c r="D915" s="363" t="s">
        <v>60</v>
      </c>
      <c r="E915" s="363"/>
      <c r="F915" s="363"/>
      <c r="G915" s="240" t="s">
        <v>61</v>
      </c>
      <c r="H915" s="244">
        <v>6.94</v>
      </c>
      <c r="I915" s="265">
        <v>1.3225</v>
      </c>
      <c r="J915" s="269">
        <v>5.7271656000000002</v>
      </c>
      <c r="K915" s="250"/>
      <c r="L915" s="241"/>
      <c r="M915" s="250"/>
      <c r="N915" s="241"/>
      <c r="O915" s="251"/>
      <c r="AF915" s="231"/>
      <c r="AG915" s="231"/>
      <c r="AH915" s="231"/>
      <c r="AK915" s="215" t="s">
        <v>60</v>
      </c>
      <c r="AM915" s="231"/>
      <c r="AQ915" s="231"/>
      <c r="AS915" s="231"/>
    </row>
    <row r="916" spans="1:45" customFormat="1" ht="15" x14ac:dyDescent="0.25">
      <c r="A916" s="236"/>
      <c r="B916" s="239"/>
      <c r="C916" s="238"/>
      <c r="D916" s="363" t="s">
        <v>62</v>
      </c>
      <c r="E916" s="363"/>
      <c r="F916" s="363"/>
      <c r="G916" s="240" t="s">
        <v>61</v>
      </c>
      <c r="H916" s="244">
        <v>0.21</v>
      </c>
      <c r="I916" s="265">
        <v>1.4375</v>
      </c>
      <c r="J916" s="253">
        <v>0.18837000000000001</v>
      </c>
      <c r="K916" s="250"/>
      <c r="L916" s="241"/>
      <c r="M916" s="250"/>
      <c r="N916" s="241"/>
      <c r="O916" s="251"/>
      <c r="AF916" s="231"/>
      <c r="AG916" s="231"/>
      <c r="AH916" s="231"/>
      <c r="AK916" s="215" t="s">
        <v>62</v>
      </c>
      <c r="AM916" s="231"/>
      <c r="AQ916" s="231"/>
      <c r="AS916" s="231"/>
    </row>
    <row r="917" spans="1:45" customFormat="1" ht="15" x14ac:dyDescent="0.25">
      <c r="A917" s="254"/>
      <c r="B917" s="240"/>
      <c r="C917" s="238"/>
      <c r="D917" s="369" t="s">
        <v>63</v>
      </c>
      <c r="E917" s="369"/>
      <c r="F917" s="369"/>
      <c r="G917" s="255"/>
      <c r="H917" s="256"/>
      <c r="I917" s="256"/>
      <c r="J917" s="256"/>
      <c r="K917" s="258">
        <v>942.4</v>
      </c>
      <c r="L917" s="256"/>
      <c r="M917" s="258">
        <v>608.53</v>
      </c>
      <c r="N917" s="256"/>
      <c r="O917" s="259">
        <v>6936.12</v>
      </c>
      <c r="AF917" s="231"/>
      <c r="AG917" s="231"/>
      <c r="AH917" s="231"/>
      <c r="AL917" s="215" t="s">
        <v>63</v>
      </c>
      <c r="AM917" s="231"/>
      <c r="AQ917" s="231"/>
      <c r="AS917" s="231"/>
    </row>
    <row r="918" spans="1:45" customFormat="1" ht="15" x14ac:dyDescent="0.25">
      <c r="A918" s="236"/>
      <c r="B918" s="239"/>
      <c r="C918" s="238"/>
      <c r="D918" s="363" t="s">
        <v>64</v>
      </c>
      <c r="E918" s="363"/>
      <c r="F918" s="363"/>
      <c r="G918" s="240"/>
      <c r="H918" s="241"/>
      <c r="I918" s="241"/>
      <c r="J918" s="241"/>
      <c r="K918" s="250"/>
      <c r="L918" s="241"/>
      <c r="M918" s="242">
        <v>52.47</v>
      </c>
      <c r="N918" s="241"/>
      <c r="O918" s="247">
        <v>2349.09</v>
      </c>
      <c r="AF918" s="231"/>
      <c r="AG918" s="231"/>
      <c r="AH918" s="231"/>
      <c r="AK918" s="215" t="s">
        <v>64</v>
      </c>
      <c r="AM918" s="231"/>
      <c r="AQ918" s="231"/>
      <c r="AS918" s="231"/>
    </row>
    <row r="919" spans="1:45" customFormat="1" ht="45" x14ac:dyDescent="0.25">
      <c r="A919" s="236"/>
      <c r="B919" s="239"/>
      <c r="C919" s="238" t="s">
        <v>638</v>
      </c>
      <c r="D919" s="363" t="s">
        <v>639</v>
      </c>
      <c r="E919" s="363"/>
      <c r="F919" s="363"/>
      <c r="G919" s="240" t="s">
        <v>67</v>
      </c>
      <c r="H919" s="248">
        <v>109</v>
      </c>
      <c r="I919" s="241"/>
      <c r="J919" s="248">
        <v>109</v>
      </c>
      <c r="K919" s="250"/>
      <c r="L919" s="241"/>
      <c r="M919" s="242">
        <v>57.19</v>
      </c>
      <c r="N919" s="241"/>
      <c r="O919" s="247">
        <v>2560.5100000000002</v>
      </c>
      <c r="AF919" s="231"/>
      <c r="AG919" s="231"/>
      <c r="AH919" s="231"/>
      <c r="AK919" s="215" t="s">
        <v>639</v>
      </c>
      <c r="AM919" s="231"/>
      <c r="AQ919" s="231"/>
      <c r="AS919" s="231"/>
    </row>
    <row r="920" spans="1:45" customFormat="1" ht="67.5" x14ac:dyDescent="0.25">
      <c r="A920" s="236"/>
      <c r="B920" s="239"/>
      <c r="C920" s="238" t="s">
        <v>640</v>
      </c>
      <c r="D920" s="363" t="s">
        <v>641</v>
      </c>
      <c r="E920" s="363"/>
      <c r="F920" s="363"/>
      <c r="G920" s="240" t="s">
        <v>67</v>
      </c>
      <c r="H920" s="248">
        <v>57</v>
      </c>
      <c r="I920" s="244">
        <v>0.85</v>
      </c>
      <c r="J920" s="244">
        <v>48.45</v>
      </c>
      <c r="K920" s="250"/>
      <c r="L920" s="241"/>
      <c r="M920" s="242">
        <v>25.42</v>
      </c>
      <c r="N920" s="241"/>
      <c r="O920" s="247">
        <v>1138.1300000000001</v>
      </c>
      <c r="AF920" s="231"/>
      <c r="AG920" s="231"/>
      <c r="AH920" s="231"/>
      <c r="AK920" s="215" t="s">
        <v>641</v>
      </c>
      <c r="AM920" s="231"/>
      <c r="AQ920" s="231"/>
      <c r="AS920" s="231"/>
    </row>
    <row r="921" spans="1:45" customFormat="1" ht="15" x14ac:dyDescent="0.25">
      <c r="A921" s="236"/>
      <c r="B921" s="260"/>
      <c r="C921" s="295"/>
      <c r="D921" s="364" t="s">
        <v>70</v>
      </c>
      <c r="E921" s="364"/>
      <c r="F921" s="364"/>
      <c r="G921" s="233"/>
      <c r="H921" s="261"/>
      <c r="I921" s="261"/>
      <c r="J921" s="261"/>
      <c r="K921" s="262"/>
      <c r="L921" s="261"/>
      <c r="M921" s="263">
        <v>691.14</v>
      </c>
      <c r="N921" s="256"/>
      <c r="O921" s="264">
        <v>10634.76</v>
      </c>
      <c r="AF921" s="231"/>
      <c r="AG921" s="231"/>
      <c r="AH921" s="231"/>
      <c r="AM921" s="231" t="s">
        <v>70</v>
      </c>
      <c r="AQ921" s="231"/>
      <c r="AS921" s="231"/>
    </row>
    <row r="922" spans="1:45" customFormat="1" ht="22.5" x14ac:dyDescent="0.25">
      <c r="A922" s="232" t="s">
        <v>742</v>
      </c>
      <c r="B922" s="233" t="s">
        <v>832</v>
      </c>
      <c r="C922" s="294" t="s">
        <v>833</v>
      </c>
      <c r="D922" s="368" t="s">
        <v>834</v>
      </c>
      <c r="E922" s="368"/>
      <c r="F922" s="368"/>
      <c r="G922" s="233" t="s">
        <v>765</v>
      </c>
      <c r="H922" s="233">
        <v>-68.64</v>
      </c>
      <c r="I922" s="233" t="s">
        <v>48</v>
      </c>
      <c r="J922" s="233" t="s">
        <v>835</v>
      </c>
      <c r="K922" s="234" t="s">
        <v>836</v>
      </c>
      <c r="L922" s="233"/>
      <c r="M922" s="234" t="s">
        <v>837</v>
      </c>
      <c r="N922" s="233" t="s">
        <v>82</v>
      </c>
      <c r="O922" s="235" t="s">
        <v>838</v>
      </c>
      <c r="AF922" s="231"/>
      <c r="AG922" s="231"/>
      <c r="AH922" s="231" t="s">
        <v>834</v>
      </c>
      <c r="AM922" s="231"/>
      <c r="AQ922" s="231"/>
      <c r="AS922" s="231"/>
    </row>
    <row r="923" spans="1:45" customFormat="1" ht="15" x14ac:dyDescent="0.25">
      <c r="A923" s="267"/>
      <c r="B923" s="214"/>
      <c r="C923" s="295"/>
      <c r="D923" s="363" t="s">
        <v>648</v>
      </c>
      <c r="E923" s="363"/>
      <c r="F923" s="363"/>
      <c r="G923" s="363"/>
      <c r="H923" s="363"/>
      <c r="I923" s="363"/>
      <c r="J923" s="363"/>
      <c r="K923" s="363"/>
      <c r="L923" s="363"/>
      <c r="M923" s="363"/>
      <c r="N923" s="363"/>
      <c r="O923" s="365"/>
      <c r="AF923" s="231"/>
      <c r="AG923" s="231"/>
      <c r="AH923" s="231"/>
      <c r="AM923" s="231"/>
      <c r="AN923" s="215" t="s">
        <v>648</v>
      </c>
      <c r="AQ923" s="231"/>
      <c r="AS923" s="231"/>
    </row>
    <row r="924" spans="1:45" customFormat="1" ht="15" x14ac:dyDescent="0.25">
      <c r="A924" s="236"/>
      <c r="B924" s="260"/>
      <c r="C924" s="295"/>
      <c r="D924" s="364" t="s">
        <v>70</v>
      </c>
      <c r="E924" s="364"/>
      <c r="F924" s="364"/>
      <c r="G924" s="233"/>
      <c r="H924" s="261"/>
      <c r="I924" s="261"/>
      <c r="J924" s="261"/>
      <c r="K924" s="262"/>
      <c r="L924" s="261"/>
      <c r="M924" s="263">
        <v>-425.57</v>
      </c>
      <c r="N924" s="256"/>
      <c r="O924" s="264">
        <v>-3472.65</v>
      </c>
      <c r="AF924" s="231"/>
      <c r="AG924" s="231"/>
      <c r="AH924" s="231"/>
      <c r="AM924" s="231" t="s">
        <v>70</v>
      </c>
      <c r="AQ924" s="231"/>
      <c r="AS924" s="231"/>
    </row>
    <row r="925" spans="1:45" customFormat="1" ht="22.5" x14ac:dyDescent="0.25">
      <c r="A925" s="232" t="s">
        <v>748</v>
      </c>
      <c r="B925" s="233" t="s">
        <v>651</v>
      </c>
      <c r="C925" s="294" t="s">
        <v>839</v>
      </c>
      <c r="D925" s="368" t="s">
        <v>840</v>
      </c>
      <c r="E925" s="368"/>
      <c r="F925" s="368"/>
      <c r="G925" s="233" t="s">
        <v>593</v>
      </c>
      <c r="H925" s="233">
        <v>6.24</v>
      </c>
      <c r="I925" s="233" t="s">
        <v>48</v>
      </c>
      <c r="J925" s="233" t="s">
        <v>841</v>
      </c>
      <c r="K925" s="234" t="s">
        <v>842</v>
      </c>
      <c r="L925" s="233"/>
      <c r="M925" s="234" t="s">
        <v>843</v>
      </c>
      <c r="N925" s="233" t="s">
        <v>82</v>
      </c>
      <c r="O925" s="235" t="s">
        <v>844</v>
      </c>
      <c r="AF925" s="231"/>
      <c r="AG925" s="231"/>
      <c r="AH925" s="231" t="s">
        <v>840</v>
      </c>
      <c r="AM925" s="231"/>
      <c r="AQ925" s="231"/>
      <c r="AS925" s="231"/>
    </row>
    <row r="926" spans="1:45" customFormat="1" ht="15" x14ac:dyDescent="0.25">
      <c r="A926" s="267"/>
      <c r="B926" s="214"/>
      <c r="C926" s="295"/>
      <c r="D926" s="363" t="s">
        <v>83</v>
      </c>
      <c r="E926" s="363"/>
      <c r="F926" s="363"/>
      <c r="G926" s="363"/>
      <c r="H926" s="363"/>
      <c r="I926" s="363"/>
      <c r="J926" s="363"/>
      <c r="K926" s="363"/>
      <c r="L926" s="363"/>
      <c r="M926" s="363"/>
      <c r="N926" s="363"/>
      <c r="O926" s="365"/>
      <c r="AF926" s="231"/>
      <c r="AG926" s="231"/>
      <c r="AH926" s="231"/>
      <c r="AM926" s="231"/>
      <c r="AN926" s="215" t="s">
        <v>83</v>
      </c>
      <c r="AQ926" s="231"/>
      <c r="AS926" s="231"/>
    </row>
    <row r="927" spans="1:45" customFormat="1" ht="15" x14ac:dyDescent="0.25">
      <c r="A927" s="236"/>
      <c r="B927" s="260"/>
      <c r="C927" s="295"/>
      <c r="D927" s="364" t="s">
        <v>70</v>
      </c>
      <c r="E927" s="364"/>
      <c r="F927" s="364"/>
      <c r="G927" s="233"/>
      <c r="H927" s="261"/>
      <c r="I927" s="261"/>
      <c r="J927" s="261"/>
      <c r="K927" s="262"/>
      <c r="L927" s="261"/>
      <c r="M927" s="263">
        <v>171.6</v>
      </c>
      <c r="N927" s="256"/>
      <c r="O927" s="264">
        <v>1400.26</v>
      </c>
      <c r="AF927" s="231"/>
      <c r="AG927" s="231"/>
      <c r="AH927" s="231"/>
      <c r="AM927" s="231" t="s">
        <v>70</v>
      </c>
      <c r="AQ927" s="231"/>
      <c r="AS927" s="231"/>
    </row>
    <row r="928" spans="1:45" customFormat="1" ht="34.5" x14ac:dyDescent="0.25">
      <c r="A928" s="232" t="s">
        <v>756</v>
      </c>
      <c r="B928" s="233" t="s">
        <v>845</v>
      </c>
      <c r="C928" s="294" t="s">
        <v>846</v>
      </c>
      <c r="D928" s="368" t="s">
        <v>847</v>
      </c>
      <c r="E928" s="368"/>
      <c r="F928" s="368"/>
      <c r="G928" s="233" t="s">
        <v>290</v>
      </c>
      <c r="H928" s="233">
        <v>0.56699999999999995</v>
      </c>
      <c r="I928" s="233" t="s">
        <v>48</v>
      </c>
      <c r="J928" s="233" t="s">
        <v>848</v>
      </c>
      <c r="K928" s="234"/>
      <c r="L928" s="233"/>
      <c r="M928" s="234"/>
      <c r="N928" s="233"/>
      <c r="O928" s="235"/>
      <c r="AF928" s="231"/>
      <c r="AG928" s="231"/>
      <c r="AH928" s="231" t="s">
        <v>847</v>
      </c>
      <c r="AM928" s="231"/>
      <c r="AQ928" s="231"/>
      <c r="AS928" s="231"/>
    </row>
    <row r="929" spans="1:45" customFormat="1" ht="33.75" x14ac:dyDescent="0.25">
      <c r="A929" s="236"/>
      <c r="B929" s="237"/>
      <c r="C929" s="238" t="s">
        <v>50</v>
      </c>
      <c r="D929" s="366" t="s">
        <v>51</v>
      </c>
      <c r="E929" s="366"/>
      <c r="F929" s="366"/>
      <c r="G929" s="366"/>
      <c r="H929" s="366"/>
      <c r="I929" s="366"/>
      <c r="J929" s="366"/>
      <c r="K929" s="366"/>
      <c r="L929" s="366"/>
      <c r="M929" s="366"/>
      <c r="N929" s="366"/>
      <c r="O929" s="367"/>
      <c r="AF929" s="231"/>
      <c r="AG929" s="231"/>
      <c r="AH929" s="231"/>
      <c r="AI929" s="215" t="s">
        <v>51</v>
      </c>
      <c r="AM929" s="231"/>
      <c r="AQ929" s="231"/>
      <c r="AS929" s="231"/>
    </row>
    <row r="930" spans="1:45" customFormat="1" ht="57" x14ac:dyDescent="0.25">
      <c r="A930" s="236"/>
      <c r="B930" s="237"/>
      <c r="C930" s="238" t="s">
        <v>52</v>
      </c>
      <c r="D930" s="366" t="s">
        <v>53</v>
      </c>
      <c r="E930" s="366"/>
      <c r="F930" s="366"/>
      <c r="G930" s="366"/>
      <c r="H930" s="366"/>
      <c r="I930" s="366"/>
      <c r="J930" s="366"/>
      <c r="K930" s="366"/>
      <c r="L930" s="366"/>
      <c r="M930" s="366"/>
      <c r="N930" s="366"/>
      <c r="O930" s="367"/>
      <c r="AF930" s="231"/>
      <c r="AG930" s="231"/>
      <c r="AH930" s="231"/>
      <c r="AI930" s="215" t="s">
        <v>53</v>
      </c>
      <c r="AM930" s="231"/>
      <c r="AQ930" s="231"/>
      <c r="AS930" s="231"/>
    </row>
    <row r="931" spans="1:45" customFormat="1" ht="15" x14ac:dyDescent="0.25">
      <c r="A931" s="236"/>
      <c r="B931" s="239"/>
      <c r="C931" s="238" t="s">
        <v>48</v>
      </c>
      <c r="D931" s="363" t="s">
        <v>54</v>
      </c>
      <c r="E931" s="363"/>
      <c r="F931" s="363"/>
      <c r="G931" s="240"/>
      <c r="H931" s="241"/>
      <c r="I931" s="241"/>
      <c r="J931" s="241"/>
      <c r="K931" s="242">
        <v>383.25</v>
      </c>
      <c r="L931" s="265">
        <v>1.3225</v>
      </c>
      <c r="M931" s="242">
        <v>287.38</v>
      </c>
      <c r="N931" s="244">
        <v>44.77</v>
      </c>
      <c r="O931" s="247">
        <v>12866</v>
      </c>
      <c r="AF931" s="231"/>
      <c r="AG931" s="231"/>
      <c r="AH931" s="231"/>
      <c r="AJ931" s="215" t="s">
        <v>54</v>
      </c>
      <c r="AM931" s="231"/>
      <c r="AQ931" s="231"/>
      <c r="AS931" s="231"/>
    </row>
    <row r="932" spans="1:45" customFormat="1" ht="15" x14ac:dyDescent="0.25">
      <c r="A932" s="236"/>
      <c r="B932" s="239"/>
      <c r="C932" s="238" t="s">
        <v>27</v>
      </c>
      <c r="D932" s="363" t="s">
        <v>55</v>
      </c>
      <c r="E932" s="363"/>
      <c r="F932" s="363"/>
      <c r="G932" s="240"/>
      <c r="H932" s="241"/>
      <c r="I932" s="241"/>
      <c r="J932" s="241"/>
      <c r="K932" s="242">
        <v>126.92</v>
      </c>
      <c r="L932" s="265">
        <v>1.4375</v>
      </c>
      <c r="M932" s="242">
        <v>103.45</v>
      </c>
      <c r="N932" s="244">
        <v>13.24</v>
      </c>
      <c r="O932" s="247">
        <v>1369.68</v>
      </c>
      <c r="AF932" s="231"/>
      <c r="AG932" s="231"/>
      <c r="AH932" s="231"/>
      <c r="AJ932" s="215" t="s">
        <v>55</v>
      </c>
      <c r="AM932" s="231"/>
      <c r="AQ932" s="231"/>
      <c r="AS932" s="231"/>
    </row>
    <row r="933" spans="1:45" customFormat="1" ht="15" x14ac:dyDescent="0.25">
      <c r="A933" s="236"/>
      <c r="B933" s="239"/>
      <c r="C933" s="238" t="s">
        <v>56</v>
      </c>
      <c r="D933" s="363" t="s">
        <v>57</v>
      </c>
      <c r="E933" s="363"/>
      <c r="F933" s="363"/>
      <c r="G933" s="240"/>
      <c r="H933" s="241"/>
      <c r="I933" s="241"/>
      <c r="J933" s="241"/>
      <c r="K933" s="242">
        <v>10.68</v>
      </c>
      <c r="L933" s="265">
        <v>1.4375</v>
      </c>
      <c r="M933" s="242">
        <v>8.6999999999999993</v>
      </c>
      <c r="N933" s="244">
        <v>44.77</v>
      </c>
      <c r="O933" s="245">
        <v>389.5</v>
      </c>
      <c r="AF933" s="231"/>
      <c r="AG933" s="231"/>
      <c r="AH933" s="231"/>
      <c r="AJ933" s="215" t="s">
        <v>57</v>
      </c>
      <c r="AM933" s="231"/>
      <c r="AQ933" s="231"/>
      <c r="AS933" s="231"/>
    </row>
    <row r="934" spans="1:45" customFormat="1" ht="15" x14ac:dyDescent="0.25">
      <c r="A934" s="236"/>
      <c r="B934" s="239"/>
      <c r="C934" s="238" t="s">
        <v>58</v>
      </c>
      <c r="D934" s="363" t="s">
        <v>59</v>
      </c>
      <c r="E934" s="363"/>
      <c r="F934" s="363"/>
      <c r="G934" s="240"/>
      <c r="H934" s="241"/>
      <c r="I934" s="241"/>
      <c r="J934" s="241"/>
      <c r="K934" s="242">
        <v>870.84</v>
      </c>
      <c r="L934" s="241"/>
      <c r="M934" s="242">
        <v>493.77</v>
      </c>
      <c r="N934" s="244">
        <v>8.16</v>
      </c>
      <c r="O934" s="247">
        <v>4029.16</v>
      </c>
      <c r="AF934" s="231"/>
      <c r="AG934" s="231"/>
      <c r="AH934" s="231"/>
      <c r="AJ934" s="215" t="s">
        <v>59</v>
      </c>
      <c r="AM934" s="231"/>
      <c r="AQ934" s="231"/>
      <c r="AS934" s="231"/>
    </row>
    <row r="935" spans="1:45" customFormat="1" ht="15" x14ac:dyDescent="0.25">
      <c r="A935" s="236"/>
      <c r="B935" s="239"/>
      <c r="C935" s="238"/>
      <c r="D935" s="363" t="s">
        <v>60</v>
      </c>
      <c r="E935" s="363"/>
      <c r="F935" s="363"/>
      <c r="G935" s="240" t="s">
        <v>61</v>
      </c>
      <c r="H935" s="252">
        <v>40.299999999999997</v>
      </c>
      <c r="I935" s="265">
        <v>1.3225</v>
      </c>
      <c r="J935" s="269">
        <v>30.219257299999999</v>
      </c>
      <c r="K935" s="250"/>
      <c r="L935" s="241"/>
      <c r="M935" s="250"/>
      <c r="N935" s="241"/>
      <c r="O935" s="251"/>
      <c r="AF935" s="231"/>
      <c r="AG935" s="231"/>
      <c r="AH935" s="231"/>
      <c r="AK935" s="215" t="s">
        <v>60</v>
      </c>
      <c r="AM935" s="231"/>
      <c r="AQ935" s="231"/>
      <c r="AS935" s="231"/>
    </row>
    <row r="936" spans="1:45" customFormat="1" ht="15" x14ac:dyDescent="0.25">
      <c r="A936" s="236"/>
      <c r="B936" s="239"/>
      <c r="C936" s="238"/>
      <c r="D936" s="363" t="s">
        <v>62</v>
      </c>
      <c r="E936" s="363"/>
      <c r="F936" s="363"/>
      <c r="G936" s="240" t="s">
        <v>61</v>
      </c>
      <c r="H936" s="244">
        <v>0.83</v>
      </c>
      <c r="I936" s="265">
        <v>1.4375</v>
      </c>
      <c r="J936" s="269">
        <v>0.67650189999999999</v>
      </c>
      <c r="K936" s="250"/>
      <c r="L936" s="241"/>
      <c r="M936" s="250"/>
      <c r="N936" s="241"/>
      <c r="O936" s="251"/>
      <c r="AF936" s="231"/>
      <c r="AG936" s="231"/>
      <c r="AH936" s="231"/>
      <c r="AK936" s="215" t="s">
        <v>62</v>
      </c>
      <c r="AM936" s="231"/>
      <c r="AQ936" s="231"/>
      <c r="AS936" s="231"/>
    </row>
    <row r="937" spans="1:45" customFormat="1" ht="15" x14ac:dyDescent="0.25">
      <c r="A937" s="254"/>
      <c r="B937" s="240"/>
      <c r="C937" s="238"/>
      <c r="D937" s="369" t="s">
        <v>63</v>
      </c>
      <c r="E937" s="369"/>
      <c r="F937" s="369"/>
      <c r="G937" s="255"/>
      <c r="H937" s="256"/>
      <c r="I937" s="256"/>
      <c r="J937" s="256"/>
      <c r="K937" s="257">
        <v>1381.01</v>
      </c>
      <c r="L937" s="256"/>
      <c r="M937" s="258">
        <v>884.6</v>
      </c>
      <c r="N937" s="256"/>
      <c r="O937" s="259">
        <v>18264.84</v>
      </c>
      <c r="AF937" s="231"/>
      <c r="AG937" s="231"/>
      <c r="AH937" s="231"/>
      <c r="AL937" s="215" t="s">
        <v>63</v>
      </c>
      <c r="AM937" s="231"/>
      <c r="AQ937" s="231"/>
      <c r="AS937" s="231"/>
    </row>
    <row r="938" spans="1:45" customFormat="1" ht="15" x14ac:dyDescent="0.25">
      <c r="A938" s="236"/>
      <c r="B938" s="239"/>
      <c r="C938" s="238"/>
      <c r="D938" s="363" t="s">
        <v>64</v>
      </c>
      <c r="E938" s="363"/>
      <c r="F938" s="363"/>
      <c r="G938" s="240"/>
      <c r="H938" s="241"/>
      <c r="I938" s="241"/>
      <c r="J938" s="241"/>
      <c r="K938" s="250"/>
      <c r="L938" s="241"/>
      <c r="M938" s="242">
        <v>296.08</v>
      </c>
      <c r="N938" s="241"/>
      <c r="O938" s="247">
        <v>13255.5</v>
      </c>
      <c r="AF938" s="231"/>
      <c r="AG938" s="231"/>
      <c r="AH938" s="231"/>
      <c r="AK938" s="215" t="s">
        <v>64</v>
      </c>
      <c r="AM938" s="231"/>
      <c r="AQ938" s="231"/>
      <c r="AS938" s="231"/>
    </row>
    <row r="939" spans="1:45" customFormat="1" ht="45" x14ac:dyDescent="0.25">
      <c r="A939" s="236"/>
      <c r="B939" s="239"/>
      <c r="C939" s="238" t="s">
        <v>638</v>
      </c>
      <c r="D939" s="363" t="s">
        <v>639</v>
      </c>
      <c r="E939" s="363"/>
      <c r="F939" s="363"/>
      <c r="G939" s="240" t="s">
        <v>67</v>
      </c>
      <c r="H939" s="248">
        <v>109</v>
      </c>
      <c r="I939" s="241"/>
      <c r="J939" s="248">
        <v>109</v>
      </c>
      <c r="K939" s="250"/>
      <c r="L939" s="241"/>
      <c r="M939" s="242">
        <v>322.73</v>
      </c>
      <c r="N939" s="241"/>
      <c r="O939" s="247">
        <v>14448.5</v>
      </c>
      <c r="AF939" s="231"/>
      <c r="AG939" s="231"/>
      <c r="AH939" s="231"/>
      <c r="AK939" s="215" t="s">
        <v>639</v>
      </c>
      <c r="AM939" s="231"/>
      <c r="AQ939" s="231"/>
      <c r="AS939" s="231"/>
    </row>
    <row r="940" spans="1:45" customFormat="1" ht="67.5" x14ac:dyDescent="0.25">
      <c r="A940" s="236"/>
      <c r="B940" s="239"/>
      <c r="C940" s="238" t="s">
        <v>640</v>
      </c>
      <c r="D940" s="363" t="s">
        <v>641</v>
      </c>
      <c r="E940" s="363"/>
      <c r="F940" s="363"/>
      <c r="G940" s="240" t="s">
        <v>67</v>
      </c>
      <c r="H940" s="248">
        <v>57</v>
      </c>
      <c r="I940" s="244">
        <v>0.85</v>
      </c>
      <c r="J940" s="244">
        <v>48.45</v>
      </c>
      <c r="K940" s="250"/>
      <c r="L940" s="241"/>
      <c r="M940" s="242">
        <v>143.44999999999999</v>
      </c>
      <c r="N940" s="241"/>
      <c r="O940" s="247">
        <v>6422.29</v>
      </c>
      <c r="AF940" s="231"/>
      <c r="AG940" s="231"/>
      <c r="AH940" s="231"/>
      <c r="AK940" s="215" t="s">
        <v>641</v>
      </c>
      <c r="AM940" s="231"/>
      <c r="AQ940" s="231"/>
      <c r="AS940" s="231"/>
    </row>
    <row r="941" spans="1:45" customFormat="1" ht="15" x14ac:dyDescent="0.25">
      <c r="A941" s="236"/>
      <c r="B941" s="260"/>
      <c r="C941" s="295"/>
      <c r="D941" s="364" t="s">
        <v>70</v>
      </c>
      <c r="E941" s="364"/>
      <c r="F941" s="364"/>
      <c r="G941" s="233"/>
      <c r="H941" s="261"/>
      <c r="I941" s="261"/>
      <c r="J941" s="261"/>
      <c r="K941" s="262"/>
      <c r="L941" s="261"/>
      <c r="M941" s="268">
        <v>1350.78</v>
      </c>
      <c r="N941" s="256"/>
      <c r="O941" s="264">
        <v>39135.629999999997</v>
      </c>
      <c r="AF941" s="231"/>
      <c r="AG941" s="231"/>
      <c r="AH941" s="231"/>
      <c r="AM941" s="231" t="s">
        <v>70</v>
      </c>
      <c r="AQ941" s="231"/>
      <c r="AS941" s="231"/>
    </row>
    <row r="942" spans="1:45" customFormat="1" ht="34.5" x14ac:dyDescent="0.25">
      <c r="A942" s="232" t="s">
        <v>132</v>
      </c>
      <c r="B942" s="233" t="s">
        <v>849</v>
      </c>
      <c r="C942" s="294" t="s">
        <v>850</v>
      </c>
      <c r="D942" s="368" t="s">
        <v>851</v>
      </c>
      <c r="E942" s="368"/>
      <c r="F942" s="368"/>
      <c r="G942" s="233" t="s">
        <v>290</v>
      </c>
      <c r="H942" s="233">
        <v>0.56699999999999995</v>
      </c>
      <c r="I942" s="233" t="s">
        <v>48</v>
      </c>
      <c r="J942" s="233" t="s">
        <v>848</v>
      </c>
      <c r="K942" s="234"/>
      <c r="L942" s="233"/>
      <c r="M942" s="234"/>
      <c r="N942" s="233"/>
      <c r="O942" s="235"/>
      <c r="AF942" s="231"/>
      <c r="AG942" s="231"/>
      <c r="AH942" s="231" t="s">
        <v>851</v>
      </c>
      <c r="AM942" s="231"/>
      <c r="AQ942" s="231"/>
      <c r="AS942" s="231"/>
    </row>
    <row r="943" spans="1:45" customFormat="1" ht="33.75" x14ac:dyDescent="0.25">
      <c r="A943" s="236"/>
      <c r="B943" s="237"/>
      <c r="C943" s="238" t="s">
        <v>50</v>
      </c>
      <c r="D943" s="366" t="s">
        <v>51</v>
      </c>
      <c r="E943" s="366"/>
      <c r="F943" s="366"/>
      <c r="G943" s="366"/>
      <c r="H943" s="366"/>
      <c r="I943" s="366"/>
      <c r="J943" s="366"/>
      <c r="K943" s="366"/>
      <c r="L943" s="366"/>
      <c r="M943" s="366"/>
      <c r="N943" s="366"/>
      <c r="O943" s="367"/>
      <c r="AF943" s="231"/>
      <c r="AG943" s="231"/>
      <c r="AH943" s="231"/>
      <c r="AI943" s="215" t="s">
        <v>51</v>
      </c>
      <c r="AM943" s="231"/>
      <c r="AQ943" s="231"/>
      <c r="AS943" s="231"/>
    </row>
    <row r="944" spans="1:45" customFormat="1" ht="57" x14ac:dyDescent="0.25">
      <c r="A944" s="236"/>
      <c r="B944" s="237"/>
      <c r="C944" s="238" t="s">
        <v>52</v>
      </c>
      <c r="D944" s="366" t="s">
        <v>53</v>
      </c>
      <c r="E944" s="366"/>
      <c r="F944" s="366"/>
      <c r="G944" s="366"/>
      <c r="H944" s="366"/>
      <c r="I944" s="366"/>
      <c r="J944" s="366"/>
      <c r="K944" s="366"/>
      <c r="L944" s="366"/>
      <c r="M944" s="366"/>
      <c r="N944" s="366"/>
      <c r="O944" s="367"/>
      <c r="AF944" s="231"/>
      <c r="AG944" s="231"/>
      <c r="AH944" s="231"/>
      <c r="AI944" s="215" t="s">
        <v>53</v>
      </c>
      <c r="AM944" s="231"/>
      <c r="AQ944" s="231"/>
      <c r="AS944" s="231"/>
    </row>
    <row r="945" spans="1:45" customFormat="1" ht="15" x14ac:dyDescent="0.25">
      <c r="A945" s="236"/>
      <c r="B945" s="239"/>
      <c r="C945" s="238" t="s">
        <v>48</v>
      </c>
      <c r="D945" s="363" t="s">
        <v>54</v>
      </c>
      <c r="E945" s="363"/>
      <c r="F945" s="363"/>
      <c r="G945" s="240"/>
      <c r="H945" s="241"/>
      <c r="I945" s="241"/>
      <c r="J945" s="241"/>
      <c r="K945" s="242">
        <v>296.70999999999998</v>
      </c>
      <c r="L945" s="265">
        <v>1.3225</v>
      </c>
      <c r="M945" s="242">
        <v>222.49</v>
      </c>
      <c r="N945" s="244">
        <v>44.77</v>
      </c>
      <c r="O945" s="247">
        <v>9960.8799999999992</v>
      </c>
      <c r="AF945" s="231"/>
      <c r="AG945" s="231"/>
      <c r="AH945" s="231"/>
      <c r="AJ945" s="215" t="s">
        <v>54</v>
      </c>
      <c r="AM945" s="231"/>
      <c r="AQ945" s="231"/>
      <c r="AS945" s="231"/>
    </row>
    <row r="946" spans="1:45" customFormat="1" ht="15" x14ac:dyDescent="0.25">
      <c r="A946" s="236"/>
      <c r="B946" s="239"/>
      <c r="C946" s="238" t="s">
        <v>27</v>
      </c>
      <c r="D946" s="363" t="s">
        <v>55</v>
      </c>
      <c r="E946" s="363"/>
      <c r="F946" s="363"/>
      <c r="G946" s="240"/>
      <c r="H946" s="241"/>
      <c r="I946" s="241"/>
      <c r="J946" s="241"/>
      <c r="K946" s="242">
        <v>121.22</v>
      </c>
      <c r="L946" s="265">
        <v>1.4375</v>
      </c>
      <c r="M946" s="242">
        <v>98.8</v>
      </c>
      <c r="N946" s="244">
        <v>13.24</v>
      </c>
      <c r="O946" s="247">
        <v>1308.1099999999999</v>
      </c>
      <c r="AF946" s="231"/>
      <c r="AG946" s="231"/>
      <c r="AH946" s="231"/>
      <c r="AJ946" s="215" t="s">
        <v>55</v>
      </c>
      <c r="AM946" s="231"/>
      <c r="AQ946" s="231"/>
      <c r="AS946" s="231"/>
    </row>
    <row r="947" spans="1:45" customFormat="1" ht="15" x14ac:dyDescent="0.25">
      <c r="A947" s="236"/>
      <c r="B947" s="239"/>
      <c r="C947" s="238" t="s">
        <v>56</v>
      </c>
      <c r="D947" s="363" t="s">
        <v>57</v>
      </c>
      <c r="E947" s="363"/>
      <c r="F947" s="363"/>
      <c r="G947" s="240"/>
      <c r="H947" s="241"/>
      <c r="I947" s="241"/>
      <c r="J947" s="241"/>
      <c r="K947" s="242">
        <v>10.68</v>
      </c>
      <c r="L947" s="265">
        <v>1.4375</v>
      </c>
      <c r="M947" s="242">
        <v>8.6999999999999993</v>
      </c>
      <c r="N947" s="244">
        <v>44.77</v>
      </c>
      <c r="O947" s="245">
        <v>389.5</v>
      </c>
      <c r="AF947" s="231"/>
      <c r="AG947" s="231"/>
      <c r="AH947" s="231"/>
      <c r="AJ947" s="215" t="s">
        <v>57</v>
      </c>
      <c r="AM947" s="231"/>
      <c r="AQ947" s="231"/>
      <c r="AS947" s="231"/>
    </row>
    <row r="948" spans="1:45" customFormat="1" ht="15" x14ac:dyDescent="0.25">
      <c r="A948" s="236"/>
      <c r="B948" s="239"/>
      <c r="C948" s="238" t="s">
        <v>58</v>
      </c>
      <c r="D948" s="363" t="s">
        <v>59</v>
      </c>
      <c r="E948" s="363"/>
      <c r="F948" s="363"/>
      <c r="G948" s="240"/>
      <c r="H948" s="241"/>
      <c r="I948" s="241"/>
      <c r="J948" s="241"/>
      <c r="K948" s="242">
        <v>681.39</v>
      </c>
      <c r="L948" s="241"/>
      <c r="M948" s="242">
        <v>386.35</v>
      </c>
      <c r="N948" s="244">
        <v>8.16</v>
      </c>
      <c r="O948" s="247">
        <v>3152.62</v>
      </c>
      <c r="AF948" s="231"/>
      <c r="AG948" s="231"/>
      <c r="AH948" s="231"/>
      <c r="AJ948" s="215" t="s">
        <v>59</v>
      </c>
      <c r="AM948" s="231"/>
      <c r="AQ948" s="231"/>
      <c r="AS948" s="231"/>
    </row>
    <row r="949" spans="1:45" customFormat="1" ht="15" x14ac:dyDescent="0.25">
      <c r="A949" s="236"/>
      <c r="B949" s="239"/>
      <c r="C949" s="238"/>
      <c r="D949" s="363" t="s">
        <v>60</v>
      </c>
      <c r="E949" s="363"/>
      <c r="F949" s="363"/>
      <c r="G949" s="240" t="s">
        <v>61</v>
      </c>
      <c r="H949" s="252">
        <v>31.2</v>
      </c>
      <c r="I949" s="265">
        <v>1.3225</v>
      </c>
      <c r="J949" s="249">
        <v>23.395554000000001</v>
      </c>
      <c r="K949" s="250"/>
      <c r="L949" s="241"/>
      <c r="M949" s="250"/>
      <c r="N949" s="241"/>
      <c r="O949" s="251"/>
      <c r="AF949" s="231"/>
      <c r="AG949" s="231"/>
      <c r="AH949" s="231"/>
      <c r="AK949" s="215" t="s">
        <v>60</v>
      </c>
      <c r="AM949" s="231"/>
      <c r="AQ949" s="231"/>
      <c r="AS949" s="231"/>
    </row>
    <row r="950" spans="1:45" customFormat="1" ht="15" x14ac:dyDescent="0.25">
      <c r="A950" s="236"/>
      <c r="B950" s="239"/>
      <c r="C950" s="238"/>
      <c r="D950" s="363" t="s">
        <v>62</v>
      </c>
      <c r="E950" s="363"/>
      <c r="F950" s="363"/>
      <c r="G950" s="240" t="s">
        <v>61</v>
      </c>
      <c r="H950" s="244">
        <v>0.83</v>
      </c>
      <c r="I950" s="265">
        <v>1.4375</v>
      </c>
      <c r="J950" s="269">
        <v>0.67650189999999999</v>
      </c>
      <c r="K950" s="250"/>
      <c r="L950" s="241"/>
      <c r="M950" s="250"/>
      <c r="N950" s="241"/>
      <c r="O950" s="251"/>
      <c r="AF950" s="231"/>
      <c r="AG950" s="231"/>
      <c r="AH950" s="231"/>
      <c r="AK950" s="215" t="s">
        <v>62</v>
      </c>
      <c r="AM950" s="231"/>
      <c r="AQ950" s="231"/>
      <c r="AS950" s="231"/>
    </row>
    <row r="951" spans="1:45" customFormat="1" ht="15" x14ac:dyDescent="0.25">
      <c r="A951" s="254"/>
      <c r="B951" s="240"/>
      <c r="C951" s="238"/>
      <c r="D951" s="369" t="s">
        <v>63</v>
      </c>
      <c r="E951" s="369"/>
      <c r="F951" s="369"/>
      <c r="G951" s="255"/>
      <c r="H951" s="256"/>
      <c r="I951" s="256"/>
      <c r="J951" s="256"/>
      <c r="K951" s="257">
        <v>1099.32</v>
      </c>
      <c r="L951" s="256"/>
      <c r="M951" s="258">
        <v>707.64</v>
      </c>
      <c r="N951" s="256"/>
      <c r="O951" s="259">
        <v>14421.61</v>
      </c>
      <c r="AF951" s="231"/>
      <c r="AG951" s="231"/>
      <c r="AH951" s="231"/>
      <c r="AL951" s="215" t="s">
        <v>63</v>
      </c>
      <c r="AM951" s="231"/>
      <c r="AQ951" s="231"/>
      <c r="AS951" s="231"/>
    </row>
    <row r="952" spans="1:45" customFormat="1" ht="15" x14ac:dyDescent="0.25">
      <c r="A952" s="236"/>
      <c r="B952" s="239"/>
      <c r="C952" s="238"/>
      <c r="D952" s="363" t="s">
        <v>64</v>
      </c>
      <c r="E952" s="363"/>
      <c r="F952" s="363"/>
      <c r="G952" s="240"/>
      <c r="H952" s="241"/>
      <c r="I952" s="241"/>
      <c r="J952" s="241"/>
      <c r="K952" s="250"/>
      <c r="L952" s="241"/>
      <c r="M952" s="242">
        <v>231.19</v>
      </c>
      <c r="N952" s="241"/>
      <c r="O952" s="247">
        <v>10350.379999999999</v>
      </c>
      <c r="AF952" s="231"/>
      <c r="AG952" s="231"/>
      <c r="AH952" s="231"/>
      <c r="AK952" s="215" t="s">
        <v>64</v>
      </c>
      <c r="AM952" s="231"/>
      <c r="AQ952" s="231"/>
      <c r="AS952" s="231"/>
    </row>
    <row r="953" spans="1:45" customFormat="1" ht="45" x14ac:dyDescent="0.25">
      <c r="A953" s="236"/>
      <c r="B953" s="239"/>
      <c r="C953" s="238" t="s">
        <v>638</v>
      </c>
      <c r="D953" s="363" t="s">
        <v>639</v>
      </c>
      <c r="E953" s="363"/>
      <c r="F953" s="363"/>
      <c r="G953" s="240" t="s">
        <v>67</v>
      </c>
      <c r="H953" s="248">
        <v>109</v>
      </c>
      <c r="I953" s="241"/>
      <c r="J953" s="248">
        <v>109</v>
      </c>
      <c r="K953" s="250"/>
      <c r="L953" s="241"/>
      <c r="M953" s="242">
        <v>252</v>
      </c>
      <c r="N953" s="241"/>
      <c r="O953" s="247">
        <v>11281.91</v>
      </c>
      <c r="AF953" s="231"/>
      <c r="AG953" s="231"/>
      <c r="AH953" s="231"/>
      <c r="AK953" s="215" t="s">
        <v>639</v>
      </c>
      <c r="AM953" s="231"/>
      <c r="AQ953" s="231"/>
      <c r="AS953" s="231"/>
    </row>
    <row r="954" spans="1:45" customFormat="1" ht="67.5" x14ac:dyDescent="0.25">
      <c r="A954" s="236"/>
      <c r="B954" s="239"/>
      <c r="C954" s="238" t="s">
        <v>640</v>
      </c>
      <c r="D954" s="363" t="s">
        <v>641</v>
      </c>
      <c r="E954" s="363"/>
      <c r="F954" s="363"/>
      <c r="G954" s="240" t="s">
        <v>67</v>
      </c>
      <c r="H954" s="248">
        <v>57</v>
      </c>
      <c r="I954" s="244">
        <v>0.85</v>
      </c>
      <c r="J954" s="244">
        <v>48.45</v>
      </c>
      <c r="K954" s="250"/>
      <c r="L954" s="241"/>
      <c r="M954" s="242">
        <v>112.01</v>
      </c>
      <c r="N954" s="241"/>
      <c r="O954" s="247">
        <v>5014.76</v>
      </c>
      <c r="AF954" s="231"/>
      <c r="AG954" s="231"/>
      <c r="AH954" s="231"/>
      <c r="AK954" s="215" t="s">
        <v>641</v>
      </c>
      <c r="AM954" s="231"/>
      <c r="AQ954" s="231"/>
      <c r="AS954" s="231"/>
    </row>
    <row r="955" spans="1:45" customFormat="1" ht="15" x14ac:dyDescent="0.25">
      <c r="A955" s="236"/>
      <c r="B955" s="260"/>
      <c r="C955" s="295"/>
      <c r="D955" s="364" t="s">
        <v>70</v>
      </c>
      <c r="E955" s="364"/>
      <c r="F955" s="364"/>
      <c r="G955" s="233"/>
      <c r="H955" s="261"/>
      <c r="I955" s="261"/>
      <c r="J955" s="261"/>
      <c r="K955" s="262"/>
      <c r="L955" s="261"/>
      <c r="M955" s="268">
        <v>1071.6500000000001</v>
      </c>
      <c r="N955" s="256"/>
      <c r="O955" s="264">
        <v>30718.28</v>
      </c>
      <c r="AF955" s="231"/>
      <c r="AG955" s="231"/>
      <c r="AH955" s="231"/>
      <c r="AM955" s="231" t="s">
        <v>70</v>
      </c>
      <c r="AQ955" s="231"/>
      <c r="AS955" s="231"/>
    </row>
    <row r="956" spans="1:45" customFormat="1" ht="23.25" x14ac:dyDescent="0.25">
      <c r="A956" s="232" t="s">
        <v>771</v>
      </c>
      <c r="B956" s="233" t="s">
        <v>852</v>
      </c>
      <c r="C956" s="294" t="s">
        <v>853</v>
      </c>
      <c r="D956" s="368" t="s">
        <v>854</v>
      </c>
      <c r="E956" s="368"/>
      <c r="F956" s="368"/>
      <c r="G956" s="233" t="s">
        <v>80</v>
      </c>
      <c r="H956" s="233">
        <v>6</v>
      </c>
      <c r="I956" s="233" t="s">
        <v>48</v>
      </c>
      <c r="J956" s="233" t="s">
        <v>85</v>
      </c>
      <c r="K956" s="234" t="s">
        <v>855</v>
      </c>
      <c r="L956" s="233"/>
      <c r="M956" s="234" t="s">
        <v>856</v>
      </c>
      <c r="N956" s="233" t="s">
        <v>82</v>
      </c>
      <c r="O956" s="235" t="s">
        <v>857</v>
      </c>
      <c r="AF956" s="231"/>
      <c r="AG956" s="231"/>
      <c r="AH956" s="231" t="s">
        <v>854</v>
      </c>
      <c r="AM956" s="231"/>
      <c r="AQ956" s="231"/>
      <c r="AS956" s="231"/>
    </row>
    <row r="957" spans="1:45" customFormat="1" ht="15" x14ac:dyDescent="0.25">
      <c r="A957" s="267"/>
      <c r="B957" s="214"/>
      <c r="C957" s="295"/>
      <c r="D957" s="363" t="s">
        <v>83</v>
      </c>
      <c r="E957" s="363"/>
      <c r="F957" s="363"/>
      <c r="G957" s="363"/>
      <c r="H957" s="363"/>
      <c r="I957" s="363"/>
      <c r="J957" s="363"/>
      <c r="K957" s="363"/>
      <c r="L957" s="363"/>
      <c r="M957" s="363"/>
      <c r="N957" s="363"/>
      <c r="O957" s="365"/>
      <c r="AF957" s="231"/>
      <c r="AG957" s="231"/>
      <c r="AH957" s="231"/>
      <c r="AM957" s="231"/>
      <c r="AN957" s="215" t="s">
        <v>83</v>
      </c>
      <c r="AQ957" s="231"/>
      <c r="AS957" s="231"/>
    </row>
    <row r="958" spans="1:45" customFormat="1" ht="15" x14ac:dyDescent="0.25">
      <c r="A958" s="236"/>
      <c r="B958" s="260"/>
      <c r="C958" s="295"/>
      <c r="D958" s="364" t="s">
        <v>70</v>
      </c>
      <c r="E958" s="364"/>
      <c r="F958" s="364"/>
      <c r="G958" s="233"/>
      <c r="H958" s="261"/>
      <c r="I958" s="261"/>
      <c r="J958" s="261"/>
      <c r="K958" s="262"/>
      <c r="L958" s="261"/>
      <c r="M958" s="268">
        <v>5441.88</v>
      </c>
      <c r="N958" s="256"/>
      <c r="O958" s="264">
        <v>44405.74</v>
      </c>
      <c r="AF958" s="231"/>
      <c r="AG958" s="231"/>
      <c r="AH958" s="231"/>
      <c r="AM958" s="231" t="s">
        <v>70</v>
      </c>
      <c r="AQ958" s="231"/>
      <c r="AS958" s="231"/>
    </row>
    <row r="959" spans="1:45" customFormat="1" ht="23.25" x14ac:dyDescent="0.25">
      <c r="A959" s="232" t="s">
        <v>778</v>
      </c>
      <c r="B959" s="233" t="s">
        <v>858</v>
      </c>
      <c r="C959" s="294" t="s">
        <v>859</v>
      </c>
      <c r="D959" s="368" t="s">
        <v>860</v>
      </c>
      <c r="E959" s="368"/>
      <c r="F959" s="368"/>
      <c r="G959" s="233" t="s">
        <v>290</v>
      </c>
      <c r="H959" s="233">
        <v>0.56999999999999995</v>
      </c>
      <c r="I959" s="233" t="s">
        <v>48</v>
      </c>
      <c r="J959" s="233" t="s">
        <v>861</v>
      </c>
      <c r="K959" s="234"/>
      <c r="L959" s="233"/>
      <c r="M959" s="234"/>
      <c r="N959" s="233"/>
      <c r="O959" s="235"/>
      <c r="AF959" s="231"/>
      <c r="AG959" s="231"/>
      <c r="AH959" s="231" t="s">
        <v>860</v>
      </c>
      <c r="AM959" s="231"/>
      <c r="AQ959" s="231"/>
      <c r="AS959" s="231"/>
    </row>
    <row r="960" spans="1:45" customFormat="1" ht="33.75" x14ac:dyDescent="0.25">
      <c r="A960" s="236"/>
      <c r="B960" s="237"/>
      <c r="C960" s="238" t="s">
        <v>50</v>
      </c>
      <c r="D960" s="366" t="s">
        <v>51</v>
      </c>
      <c r="E960" s="366"/>
      <c r="F960" s="366"/>
      <c r="G960" s="366"/>
      <c r="H960" s="366"/>
      <c r="I960" s="366"/>
      <c r="J960" s="366"/>
      <c r="K960" s="366"/>
      <c r="L960" s="366"/>
      <c r="M960" s="366"/>
      <c r="N960" s="366"/>
      <c r="O960" s="367"/>
      <c r="AF960" s="231"/>
      <c r="AG960" s="231"/>
      <c r="AH960" s="231"/>
      <c r="AI960" s="215" t="s">
        <v>51</v>
      </c>
      <c r="AM960" s="231"/>
      <c r="AQ960" s="231"/>
      <c r="AS960" s="231"/>
    </row>
    <row r="961" spans="1:45" customFormat="1" ht="57" x14ac:dyDescent="0.25">
      <c r="A961" s="236"/>
      <c r="B961" s="237"/>
      <c r="C961" s="238" t="s">
        <v>52</v>
      </c>
      <c r="D961" s="366" t="s">
        <v>53</v>
      </c>
      <c r="E961" s="366"/>
      <c r="F961" s="366"/>
      <c r="G961" s="366"/>
      <c r="H961" s="366"/>
      <c r="I961" s="366"/>
      <c r="J961" s="366"/>
      <c r="K961" s="366"/>
      <c r="L961" s="366"/>
      <c r="M961" s="366"/>
      <c r="N961" s="366"/>
      <c r="O961" s="367"/>
      <c r="AF961" s="231"/>
      <c r="AG961" s="231"/>
      <c r="AH961" s="231"/>
      <c r="AI961" s="215" t="s">
        <v>53</v>
      </c>
      <c r="AM961" s="231"/>
      <c r="AQ961" s="231"/>
      <c r="AS961" s="231"/>
    </row>
    <row r="962" spans="1:45" customFormat="1" ht="15" x14ac:dyDescent="0.25">
      <c r="A962" s="236"/>
      <c r="B962" s="239"/>
      <c r="C962" s="238" t="s">
        <v>48</v>
      </c>
      <c r="D962" s="363" t="s">
        <v>54</v>
      </c>
      <c r="E962" s="363"/>
      <c r="F962" s="363"/>
      <c r="G962" s="240"/>
      <c r="H962" s="241"/>
      <c r="I962" s="241"/>
      <c r="J962" s="241"/>
      <c r="K962" s="242">
        <v>478.71</v>
      </c>
      <c r="L962" s="265">
        <v>1.3225</v>
      </c>
      <c r="M962" s="242">
        <v>360.86</v>
      </c>
      <c r="N962" s="244">
        <v>44.77</v>
      </c>
      <c r="O962" s="247">
        <v>16155.7</v>
      </c>
      <c r="AF962" s="231"/>
      <c r="AG962" s="231"/>
      <c r="AH962" s="231"/>
      <c r="AJ962" s="215" t="s">
        <v>54</v>
      </c>
      <c r="AM962" s="231"/>
      <c r="AQ962" s="231"/>
      <c r="AS962" s="231"/>
    </row>
    <row r="963" spans="1:45" customFormat="1" ht="15" x14ac:dyDescent="0.25">
      <c r="A963" s="236"/>
      <c r="B963" s="239"/>
      <c r="C963" s="238" t="s">
        <v>27</v>
      </c>
      <c r="D963" s="363" t="s">
        <v>55</v>
      </c>
      <c r="E963" s="363"/>
      <c r="F963" s="363"/>
      <c r="G963" s="240"/>
      <c r="H963" s="241"/>
      <c r="I963" s="241"/>
      <c r="J963" s="241"/>
      <c r="K963" s="242">
        <v>1.82</v>
      </c>
      <c r="L963" s="265">
        <v>1.4375</v>
      </c>
      <c r="M963" s="242">
        <v>1.49</v>
      </c>
      <c r="N963" s="244">
        <v>13.24</v>
      </c>
      <c r="O963" s="245">
        <v>19.73</v>
      </c>
      <c r="AF963" s="231"/>
      <c r="AG963" s="231"/>
      <c r="AH963" s="231"/>
      <c r="AJ963" s="215" t="s">
        <v>55</v>
      </c>
      <c r="AM963" s="231"/>
      <c r="AQ963" s="231"/>
      <c r="AS963" s="231"/>
    </row>
    <row r="964" spans="1:45" customFormat="1" ht="15" x14ac:dyDescent="0.25">
      <c r="A964" s="236"/>
      <c r="B964" s="239"/>
      <c r="C964" s="238" t="s">
        <v>56</v>
      </c>
      <c r="D964" s="363" t="s">
        <v>57</v>
      </c>
      <c r="E964" s="363"/>
      <c r="F964" s="363"/>
      <c r="G964" s="240"/>
      <c r="H964" s="241"/>
      <c r="I964" s="241"/>
      <c r="J964" s="241"/>
      <c r="K964" s="242">
        <v>0.28999999999999998</v>
      </c>
      <c r="L964" s="265">
        <v>1.4375</v>
      </c>
      <c r="M964" s="242">
        <v>0.24</v>
      </c>
      <c r="N964" s="244">
        <v>44.77</v>
      </c>
      <c r="O964" s="245">
        <v>10.74</v>
      </c>
      <c r="AF964" s="231"/>
      <c r="AG964" s="231"/>
      <c r="AH964" s="231"/>
      <c r="AJ964" s="215" t="s">
        <v>57</v>
      </c>
      <c r="AM964" s="231"/>
      <c r="AQ964" s="231"/>
      <c r="AS964" s="231"/>
    </row>
    <row r="965" spans="1:45" customFormat="1" ht="15" x14ac:dyDescent="0.25">
      <c r="A965" s="236"/>
      <c r="B965" s="239"/>
      <c r="C965" s="238" t="s">
        <v>58</v>
      </c>
      <c r="D965" s="363" t="s">
        <v>59</v>
      </c>
      <c r="E965" s="363"/>
      <c r="F965" s="363"/>
      <c r="G965" s="240"/>
      <c r="H965" s="241"/>
      <c r="I965" s="241"/>
      <c r="J965" s="241"/>
      <c r="K965" s="246">
        <v>3877.59</v>
      </c>
      <c r="L965" s="241"/>
      <c r="M965" s="246">
        <v>2210.23</v>
      </c>
      <c r="N965" s="244">
        <v>8.16</v>
      </c>
      <c r="O965" s="247">
        <v>18035.48</v>
      </c>
      <c r="AF965" s="231"/>
      <c r="AG965" s="231"/>
      <c r="AH965" s="231"/>
      <c r="AJ965" s="215" t="s">
        <v>59</v>
      </c>
      <c r="AM965" s="231"/>
      <c r="AQ965" s="231"/>
      <c r="AS965" s="231"/>
    </row>
    <row r="966" spans="1:45" customFormat="1" ht="15" x14ac:dyDescent="0.25">
      <c r="A966" s="236"/>
      <c r="B966" s="239"/>
      <c r="C966" s="238"/>
      <c r="D966" s="363" t="s">
        <v>60</v>
      </c>
      <c r="E966" s="363"/>
      <c r="F966" s="363"/>
      <c r="G966" s="240" t="s">
        <v>61</v>
      </c>
      <c r="H966" s="244">
        <v>52.78</v>
      </c>
      <c r="I966" s="265">
        <v>1.3225</v>
      </c>
      <c r="J966" s="269">
        <v>39.786883500000002</v>
      </c>
      <c r="K966" s="250"/>
      <c r="L966" s="241"/>
      <c r="M966" s="250"/>
      <c r="N966" s="241"/>
      <c r="O966" s="251"/>
      <c r="AF966" s="231"/>
      <c r="AG966" s="231"/>
      <c r="AH966" s="231"/>
      <c r="AK966" s="215" t="s">
        <v>60</v>
      </c>
      <c r="AM966" s="231"/>
      <c r="AQ966" s="231"/>
      <c r="AS966" s="231"/>
    </row>
    <row r="967" spans="1:45" customFormat="1" ht="15" x14ac:dyDescent="0.25">
      <c r="A967" s="236"/>
      <c r="B967" s="239"/>
      <c r="C967" s="238"/>
      <c r="D967" s="363" t="s">
        <v>62</v>
      </c>
      <c r="E967" s="363"/>
      <c r="F967" s="363"/>
      <c r="G967" s="240" t="s">
        <v>61</v>
      </c>
      <c r="H967" s="244">
        <v>0.02</v>
      </c>
      <c r="I967" s="265">
        <v>1.4375</v>
      </c>
      <c r="J967" s="269">
        <v>1.6387499999999999E-2</v>
      </c>
      <c r="K967" s="250"/>
      <c r="L967" s="241"/>
      <c r="M967" s="250"/>
      <c r="N967" s="241"/>
      <c r="O967" s="251"/>
      <c r="AF967" s="231"/>
      <c r="AG967" s="231"/>
      <c r="AH967" s="231"/>
      <c r="AK967" s="215" t="s">
        <v>62</v>
      </c>
      <c r="AM967" s="231"/>
      <c r="AQ967" s="231"/>
      <c r="AS967" s="231"/>
    </row>
    <row r="968" spans="1:45" customFormat="1" ht="15" x14ac:dyDescent="0.25">
      <c r="A968" s="254"/>
      <c r="B968" s="240"/>
      <c r="C968" s="238"/>
      <c r="D968" s="369" t="s">
        <v>63</v>
      </c>
      <c r="E968" s="369"/>
      <c r="F968" s="369"/>
      <c r="G968" s="255"/>
      <c r="H968" s="256"/>
      <c r="I968" s="256"/>
      <c r="J968" s="256"/>
      <c r="K968" s="257">
        <v>4358.12</v>
      </c>
      <c r="L968" s="256"/>
      <c r="M968" s="257">
        <v>2572.58</v>
      </c>
      <c r="N968" s="256"/>
      <c r="O968" s="259">
        <v>34210.910000000003</v>
      </c>
      <c r="AF968" s="231"/>
      <c r="AG968" s="231"/>
      <c r="AH968" s="231"/>
      <c r="AL968" s="215" t="s">
        <v>63</v>
      </c>
      <c r="AM968" s="231"/>
      <c r="AQ968" s="231"/>
      <c r="AS968" s="231"/>
    </row>
    <row r="969" spans="1:45" customFormat="1" ht="15" x14ac:dyDescent="0.25">
      <c r="A969" s="236"/>
      <c r="B969" s="239"/>
      <c r="C969" s="238"/>
      <c r="D969" s="363" t="s">
        <v>64</v>
      </c>
      <c r="E969" s="363"/>
      <c r="F969" s="363"/>
      <c r="G969" s="240"/>
      <c r="H969" s="241"/>
      <c r="I969" s="241"/>
      <c r="J969" s="241"/>
      <c r="K969" s="250"/>
      <c r="L969" s="241"/>
      <c r="M969" s="242">
        <v>361.1</v>
      </c>
      <c r="N969" s="241"/>
      <c r="O969" s="247">
        <v>16166.44</v>
      </c>
      <c r="AF969" s="231"/>
      <c r="AG969" s="231"/>
      <c r="AH969" s="231"/>
      <c r="AK969" s="215" t="s">
        <v>64</v>
      </c>
      <c r="AM969" s="231"/>
      <c r="AQ969" s="231"/>
      <c r="AS969" s="231"/>
    </row>
    <row r="970" spans="1:45" customFormat="1" ht="45" x14ac:dyDescent="0.25">
      <c r="A970" s="236"/>
      <c r="B970" s="239"/>
      <c r="C970" s="238" t="s">
        <v>638</v>
      </c>
      <c r="D970" s="363" t="s">
        <v>639</v>
      </c>
      <c r="E970" s="363"/>
      <c r="F970" s="363"/>
      <c r="G970" s="240" t="s">
        <v>67</v>
      </c>
      <c r="H970" s="248">
        <v>109</v>
      </c>
      <c r="I970" s="241"/>
      <c r="J970" s="248">
        <v>109</v>
      </c>
      <c r="K970" s="250"/>
      <c r="L970" s="241"/>
      <c r="M970" s="242">
        <v>393.6</v>
      </c>
      <c r="N970" s="241"/>
      <c r="O970" s="247">
        <v>17621.419999999998</v>
      </c>
      <c r="AF970" s="231"/>
      <c r="AG970" s="231"/>
      <c r="AH970" s="231"/>
      <c r="AK970" s="215" t="s">
        <v>639</v>
      </c>
      <c r="AM970" s="231"/>
      <c r="AQ970" s="231"/>
      <c r="AS970" s="231"/>
    </row>
    <row r="971" spans="1:45" customFormat="1" ht="67.5" x14ac:dyDescent="0.25">
      <c r="A971" s="236"/>
      <c r="B971" s="239"/>
      <c r="C971" s="238" t="s">
        <v>640</v>
      </c>
      <c r="D971" s="363" t="s">
        <v>641</v>
      </c>
      <c r="E971" s="363"/>
      <c r="F971" s="363"/>
      <c r="G971" s="240" t="s">
        <v>67</v>
      </c>
      <c r="H971" s="248">
        <v>57</v>
      </c>
      <c r="I971" s="244">
        <v>0.85</v>
      </c>
      <c r="J971" s="244">
        <v>48.45</v>
      </c>
      <c r="K971" s="250"/>
      <c r="L971" s="241"/>
      <c r="M971" s="242">
        <v>174.95</v>
      </c>
      <c r="N971" s="241"/>
      <c r="O971" s="247">
        <v>7832.64</v>
      </c>
      <c r="AF971" s="231"/>
      <c r="AG971" s="231"/>
      <c r="AH971" s="231"/>
      <c r="AK971" s="215" t="s">
        <v>641</v>
      </c>
      <c r="AM971" s="231"/>
      <c r="AQ971" s="231"/>
      <c r="AS971" s="231"/>
    </row>
    <row r="972" spans="1:45" customFormat="1" ht="15" x14ac:dyDescent="0.25">
      <c r="A972" s="236"/>
      <c r="B972" s="260"/>
      <c r="C972" s="295"/>
      <c r="D972" s="364" t="s">
        <v>70</v>
      </c>
      <c r="E972" s="364"/>
      <c r="F972" s="364"/>
      <c r="G972" s="233"/>
      <c r="H972" s="261"/>
      <c r="I972" s="261"/>
      <c r="J972" s="261"/>
      <c r="K972" s="262"/>
      <c r="L972" s="261"/>
      <c r="M972" s="268">
        <v>3141.13</v>
      </c>
      <c r="N972" s="256"/>
      <c r="O972" s="264">
        <v>59664.97</v>
      </c>
      <c r="AF972" s="231"/>
      <c r="AG972" s="231"/>
      <c r="AH972" s="231"/>
      <c r="AM972" s="231" t="s">
        <v>70</v>
      </c>
      <c r="AQ972" s="231"/>
      <c r="AS972" s="231"/>
    </row>
    <row r="973" spans="1:45" customFormat="1" ht="34.5" x14ac:dyDescent="0.25">
      <c r="A973" s="232" t="s">
        <v>784</v>
      </c>
      <c r="B973" s="233" t="s">
        <v>862</v>
      </c>
      <c r="C973" s="294" t="s">
        <v>863</v>
      </c>
      <c r="D973" s="368" t="s">
        <v>864</v>
      </c>
      <c r="E973" s="368"/>
      <c r="F973" s="368"/>
      <c r="G973" s="233" t="s">
        <v>765</v>
      </c>
      <c r="H973" s="233">
        <v>-65.55</v>
      </c>
      <c r="I973" s="233" t="s">
        <v>48</v>
      </c>
      <c r="J973" s="233" t="s">
        <v>865</v>
      </c>
      <c r="K973" s="234" t="s">
        <v>866</v>
      </c>
      <c r="L973" s="233"/>
      <c r="M973" s="234" t="s">
        <v>867</v>
      </c>
      <c r="N973" s="233" t="s">
        <v>82</v>
      </c>
      <c r="O973" s="235" t="s">
        <v>868</v>
      </c>
      <c r="AF973" s="231"/>
      <c r="AG973" s="231"/>
      <c r="AH973" s="231" t="s">
        <v>864</v>
      </c>
      <c r="AM973" s="231"/>
      <c r="AQ973" s="231"/>
      <c r="AS973" s="231"/>
    </row>
    <row r="974" spans="1:45" customFormat="1" ht="15" x14ac:dyDescent="0.25">
      <c r="A974" s="267"/>
      <c r="B974" s="214"/>
      <c r="C974" s="295"/>
      <c r="D974" s="363" t="s">
        <v>648</v>
      </c>
      <c r="E974" s="363"/>
      <c r="F974" s="363"/>
      <c r="G974" s="363"/>
      <c r="H974" s="363"/>
      <c r="I974" s="363"/>
      <c r="J974" s="363"/>
      <c r="K974" s="363"/>
      <c r="L974" s="363"/>
      <c r="M974" s="363"/>
      <c r="N974" s="363"/>
      <c r="O974" s="365"/>
      <c r="AF974" s="231"/>
      <c r="AG974" s="231"/>
      <c r="AH974" s="231"/>
      <c r="AM974" s="231"/>
      <c r="AN974" s="215" t="s">
        <v>648</v>
      </c>
      <c r="AQ974" s="231"/>
      <c r="AS974" s="231"/>
    </row>
    <row r="975" spans="1:45" customFormat="1" ht="15" x14ac:dyDescent="0.25">
      <c r="A975" s="236"/>
      <c r="B975" s="260"/>
      <c r="C975" s="295"/>
      <c r="D975" s="364" t="s">
        <v>70</v>
      </c>
      <c r="E975" s="364"/>
      <c r="F975" s="364"/>
      <c r="G975" s="233"/>
      <c r="H975" s="261"/>
      <c r="I975" s="261"/>
      <c r="J975" s="261"/>
      <c r="K975" s="262"/>
      <c r="L975" s="261"/>
      <c r="M975" s="263">
        <v>-810.85</v>
      </c>
      <c r="N975" s="256"/>
      <c r="O975" s="264">
        <v>-6616.54</v>
      </c>
      <c r="AF975" s="231"/>
      <c r="AG975" s="231"/>
      <c r="AH975" s="231"/>
      <c r="AM975" s="231" t="s">
        <v>70</v>
      </c>
      <c r="AQ975" s="231"/>
      <c r="AS975" s="231"/>
    </row>
    <row r="976" spans="1:45" customFormat="1" ht="22.5" x14ac:dyDescent="0.25">
      <c r="A976" s="232" t="s">
        <v>792</v>
      </c>
      <c r="B976" s="233" t="s">
        <v>869</v>
      </c>
      <c r="C976" s="294" t="s">
        <v>591</v>
      </c>
      <c r="D976" s="368" t="s">
        <v>592</v>
      </c>
      <c r="E976" s="368"/>
      <c r="F976" s="368"/>
      <c r="G976" s="233" t="s">
        <v>593</v>
      </c>
      <c r="H976" s="233">
        <v>6.5549999999999997</v>
      </c>
      <c r="I976" s="233" t="s">
        <v>48</v>
      </c>
      <c r="J976" s="233" t="s">
        <v>870</v>
      </c>
      <c r="K976" s="234" t="s">
        <v>595</v>
      </c>
      <c r="L976" s="233"/>
      <c r="M976" s="234" t="s">
        <v>871</v>
      </c>
      <c r="N976" s="233" t="s">
        <v>82</v>
      </c>
      <c r="O976" s="235" t="s">
        <v>872</v>
      </c>
      <c r="AF976" s="231"/>
      <c r="AG976" s="231"/>
      <c r="AH976" s="231" t="s">
        <v>592</v>
      </c>
      <c r="AM976" s="231"/>
      <c r="AQ976" s="231"/>
      <c r="AS976" s="231"/>
    </row>
    <row r="977" spans="1:45" customFormat="1" ht="15" x14ac:dyDescent="0.25">
      <c r="A977" s="267"/>
      <c r="B977" s="214"/>
      <c r="C977" s="295"/>
      <c r="D977" s="363" t="s">
        <v>83</v>
      </c>
      <c r="E977" s="363"/>
      <c r="F977" s="363"/>
      <c r="G977" s="363"/>
      <c r="H977" s="363"/>
      <c r="I977" s="363"/>
      <c r="J977" s="363"/>
      <c r="K977" s="363"/>
      <c r="L977" s="363"/>
      <c r="M977" s="363"/>
      <c r="N977" s="363"/>
      <c r="O977" s="365"/>
      <c r="AF977" s="231"/>
      <c r="AG977" s="231"/>
      <c r="AH977" s="231"/>
      <c r="AM977" s="231"/>
      <c r="AN977" s="215" t="s">
        <v>83</v>
      </c>
      <c r="AQ977" s="231"/>
      <c r="AS977" s="231"/>
    </row>
    <row r="978" spans="1:45" customFormat="1" ht="15" x14ac:dyDescent="0.25">
      <c r="A978" s="236"/>
      <c r="B978" s="260"/>
      <c r="C978" s="295"/>
      <c r="D978" s="364" t="s">
        <v>70</v>
      </c>
      <c r="E978" s="364"/>
      <c r="F978" s="364"/>
      <c r="G978" s="233"/>
      <c r="H978" s="261"/>
      <c r="I978" s="261"/>
      <c r="J978" s="261"/>
      <c r="K978" s="262"/>
      <c r="L978" s="261"/>
      <c r="M978" s="263">
        <v>275.31</v>
      </c>
      <c r="N978" s="256"/>
      <c r="O978" s="264">
        <v>2246.5300000000002</v>
      </c>
      <c r="AF978" s="231"/>
      <c r="AG978" s="231"/>
      <c r="AH978" s="231"/>
      <c r="AM978" s="231" t="s">
        <v>70</v>
      </c>
      <c r="AQ978" s="231"/>
      <c r="AS978" s="231"/>
    </row>
    <row r="979" spans="1:45" customFormat="1" ht="34.5" x14ac:dyDescent="0.25">
      <c r="A979" s="232" t="s">
        <v>799</v>
      </c>
      <c r="B979" s="233" t="s">
        <v>873</v>
      </c>
      <c r="C979" s="294" t="s">
        <v>874</v>
      </c>
      <c r="D979" s="368" t="s">
        <v>875</v>
      </c>
      <c r="E979" s="368"/>
      <c r="F979" s="368"/>
      <c r="G979" s="233" t="s">
        <v>290</v>
      </c>
      <c r="H979" s="233">
        <v>0.56999999999999995</v>
      </c>
      <c r="I979" s="233" t="s">
        <v>48</v>
      </c>
      <c r="J979" s="233" t="s">
        <v>861</v>
      </c>
      <c r="K979" s="234"/>
      <c r="L979" s="233"/>
      <c r="M979" s="234"/>
      <c r="N979" s="233"/>
      <c r="O979" s="235"/>
      <c r="AF979" s="231"/>
      <c r="AG979" s="231"/>
      <c r="AH979" s="231" t="s">
        <v>875</v>
      </c>
      <c r="AM979" s="231"/>
      <c r="AQ979" s="231"/>
      <c r="AS979" s="231"/>
    </row>
    <row r="980" spans="1:45" customFormat="1" ht="33.75" x14ac:dyDescent="0.25">
      <c r="A980" s="236"/>
      <c r="B980" s="237"/>
      <c r="C980" s="238" t="s">
        <v>50</v>
      </c>
      <c r="D980" s="366" t="s">
        <v>51</v>
      </c>
      <c r="E980" s="366"/>
      <c r="F980" s="366"/>
      <c r="G980" s="366"/>
      <c r="H980" s="366"/>
      <c r="I980" s="366"/>
      <c r="J980" s="366"/>
      <c r="K980" s="366"/>
      <c r="L980" s="366"/>
      <c r="M980" s="366"/>
      <c r="N980" s="366"/>
      <c r="O980" s="367"/>
      <c r="AF980" s="231"/>
      <c r="AG980" s="231"/>
      <c r="AH980" s="231"/>
      <c r="AI980" s="215" t="s">
        <v>51</v>
      </c>
      <c r="AM980" s="231"/>
      <c r="AQ980" s="231"/>
      <c r="AS980" s="231"/>
    </row>
    <row r="981" spans="1:45" customFormat="1" ht="57" x14ac:dyDescent="0.25">
      <c r="A981" s="236"/>
      <c r="B981" s="237"/>
      <c r="C981" s="238" t="s">
        <v>52</v>
      </c>
      <c r="D981" s="366" t="s">
        <v>53</v>
      </c>
      <c r="E981" s="366"/>
      <c r="F981" s="366"/>
      <c r="G981" s="366"/>
      <c r="H981" s="366"/>
      <c r="I981" s="366"/>
      <c r="J981" s="366"/>
      <c r="K981" s="366"/>
      <c r="L981" s="366"/>
      <c r="M981" s="366"/>
      <c r="N981" s="366"/>
      <c r="O981" s="367"/>
      <c r="AF981" s="231"/>
      <c r="AG981" s="231"/>
      <c r="AH981" s="231"/>
      <c r="AI981" s="215" t="s">
        <v>53</v>
      </c>
      <c r="AM981" s="231"/>
      <c r="AQ981" s="231"/>
      <c r="AS981" s="231"/>
    </row>
    <row r="982" spans="1:45" customFormat="1" ht="15" x14ac:dyDescent="0.25">
      <c r="A982" s="236"/>
      <c r="B982" s="239"/>
      <c r="C982" s="238" t="s">
        <v>48</v>
      </c>
      <c r="D982" s="363" t="s">
        <v>54</v>
      </c>
      <c r="E982" s="363"/>
      <c r="F982" s="363"/>
      <c r="G982" s="240"/>
      <c r="H982" s="241"/>
      <c r="I982" s="241"/>
      <c r="J982" s="241"/>
      <c r="K982" s="242">
        <v>209.95</v>
      </c>
      <c r="L982" s="265">
        <v>1.3225</v>
      </c>
      <c r="M982" s="242">
        <v>158.27000000000001</v>
      </c>
      <c r="N982" s="244">
        <v>44.77</v>
      </c>
      <c r="O982" s="247">
        <v>7085.75</v>
      </c>
      <c r="AF982" s="231"/>
      <c r="AG982" s="231"/>
      <c r="AH982" s="231"/>
      <c r="AJ982" s="215" t="s">
        <v>54</v>
      </c>
      <c r="AM982" s="231"/>
      <c r="AQ982" s="231"/>
      <c r="AS982" s="231"/>
    </row>
    <row r="983" spans="1:45" customFormat="1" ht="15" x14ac:dyDescent="0.25">
      <c r="A983" s="236"/>
      <c r="B983" s="239"/>
      <c r="C983" s="238" t="s">
        <v>27</v>
      </c>
      <c r="D983" s="363" t="s">
        <v>55</v>
      </c>
      <c r="E983" s="363"/>
      <c r="F983" s="363"/>
      <c r="G983" s="240"/>
      <c r="H983" s="241"/>
      <c r="I983" s="241"/>
      <c r="J983" s="241"/>
      <c r="K983" s="242">
        <v>189.93</v>
      </c>
      <c r="L983" s="265">
        <v>1.4375</v>
      </c>
      <c r="M983" s="242">
        <v>155.62</v>
      </c>
      <c r="N983" s="244">
        <v>13.24</v>
      </c>
      <c r="O983" s="247">
        <v>2060.41</v>
      </c>
      <c r="AF983" s="231"/>
      <c r="AG983" s="231"/>
      <c r="AH983" s="231"/>
      <c r="AJ983" s="215" t="s">
        <v>55</v>
      </c>
      <c r="AM983" s="231"/>
      <c r="AQ983" s="231"/>
      <c r="AS983" s="231"/>
    </row>
    <row r="984" spans="1:45" customFormat="1" ht="15" x14ac:dyDescent="0.25">
      <c r="A984" s="236"/>
      <c r="B984" s="239"/>
      <c r="C984" s="238" t="s">
        <v>56</v>
      </c>
      <c r="D984" s="363" t="s">
        <v>57</v>
      </c>
      <c r="E984" s="363"/>
      <c r="F984" s="363"/>
      <c r="G984" s="240"/>
      <c r="H984" s="241"/>
      <c r="I984" s="241"/>
      <c r="J984" s="241"/>
      <c r="K984" s="242">
        <v>21.86</v>
      </c>
      <c r="L984" s="265">
        <v>1.4375</v>
      </c>
      <c r="M984" s="242">
        <v>17.91</v>
      </c>
      <c r="N984" s="244">
        <v>44.77</v>
      </c>
      <c r="O984" s="245">
        <v>801.83</v>
      </c>
      <c r="AF984" s="231"/>
      <c r="AG984" s="231"/>
      <c r="AH984" s="231"/>
      <c r="AJ984" s="215" t="s">
        <v>57</v>
      </c>
      <c r="AM984" s="231"/>
      <c r="AQ984" s="231"/>
      <c r="AS984" s="231"/>
    </row>
    <row r="985" spans="1:45" customFormat="1" ht="15" x14ac:dyDescent="0.25">
      <c r="A985" s="236"/>
      <c r="B985" s="239"/>
      <c r="C985" s="238" t="s">
        <v>58</v>
      </c>
      <c r="D985" s="363" t="s">
        <v>59</v>
      </c>
      <c r="E985" s="363"/>
      <c r="F985" s="363"/>
      <c r="G985" s="240"/>
      <c r="H985" s="241"/>
      <c r="I985" s="241"/>
      <c r="J985" s="241"/>
      <c r="K985" s="242">
        <v>36.67</v>
      </c>
      <c r="L985" s="241"/>
      <c r="M985" s="242">
        <v>20.9</v>
      </c>
      <c r="N985" s="244">
        <v>8.16</v>
      </c>
      <c r="O985" s="245">
        <v>170.54</v>
      </c>
      <c r="AF985" s="231"/>
      <c r="AG985" s="231"/>
      <c r="AH985" s="231"/>
      <c r="AJ985" s="215" t="s">
        <v>59</v>
      </c>
      <c r="AM985" s="231"/>
      <c r="AQ985" s="231"/>
      <c r="AS985" s="231"/>
    </row>
    <row r="986" spans="1:45" customFormat="1" ht="15" x14ac:dyDescent="0.25">
      <c r="A986" s="236"/>
      <c r="B986" s="239"/>
      <c r="C986" s="238"/>
      <c r="D986" s="363" t="s">
        <v>60</v>
      </c>
      <c r="E986" s="363"/>
      <c r="F986" s="363"/>
      <c r="G986" s="240" t="s">
        <v>61</v>
      </c>
      <c r="H986" s="252">
        <v>24.3</v>
      </c>
      <c r="I986" s="265">
        <v>1.3225</v>
      </c>
      <c r="J986" s="269">
        <v>18.317947499999999</v>
      </c>
      <c r="K986" s="250"/>
      <c r="L986" s="241"/>
      <c r="M986" s="250"/>
      <c r="N986" s="241"/>
      <c r="O986" s="251"/>
      <c r="AF986" s="231"/>
      <c r="AG986" s="231"/>
      <c r="AH986" s="231"/>
      <c r="AK986" s="215" t="s">
        <v>60</v>
      </c>
      <c r="AM986" s="231"/>
      <c r="AQ986" s="231"/>
      <c r="AS986" s="231"/>
    </row>
    <row r="987" spans="1:45" customFormat="1" ht="15" x14ac:dyDescent="0.25">
      <c r="A987" s="236"/>
      <c r="B987" s="239"/>
      <c r="C987" s="238"/>
      <c r="D987" s="363" t="s">
        <v>62</v>
      </c>
      <c r="E987" s="363"/>
      <c r="F987" s="363"/>
      <c r="G987" s="240" t="s">
        <v>61</v>
      </c>
      <c r="H987" s="244">
        <v>1.94</v>
      </c>
      <c r="I987" s="265">
        <v>1.4375</v>
      </c>
      <c r="J987" s="269">
        <v>1.5895874999999999</v>
      </c>
      <c r="K987" s="250"/>
      <c r="L987" s="241"/>
      <c r="M987" s="250"/>
      <c r="N987" s="241"/>
      <c r="O987" s="251"/>
      <c r="AF987" s="231"/>
      <c r="AG987" s="231"/>
      <c r="AH987" s="231"/>
      <c r="AK987" s="215" t="s">
        <v>62</v>
      </c>
      <c r="AM987" s="231"/>
      <c r="AQ987" s="231"/>
      <c r="AS987" s="231"/>
    </row>
    <row r="988" spans="1:45" customFormat="1" ht="15" x14ac:dyDescent="0.25">
      <c r="A988" s="254"/>
      <c r="B988" s="240"/>
      <c r="C988" s="238"/>
      <c r="D988" s="369" t="s">
        <v>63</v>
      </c>
      <c r="E988" s="369"/>
      <c r="F988" s="369"/>
      <c r="G988" s="255"/>
      <c r="H988" s="256"/>
      <c r="I988" s="256"/>
      <c r="J988" s="256"/>
      <c r="K988" s="258">
        <v>436.55</v>
      </c>
      <c r="L988" s="256"/>
      <c r="M988" s="258">
        <v>334.79</v>
      </c>
      <c r="N988" s="256"/>
      <c r="O988" s="259">
        <v>9316.7000000000007</v>
      </c>
      <c r="AF988" s="231"/>
      <c r="AG988" s="231"/>
      <c r="AH988" s="231"/>
      <c r="AL988" s="215" t="s">
        <v>63</v>
      </c>
      <c r="AM988" s="231"/>
      <c r="AQ988" s="231"/>
      <c r="AS988" s="231"/>
    </row>
    <row r="989" spans="1:45" customFormat="1" ht="15" x14ac:dyDescent="0.25">
      <c r="A989" s="236"/>
      <c r="B989" s="239"/>
      <c r="C989" s="238"/>
      <c r="D989" s="363" t="s">
        <v>64</v>
      </c>
      <c r="E989" s="363"/>
      <c r="F989" s="363"/>
      <c r="G989" s="240"/>
      <c r="H989" s="241"/>
      <c r="I989" s="241"/>
      <c r="J989" s="241"/>
      <c r="K989" s="250"/>
      <c r="L989" s="241"/>
      <c r="M989" s="242">
        <v>176.18</v>
      </c>
      <c r="N989" s="241"/>
      <c r="O989" s="247">
        <v>7887.58</v>
      </c>
      <c r="AF989" s="231"/>
      <c r="AG989" s="231"/>
      <c r="AH989" s="231"/>
      <c r="AK989" s="215" t="s">
        <v>64</v>
      </c>
      <c r="AM989" s="231"/>
      <c r="AQ989" s="231"/>
      <c r="AS989" s="231"/>
    </row>
    <row r="990" spans="1:45" customFormat="1" ht="45" x14ac:dyDescent="0.25">
      <c r="A990" s="236"/>
      <c r="B990" s="239"/>
      <c r="C990" s="238" t="s">
        <v>638</v>
      </c>
      <c r="D990" s="363" t="s">
        <v>639</v>
      </c>
      <c r="E990" s="363"/>
      <c r="F990" s="363"/>
      <c r="G990" s="240" t="s">
        <v>67</v>
      </c>
      <c r="H990" s="248">
        <v>109</v>
      </c>
      <c r="I990" s="241"/>
      <c r="J990" s="248">
        <v>109</v>
      </c>
      <c r="K990" s="250"/>
      <c r="L990" s="241"/>
      <c r="M990" s="242">
        <v>192.04</v>
      </c>
      <c r="N990" s="241"/>
      <c r="O990" s="247">
        <v>8597.4599999999991</v>
      </c>
      <c r="AF990" s="231"/>
      <c r="AG990" s="231"/>
      <c r="AH990" s="231"/>
      <c r="AK990" s="215" t="s">
        <v>639</v>
      </c>
      <c r="AM990" s="231"/>
      <c r="AQ990" s="231"/>
      <c r="AS990" s="231"/>
    </row>
    <row r="991" spans="1:45" customFormat="1" ht="67.5" x14ac:dyDescent="0.25">
      <c r="A991" s="236"/>
      <c r="B991" s="239"/>
      <c r="C991" s="238" t="s">
        <v>640</v>
      </c>
      <c r="D991" s="363" t="s">
        <v>641</v>
      </c>
      <c r="E991" s="363"/>
      <c r="F991" s="363"/>
      <c r="G991" s="240" t="s">
        <v>67</v>
      </c>
      <c r="H991" s="248">
        <v>57</v>
      </c>
      <c r="I991" s="244">
        <v>0.85</v>
      </c>
      <c r="J991" s="244">
        <v>48.45</v>
      </c>
      <c r="K991" s="250"/>
      <c r="L991" s="241"/>
      <c r="M991" s="242">
        <v>85.36</v>
      </c>
      <c r="N991" s="241"/>
      <c r="O991" s="247">
        <v>3821.53</v>
      </c>
      <c r="AF991" s="231"/>
      <c r="AG991" s="231"/>
      <c r="AH991" s="231"/>
      <c r="AK991" s="215" t="s">
        <v>641</v>
      </c>
      <c r="AM991" s="231"/>
      <c r="AQ991" s="231"/>
      <c r="AS991" s="231"/>
    </row>
    <row r="992" spans="1:45" customFormat="1" ht="15" x14ac:dyDescent="0.25">
      <c r="A992" s="236"/>
      <c r="B992" s="260"/>
      <c r="C992" s="295"/>
      <c r="D992" s="364" t="s">
        <v>70</v>
      </c>
      <c r="E992" s="364"/>
      <c r="F992" s="364"/>
      <c r="G992" s="233"/>
      <c r="H992" s="261"/>
      <c r="I992" s="261"/>
      <c r="J992" s="261"/>
      <c r="K992" s="262"/>
      <c r="L992" s="261"/>
      <c r="M992" s="263">
        <v>612.19000000000005</v>
      </c>
      <c r="N992" s="256"/>
      <c r="O992" s="264">
        <v>21735.69</v>
      </c>
      <c r="AF992" s="231"/>
      <c r="AG992" s="231"/>
      <c r="AH992" s="231"/>
      <c r="AM992" s="231" t="s">
        <v>70</v>
      </c>
      <c r="AQ992" s="231"/>
      <c r="AS992" s="231"/>
    </row>
    <row r="993" spans="1:45" customFormat="1" ht="45.75" x14ac:dyDescent="0.25">
      <c r="A993" s="232" t="s">
        <v>358</v>
      </c>
      <c r="B993" s="233" t="s">
        <v>876</v>
      </c>
      <c r="C993" s="294" t="s">
        <v>877</v>
      </c>
      <c r="D993" s="368" t="s">
        <v>878</v>
      </c>
      <c r="E993" s="368"/>
      <c r="F993" s="368"/>
      <c r="G993" s="233" t="s">
        <v>290</v>
      </c>
      <c r="H993" s="233">
        <v>0.56999999999999995</v>
      </c>
      <c r="I993" s="233" t="s">
        <v>48</v>
      </c>
      <c r="J993" s="233" t="s">
        <v>861</v>
      </c>
      <c r="K993" s="234"/>
      <c r="L993" s="233"/>
      <c r="M993" s="234"/>
      <c r="N993" s="233"/>
      <c r="O993" s="235"/>
      <c r="AF993" s="231"/>
      <c r="AG993" s="231"/>
      <c r="AH993" s="231" t="s">
        <v>878</v>
      </c>
      <c r="AM993" s="231"/>
      <c r="AQ993" s="231"/>
      <c r="AS993" s="231"/>
    </row>
    <row r="994" spans="1:45" customFormat="1" ht="15" x14ac:dyDescent="0.25">
      <c r="A994" s="236"/>
      <c r="B994" s="237"/>
      <c r="C994" s="238"/>
      <c r="D994" s="366" t="s">
        <v>879</v>
      </c>
      <c r="E994" s="366"/>
      <c r="F994" s="366"/>
      <c r="G994" s="366"/>
      <c r="H994" s="366"/>
      <c r="I994" s="366"/>
      <c r="J994" s="366"/>
      <c r="K994" s="366"/>
      <c r="L994" s="366"/>
      <c r="M994" s="366"/>
      <c r="N994" s="366"/>
      <c r="O994" s="367"/>
      <c r="AF994" s="231"/>
      <c r="AG994" s="231"/>
      <c r="AH994" s="231"/>
      <c r="AI994" s="215" t="s">
        <v>879</v>
      </c>
      <c r="AM994" s="231"/>
      <c r="AQ994" s="231"/>
      <c r="AS994" s="231"/>
    </row>
    <row r="995" spans="1:45" customFormat="1" ht="33.75" x14ac:dyDescent="0.25">
      <c r="A995" s="236"/>
      <c r="B995" s="237"/>
      <c r="C995" s="238" t="s">
        <v>50</v>
      </c>
      <c r="D995" s="366" t="s">
        <v>51</v>
      </c>
      <c r="E995" s="366"/>
      <c r="F995" s="366"/>
      <c r="G995" s="366"/>
      <c r="H995" s="366"/>
      <c r="I995" s="366"/>
      <c r="J995" s="366"/>
      <c r="K995" s="366"/>
      <c r="L995" s="366"/>
      <c r="M995" s="366"/>
      <c r="N995" s="366"/>
      <c r="O995" s="367"/>
      <c r="AF995" s="231"/>
      <c r="AG995" s="231"/>
      <c r="AH995" s="231"/>
      <c r="AI995" s="215" t="s">
        <v>51</v>
      </c>
      <c r="AM995" s="231"/>
      <c r="AQ995" s="231"/>
      <c r="AS995" s="231"/>
    </row>
    <row r="996" spans="1:45" customFormat="1" ht="57" x14ac:dyDescent="0.25">
      <c r="A996" s="236"/>
      <c r="B996" s="237"/>
      <c r="C996" s="238" t="s">
        <v>52</v>
      </c>
      <c r="D996" s="366" t="s">
        <v>53</v>
      </c>
      <c r="E996" s="366"/>
      <c r="F996" s="366"/>
      <c r="G996" s="366"/>
      <c r="H996" s="366"/>
      <c r="I996" s="366"/>
      <c r="J996" s="366"/>
      <c r="K996" s="366"/>
      <c r="L996" s="366"/>
      <c r="M996" s="366"/>
      <c r="N996" s="366"/>
      <c r="O996" s="367"/>
      <c r="AF996" s="231"/>
      <c r="AG996" s="231"/>
      <c r="AH996" s="231"/>
      <c r="AI996" s="215" t="s">
        <v>53</v>
      </c>
      <c r="AM996" s="231"/>
      <c r="AQ996" s="231"/>
      <c r="AS996" s="231"/>
    </row>
    <row r="997" spans="1:45" customFormat="1" ht="15" x14ac:dyDescent="0.25">
      <c r="A997" s="236"/>
      <c r="B997" s="239"/>
      <c r="C997" s="238" t="s">
        <v>48</v>
      </c>
      <c r="D997" s="363" t="s">
        <v>54</v>
      </c>
      <c r="E997" s="363"/>
      <c r="F997" s="363"/>
      <c r="G997" s="240"/>
      <c r="H997" s="241"/>
      <c r="I997" s="241"/>
      <c r="J997" s="241"/>
      <c r="K997" s="242">
        <v>8.64</v>
      </c>
      <c r="L997" s="265">
        <v>46.287500000000001</v>
      </c>
      <c r="M997" s="242">
        <v>227.96</v>
      </c>
      <c r="N997" s="244">
        <v>44.77</v>
      </c>
      <c r="O997" s="247">
        <v>10205.77</v>
      </c>
      <c r="AF997" s="231"/>
      <c r="AG997" s="231"/>
      <c r="AH997" s="231"/>
      <c r="AJ997" s="215" t="s">
        <v>54</v>
      </c>
      <c r="AM997" s="231"/>
      <c r="AQ997" s="231"/>
      <c r="AS997" s="231"/>
    </row>
    <row r="998" spans="1:45" customFormat="1" ht="15" x14ac:dyDescent="0.25">
      <c r="A998" s="236"/>
      <c r="B998" s="239"/>
      <c r="C998" s="238" t="s">
        <v>27</v>
      </c>
      <c r="D998" s="363" t="s">
        <v>55</v>
      </c>
      <c r="E998" s="363"/>
      <c r="F998" s="363"/>
      <c r="G998" s="240"/>
      <c r="H998" s="241"/>
      <c r="I998" s="241"/>
      <c r="J998" s="241"/>
      <c r="K998" s="242">
        <v>2.66</v>
      </c>
      <c r="L998" s="265">
        <v>50.3125</v>
      </c>
      <c r="M998" s="242">
        <v>76.28</v>
      </c>
      <c r="N998" s="244">
        <v>13.24</v>
      </c>
      <c r="O998" s="247">
        <v>1009.95</v>
      </c>
      <c r="AF998" s="231"/>
      <c r="AG998" s="231"/>
      <c r="AH998" s="231"/>
      <c r="AJ998" s="215" t="s">
        <v>55</v>
      </c>
      <c r="AM998" s="231"/>
      <c r="AQ998" s="231"/>
      <c r="AS998" s="231"/>
    </row>
    <row r="999" spans="1:45" customFormat="1" ht="15" x14ac:dyDescent="0.25">
      <c r="A999" s="236"/>
      <c r="B999" s="239"/>
      <c r="C999" s="238" t="s">
        <v>56</v>
      </c>
      <c r="D999" s="363" t="s">
        <v>57</v>
      </c>
      <c r="E999" s="363"/>
      <c r="F999" s="363"/>
      <c r="G999" s="240"/>
      <c r="H999" s="241"/>
      <c r="I999" s="241"/>
      <c r="J999" s="241"/>
      <c r="K999" s="242">
        <v>0.34</v>
      </c>
      <c r="L999" s="265">
        <v>50.3125</v>
      </c>
      <c r="M999" s="242">
        <v>9.75</v>
      </c>
      <c r="N999" s="244">
        <v>44.77</v>
      </c>
      <c r="O999" s="245">
        <v>436.51</v>
      </c>
      <c r="AF999" s="231"/>
      <c r="AG999" s="231"/>
      <c r="AH999" s="231"/>
      <c r="AJ999" s="215" t="s">
        <v>57</v>
      </c>
      <c r="AM999" s="231"/>
      <c r="AQ999" s="231"/>
      <c r="AS999" s="231"/>
    </row>
    <row r="1000" spans="1:45" customFormat="1" ht="15" x14ac:dyDescent="0.25">
      <c r="A1000" s="236"/>
      <c r="B1000" s="239"/>
      <c r="C1000" s="238"/>
      <c r="D1000" s="363" t="s">
        <v>60</v>
      </c>
      <c r="E1000" s="363"/>
      <c r="F1000" s="363"/>
      <c r="G1000" s="240" t="s">
        <v>61</v>
      </c>
      <c r="H1000" s="248">
        <v>1</v>
      </c>
      <c r="I1000" s="265">
        <v>46.287500000000001</v>
      </c>
      <c r="J1000" s="249">
        <v>26.383875</v>
      </c>
      <c r="K1000" s="250"/>
      <c r="L1000" s="241"/>
      <c r="M1000" s="250"/>
      <c r="N1000" s="241"/>
      <c r="O1000" s="251"/>
      <c r="AF1000" s="231"/>
      <c r="AG1000" s="231"/>
      <c r="AH1000" s="231"/>
      <c r="AK1000" s="215" t="s">
        <v>60</v>
      </c>
      <c r="AM1000" s="231"/>
      <c r="AQ1000" s="231"/>
      <c r="AS1000" s="231"/>
    </row>
    <row r="1001" spans="1:45" customFormat="1" ht="15" x14ac:dyDescent="0.25">
      <c r="A1001" s="236"/>
      <c r="B1001" s="239"/>
      <c r="C1001" s="238"/>
      <c r="D1001" s="363" t="s">
        <v>62</v>
      </c>
      <c r="E1001" s="363"/>
      <c r="F1001" s="363"/>
      <c r="G1001" s="240" t="s">
        <v>61</v>
      </c>
      <c r="H1001" s="244">
        <v>0.03</v>
      </c>
      <c r="I1001" s="265">
        <v>50.3125</v>
      </c>
      <c r="J1001" s="269">
        <v>0.86034379999999999</v>
      </c>
      <c r="K1001" s="250"/>
      <c r="L1001" s="241"/>
      <c r="M1001" s="250"/>
      <c r="N1001" s="241"/>
      <c r="O1001" s="251"/>
      <c r="AF1001" s="231"/>
      <c r="AG1001" s="231"/>
      <c r="AH1001" s="231"/>
      <c r="AK1001" s="215" t="s">
        <v>62</v>
      </c>
      <c r="AM1001" s="231"/>
      <c r="AQ1001" s="231"/>
      <c r="AS1001" s="231"/>
    </row>
    <row r="1002" spans="1:45" customFormat="1" ht="15" x14ac:dyDescent="0.25">
      <c r="A1002" s="254"/>
      <c r="B1002" s="240"/>
      <c r="C1002" s="238"/>
      <c r="D1002" s="369" t="s">
        <v>63</v>
      </c>
      <c r="E1002" s="369"/>
      <c r="F1002" s="369"/>
      <c r="G1002" s="255"/>
      <c r="H1002" s="256"/>
      <c r="I1002" s="256"/>
      <c r="J1002" s="256"/>
      <c r="K1002" s="258">
        <v>11.3</v>
      </c>
      <c r="L1002" s="256"/>
      <c r="M1002" s="258">
        <v>304.24</v>
      </c>
      <c r="N1002" s="256"/>
      <c r="O1002" s="259">
        <v>11215.72</v>
      </c>
      <c r="AF1002" s="231"/>
      <c r="AG1002" s="231"/>
      <c r="AH1002" s="231"/>
      <c r="AL1002" s="215" t="s">
        <v>63</v>
      </c>
      <c r="AM1002" s="231"/>
      <c r="AQ1002" s="231"/>
      <c r="AS1002" s="231"/>
    </row>
    <row r="1003" spans="1:45" customFormat="1" ht="15" x14ac:dyDescent="0.25">
      <c r="A1003" s="236"/>
      <c r="B1003" s="239"/>
      <c r="C1003" s="238"/>
      <c r="D1003" s="363" t="s">
        <v>64</v>
      </c>
      <c r="E1003" s="363"/>
      <c r="F1003" s="363"/>
      <c r="G1003" s="240"/>
      <c r="H1003" s="241"/>
      <c r="I1003" s="241"/>
      <c r="J1003" s="241"/>
      <c r="K1003" s="250"/>
      <c r="L1003" s="241"/>
      <c r="M1003" s="242">
        <v>237.71</v>
      </c>
      <c r="N1003" s="241"/>
      <c r="O1003" s="247">
        <v>10642.28</v>
      </c>
      <c r="AF1003" s="231"/>
      <c r="AG1003" s="231"/>
      <c r="AH1003" s="231"/>
      <c r="AK1003" s="215" t="s">
        <v>64</v>
      </c>
      <c r="AM1003" s="231"/>
      <c r="AQ1003" s="231"/>
      <c r="AS1003" s="231"/>
    </row>
    <row r="1004" spans="1:45" customFormat="1" ht="45" x14ac:dyDescent="0.25">
      <c r="A1004" s="236"/>
      <c r="B1004" s="239"/>
      <c r="C1004" s="238" t="s">
        <v>638</v>
      </c>
      <c r="D1004" s="363" t="s">
        <v>639</v>
      </c>
      <c r="E1004" s="363"/>
      <c r="F1004" s="363"/>
      <c r="G1004" s="240" t="s">
        <v>67</v>
      </c>
      <c r="H1004" s="248">
        <v>109</v>
      </c>
      <c r="I1004" s="241"/>
      <c r="J1004" s="248">
        <v>109</v>
      </c>
      <c r="K1004" s="250"/>
      <c r="L1004" s="241"/>
      <c r="M1004" s="242">
        <v>259.10000000000002</v>
      </c>
      <c r="N1004" s="241"/>
      <c r="O1004" s="247">
        <v>11600.09</v>
      </c>
      <c r="AF1004" s="231"/>
      <c r="AG1004" s="231"/>
      <c r="AH1004" s="231"/>
      <c r="AK1004" s="215" t="s">
        <v>639</v>
      </c>
      <c r="AM1004" s="231"/>
      <c r="AQ1004" s="231"/>
      <c r="AS1004" s="231"/>
    </row>
    <row r="1005" spans="1:45" customFormat="1" ht="67.5" x14ac:dyDescent="0.25">
      <c r="A1005" s="236"/>
      <c r="B1005" s="239"/>
      <c r="C1005" s="238" t="s">
        <v>640</v>
      </c>
      <c r="D1005" s="363" t="s">
        <v>641</v>
      </c>
      <c r="E1005" s="363"/>
      <c r="F1005" s="363"/>
      <c r="G1005" s="240" t="s">
        <v>67</v>
      </c>
      <c r="H1005" s="248">
        <v>57</v>
      </c>
      <c r="I1005" s="244">
        <v>0.85</v>
      </c>
      <c r="J1005" s="244">
        <v>48.45</v>
      </c>
      <c r="K1005" s="250"/>
      <c r="L1005" s="241"/>
      <c r="M1005" s="242">
        <v>115.17</v>
      </c>
      <c r="N1005" s="241"/>
      <c r="O1005" s="247">
        <v>5156.18</v>
      </c>
      <c r="AF1005" s="231"/>
      <c r="AG1005" s="231"/>
      <c r="AH1005" s="231"/>
      <c r="AK1005" s="215" t="s">
        <v>641</v>
      </c>
      <c r="AM1005" s="231"/>
      <c r="AQ1005" s="231"/>
      <c r="AS1005" s="231"/>
    </row>
    <row r="1006" spans="1:45" customFormat="1" ht="15" x14ac:dyDescent="0.25">
      <c r="A1006" s="236"/>
      <c r="B1006" s="260"/>
      <c r="C1006" s="295"/>
      <c r="D1006" s="364" t="s">
        <v>70</v>
      </c>
      <c r="E1006" s="364"/>
      <c r="F1006" s="364"/>
      <c r="G1006" s="233"/>
      <c r="H1006" s="261"/>
      <c r="I1006" s="261"/>
      <c r="J1006" s="261"/>
      <c r="K1006" s="262"/>
      <c r="L1006" s="261"/>
      <c r="M1006" s="263">
        <v>678.51</v>
      </c>
      <c r="N1006" s="256"/>
      <c r="O1006" s="264">
        <v>27971.99</v>
      </c>
      <c r="AF1006" s="231"/>
      <c r="AG1006" s="231"/>
      <c r="AH1006" s="231"/>
      <c r="AM1006" s="231" t="s">
        <v>70</v>
      </c>
      <c r="AQ1006" s="231"/>
      <c r="AS1006" s="231"/>
    </row>
    <row r="1007" spans="1:45" customFormat="1" ht="23.25" x14ac:dyDescent="0.25">
      <c r="A1007" s="232" t="s">
        <v>359</v>
      </c>
      <c r="B1007" s="233" t="s">
        <v>880</v>
      </c>
      <c r="C1007" s="294" t="s">
        <v>881</v>
      </c>
      <c r="D1007" s="368" t="s">
        <v>882</v>
      </c>
      <c r="E1007" s="368"/>
      <c r="F1007" s="368"/>
      <c r="G1007" s="233" t="s">
        <v>80</v>
      </c>
      <c r="H1007" s="233">
        <v>3</v>
      </c>
      <c r="I1007" s="233" t="s">
        <v>48</v>
      </c>
      <c r="J1007" s="233" t="s">
        <v>56</v>
      </c>
      <c r="K1007" s="234" t="s">
        <v>883</v>
      </c>
      <c r="L1007" s="233"/>
      <c r="M1007" s="234" t="s">
        <v>884</v>
      </c>
      <c r="N1007" s="233" t="s">
        <v>82</v>
      </c>
      <c r="O1007" s="235" t="s">
        <v>885</v>
      </c>
      <c r="AF1007" s="231"/>
      <c r="AG1007" s="231"/>
      <c r="AH1007" s="231" t="s">
        <v>882</v>
      </c>
      <c r="AM1007" s="231"/>
      <c r="AQ1007" s="231"/>
      <c r="AS1007" s="231"/>
    </row>
    <row r="1008" spans="1:45" customFormat="1" ht="15" x14ac:dyDescent="0.25">
      <c r="A1008" s="267"/>
      <c r="B1008" s="214"/>
      <c r="C1008" s="295"/>
      <c r="D1008" s="363" t="s">
        <v>83</v>
      </c>
      <c r="E1008" s="363"/>
      <c r="F1008" s="363"/>
      <c r="G1008" s="363"/>
      <c r="H1008" s="363"/>
      <c r="I1008" s="363"/>
      <c r="J1008" s="363"/>
      <c r="K1008" s="363"/>
      <c r="L1008" s="363"/>
      <c r="M1008" s="363"/>
      <c r="N1008" s="363"/>
      <c r="O1008" s="365"/>
      <c r="AF1008" s="231"/>
      <c r="AG1008" s="231"/>
      <c r="AH1008" s="231"/>
      <c r="AM1008" s="231"/>
      <c r="AN1008" s="215" t="s">
        <v>83</v>
      </c>
      <c r="AQ1008" s="231"/>
      <c r="AS1008" s="231"/>
    </row>
    <row r="1009" spans="1:45" customFormat="1" ht="15" x14ac:dyDescent="0.25">
      <c r="A1009" s="236"/>
      <c r="B1009" s="260"/>
      <c r="C1009" s="295"/>
      <c r="D1009" s="364" t="s">
        <v>70</v>
      </c>
      <c r="E1009" s="364"/>
      <c r="F1009" s="364"/>
      <c r="G1009" s="233"/>
      <c r="H1009" s="261"/>
      <c r="I1009" s="261"/>
      <c r="J1009" s="261"/>
      <c r="K1009" s="262"/>
      <c r="L1009" s="261"/>
      <c r="M1009" s="268">
        <v>1800</v>
      </c>
      <c r="N1009" s="256"/>
      <c r="O1009" s="264">
        <v>14688</v>
      </c>
      <c r="AF1009" s="231"/>
      <c r="AG1009" s="231"/>
      <c r="AH1009" s="231"/>
      <c r="AM1009" s="231" t="s">
        <v>70</v>
      </c>
      <c r="AQ1009" s="231"/>
      <c r="AS1009" s="231"/>
    </row>
    <row r="1010" spans="1:45" customFormat="1" ht="23.25" x14ac:dyDescent="0.25">
      <c r="A1010" s="232" t="s">
        <v>360</v>
      </c>
      <c r="B1010" s="233" t="s">
        <v>886</v>
      </c>
      <c r="C1010" s="294" t="s">
        <v>695</v>
      </c>
      <c r="D1010" s="368" t="s">
        <v>696</v>
      </c>
      <c r="E1010" s="368"/>
      <c r="F1010" s="368"/>
      <c r="G1010" s="233" t="s">
        <v>116</v>
      </c>
      <c r="H1010" s="233">
        <v>0.113</v>
      </c>
      <c r="I1010" s="233" t="s">
        <v>48</v>
      </c>
      <c r="J1010" s="233" t="s">
        <v>887</v>
      </c>
      <c r="K1010" s="234"/>
      <c r="L1010" s="233"/>
      <c r="M1010" s="234"/>
      <c r="N1010" s="233"/>
      <c r="O1010" s="235"/>
      <c r="AF1010" s="231"/>
      <c r="AG1010" s="231"/>
      <c r="AH1010" s="231" t="s">
        <v>696</v>
      </c>
      <c r="AM1010" s="231"/>
      <c r="AQ1010" s="231"/>
      <c r="AS1010" s="231"/>
    </row>
    <row r="1011" spans="1:45" customFormat="1" ht="33.75" x14ac:dyDescent="0.25">
      <c r="A1011" s="236"/>
      <c r="B1011" s="237"/>
      <c r="C1011" s="238" t="s">
        <v>50</v>
      </c>
      <c r="D1011" s="366" t="s">
        <v>51</v>
      </c>
      <c r="E1011" s="366"/>
      <c r="F1011" s="366"/>
      <c r="G1011" s="366"/>
      <c r="H1011" s="366"/>
      <c r="I1011" s="366"/>
      <c r="J1011" s="366"/>
      <c r="K1011" s="366"/>
      <c r="L1011" s="366"/>
      <c r="M1011" s="366"/>
      <c r="N1011" s="366"/>
      <c r="O1011" s="367"/>
      <c r="AF1011" s="231"/>
      <c r="AG1011" s="231"/>
      <c r="AH1011" s="231"/>
      <c r="AI1011" s="215" t="s">
        <v>51</v>
      </c>
      <c r="AM1011" s="231"/>
      <c r="AQ1011" s="231"/>
      <c r="AS1011" s="231"/>
    </row>
    <row r="1012" spans="1:45" customFormat="1" ht="57" x14ac:dyDescent="0.25">
      <c r="A1012" s="236"/>
      <c r="B1012" s="237"/>
      <c r="C1012" s="238" t="s">
        <v>52</v>
      </c>
      <c r="D1012" s="366" t="s">
        <v>53</v>
      </c>
      <c r="E1012" s="366"/>
      <c r="F1012" s="366"/>
      <c r="G1012" s="366"/>
      <c r="H1012" s="366"/>
      <c r="I1012" s="366"/>
      <c r="J1012" s="366"/>
      <c r="K1012" s="366"/>
      <c r="L1012" s="366"/>
      <c r="M1012" s="366"/>
      <c r="N1012" s="366"/>
      <c r="O1012" s="367"/>
      <c r="AF1012" s="231"/>
      <c r="AG1012" s="231"/>
      <c r="AH1012" s="231"/>
      <c r="AI1012" s="215" t="s">
        <v>53</v>
      </c>
      <c r="AM1012" s="231"/>
      <c r="AQ1012" s="231"/>
      <c r="AS1012" s="231"/>
    </row>
    <row r="1013" spans="1:45" customFormat="1" ht="15" x14ac:dyDescent="0.25">
      <c r="A1013" s="236"/>
      <c r="B1013" s="239"/>
      <c r="C1013" s="238" t="s">
        <v>48</v>
      </c>
      <c r="D1013" s="363" t="s">
        <v>54</v>
      </c>
      <c r="E1013" s="363"/>
      <c r="F1013" s="363"/>
      <c r="G1013" s="240"/>
      <c r="H1013" s="241"/>
      <c r="I1013" s="241"/>
      <c r="J1013" s="241"/>
      <c r="K1013" s="242">
        <v>102.78</v>
      </c>
      <c r="L1013" s="265">
        <v>1.3225</v>
      </c>
      <c r="M1013" s="242">
        <v>15.36</v>
      </c>
      <c r="N1013" s="244">
        <v>44.77</v>
      </c>
      <c r="O1013" s="245">
        <v>687.67</v>
      </c>
      <c r="AF1013" s="231"/>
      <c r="AG1013" s="231"/>
      <c r="AH1013" s="231"/>
      <c r="AJ1013" s="215" t="s">
        <v>54</v>
      </c>
      <c r="AM1013" s="231"/>
      <c r="AQ1013" s="231"/>
      <c r="AS1013" s="231"/>
    </row>
    <row r="1014" spans="1:45" customFormat="1" ht="15" x14ac:dyDescent="0.25">
      <c r="A1014" s="236"/>
      <c r="B1014" s="239"/>
      <c r="C1014" s="238" t="s">
        <v>27</v>
      </c>
      <c r="D1014" s="363" t="s">
        <v>55</v>
      </c>
      <c r="E1014" s="363"/>
      <c r="F1014" s="363"/>
      <c r="G1014" s="240"/>
      <c r="H1014" s="241"/>
      <c r="I1014" s="241"/>
      <c r="J1014" s="241"/>
      <c r="K1014" s="242">
        <v>30.45</v>
      </c>
      <c r="L1014" s="265">
        <v>1.4375</v>
      </c>
      <c r="M1014" s="242">
        <v>4.95</v>
      </c>
      <c r="N1014" s="244">
        <v>13.24</v>
      </c>
      <c r="O1014" s="245">
        <v>65.540000000000006</v>
      </c>
      <c r="AF1014" s="231"/>
      <c r="AG1014" s="231"/>
      <c r="AH1014" s="231"/>
      <c r="AJ1014" s="215" t="s">
        <v>55</v>
      </c>
      <c r="AM1014" s="231"/>
      <c r="AQ1014" s="231"/>
      <c r="AS1014" s="231"/>
    </row>
    <row r="1015" spans="1:45" customFormat="1" ht="15" x14ac:dyDescent="0.25">
      <c r="A1015" s="236"/>
      <c r="B1015" s="239"/>
      <c r="C1015" s="238" t="s">
        <v>56</v>
      </c>
      <c r="D1015" s="363" t="s">
        <v>57</v>
      </c>
      <c r="E1015" s="363"/>
      <c r="F1015" s="363"/>
      <c r="G1015" s="240"/>
      <c r="H1015" s="241"/>
      <c r="I1015" s="241"/>
      <c r="J1015" s="241"/>
      <c r="K1015" s="242">
        <v>4.3499999999999996</v>
      </c>
      <c r="L1015" s="265">
        <v>1.4375</v>
      </c>
      <c r="M1015" s="242">
        <v>0.71</v>
      </c>
      <c r="N1015" s="244">
        <v>44.77</v>
      </c>
      <c r="O1015" s="245">
        <v>31.79</v>
      </c>
      <c r="AF1015" s="231"/>
      <c r="AG1015" s="231"/>
      <c r="AH1015" s="231"/>
      <c r="AJ1015" s="215" t="s">
        <v>57</v>
      </c>
      <c r="AM1015" s="231"/>
      <c r="AQ1015" s="231"/>
      <c r="AS1015" s="231"/>
    </row>
    <row r="1016" spans="1:45" customFormat="1" ht="15" x14ac:dyDescent="0.25">
      <c r="A1016" s="236"/>
      <c r="B1016" s="239"/>
      <c r="C1016" s="238" t="s">
        <v>58</v>
      </c>
      <c r="D1016" s="363" t="s">
        <v>59</v>
      </c>
      <c r="E1016" s="363"/>
      <c r="F1016" s="363"/>
      <c r="G1016" s="240"/>
      <c r="H1016" s="241"/>
      <c r="I1016" s="241"/>
      <c r="J1016" s="241"/>
      <c r="K1016" s="242">
        <v>285.60000000000002</v>
      </c>
      <c r="L1016" s="241"/>
      <c r="M1016" s="242">
        <v>32.270000000000003</v>
      </c>
      <c r="N1016" s="244">
        <v>8.16</v>
      </c>
      <c r="O1016" s="245">
        <v>263.32</v>
      </c>
      <c r="AF1016" s="231"/>
      <c r="AG1016" s="231"/>
      <c r="AH1016" s="231"/>
      <c r="AJ1016" s="215" t="s">
        <v>59</v>
      </c>
      <c r="AM1016" s="231"/>
      <c r="AQ1016" s="231"/>
      <c r="AS1016" s="231"/>
    </row>
    <row r="1017" spans="1:45" customFormat="1" ht="15" x14ac:dyDescent="0.25">
      <c r="A1017" s="236"/>
      <c r="B1017" s="239"/>
      <c r="C1017" s="238"/>
      <c r="D1017" s="363" t="s">
        <v>60</v>
      </c>
      <c r="E1017" s="363"/>
      <c r="F1017" s="363"/>
      <c r="G1017" s="240" t="s">
        <v>61</v>
      </c>
      <c r="H1017" s="252">
        <v>11.6</v>
      </c>
      <c r="I1017" s="265">
        <v>1.3225</v>
      </c>
      <c r="J1017" s="249">
        <v>1.733533</v>
      </c>
      <c r="K1017" s="250"/>
      <c r="L1017" s="241"/>
      <c r="M1017" s="250"/>
      <c r="N1017" s="241"/>
      <c r="O1017" s="251"/>
      <c r="AF1017" s="231"/>
      <c r="AG1017" s="231"/>
      <c r="AH1017" s="231"/>
      <c r="AK1017" s="215" t="s">
        <v>60</v>
      </c>
      <c r="AM1017" s="231"/>
      <c r="AQ1017" s="231"/>
      <c r="AS1017" s="231"/>
    </row>
    <row r="1018" spans="1:45" customFormat="1" ht="15" x14ac:dyDescent="0.25">
      <c r="A1018" s="236"/>
      <c r="B1018" s="239"/>
      <c r="C1018" s="238"/>
      <c r="D1018" s="363" t="s">
        <v>62</v>
      </c>
      <c r="E1018" s="363"/>
      <c r="F1018" s="363"/>
      <c r="G1018" s="240" t="s">
        <v>61</v>
      </c>
      <c r="H1018" s="244">
        <v>0.35</v>
      </c>
      <c r="I1018" s="265">
        <v>1.4375</v>
      </c>
      <c r="J1018" s="269">
        <v>5.6853099999999997E-2</v>
      </c>
      <c r="K1018" s="250"/>
      <c r="L1018" s="241"/>
      <c r="M1018" s="250"/>
      <c r="N1018" s="241"/>
      <c r="O1018" s="251"/>
      <c r="AF1018" s="231"/>
      <c r="AG1018" s="231"/>
      <c r="AH1018" s="231"/>
      <c r="AK1018" s="215" t="s">
        <v>62</v>
      </c>
      <c r="AM1018" s="231"/>
      <c r="AQ1018" s="231"/>
      <c r="AS1018" s="231"/>
    </row>
    <row r="1019" spans="1:45" customFormat="1" ht="15" x14ac:dyDescent="0.25">
      <c r="A1019" s="254"/>
      <c r="B1019" s="240"/>
      <c r="C1019" s="238"/>
      <c r="D1019" s="369" t="s">
        <v>63</v>
      </c>
      <c r="E1019" s="369"/>
      <c r="F1019" s="369"/>
      <c r="G1019" s="255"/>
      <c r="H1019" s="256"/>
      <c r="I1019" s="256"/>
      <c r="J1019" s="256"/>
      <c r="K1019" s="258">
        <v>418.83</v>
      </c>
      <c r="L1019" s="256"/>
      <c r="M1019" s="258">
        <v>52.58</v>
      </c>
      <c r="N1019" s="256"/>
      <c r="O1019" s="259">
        <v>1016.53</v>
      </c>
      <c r="AF1019" s="231"/>
      <c r="AG1019" s="231"/>
      <c r="AH1019" s="231"/>
      <c r="AL1019" s="215" t="s">
        <v>63</v>
      </c>
      <c r="AM1019" s="231"/>
      <c r="AQ1019" s="231"/>
      <c r="AS1019" s="231"/>
    </row>
    <row r="1020" spans="1:45" customFormat="1" ht="15" x14ac:dyDescent="0.25">
      <c r="A1020" s="236"/>
      <c r="B1020" s="239"/>
      <c r="C1020" s="238"/>
      <c r="D1020" s="363" t="s">
        <v>64</v>
      </c>
      <c r="E1020" s="363"/>
      <c r="F1020" s="363"/>
      <c r="G1020" s="240"/>
      <c r="H1020" s="241"/>
      <c r="I1020" s="241"/>
      <c r="J1020" s="241"/>
      <c r="K1020" s="250"/>
      <c r="L1020" s="241"/>
      <c r="M1020" s="242">
        <v>16.07</v>
      </c>
      <c r="N1020" s="241"/>
      <c r="O1020" s="245">
        <v>719.46</v>
      </c>
      <c r="AF1020" s="231"/>
      <c r="AG1020" s="231"/>
      <c r="AH1020" s="231"/>
      <c r="AK1020" s="215" t="s">
        <v>64</v>
      </c>
      <c r="AM1020" s="231"/>
      <c r="AQ1020" s="231"/>
      <c r="AS1020" s="231"/>
    </row>
    <row r="1021" spans="1:45" customFormat="1" ht="45" x14ac:dyDescent="0.25">
      <c r="A1021" s="236"/>
      <c r="B1021" s="239"/>
      <c r="C1021" s="238" t="s">
        <v>275</v>
      </c>
      <c r="D1021" s="363" t="s">
        <v>276</v>
      </c>
      <c r="E1021" s="363"/>
      <c r="F1021" s="363"/>
      <c r="G1021" s="240" t="s">
        <v>67</v>
      </c>
      <c r="H1021" s="248">
        <v>102</v>
      </c>
      <c r="I1021" s="241"/>
      <c r="J1021" s="248">
        <v>102</v>
      </c>
      <c r="K1021" s="250"/>
      <c r="L1021" s="241"/>
      <c r="M1021" s="242">
        <v>16.39</v>
      </c>
      <c r="N1021" s="241"/>
      <c r="O1021" s="245">
        <v>733.85</v>
      </c>
      <c r="AF1021" s="231"/>
      <c r="AG1021" s="231"/>
      <c r="AH1021" s="231"/>
      <c r="AK1021" s="215" t="s">
        <v>276</v>
      </c>
      <c r="AM1021" s="231"/>
      <c r="AQ1021" s="231"/>
      <c r="AS1021" s="231"/>
    </row>
    <row r="1022" spans="1:45" customFormat="1" ht="67.5" x14ac:dyDescent="0.25">
      <c r="A1022" s="236"/>
      <c r="B1022" s="239"/>
      <c r="C1022" s="238" t="s">
        <v>277</v>
      </c>
      <c r="D1022" s="363" t="s">
        <v>278</v>
      </c>
      <c r="E1022" s="363"/>
      <c r="F1022" s="363"/>
      <c r="G1022" s="240" t="s">
        <v>67</v>
      </c>
      <c r="H1022" s="248">
        <v>58</v>
      </c>
      <c r="I1022" s="244">
        <v>0.85</v>
      </c>
      <c r="J1022" s="252">
        <v>49.3</v>
      </c>
      <c r="K1022" s="250"/>
      <c r="L1022" s="241"/>
      <c r="M1022" s="242">
        <v>7.92</v>
      </c>
      <c r="N1022" s="241"/>
      <c r="O1022" s="245">
        <v>354.69</v>
      </c>
      <c r="AF1022" s="231"/>
      <c r="AG1022" s="231"/>
      <c r="AH1022" s="231"/>
      <c r="AK1022" s="215" t="s">
        <v>278</v>
      </c>
      <c r="AM1022" s="231"/>
      <c r="AQ1022" s="231"/>
      <c r="AS1022" s="231"/>
    </row>
    <row r="1023" spans="1:45" customFormat="1" ht="15" x14ac:dyDescent="0.25">
      <c r="A1023" s="236"/>
      <c r="B1023" s="260"/>
      <c r="C1023" s="295"/>
      <c r="D1023" s="364" t="s">
        <v>70</v>
      </c>
      <c r="E1023" s="364"/>
      <c r="F1023" s="364"/>
      <c r="G1023" s="233"/>
      <c r="H1023" s="261"/>
      <c r="I1023" s="261"/>
      <c r="J1023" s="261"/>
      <c r="K1023" s="262"/>
      <c r="L1023" s="261"/>
      <c r="M1023" s="263">
        <v>76.89</v>
      </c>
      <c r="N1023" s="256"/>
      <c r="O1023" s="264">
        <v>2105.0700000000002</v>
      </c>
      <c r="AF1023" s="231"/>
      <c r="AG1023" s="231"/>
      <c r="AH1023" s="231"/>
      <c r="AM1023" s="231" t="s">
        <v>70</v>
      </c>
      <c r="AQ1023" s="231"/>
      <c r="AS1023" s="231"/>
    </row>
    <row r="1024" spans="1:45" customFormat="1" ht="45.75" x14ac:dyDescent="0.25">
      <c r="A1024" s="232" t="s">
        <v>361</v>
      </c>
      <c r="B1024" s="233" t="s">
        <v>888</v>
      </c>
      <c r="C1024" s="294" t="s">
        <v>889</v>
      </c>
      <c r="D1024" s="368" t="s">
        <v>890</v>
      </c>
      <c r="E1024" s="368"/>
      <c r="F1024" s="368"/>
      <c r="G1024" s="233" t="s">
        <v>765</v>
      </c>
      <c r="H1024" s="233">
        <v>57</v>
      </c>
      <c r="I1024" s="233" t="s">
        <v>48</v>
      </c>
      <c r="J1024" s="233" t="s">
        <v>370</v>
      </c>
      <c r="K1024" s="234" t="s">
        <v>891</v>
      </c>
      <c r="L1024" s="233"/>
      <c r="M1024" s="234" t="s">
        <v>892</v>
      </c>
      <c r="N1024" s="233" t="s">
        <v>82</v>
      </c>
      <c r="O1024" s="235" t="s">
        <v>893</v>
      </c>
      <c r="AF1024" s="231"/>
      <c r="AG1024" s="231"/>
      <c r="AH1024" s="231" t="s">
        <v>890</v>
      </c>
      <c r="AM1024" s="231"/>
      <c r="AQ1024" s="231"/>
      <c r="AS1024" s="231"/>
    </row>
    <row r="1025" spans="1:45" customFormat="1" ht="15" x14ac:dyDescent="0.25">
      <c r="A1025" s="267"/>
      <c r="B1025" s="214"/>
      <c r="C1025" s="295"/>
      <c r="D1025" s="363" t="s">
        <v>83</v>
      </c>
      <c r="E1025" s="363"/>
      <c r="F1025" s="363"/>
      <c r="G1025" s="363"/>
      <c r="H1025" s="363"/>
      <c r="I1025" s="363"/>
      <c r="J1025" s="363"/>
      <c r="K1025" s="363"/>
      <c r="L1025" s="363"/>
      <c r="M1025" s="363"/>
      <c r="N1025" s="363"/>
      <c r="O1025" s="365"/>
      <c r="AF1025" s="231"/>
      <c r="AG1025" s="231"/>
      <c r="AH1025" s="231"/>
      <c r="AM1025" s="231"/>
      <c r="AN1025" s="215" t="s">
        <v>83</v>
      </c>
      <c r="AQ1025" s="231"/>
      <c r="AS1025" s="231"/>
    </row>
    <row r="1026" spans="1:45" customFormat="1" ht="15" x14ac:dyDescent="0.25">
      <c r="A1026" s="236"/>
      <c r="B1026" s="260"/>
      <c r="C1026" s="295"/>
      <c r="D1026" s="364" t="s">
        <v>70</v>
      </c>
      <c r="E1026" s="364"/>
      <c r="F1026" s="364"/>
      <c r="G1026" s="233"/>
      <c r="H1026" s="261"/>
      <c r="I1026" s="261"/>
      <c r="J1026" s="261"/>
      <c r="K1026" s="262"/>
      <c r="L1026" s="261"/>
      <c r="M1026" s="263">
        <v>801.42</v>
      </c>
      <c r="N1026" s="256"/>
      <c r="O1026" s="264">
        <v>6539.59</v>
      </c>
      <c r="AF1026" s="231"/>
      <c r="AG1026" s="231"/>
      <c r="AH1026" s="231"/>
      <c r="AM1026" s="231" t="s">
        <v>70</v>
      </c>
      <c r="AQ1026" s="231"/>
      <c r="AS1026" s="231"/>
    </row>
    <row r="1027" spans="1:45" customFormat="1" ht="45.75" x14ac:dyDescent="0.25">
      <c r="A1027" s="232" t="s">
        <v>894</v>
      </c>
      <c r="B1027" s="233" t="s">
        <v>895</v>
      </c>
      <c r="C1027" s="294" t="s">
        <v>896</v>
      </c>
      <c r="D1027" s="368" t="s">
        <v>897</v>
      </c>
      <c r="E1027" s="368"/>
      <c r="F1027" s="368"/>
      <c r="G1027" s="233" t="s">
        <v>290</v>
      </c>
      <c r="H1027" s="233">
        <v>0.56999999999999995</v>
      </c>
      <c r="I1027" s="233" t="s">
        <v>48</v>
      </c>
      <c r="J1027" s="233" t="s">
        <v>861</v>
      </c>
      <c r="K1027" s="234"/>
      <c r="L1027" s="233"/>
      <c r="M1027" s="234"/>
      <c r="N1027" s="233"/>
      <c r="O1027" s="235"/>
      <c r="AF1027" s="231"/>
      <c r="AG1027" s="231"/>
      <c r="AH1027" s="231" t="s">
        <v>897</v>
      </c>
      <c r="AM1027" s="231"/>
      <c r="AQ1027" s="231"/>
      <c r="AS1027" s="231"/>
    </row>
    <row r="1028" spans="1:45" customFormat="1" ht="33.75" x14ac:dyDescent="0.25">
      <c r="A1028" s="236"/>
      <c r="B1028" s="237"/>
      <c r="C1028" s="238" t="s">
        <v>50</v>
      </c>
      <c r="D1028" s="366" t="s">
        <v>51</v>
      </c>
      <c r="E1028" s="366"/>
      <c r="F1028" s="366"/>
      <c r="G1028" s="366"/>
      <c r="H1028" s="366"/>
      <c r="I1028" s="366"/>
      <c r="J1028" s="366"/>
      <c r="K1028" s="366"/>
      <c r="L1028" s="366"/>
      <c r="M1028" s="366"/>
      <c r="N1028" s="366"/>
      <c r="O1028" s="367"/>
      <c r="AF1028" s="231"/>
      <c r="AG1028" s="231"/>
      <c r="AH1028" s="231"/>
      <c r="AI1028" s="215" t="s">
        <v>51</v>
      </c>
      <c r="AM1028" s="231"/>
      <c r="AQ1028" s="231"/>
      <c r="AS1028" s="231"/>
    </row>
    <row r="1029" spans="1:45" customFormat="1" ht="57" x14ac:dyDescent="0.25">
      <c r="A1029" s="236"/>
      <c r="B1029" s="237"/>
      <c r="C1029" s="238" t="s">
        <v>52</v>
      </c>
      <c r="D1029" s="366" t="s">
        <v>53</v>
      </c>
      <c r="E1029" s="366"/>
      <c r="F1029" s="366"/>
      <c r="G1029" s="366"/>
      <c r="H1029" s="366"/>
      <c r="I1029" s="366"/>
      <c r="J1029" s="366"/>
      <c r="K1029" s="366"/>
      <c r="L1029" s="366"/>
      <c r="M1029" s="366"/>
      <c r="N1029" s="366"/>
      <c r="O1029" s="367"/>
      <c r="AF1029" s="231"/>
      <c r="AG1029" s="231"/>
      <c r="AH1029" s="231"/>
      <c r="AI1029" s="215" t="s">
        <v>53</v>
      </c>
      <c r="AM1029" s="231"/>
      <c r="AQ1029" s="231"/>
      <c r="AS1029" s="231"/>
    </row>
    <row r="1030" spans="1:45" customFormat="1" ht="15" x14ac:dyDescent="0.25">
      <c r="A1030" s="236"/>
      <c r="B1030" s="239"/>
      <c r="C1030" s="238" t="s">
        <v>48</v>
      </c>
      <c r="D1030" s="363" t="s">
        <v>54</v>
      </c>
      <c r="E1030" s="363"/>
      <c r="F1030" s="363"/>
      <c r="G1030" s="240"/>
      <c r="H1030" s="241"/>
      <c r="I1030" s="241"/>
      <c r="J1030" s="241"/>
      <c r="K1030" s="242">
        <v>24.47</v>
      </c>
      <c r="L1030" s="265">
        <v>1.3225</v>
      </c>
      <c r="M1030" s="242">
        <v>18.45</v>
      </c>
      <c r="N1030" s="244">
        <v>44.77</v>
      </c>
      <c r="O1030" s="245">
        <v>826.01</v>
      </c>
      <c r="AF1030" s="231"/>
      <c r="AG1030" s="231"/>
      <c r="AH1030" s="231"/>
      <c r="AJ1030" s="215" t="s">
        <v>54</v>
      </c>
      <c r="AM1030" s="231"/>
      <c r="AQ1030" s="231"/>
      <c r="AS1030" s="231"/>
    </row>
    <row r="1031" spans="1:45" customFormat="1" ht="15" x14ac:dyDescent="0.25">
      <c r="A1031" s="236"/>
      <c r="B1031" s="239"/>
      <c r="C1031" s="238" t="s">
        <v>27</v>
      </c>
      <c r="D1031" s="363" t="s">
        <v>55</v>
      </c>
      <c r="E1031" s="363"/>
      <c r="F1031" s="363"/>
      <c r="G1031" s="240"/>
      <c r="H1031" s="241"/>
      <c r="I1031" s="241"/>
      <c r="J1031" s="241"/>
      <c r="K1031" s="242">
        <v>2.63</v>
      </c>
      <c r="L1031" s="265">
        <v>1.4375</v>
      </c>
      <c r="M1031" s="242">
        <v>2.15</v>
      </c>
      <c r="N1031" s="244">
        <v>13.24</v>
      </c>
      <c r="O1031" s="245">
        <v>28.47</v>
      </c>
      <c r="AF1031" s="231"/>
      <c r="AG1031" s="231"/>
      <c r="AH1031" s="231"/>
      <c r="AJ1031" s="215" t="s">
        <v>55</v>
      </c>
      <c r="AM1031" s="231"/>
      <c r="AQ1031" s="231"/>
      <c r="AS1031" s="231"/>
    </row>
    <row r="1032" spans="1:45" customFormat="1" ht="15" x14ac:dyDescent="0.25">
      <c r="A1032" s="236"/>
      <c r="B1032" s="239"/>
      <c r="C1032" s="238" t="s">
        <v>56</v>
      </c>
      <c r="D1032" s="363" t="s">
        <v>57</v>
      </c>
      <c r="E1032" s="363"/>
      <c r="F1032" s="363"/>
      <c r="G1032" s="240"/>
      <c r="H1032" s="241"/>
      <c r="I1032" s="241"/>
      <c r="J1032" s="241"/>
      <c r="K1032" s="242">
        <v>0.46</v>
      </c>
      <c r="L1032" s="265">
        <v>1.4375</v>
      </c>
      <c r="M1032" s="242">
        <v>0.38</v>
      </c>
      <c r="N1032" s="244">
        <v>44.77</v>
      </c>
      <c r="O1032" s="245">
        <v>17.010000000000002</v>
      </c>
      <c r="AF1032" s="231"/>
      <c r="AG1032" s="231"/>
      <c r="AH1032" s="231"/>
      <c r="AJ1032" s="215" t="s">
        <v>57</v>
      </c>
      <c r="AM1032" s="231"/>
      <c r="AQ1032" s="231"/>
      <c r="AS1032" s="231"/>
    </row>
    <row r="1033" spans="1:45" customFormat="1" ht="15" x14ac:dyDescent="0.25">
      <c r="A1033" s="236"/>
      <c r="B1033" s="239"/>
      <c r="C1033" s="238" t="s">
        <v>58</v>
      </c>
      <c r="D1033" s="363" t="s">
        <v>59</v>
      </c>
      <c r="E1033" s="363"/>
      <c r="F1033" s="363"/>
      <c r="G1033" s="240"/>
      <c r="H1033" s="241"/>
      <c r="I1033" s="241"/>
      <c r="J1033" s="241"/>
      <c r="K1033" s="242">
        <v>90</v>
      </c>
      <c r="L1033" s="241"/>
      <c r="M1033" s="242">
        <v>51.3</v>
      </c>
      <c r="N1033" s="244">
        <v>8.16</v>
      </c>
      <c r="O1033" s="245">
        <v>418.61</v>
      </c>
      <c r="AF1033" s="231"/>
      <c r="AG1033" s="231"/>
      <c r="AH1033" s="231"/>
      <c r="AJ1033" s="215" t="s">
        <v>59</v>
      </c>
      <c r="AM1033" s="231"/>
      <c r="AQ1033" s="231"/>
      <c r="AS1033" s="231"/>
    </row>
    <row r="1034" spans="1:45" customFormat="1" ht="15" x14ac:dyDescent="0.25">
      <c r="A1034" s="236"/>
      <c r="B1034" s="239"/>
      <c r="C1034" s="238"/>
      <c r="D1034" s="363" t="s">
        <v>60</v>
      </c>
      <c r="E1034" s="363"/>
      <c r="F1034" s="363"/>
      <c r="G1034" s="240" t="s">
        <v>61</v>
      </c>
      <c r="H1034" s="252">
        <v>2.8</v>
      </c>
      <c r="I1034" s="265">
        <v>1.3225</v>
      </c>
      <c r="J1034" s="253">
        <v>2.1107100000000001</v>
      </c>
      <c r="K1034" s="250"/>
      <c r="L1034" s="241"/>
      <c r="M1034" s="250"/>
      <c r="N1034" s="241"/>
      <c r="O1034" s="251"/>
      <c r="AF1034" s="231"/>
      <c r="AG1034" s="231"/>
      <c r="AH1034" s="231"/>
      <c r="AK1034" s="215" t="s">
        <v>60</v>
      </c>
      <c r="AM1034" s="231"/>
      <c r="AQ1034" s="231"/>
      <c r="AS1034" s="231"/>
    </row>
    <row r="1035" spans="1:45" customFormat="1" ht="15" x14ac:dyDescent="0.25">
      <c r="A1035" s="236"/>
      <c r="B1035" s="239"/>
      <c r="C1035" s="238"/>
      <c r="D1035" s="363" t="s">
        <v>62</v>
      </c>
      <c r="E1035" s="363"/>
      <c r="F1035" s="363"/>
      <c r="G1035" s="240" t="s">
        <v>61</v>
      </c>
      <c r="H1035" s="244">
        <v>0.04</v>
      </c>
      <c r="I1035" s="265">
        <v>1.4375</v>
      </c>
      <c r="J1035" s="249">
        <v>3.2774999999999999E-2</v>
      </c>
      <c r="K1035" s="250"/>
      <c r="L1035" s="241"/>
      <c r="M1035" s="250"/>
      <c r="N1035" s="241"/>
      <c r="O1035" s="251"/>
      <c r="AF1035" s="231"/>
      <c r="AG1035" s="231"/>
      <c r="AH1035" s="231"/>
      <c r="AK1035" s="215" t="s">
        <v>62</v>
      </c>
      <c r="AM1035" s="231"/>
      <c r="AQ1035" s="231"/>
      <c r="AS1035" s="231"/>
    </row>
    <row r="1036" spans="1:45" customFormat="1" ht="15" x14ac:dyDescent="0.25">
      <c r="A1036" s="254"/>
      <c r="B1036" s="240"/>
      <c r="C1036" s="238"/>
      <c r="D1036" s="369" t="s">
        <v>63</v>
      </c>
      <c r="E1036" s="369"/>
      <c r="F1036" s="369"/>
      <c r="G1036" s="255"/>
      <c r="H1036" s="256"/>
      <c r="I1036" s="256"/>
      <c r="J1036" s="256"/>
      <c r="K1036" s="258">
        <v>117.1</v>
      </c>
      <c r="L1036" s="256"/>
      <c r="M1036" s="258">
        <v>71.900000000000006</v>
      </c>
      <c r="N1036" s="256"/>
      <c r="O1036" s="259">
        <v>1273.0899999999999</v>
      </c>
      <c r="AF1036" s="231"/>
      <c r="AG1036" s="231"/>
      <c r="AH1036" s="231"/>
      <c r="AL1036" s="215" t="s">
        <v>63</v>
      </c>
      <c r="AM1036" s="231"/>
      <c r="AQ1036" s="231"/>
      <c r="AS1036" s="231"/>
    </row>
    <row r="1037" spans="1:45" customFormat="1" ht="15" x14ac:dyDescent="0.25">
      <c r="A1037" s="236"/>
      <c r="B1037" s="239"/>
      <c r="C1037" s="238"/>
      <c r="D1037" s="363" t="s">
        <v>64</v>
      </c>
      <c r="E1037" s="363"/>
      <c r="F1037" s="363"/>
      <c r="G1037" s="240"/>
      <c r="H1037" s="241"/>
      <c r="I1037" s="241"/>
      <c r="J1037" s="241"/>
      <c r="K1037" s="250"/>
      <c r="L1037" s="241"/>
      <c r="M1037" s="242">
        <v>18.829999999999998</v>
      </c>
      <c r="N1037" s="241"/>
      <c r="O1037" s="245">
        <v>843.02</v>
      </c>
      <c r="AF1037" s="231"/>
      <c r="AG1037" s="231"/>
      <c r="AH1037" s="231"/>
      <c r="AK1037" s="215" t="s">
        <v>64</v>
      </c>
      <c r="AM1037" s="231"/>
      <c r="AQ1037" s="231"/>
      <c r="AS1037" s="231"/>
    </row>
    <row r="1038" spans="1:45" customFormat="1" ht="45" x14ac:dyDescent="0.25">
      <c r="A1038" s="236"/>
      <c r="B1038" s="239"/>
      <c r="C1038" s="238" t="s">
        <v>638</v>
      </c>
      <c r="D1038" s="363" t="s">
        <v>639</v>
      </c>
      <c r="E1038" s="363"/>
      <c r="F1038" s="363"/>
      <c r="G1038" s="240" t="s">
        <v>67</v>
      </c>
      <c r="H1038" s="248">
        <v>109</v>
      </c>
      <c r="I1038" s="241"/>
      <c r="J1038" s="248">
        <v>109</v>
      </c>
      <c r="K1038" s="250"/>
      <c r="L1038" s="241"/>
      <c r="M1038" s="242">
        <v>20.52</v>
      </c>
      <c r="N1038" s="241"/>
      <c r="O1038" s="245">
        <v>918.89</v>
      </c>
      <c r="AF1038" s="231"/>
      <c r="AG1038" s="231"/>
      <c r="AH1038" s="231"/>
      <c r="AK1038" s="215" t="s">
        <v>639</v>
      </c>
      <c r="AM1038" s="231"/>
      <c r="AQ1038" s="231"/>
      <c r="AS1038" s="231"/>
    </row>
    <row r="1039" spans="1:45" customFormat="1" ht="67.5" x14ac:dyDescent="0.25">
      <c r="A1039" s="236"/>
      <c r="B1039" s="239"/>
      <c r="C1039" s="238" t="s">
        <v>640</v>
      </c>
      <c r="D1039" s="363" t="s">
        <v>641</v>
      </c>
      <c r="E1039" s="363"/>
      <c r="F1039" s="363"/>
      <c r="G1039" s="240" t="s">
        <v>67</v>
      </c>
      <c r="H1039" s="248">
        <v>57</v>
      </c>
      <c r="I1039" s="244">
        <v>0.85</v>
      </c>
      <c r="J1039" s="244">
        <v>48.45</v>
      </c>
      <c r="K1039" s="250"/>
      <c r="L1039" s="241"/>
      <c r="M1039" s="242">
        <v>9.1199999999999992</v>
      </c>
      <c r="N1039" s="241"/>
      <c r="O1039" s="245">
        <v>408.44</v>
      </c>
      <c r="AF1039" s="231"/>
      <c r="AG1039" s="231"/>
      <c r="AH1039" s="231"/>
      <c r="AK1039" s="215" t="s">
        <v>641</v>
      </c>
      <c r="AM1039" s="231"/>
      <c r="AQ1039" s="231"/>
      <c r="AS1039" s="231"/>
    </row>
    <row r="1040" spans="1:45" customFormat="1" ht="15" x14ac:dyDescent="0.25">
      <c r="A1040" s="236"/>
      <c r="B1040" s="260"/>
      <c r="C1040" s="295"/>
      <c r="D1040" s="364" t="s">
        <v>70</v>
      </c>
      <c r="E1040" s="364"/>
      <c r="F1040" s="364"/>
      <c r="G1040" s="233"/>
      <c r="H1040" s="261"/>
      <c r="I1040" s="261"/>
      <c r="J1040" s="261"/>
      <c r="K1040" s="262"/>
      <c r="L1040" s="261"/>
      <c r="M1040" s="263">
        <v>101.54</v>
      </c>
      <c r="N1040" s="256"/>
      <c r="O1040" s="264">
        <v>2600.42</v>
      </c>
      <c r="AF1040" s="231"/>
      <c r="AG1040" s="231"/>
      <c r="AH1040" s="231"/>
      <c r="AM1040" s="231" t="s">
        <v>70</v>
      </c>
      <c r="AQ1040" s="231"/>
      <c r="AS1040" s="231"/>
    </row>
    <row r="1041" spans="1:45" customFormat="1" ht="23.25" x14ac:dyDescent="0.25">
      <c r="A1041" s="232" t="s">
        <v>898</v>
      </c>
      <c r="B1041" s="233" t="s">
        <v>899</v>
      </c>
      <c r="C1041" s="294" t="s">
        <v>900</v>
      </c>
      <c r="D1041" s="368" t="s">
        <v>901</v>
      </c>
      <c r="E1041" s="368"/>
      <c r="F1041" s="368"/>
      <c r="G1041" s="233" t="s">
        <v>116</v>
      </c>
      <c r="H1041" s="233">
        <v>-2.5649999999999999E-2</v>
      </c>
      <c r="I1041" s="233" t="s">
        <v>48</v>
      </c>
      <c r="J1041" s="233" t="s">
        <v>902</v>
      </c>
      <c r="K1041" s="234" t="s">
        <v>903</v>
      </c>
      <c r="L1041" s="233"/>
      <c r="M1041" s="234" t="s">
        <v>904</v>
      </c>
      <c r="N1041" s="233" t="s">
        <v>82</v>
      </c>
      <c r="O1041" s="235" t="s">
        <v>905</v>
      </c>
      <c r="AF1041" s="231"/>
      <c r="AG1041" s="231"/>
      <c r="AH1041" s="231" t="s">
        <v>901</v>
      </c>
      <c r="AM1041" s="231"/>
      <c r="AQ1041" s="231"/>
      <c r="AS1041" s="231"/>
    </row>
    <row r="1042" spans="1:45" customFormat="1" ht="15" x14ac:dyDescent="0.25">
      <c r="A1042" s="267"/>
      <c r="B1042" s="214"/>
      <c r="C1042" s="295"/>
      <c r="D1042" s="363" t="s">
        <v>648</v>
      </c>
      <c r="E1042" s="363"/>
      <c r="F1042" s="363"/>
      <c r="G1042" s="363"/>
      <c r="H1042" s="363"/>
      <c r="I1042" s="363"/>
      <c r="J1042" s="363"/>
      <c r="K1042" s="363"/>
      <c r="L1042" s="363"/>
      <c r="M1042" s="363"/>
      <c r="N1042" s="363"/>
      <c r="O1042" s="365"/>
      <c r="AF1042" s="231"/>
      <c r="AG1042" s="231"/>
      <c r="AH1042" s="231"/>
      <c r="AM1042" s="231"/>
      <c r="AN1042" s="215" t="s">
        <v>648</v>
      </c>
      <c r="AQ1042" s="231"/>
      <c r="AS1042" s="231"/>
    </row>
    <row r="1043" spans="1:45" customFormat="1" ht="15" x14ac:dyDescent="0.25">
      <c r="A1043" s="236"/>
      <c r="B1043" s="260"/>
      <c r="C1043" s="295"/>
      <c r="D1043" s="364" t="s">
        <v>70</v>
      </c>
      <c r="E1043" s="364"/>
      <c r="F1043" s="364"/>
      <c r="G1043" s="233"/>
      <c r="H1043" s="261"/>
      <c r="I1043" s="261"/>
      <c r="J1043" s="261"/>
      <c r="K1043" s="262"/>
      <c r="L1043" s="261"/>
      <c r="M1043" s="263">
        <v>-51.3</v>
      </c>
      <c r="N1043" s="256"/>
      <c r="O1043" s="270">
        <v>-418.61</v>
      </c>
      <c r="AF1043" s="231"/>
      <c r="AG1043" s="231"/>
      <c r="AH1043" s="231"/>
      <c r="AM1043" s="231" t="s">
        <v>70</v>
      </c>
      <c r="AQ1043" s="231"/>
      <c r="AS1043" s="231"/>
    </row>
    <row r="1044" spans="1:45" customFormat="1" ht="68.25" x14ac:dyDescent="0.25">
      <c r="A1044" s="232" t="s">
        <v>906</v>
      </c>
      <c r="B1044" s="233" t="s">
        <v>907</v>
      </c>
      <c r="C1044" s="294" t="s">
        <v>908</v>
      </c>
      <c r="D1044" s="368" t="s">
        <v>909</v>
      </c>
      <c r="E1044" s="368"/>
      <c r="F1044" s="368"/>
      <c r="G1044" s="233" t="s">
        <v>734</v>
      </c>
      <c r="H1044" s="233">
        <v>20</v>
      </c>
      <c r="I1044" s="233" t="s">
        <v>48</v>
      </c>
      <c r="J1044" s="233" t="s">
        <v>124</v>
      </c>
      <c r="K1044" s="234" t="s">
        <v>910</v>
      </c>
      <c r="L1044" s="233"/>
      <c r="M1044" s="234" t="s">
        <v>911</v>
      </c>
      <c r="N1044" s="233" t="s">
        <v>82</v>
      </c>
      <c r="O1044" s="235" t="s">
        <v>912</v>
      </c>
      <c r="AF1044" s="231"/>
      <c r="AG1044" s="231"/>
      <c r="AH1044" s="231" t="s">
        <v>909</v>
      </c>
      <c r="AM1044" s="231"/>
      <c r="AQ1044" s="231"/>
      <c r="AS1044" s="231"/>
    </row>
    <row r="1045" spans="1:45" customFormat="1" ht="15" x14ac:dyDescent="0.25">
      <c r="A1045" s="267"/>
      <c r="B1045" s="214"/>
      <c r="C1045" s="295"/>
      <c r="D1045" s="363" t="s">
        <v>83</v>
      </c>
      <c r="E1045" s="363"/>
      <c r="F1045" s="363"/>
      <c r="G1045" s="363"/>
      <c r="H1045" s="363"/>
      <c r="I1045" s="363"/>
      <c r="J1045" s="363"/>
      <c r="K1045" s="363"/>
      <c r="L1045" s="363"/>
      <c r="M1045" s="363"/>
      <c r="N1045" s="363"/>
      <c r="O1045" s="365"/>
      <c r="AF1045" s="231"/>
      <c r="AG1045" s="231"/>
      <c r="AH1045" s="231"/>
      <c r="AM1045" s="231"/>
      <c r="AN1045" s="215" t="s">
        <v>83</v>
      </c>
      <c r="AQ1045" s="231"/>
      <c r="AS1045" s="231"/>
    </row>
    <row r="1046" spans="1:45" customFormat="1" ht="15" x14ac:dyDescent="0.25">
      <c r="A1046" s="236"/>
      <c r="B1046" s="260"/>
      <c r="C1046" s="295"/>
      <c r="D1046" s="364" t="s">
        <v>70</v>
      </c>
      <c r="E1046" s="364"/>
      <c r="F1046" s="364"/>
      <c r="G1046" s="233"/>
      <c r="H1046" s="261"/>
      <c r="I1046" s="261"/>
      <c r="J1046" s="261"/>
      <c r="K1046" s="262"/>
      <c r="L1046" s="261"/>
      <c r="M1046" s="263">
        <v>168.8</v>
      </c>
      <c r="N1046" s="256"/>
      <c r="O1046" s="264">
        <v>1377.41</v>
      </c>
      <c r="AF1046" s="231"/>
      <c r="AG1046" s="231"/>
      <c r="AH1046" s="231"/>
      <c r="AM1046" s="231" t="s">
        <v>70</v>
      </c>
      <c r="AQ1046" s="231"/>
      <c r="AS1046" s="231"/>
    </row>
    <row r="1047" spans="1:45" customFormat="1" ht="34.5" x14ac:dyDescent="0.25">
      <c r="A1047" s="232" t="s">
        <v>362</v>
      </c>
      <c r="B1047" s="233" t="s">
        <v>913</v>
      </c>
      <c r="C1047" s="294" t="s">
        <v>914</v>
      </c>
      <c r="D1047" s="368" t="s">
        <v>915</v>
      </c>
      <c r="E1047" s="368"/>
      <c r="F1047" s="368"/>
      <c r="G1047" s="233" t="s">
        <v>290</v>
      </c>
      <c r="H1047" s="233">
        <v>0.68</v>
      </c>
      <c r="I1047" s="233" t="s">
        <v>48</v>
      </c>
      <c r="J1047" s="233" t="s">
        <v>697</v>
      </c>
      <c r="K1047" s="234"/>
      <c r="L1047" s="233"/>
      <c r="M1047" s="234"/>
      <c r="N1047" s="233"/>
      <c r="O1047" s="235"/>
      <c r="AF1047" s="231"/>
      <c r="AG1047" s="231"/>
      <c r="AH1047" s="231" t="s">
        <v>915</v>
      </c>
      <c r="AM1047" s="231"/>
      <c r="AQ1047" s="231"/>
      <c r="AS1047" s="231"/>
    </row>
    <row r="1048" spans="1:45" customFormat="1" ht="33.75" x14ac:dyDescent="0.25">
      <c r="A1048" s="236"/>
      <c r="B1048" s="237"/>
      <c r="C1048" s="238" t="s">
        <v>50</v>
      </c>
      <c r="D1048" s="366" t="s">
        <v>51</v>
      </c>
      <c r="E1048" s="366"/>
      <c r="F1048" s="366"/>
      <c r="G1048" s="366"/>
      <c r="H1048" s="366"/>
      <c r="I1048" s="366"/>
      <c r="J1048" s="366"/>
      <c r="K1048" s="366"/>
      <c r="L1048" s="366"/>
      <c r="M1048" s="366"/>
      <c r="N1048" s="366"/>
      <c r="O1048" s="367"/>
      <c r="AF1048" s="231"/>
      <c r="AG1048" s="231"/>
      <c r="AH1048" s="231"/>
      <c r="AI1048" s="215" t="s">
        <v>51</v>
      </c>
      <c r="AM1048" s="231"/>
      <c r="AQ1048" s="231"/>
      <c r="AS1048" s="231"/>
    </row>
    <row r="1049" spans="1:45" customFormat="1" ht="57" x14ac:dyDescent="0.25">
      <c r="A1049" s="236"/>
      <c r="B1049" s="237"/>
      <c r="C1049" s="238" t="s">
        <v>52</v>
      </c>
      <c r="D1049" s="366" t="s">
        <v>53</v>
      </c>
      <c r="E1049" s="366"/>
      <c r="F1049" s="366"/>
      <c r="G1049" s="366"/>
      <c r="H1049" s="366"/>
      <c r="I1049" s="366"/>
      <c r="J1049" s="366"/>
      <c r="K1049" s="366"/>
      <c r="L1049" s="366"/>
      <c r="M1049" s="366"/>
      <c r="N1049" s="366"/>
      <c r="O1049" s="367"/>
      <c r="AF1049" s="231"/>
      <c r="AG1049" s="231"/>
      <c r="AH1049" s="231"/>
      <c r="AI1049" s="215" t="s">
        <v>53</v>
      </c>
      <c r="AM1049" s="231"/>
      <c r="AQ1049" s="231"/>
      <c r="AS1049" s="231"/>
    </row>
    <row r="1050" spans="1:45" customFormat="1" ht="15" x14ac:dyDescent="0.25">
      <c r="A1050" s="236"/>
      <c r="B1050" s="239"/>
      <c r="C1050" s="238" t="s">
        <v>48</v>
      </c>
      <c r="D1050" s="363" t="s">
        <v>54</v>
      </c>
      <c r="E1050" s="363"/>
      <c r="F1050" s="363"/>
      <c r="G1050" s="240"/>
      <c r="H1050" s="241"/>
      <c r="I1050" s="241"/>
      <c r="J1050" s="241"/>
      <c r="K1050" s="242">
        <v>134.97999999999999</v>
      </c>
      <c r="L1050" s="265">
        <v>1.3225</v>
      </c>
      <c r="M1050" s="242">
        <v>121.39</v>
      </c>
      <c r="N1050" s="244">
        <v>44.77</v>
      </c>
      <c r="O1050" s="247">
        <v>5434.63</v>
      </c>
      <c r="AF1050" s="231"/>
      <c r="AG1050" s="231"/>
      <c r="AH1050" s="231"/>
      <c r="AJ1050" s="215" t="s">
        <v>54</v>
      </c>
      <c r="AM1050" s="231"/>
      <c r="AQ1050" s="231"/>
      <c r="AS1050" s="231"/>
    </row>
    <row r="1051" spans="1:45" customFormat="1" ht="15" x14ac:dyDescent="0.25">
      <c r="A1051" s="236"/>
      <c r="B1051" s="239"/>
      <c r="C1051" s="238" t="s">
        <v>27</v>
      </c>
      <c r="D1051" s="363" t="s">
        <v>55</v>
      </c>
      <c r="E1051" s="363"/>
      <c r="F1051" s="363"/>
      <c r="G1051" s="240"/>
      <c r="H1051" s="241"/>
      <c r="I1051" s="241"/>
      <c r="J1051" s="241"/>
      <c r="K1051" s="242">
        <v>24.64</v>
      </c>
      <c r="L1051" s="265">
        <v>1.4375</v>
      </c>
      <c r="M1051" s="242">
        <v>24.09</v>
      </c>
      <c r="N1051" s="244">
        <v>13.24</v>
      </c>
      <c r="O1051" s="245">
        <v>318.95</v>
      </c>
      <c r="AF1051" s="231"/>
      <c r="AG1051" s="231"/>
      <c r="AH1051" s="231"/>
      <c r="AJ1051" s="215" t="s">
        <v>55</v>
      </c>
      <c r="AM1051" s="231"/>
      <c r="AQ1051" s="231"/>
      <c r="AS1051" s="231"/>
    </row>
    <row r="1052" spans="1:45" customFormat="1" ht="15" x14ac:dyDescent="0.25">
      <c r="A1052" s="236"/>
      <c r="B1052" s="239"/>
      <c r="C1052" s="238" t="s">
        <v>56</v>
      </c>
      <c r="D1052" s="363" t="s">
        <v>57</v>
      </c>
      <c r="E1052" s="363"/>
      <c r="F1052" s="363"/>
      <c r="G1052" s="240"/>
      <c r="H1052" s="241"/>
      <c r="I1052" s="241"/>
      <c r="J1052" s="241"/>
      <c r="K1052" s="242">
        <v>3.75</v>
      </c>
      <c r="L1052" s="265">
        <v>1.4375</v>
      </c>
      <c r="M1052" s="242">
        <v>3.67</v>
      </c>
      <c r="N1052" s="244">
        <v>44.77</v>
      </c>
      <c r="O1052" s="245">
        <v>164.31</v>
      </c>
      <c r="AF1052" s="231"/>
      <c r="AG1052" s="231"/>
      <c r="AH1052" s="231"/>
      <c r="AJ1052" s="215" t="s">
        <v>57</v>
      </c>
      <c r="AM1052" s="231"/>
      <c r="AQ1052" s="231"/>
      <c r="AS1052" s="231"/>
    </row>
    <row r="1053" spans="1:45" customFormat="1" ht="15" x14ac:dyDescent="0.25">
      <c r="A1053" s="236"/>
      <c r="B1053" s="239"/>
      <c r="C1053" s="238" t="s">
        <v>58</v>
      </c>
      <c r="D1053" s="363" t="s">
        <v>59</v>
      </c>
      <c r="E1053" s="363"/>
      <c r="F1053" s="363"/>
      <c r="G1053" s="240"/>
      <c r="H1053" s="241"/>
      <c r="I1053" s="241"/>
      <c r="J1053" s="241"/>
      <c r="K1053" s="242">
        <v>182.33</v>
      </c>
      <c r="L1053" s="241"/>
      <c r="M1053" s="242">
        <v>123.98</v>
      </c>
      <c r="N1053" s="244">
        <v>8.16</v>
      </c>
      <c r="O1053" s="247">
        <v>1011.68</v>
      </c>
      <c r="AF1053" s="231"/>
      <c r="AG1053" s="231"/>
      <c r="AH1053" s="231"/>
      <c r="AJ1053" s="215" t="s">
        <v>59</v>
      </c>
      <c r="AM1053" s="231"/>
      <c r="AQ1053" s="231"/>
      <c r="AS1053" s="231"/>
    </row>
    <row r="1054" spans="1:45" customFormat="1" ht="15" x14ac:dyDescent="0.25">
      <c r="A1054" s="236"/>
      <c r="B1054" s="239"/>
      <c r="C1054" s="238"/>
      <c r="D1054" s="363" t="s">
        <v>60</v>
      </c>
      <c r="E1054" s="363"/>
      <c r="F1054" s="363"/>
      <c r="G1054" s="240" t="s">
        <v>61</v>
      </c>
      <c r="H1054" s="244">
        <v>14.36</v>
      </c>
      <c r="I1054" s="265">
        <v>1.3225</v>
      </c>
      <c r="J1054" s="249">
        <v>12.913948</v>
      </c>
      <c r="K1054" s="250"/>
      <c r="L1054" s="241"/>
      <c r="M1054" s="250"/>
      <c r="N1054" s="241"/>
      <c r="O1054" s="251"/>
      <c r="AF1054" s="231"/>
      <c r="AG1054" s="231"/>
      <c r="AH1054" s="231"/>
      <c r="AK1054" s="215" t="s">
        <v>60</v>
      </c>
      <c r="AM1054" s="231"/>
      <c r="AQ1054" s="231"/>
      <c r="AS1054" s="231"/>
    </row>
    <row r="1055" spans="1:45" customFormat="1" ht="15" x14ac:dyDescent="0.25">
      <c r="A1055" s="236"/>
      <c r="B1055" s="239"/>
      <c r="C1055" s="238"/>
      <c r="D1055" s="363" t="s">
        <v>62</v>
      </c>
      <c r="E1055" s="363"/>
      <c r="F1055" s="363"/>
      <c r="G1055" s="240" t="s">
        <v>61</v>
      </c>
      <c r="H1055" s="244">
        <v>0.28999999999999998</v>
      </c>
      <c r="I1055" s="265">
        <v>1.4375</v>
      </c>
      <c r="J1055" s="249">
        <v>0.28347499999999998</v>
      </c>
      <c r="K1055" s="250"/>
      <c r="L1055" s="241"/>
      <c r="M1055" s="250"/>
      <c r="N1055" s="241"/>
      <c r="O1055" s="251"/>
      <c r="AF1055" s="231"/>
      <c r="AG1055" s="231"/>
      <c r="AH1055" s="231"/>
      <c r="AK1055" s="215" t="s">
        <v>62</v>
      </c>
      <c r="AM1055" s="231"/>
      <c r="AQ1055" s="231"/>
      <c r="AS1055" s="231"/>
    </row>
    <row r="1056" spans="1:45" customFormat="1" ht="15" x14ac:dyDescent="0.25">
      <c r="A1056" s="254"/>
      <c r="B1056" s="240"/>
      <c r="C1056" s="238"/>
      <c r="D1056" s="369" t="s">
        <v>63</v>
      </c>
      <c r="E1056" s="369"/>
      <c r="F1056" s="369"/>
      <c r="G1056" s="255"/>
      <c r="H1056" s="256"/>
      <c r="I1056" s="256"/>
      <c r="J1056" s="256"/>
      <c r="K1056" s="258">
        <v>341.95</v>
      </c>
      <c r="L1056" s="256"/>
      <c r="M1056" s="258">
        <v>269.45999999999998</v>
      </c>
      <c r="N1056" s="256"/>
      <c r="O1056" s="259">
        <v>6765.26</v>
      </c>
      <c r="AF1056" s="231"/>
      <c r="AG1056" s="231"/>
      <c r="AH1056" s="231"/>
      <c r="AL1056" s="215" t="s">
        <v>63</v>
      </c>
      <c r="AM1056" s="231"/>
      <c r="AQ1056" s="231"/>
      <c r="AS1056" s="231"/>
    </row>
    <row r="1057" spans="1:45" customFormat="1" ht="15" x14ac:dyDescent="0.25">
      <c r="A1057" s="236"/>
      <c r="B1057" s="239"/>
      <c r="C1057" s="238"/>
      <c r="D1057" s="363" t="s">
        <v>64</v>
      </c>
      <c r="E1057" s="363"/>
      <c r="F1057" s="363"/>
      <c r="G1057" s="240"/>
      <c r="H1057" s="241"/>
      <c r="I1057" s="241"/>
      <c r="J1057" s="241"/>
      <c r="K1057" s="250"/>
      <c r="L1057" s="241"/>
      <c r="M1057" s="242">
        <v>125.06</v>
      </c>
      <c r="N1057" s="241"/>
      <c r="O1057" s="247">
        <v>5598.94</v>
      </c>
      <c r="AF1057" s="231"/>
      <c r="AG1057" s="231"/>
      <c r="AH1057" s="231"/>
      <c r="AK1057" s="215" t="s">
        <v>64</v>
      </c>
      <c r="AM1057" s="231"/>
      <c r="AQ1057" s="231"/>
      <c r="AS1057" s="231"/>
    </row>
    <row r="1058" spans="1:45" customFormat="1" ht="45" x14ac:dyDescent="0.25">
      <c r="A1058" s="236"/>
      <c r="B1058" s="239"/>
      <c r="C1058" s="238" t="s">
        <v>638</v>
      </c>
      <c r="D1058" s="363" t="s">
        <v>639</v>
      </c>
      <c r="E1058" s="363"/>
      <c r="F1058" s="363"/>
      <c r="G1058" s="240" t="s">
        <v>67</v>
      </c>
      <c r="H1058" s="248">
        <v>109</v>
      </c>
      <c r="I1058" s="241"/>
      <c r="J1058" s="248">
        <v>109</v>
      </c>
      <c r="K1058" s="250"/>
      <c r="L1058" s="241"/>
      <c r="M1058" s="242">
        <v>136.32</v>
      </c>
      <c r="N1058" s="241"/>
      <c r="O1058" s="247">
        <v>6102.84</v>
      </c>
      <c r="AF1058" s="231"/>
      <c r="AG1058" s="231"/>
      <c r="AH1058" s="231"/>
      <c r="AK1058" s="215" t="s">
        <v>639</v>
      </c>
      <c r="AM1058" s="231"/>
      <c r="AQ1058" s="231"/>
      <c r="AS1058" s="231"/>
    </row>
    <row r="1059" spans="1:45" customFormat="1" ht="67.5" x14ac:dyDescent="0.25">
      <c r="A1059" s="236"/>
      <c r="B1059" s="239"/>
      <c r="C1059" s="238" t="s">
        <v>640</v>
      </c>
      <c r="D1059" s="363" t="s">
        <v>641</v>
      </c>
      <c r="E1059" s="363"/>
      <c r="F1059" s="363"/>
      <c r="G1059" s="240" t="s">
        <v>67</v>
      </c>
      <c r="H1059" s="248">
        <v>57</v>
      </c>
      <c r="I1059" s="244">
        <v>0.85</v>
      </c>
      <c r="J1059" s="244">
        <v>48.45</v>
      </c>
      <c r="K1059" s="250"/>
      <c r="L1059" s="241"/>
      <c r="M1059" s="242">
        <v>60.59</v>
      </c>
      <c r="N1059" s="241"/>
      <c r="O1059" s="247">
        <v>2712.69</v>
      </c>
      <c r="AF1059" s="231"/>
      <c r="AG1059" s="231"/>
      <c r="AH1059" s="231"/>
      <c r="AK1059" s="215" t="s">
        <v>641</v>
      </c>
      <c r="AM1059" s="231"/>
      <c r="AQ1059" s="231"/>
      <c r="AS1059" s="231"/>
    </row>
    <row r="1060" spans="1:45" customFormat="1" ht="15" x14ac:dyDescent="0.25">
      <c r="A1060" s="236"/>
      <c r="B1060" s="260"/>
      <c r="C1060" s="295"/>
      <c r="D1060" s="364" t="s">
        <v>70</v>
      </c>
      <c r="E1060" s="364"/>
      <c r="F1060" s="364"/>
      <c r="G1060" s="233"/>
      <c r="H1060" s="261"/>
      <c r="I1060" s="261"/>
      <c r="J1060" s="261"/>
      <c r="K1060" s="262"/>
      <c r="L1060" s="261"/>
      <c r="M1060" s="263">
        <v>466.37</v>
      </c>
      <c r="N1060" s="256"/>
      <c r="O1060" s="264">
        <v>15580.79</v>
      </c>
      <c r="AF1060" s="231"/>
      <c r="AG1060" s="231"/>
      <c r="AH1060" s="231"/>
      <c r="AM1060" s="231" t="s">
        <v>70</v>
      </c>
      <c r="AQ1060" s="231"/>
      <c r="AS1060" s="231"/>
    </row>
    <row r="1061" spans="1:45" customFormat="1" ht="90.75" x14ac:dyDescent="0.25">
      <c r="A1061" s="232" t="s">
        <v>363</v>
      </c>
      <c r="B1061" s="233" t="s">
        <v>916</v>
      </c>
      <c r="C1061" s="294" t="s">
        <v>917</v>
      </c>
      <c r="D1061" s="368" t="s">
        <v>918</v>
      </c>
      <c r="E1061" s="368"/>
      <c r="F1061" s="368"/>
      <c r="G1061" s="233" t="s">
        <v>765</v>
      </c>
      <c r="H1061" s="233">
        <v>68</v>
      </c>
      <c r="I1061" s="233" t="s">
        <v>48</v>
      </c>
      <c r="J1061" s="233" t="s">
        <v>698</v>
      </c>
      <c r="K1061" s="234" t="s">
        <v>919</v>
      </c>
      <c r="L1061" s="233"/>
      <c r="M1061" s="234" t="s">
        <v>920</v>
      </c>
      <c r="N1061" s="233" t="s">
        <v>82</v>
      </c>
      <c r="O1061" s="235" t="s">
        <v>921</v>
      </c>
      <c r="AF1061" s="231"/>
      <c r="AG1061" s="231"/>
      <c r="AH1061" s="231" t="s">
        <v>918</v>
      </c>
      <c r="AM1061" s="231"/>
      <c r="AQ1061" s="231"/>
      <c r="AS1061" s="231"/>
    </row>
    <row r="1062" spans="1:45" customFormat="1" ht="15" x14ac:dyDescent="0.25">
      <c r="A1062" s="267"/>
      <c r="B1062" s="214"/>
      <c r="C1062" s="295"/>
      <c r="D1062" s="363" t="s">
        <v>83</v>
      </c>
      <c r="E1062" s="363"/>
      <c r="F1062" s="363"/>
      <c r="G1062" s="363"/>
      <c r="H1062" s="363"/>
      <c r="I1062" s="363"/>
      <c r="J1062" s="363"/>
      <c r="K1062" s="363"/>
      <c r="L1062" s="363"/>
      <c r="M1062" s="363"/>
      <c r="N1062" s="363"/>
      <c r="O1062" s="365"/>
      <c r="AF1062" s="231"/>
      <c r="AG1062" s="231"/>
      <c r="AH1062" s="231"/>
      <c r="AM1062" s="231"/>
      <c r="AN1062" s="215" t="s">
        <v>83</v>
      </c>
      <c r="AQ1062" s="231"/>
      <c r="AS1062" s="231"/>
    </row>
    <row r="1063" spans="1:45" customFormat="1" ht="15" x14ac:dyDescent="0.25">
      <c r="A1063" s="236"/>
      <c r="B1063" s="260"/>
      <c r="C1063" s="295"/>
      <c r="D1063" s="364" t="s">
        <v>70</v>
      </c>
      <c r="E1063" s="364"/>
      <c r="F1063" s="364"/>
      <c r="G1063" s="233"/>
      <c r="H1063" s="261"/>
      <c r="I1063" s="261"/>
      <c r="J1063" s="261"/>
      <c r="K1063" s="262"/>
      <c r="L1063" s="261"/>
      <c r="M1063" s="268">
        <v>1679.6</v>
      </c>
      <c r="N1063" s="256"/>
      <c r="O1063" s="264">
        <v>13705.54</v>
      </c>
      <c r="AF1063" s="231"/>
      <c r="AG1063" s="231"/>
      <c r="AH1063" s="231"/>
      <c r="AM1063" s="231" t="s">
        <v>70</v>
      </c>
      <c r="AQ1063" s="231"/>
      <c r="AS1063" s="231"/>
    </row>
    <row r="1064" spans="1:45" customFormat="1" ht="90.75" x14ac:dyDescent="0.25">
      <c r="A1064" s="232" t="s">
        <v>364</v>
      </c>
      <c r="B1064" s="233" t="s">
        <v>922</v>
      </c>
      <c r="C1064" s="294" t="s">
        <v>923</v>
      </c>
      <c r="D1064" s="368" t="s">
        <v>924</v>
      </c>
      <c r="E1064" s="368"/>
      <c r="F1064" s="368"/>
      <c r="G1064" s="233" t="s">
        <v>765</v>
      </c>
      <c r="H1064" s="233">
        <v>68</v>
      </c>
      <c r="I1064" s="233" t="s">
        <v>48</v>
      </c>
      <c r="J1064" s="233" t="s">
        <v>698</v>
      </c>
      <c r="K1064" s="234" t="s">
        <v>925</v>
      </c>
      <c r="L1064" s="233"/>
      <c r="M1064" s="234" t="s">
        <v>926</v>
      </c>
      <c r="N1064" s="233" t="s">
        <v>82</v>
      </c>
      <c r="O1064" s="235" t="s">
        <v>927</v>
      </c>
      <c r="AF1064" s="231"/>
      <c r="AG1064" s="231"/>
      <c r="AH1064" s="231" t="s">
        <v>924</v>
      </c>
      <c r="AM1064" s="231"/>
      <c r="AQ1064" s="231"/>
      <c r="AS1064" s="231"/>
    </row>
    <row r="1065" spans="1:45" customFormat="1" ht="15" x14ac:dyDescent="0.25">
      <c r="A1065" s="267"/>
      <c r="B1065" s="214"/>
      <c r="C1065" s="295"/>
      <c r="D1065" s="363" t="s">
        <v>83</v>
      </c>
      <c r="E1065" s="363"/>
      <c r="F1065" s="363"/>
      <c r="G1065" s="363"/>
      <c r="H1065" s="363"/>
      <c r="I1065" s="363"/>
      <c r="J1065" s="363"/>
      <c r="K1065" s="363"/>
      <c r="L1065" s="363"/>
      <c r="M1065" s="363"/>
      <c r="N1065" s="363"/>
      <c r="O1065" s="365"/>
      <c r="AF1065" s="231"/>
      <c r="AG1065" s="231"/>
      <c r="AH1065" s="231"/>
      <c r="AM1065" s="231"/>
      <c r="AN1065" s="215" t="s">
        <v>83</v>
      </c>
      <c r="AQ1065" s="231"/>
      <c r="AS1065" s="231"/>
    </row>
    <row r="1066" spans="1:45" customFormat="1" ht="15" x14ac:dyDescent="0.25">
      <c r="A1066" s="236"/>
      <c r="B1066" s="260"/>
      <c r="C1066" s="295"/>
      <c r="D1066" s="364" t="s">
        <v>70</v>
      </c>
      <c r="E1066" s="364"/>
      <c r="F1066" s="364"/>
      <c r="G1066" s="233"/>
      <c r="H1066" s="261"/>
      <c r="I1066" s="261"/>
      <c r="J1066" s="261"/>
      <c r="K1066" s="262"/>
      <c r="L1066" s="261"/>
      <c r="M1066" s="268">
        <v>1695.92</v>
      </c>
      <c r="N1066" s="256"/>
      <c r="O1066" s="264">
        <v>13838.71</v>
      </c>
      <c r="AF1066" s="231"/>
      <c r="AG1066" s="231"/>
      <c r="AH1066" s="231"/>
      <c r="AM1066" s="231" t="s">
        <v>70</v>
      </c>
      <c r="AQ1066" s="231"/>
      <c r="AS1066" s="231"/>
    </row>
    <row r="1067" spans="1:45" customFormat="1" ht="15" x14ac:dyDescent="0.25">
      <c r="A1067" s="271"/>
      <c r="B1067" s="216"/>
      <c r="C1067" s="234"/>
      <c r="D1067" s="364" t="s">
        <v>928</v>
      </c>
      <c r="E1067" s="364"/>
      <c r="F1067" s="364"/>
      <c r="G1067" s="364"/>
      <c r="H1067" s="364"/>
      <c r="I1067" s="364"/>
      <c r="J1067" s="364"/>
      <c r="K1067" s="364"/>
      <c r="L1067" s="364"/>
      <c r="M1067" s="272"/>
      <c r="N1067" s="273"/>
      <c r="O1067" s="274"/>
      <c r="P1067" s="275"/>
      <c r="AF1067" s="231"/>
      <c r="AG1067" s="231"/>
      <c r="AH1067" s="231"/>
      <c r="AM1067" s="231"/>
      <c r="AQ1067" s="231" t="s">
        <v>928</v>
      </c>
      <c r="AS1067" s="231"/>
    </row>
    <row r="1068" spans="1:45" customFormat="1" ht="15" x14ac:dyDescent="0.25">
      <c r="A1068" s="236"/>
      <c r="B1068" s="214"/>
      <c r="C1068" s="238"/>
      <c r="D1068" s="363" t="s">
        <v>94</v>
      </c>
      <c r="E1068" s="363"/>
      <c r="F1068" s="363"/>
      <c r="G1068" s="363"/>
      <c r="H1068" s="363"/>
      <c r="I1068" s="363"/>
      <c r="J1068" s="363"/>
      <c r="K1068" s="363"/>
      <c r="L1068" s="363"/>
      <c r="M1068" s="276">
        <v>17129.02</v>
      </c>
      <c r="N1068" s="277"/>
      <c r="O1068" s="278"/>
      <c r="P1068" s="279"/>
      <c r="AF1068" s="231"/>
      <c r="AG1068" s="231"/>
      <c r="AH1068" s="231"/>
      <c r="AM1068" s="231"/>
      <c r="AQ1068" s="231"/>
      <c r="AR1068" s="215" t="s">
        <v>94</v>
      </c>
      <c r="AS1068" s="231"/>
    </row>
    <row r="1069" spans="1:45" customFormat="1" ht="15" x14ac:dyDescent="0.25">
      <c r="A1069" s="236"/>
      <c r="B1069" s="214"/>
      <c r="C1069" s="238"/>
      <c r="D1069" s="363" t="s">
        <v>95</v>
      </c>
      <c r="E1069" s="363"/>
      <c r="F1069" s="363"/>
      <c r="G1069" s="363"/>
      <c r="H1069" s="363"/>
      <c r="I1069" s="363"/>
      <c r="J1069" s="363"/>
      <c r="K1069" s="363"/>
      <c r="L1069" s="363"/>
      <c r="M1069" s="279"/>
      <c r="N1069" s="277"/>
      <c r="O1069" s="278"/>
      <c r="P1069" s="279"/>
      <c r="AF1069" s="231"/>
      <c r="AG1069" s="231"/>
      <c r="AH1069" s="231"/>
      <c r="AM1069" s="231"/>
      <c r="AQ1069" s="231"/>
      <c r="AR1069" s="215" t="s">
        <v>95</v>
      </c>
      <c r="AS1069" s="231"/>
    </row>
    <row r="1070" spans="1:45" customFormat="1" ht="15" x14ac:dyDescent="0.25">
      <c r="A1070" s="236"/>
      <c r="B1070" s="214"/>
      <c r="C1070" s="238"/>
      <c r="D1070" s="363" t="s">
        <v>96</v>
      </c>
      <c r="E1070" s="363"/>
      <c r="F1070" s="363"/>
      <c r="G1070" s="363"/>
      <c r="H1070" s="363"/>
      <c r="I1070" s="363"/>
      <c r="J1070" s="363"/>
      <c r="K1070" s="363"/>
      <c r="L1070" s="363"/>
      <c r="M1070" s="276">
        <v>2038.11</v>
      </c>
      <c r="N1070" s="277"/>
      <c r="O1070" s="278"/>
      <c r="P1070" s="279"/>
      <c r="AF1070" s="231"/>
      <c r="AG1070" s="231"/>
      <c r="AH1070" s="231"/>
      <c r="AM1070" s="231"/>
      <c r="AQ1070" s="231"/>
      <c r="AR1070" s="215" t="s">
        <v>96</v>
      </c>
      <c r="AS1070" s="231"/>
    </row>
    <row r="1071" spans="1:45" customFormat="1" ht="15" x14ac:dyDescent="0.25">
      <c r="A1071" s="236"/>
      <c r="B1071" s="214"/>
      <c r="C1071" s="238"/>
      <c r="D1071" s="363" t="s">
        <v>97</v>
      </c>
      <c r="E1071" s="363"/>
      <c r="F1071" s="363"/>
      <c r="G1071" s="363"/>
      <c r="H1071" s="363"/>
      <c r="I1071" s="363"/>
      <c r="J1071" s="363"/>
      <c r="K1071" s="363"/>
      <c r="L1071" s="363"/>
      <c r="M1071" s="280">
        <v>493.96</v>
      </c>
      <c r="N1071" s="277"/>
      <c r="O1071" s="278"/>
      <c r="P1071" s="279"/>
      <c r="AF1071" s="231"/>
      <c r="AG1071" s="231"/>
      <c r="AH1071" s="231"/>
      <c r="AM1071" s="231"/>
      <c r="AQ1071" s="231"/>
      <c r="AR1071" s="215" t="s">
        <v>97</v>
      </c>
      <c r="AS1071" s="231"/>
    </row>
    <row r="1072" spans="1:45" customFormat="1" ht="15" x14ac:dyDescent="0.25">
      <c r="A1072" s="236"/>
      <c r="B1072" s="214"/>
      <c r="C1072" s="238"/>
      <c r="D1072" s="363" t="s">
        <v>98</v>
      </c>
      <c r="E1072" s="363"/>
      <c r="F1072" s="363"/>
      <c r="G1072" s="363"/>
      <c r="H1072" s="363"/>
      <c r="I1072" s="363"/>
      <c r="J1072" s="363"/>
      <c r="K1072" s="363"/>
      <c r="L1072" s="363"/>
      <c r="M1072" s="280">
        <v>52.47</v>
      </c>
      <c r="N1072" s="277"/>
      <c r="O1072" s="278"/>
      <c r="P1072" s="279"/>
      <c r="AF1072" s="231"/>
      <c r="AG1072" s="231"/>
      <c r="AH1072" s="231"/>
      <c r="AM1072" s="231"/>
      <c r="AQ1072" s="231"/>
      <c r="AR1072" s="215" t="s">
        <v>98</v>
      </c>
      <c r="AS1072" s="231"/>
    </row>
    <row r="1073" spans="1:45" customFormat="1" ht="15" x14ac:dyDescent="0.25">
      <c r="A1073" s="236"/>
      <c r="B1073" s="214"/>
      <c r="C1073" s="238"/>
      <c r="D1073" s="363" t="s">
        <v>99</v>
      </c>
      <c r="E1073" s="363"/>
      <c r="F1073" s="363"/>
      <c r="G1073" s="363"/>
      <c r="H1073" s="363"/>
      <c r="I1073" s="363"/>
      <c r="J1073" s="363"/>
      <c r="K1073" s="363"/>
      <c r="L1073" s="363"/>
      <c r="M1073" s="276">
        <v>14596.95</v>
      </c>
      <c r="N1073" s="277"/>
      <c r="O1073" s="278"/>
      <c r="P1073" s="279"/>
      <c r="AF1073" s="231"/>
      <c r="AG1073" s="231"/>
      <c r="AH1073" s="231"/>
      <c r="AM1073" s="231"/>
      <c r="AQ1073" s="231"/>
      <c r="AR1073" s="215" t="s">
        <v>99</v>
      </c>
      <c r="AS1073" s="231"/>
    </row>
    <row r="1074" spans="1:45" customFormat="1" ht="15" x14ac:dyDescent="0.25">
      <c r="A1074" s="236"/>
      <c r="B1074" s="214"/>
      <c r="C1074" s="238"/>
      <c r="D1074" s="363" t="s">
        <v>100</v>
      </c>
      <c r="E1074" s="363"/>
      <c r="F1074" s="363"/>
      <c r="G1074" s="363"/>
      <c r="H1074" s="363"/>
      <c r="I1074" s="363"/>
      <c r="J1074" s="363"/>
      <c r="K1074" s="363"/>
      <c r="L1074" s="363"/>
      <c r="M1074" s="276">
        <v>20303.89</v>
      </c>
      <c r="N1074" s="277"/>
      <c r="O1074" s="278"/>
      <c r="P1074" s="279"/>
      <c r="AF1074" s="231"/>
      <c r="AG1074" s="231"/>
      <c r="AH1074" s="231"/>
      <c r="AM1074" s="231"/>
      <c r="AQ1074" s="231"/>
      <c r="AR1074" s="215" t="s">
        <v>100</v>
      </c>
      <c r="AS1074" s="231"/>
    </row>
    <row r="1075" spans="1:45" customFormat="1" ht="15" x14ac:dyDescent="0.25">
      <c r="A1075" s="236"/>
      <c r="B1075" s="214"/>
      <c r="C1075" s="238"/>
      <c r="D1075" s="363" t="s">
        <v>95</v>
      </c>
      <c r="E1075" s="363"/>
      <c r="F1075" s="363"/>
      <c r="G1075" s="363"/>
      <c r="H1075" s="363"/>
      <c r="I1075" s="363"/>
      <c r="J1075" s="363"/>
      <c r="K1075" s="363"/>
      <c r="L1075" s="363"/>
      <c r="M1075" s="279"/>
      <c r="N1075" s="277"/>
      <c r="O1075" s="278"/>
      <c r="P1075" s="279"/>
      <c r="AF1075" s="231"/>
      <c r="AG1075" s="231"/>
      <c r="AH1075" s="231"/>
      <c r="AM1075" s="231"/>
      <c r="AQ1075" s="231"/>
      <c r="AR1075" s="215" t="s">
        <v>95</v>
      </c>
      <c r="AS1075" s="231"/>
    </row>
    <row r="1076" spans="1:45" customFormat="1" ht="15" x14ac:dyDescent="0.25">
      <c r="A1076" s="236"/>
      <c r="B1076" s="214"/>
      <c r="C1076" s="238"/>
      <c r="D1076" s="363" t="s">
        <v>106</v>
      </c>
      <c r="E1076" s="363"/>
      <c r="F1076" s="363"/>
      <c r="G1076" s="363"/>
      <c r="H1076" s="363"/>
      <c r="I1076" s="363"/>
      <c r="J1076" s="363"/>
      <c r="K1076" s="363"/>
      <c r="L1076" s="363"/>
      <c r="M1076" s="276">
        <v>2038.11</v>
      </c>
      <c r="N1076" s="277"/>
      <c r="O1076" s="278"/>
      <c r="P1076" s="279"/>
      <c r="AF1076" s="231"/>
      <c r="AG1076" s="231"/>
      <c r="AH1076" s="231"/>
      <c r="AM1076" s="231"/>
      <c r="AQ1076" s="231"/>
      <c r="AR1076" s="215" t="s">
        <v>106</v>
      </c>
      <c r="AS1076" s="231"/>
    </row>
    <row r="1077" spans="1:45" customFormat="1" ht="15" x14ac:dyDescent="0.25">
      <c r="A1077" s="236"/>
      <c r="B1077" s="214"/>
      <c r="C1077" s="238"/>
      <c r="D1077" s="363" t="s">
        <v>107</v>
      </c>
      <c r="E1077" s="363"/>
      <c r="F1077" s="363"/>
      <c r="G1077" s="363"/>
      <c r="H1077" s="363"/>
      <c r="I1077" s="363"/>
      <c r="J1077" s="363"/>
      <c r="K1077" s="363"/>
      <c r="L1077" s="363"/>
      <c r="M1077" s="280">
        <v>493.96</v>
      </c>
      <c r="N1077" s="277"/>
      <c r="O1077" s="278"/>
      <c r="P1077" s="279"/>
      <c r="AF1077" s="231"/>
      <c r="AG1077" s="231"/>
      <c r="AH1077" s="231"/>
      <c r="AM1077" s="231"/>
      <c r="AQ1077" s="231"/>
      <c r="AR1077" s="215" t="s">
        <v>107</v>
      </c>
      <c r="AS1077" s="231"/>
    </row>
    <row r="1078" spans="1:45" customFormat="1" ht="15" x14ac:dyDescent="0.25">
      <c r="A1078" s="236"/>
      <c r="B1078" s="214"/>
      <c r="C1078" s="238"/>
      <c r="D1078" s="363" t="s">
        <v>108</v>
      </c>
      <c r="E1078" s="363"/>
      <c r="F1078" s="363"/>
      <c r="G1078" s="363"/>
      <c r="H1078" s="363"/>
      <c r="I1078" s="363"/>
      <c r="J1078" s="363"/>
      <c r="K1078" s="363"/>
      <c r="L1078" s="363"/>
      <c r="M1078" s="280">
        <v>52.47</v>
      </c>
      <c r="N1078" s="277"/>
      <c r="O1078" s="278"/>
      <c r="P1078" s="279"/>
      <c r="AF1078" s="231"/>
      <c r="AG1078" s="231"/>
      <c r="AH1078" s="231"/>
      <c r="AM1078" s="231"/>
      <c r="AQ1078" s="231"/>
      <c r="AR1078" s="215" t="s">
        <v>108</v>
      </c>
      <c r="AS1078" s="231"/>
    </row>
    <row r="1079" spans="1:45" customFormat="1" ht="15" x14ac:dyDescent="0.25">
      <c r="A1079" s="236"/>
      <c r="B1079" s="214"/>
      <c r="C1079" s="238"/>
      <c r="D1079" s="363" t="s">
        <v>133</v>
      </c>
      <c r="E1079" s="363"/>
      <c r="F1079" s="363"/>
      <c r="G1079" s="363"/>
      <c r="H1079" s="363"/>
      <c r="I1079" s="363"/>
      <c r="J1079" s="363"/>
      <c r="K1079" s="363"/>
      <c r="L1079" s="363"/>
      <c r="M1079" s="276">
        <v>14596.95</v>
      </c>
      <c r="N1079" s="277"/>
      <c r="O1079" s="278"/>
      <c r="P1079" s="279"/>
      <c r="AF1079" s="231"/>
      <c r="AG1079" s="231"/>
      <c r="AH1079" s="231"/>
      <c r="AM1079" s="231"/>
      <c r="AQ1079" s="231"/>
      <c r="AR1079" s="215" t="s">
        <v>133</v>
      </c>
      <c r="AS1079" s="231"/>
    </row>
    <row r="1080" spans="1:45" customFormat="1" ht="15" x14ac:dyDescent="0.25">
      <c r="A1080" s="236"/>
      <c r="B1080" s="214"/>
      <c r="C1080" s="238"/>
      <c r="D1080" s="363" t="s">
        <v>109</v>
      </c>
      <c r="E1080" s="363"/>
      <c r="F1080" s="363"/>
      <c r="G1080" s="363"/>
      <c r="H1080" s="363"/>
      <c r="I1080" s="363"/>
      <c r="J1080" s="363"/>
      <c r="K1080" s="363"/>
      <c r="L1080" s="363"/>
      <c r="M1080" s="276">
        <v>2191.23</v>
      </c>
      <c r="N1080" s="277"/>
      <c r="O1080" s="278"/>
      <c r="P1080" s="279"/>
      <c r="AF1080" s="231"/>
      <c r="AG1080" s="231"/>
      <c r="AH1080" s="231"/>
      <c r="AM1080" s="231"/>
      <c r="AQ1080" s="231"/>
      <c r="AR1080" s="215" t="s">
        <v>109</v>
      </c>
      <c r="AS1080" s="231"/>
    </row>
    <row r="1081" spans="1:45" customFormat="1" ht="15" x14ac:dyDescent="0.25">
      <c r="A1081" s="236"/>
      <c r="B1081" s="214"/>
      <c r="C1081" s="238"/>
      <c r="D1081" s="363" t="s">
        <v>110</v>
      </c>
      <c r="E1081" s="363"/>
      <c r="F1081" s="363"/>
      <c r="G1081" s="363"/>
      <c r="H1081" s="363"/>
      <c r="I1081" s="363"/>
      <c r="J1081" s="363"/>
      <c r="K1081" s="363"/>
      <c r="L1081" s="363"/>
      <c r="M1081" s="280">
        <v>983.64</v>
      </c>
      <c r="N1081" s="277"/>
      <c r="O1081" s="278"/>
      <c r="P1081" s="279"/>
      <c r="AF1081" s="231"/>
      <c r="AG1081" s="231"/>
      <c r="AH1081" s="231"/>
      <c r="AM1081" s="231"/>
      <c r="AQ1081" s="231"/>
      <c r="AR1081" s="215" t="s">
        <v>110</v>
      </c>
      <c r="AS1081" s="231"/>
    </row>
    <row r="1082" spans="1:45" customFormat="1" ht="15" x14ac:dyDescent="0.25">
      <c r="A1082" s="236"/>
      <c r="B1082" s="214"/>
      <c r="C1082" s="238"/>
      <c r="D1082" s="363" t="s">
        <v>101</v>
      </c>
      <c r="E1082" s="363"/>
      <c r="F1082" s="363"/>
      <c r="G1082" s="363"/>
      <c r="H1082" s="363"/>
      <c r="I1082" s="363"/>
      <c r="J1082" s="363"/>
      <c r="K1082" s="363"/>
      <c r="L1082" s="363"/>
      <c r="M1082" s="276">
        <v>2090.58</v>
      </c>
      <c r="N1082" s="277"/>
      <c r="O1082" s="278"/>
      <c r="P1082" s="279"/>
      <c r="AF1082" s="231"/>
      <c r="AG1082" s="231"/>
      <c r="AH1082" s="231"/>
      <c r="AM1082" s="231"/>
      <c r="AQ1082" s="231"/>
      <c r="AR1082" s="215" t="s">
        <v>101</v>
      </c>
      <c r="AS1082" s="231"/>
    </row>
    <row r="1083" spans="1:45" customFormat="1" ht="15" x14ac:dyDescent="0.25">
      <c r="A1083" s="236"/>
      <c r="B1083" s="214"/>
      <c r="C1083" s="238"/>
      <c r="D1083" s="363" t="s">
        <v>102</v>
      </c>
      <c r="E1083" s="363"/>
      <c r="F1083" s="363"/>
      <c r="G1083" s="363"/>
      <c r="H1083" s="363"/>
      <c r="I1083" s="363"/>
      <c r="J1083" s="363"/>
      <c r="K1083" s="363"/>
      <c r="L1083" s="363"/>
      <c r="M1083" s="276">
        <v>2191.23</v>
      </c>
      <c r="N1083" s="277"/>
      <c r="O1083" s="278"/>
      <c r="P1083" s="279"/>
      <c r="AF1083" s="231"/>
      <c r="AG1083" s="231"/>
      <c r="AH1083" s="231"/>
      <c r="AM1083" s="231"/>
      <c r="AQ1083" s="231"/>
      <c r="AR1083" s="215" t="s">
        <v>102</v>
      </c>
      <c r="AS1083" s="231"/>
    </row>
    <row r="1084" spans="1:45" customFormat="1" ht="15" x14ac:dyDescent="0.25">
      <c r="A1084" s="236"/>
      <c r="B1084" s="214"/>
      <c r="C1084" s="238"/>
      <c r="D1084" s="363" t="s">
        <v>103</v>
      </c>
      <c r="E1084" s="363"/>
      <c r="F1084" s="363"/>
      <c r="G1084" s="363"/>
      <c r="H1084" s="363"/>
      <c r="I1084" s="363"/>
      <c r="J1084" s="363"/>
      <c r="K1084" s="363"/>
      <c r="L1084" s="363"/>
      <c r="M1084" s="280">
        <v>983.64</v>
      </c>
      <c r="N1084" s="277"/>
      <c r="O1084" s="278"/>
      <c r="P1084" s="279"/>
      <c r="AF1084" s="231"/>
      <c r="AG1084" s="231"/>
      <c r="AH1084" s="231"/>
      <c r="AM1084" s="231"/>
      <c r="AQ1084" s="231"/>
      <c r="AR1084" s="215" t="s">
        <v>103</v>
      </c>
      <c r="AS1084" s="231"/>
    </row>
    <row r="1085" spans="1:45" customFormat="1" ht="15" x14ac:dyDescent="0.25">
      <c r="A1085" s="236"/>
      <c r="B1085" s="214"/>
      <c r="C1085" s="281"/>
      <c r="D1085" s="362" t="s">
        <v>929</v>
      </c>
      <c r="E1085" s="362"/>
      <c r="F1085" s="362"/>
      <c r="G1085" s="362"/>
      <c r="H1085" s="362"/>
      <c r="I1085" s="362"/>
      <c r="J1085" s="362"/>
      <c r="K1085" s="362"/>
      <c r="L1085" s="362"/>
      <c r="M1085" s="282">
        <v>20303.89</v>
      </c>
      <c r="N1085" s="283"/>
      <c r="O1085" s="284"/>
      <c r="P1085" s="285"/>
      <c r="AF1085" s="231"/>
      <c r="AG1085" s="231"/>
      <c r="AH1085" s="231"/>
      <c r="AM1085" s="231"/>
      <c r="AQ1085" s="231"/>
      <c r="AS1085" s="231" t="s">
        <v>929</v>
      </c>
    </row>
    <row r="1086" spans="1:45" customFormat="1" ht="15" x14ac:dyDescent="0.25">
      <c r="A1086" s="370" t="s">
        <v>930</v>
      </c>
      <c r="B1086" s="371"/>
      <c r="C1086" s="371"/>
      <c r="D1086" s="371"/>
      <c r="E1086" s="371"/>
      <c r="F1086" s="371"/>
      <c r="G1086" s="371"/>
      <c r="H1086" s="371"/>
      <c r="I1086" s="371"/>
      <c r="J1086" s="371"/>
      <c r="K1086" s="371"/>
      <c r="L1086" s="371"/>
      <c r="M1086" s="371"/>
      <c r="N1086" s="371"/>
      <c r="O1086" s="372"/>
      <c r="AF1086" s="231" t="s">
        <v>930</v>
      </c>
      <c r="AG1086" s="231"/>
      <c r="AH1086" s="231"/>
      <c r="AM1086" s="231"/>
      <c r="AQ1086" s="231"/>
      <c r="AS1086" s="231"/>
    </row>
    <row r="1087" spans="1:45" customFormat="1" ht="15" x14ac:dyDescent="0.25">
      <c r="A1087" s="370" t="s">
        <v>931</v>
      </c>
      <c r="B1087" s="371"/>
      <c r="C1087" s="371"/>
      <c r="D1087" s="371"/>
      <c r="E1087" s="371"/>
      <c r="F1087" s="371"/>
      <c r="G1087" s="371"/>
      <c r="H1087" s="371"/>
      <c r="I1087" s="371"/>
      <c r="J1087" s="371"/>
      <c r="K1087" s="371"/>
      <c r="L1087" s="371"/>
      <c r="M1087" s="371"/>
      <c r="N1087" s="371"/>
      <c r="O1087" s="372"/>
      <c r="AF1087" s="231"/>
      <c r="AG1087" s="231" t="s">
        <v>931</v>
      </c>
      <c r="AH1087" s="231"/>
      <c r="AM1087" s="231"/>
      <c r="AQ1087" s="231"/>
      <c r="AS1087" s="231"/>
    </row>
    <row r="1088" spans="1:45" customFormat="1" ht="45.75" x14ac:dyDescent="0.25">
      <c r="A1088" s="232" t="s">
        <v>365</v>
      </c>
      <c r="B1088" s="233" t="s">
        <v>932</v>
      </c>
      <c r="C1088" s="294" t="s">
        <v>933</v>
      </c>
      <c r="D1088" s="368" t="s">
        <v>934</v>
      </c>
      <c r="E1088" s="368"/>
      <c r="F1088" s="368"/>
      <c r="G1088" s="233" t="s">
        <v>173</v>
      </c>
      <c r="H1088" s="233">
        <v>0.17799999999999999</v>
      </c>
      <c r="I1088" s="233" t="s">
        <v>48</v>
      </c>
      <c r="J1088" s="233" t="s">
        <v>935</v>
      </c>
      <c r="K1088" s="234"/>
      <c r="L1088" s="233"/>
      <c r="M1088" s="234"/>
      <c r="N1088" s="233"/>
      <c r="O1088" s="235"/>
      <c r="AF1088" s="231"/>
      <c r="AG1088" s="231"/>
      <c r="AH1088" s="231" t="s">
        <v>934</v>
      </c>
      <c r="AM1088" s="231"/>
      <c r="AQ1088" s="231"/>
      <c r="AS1088" s="231"/>
    </row>
    <row r="1089" spans="1:45" customFormat="1" ht="33.75" x14ac:dyDescent="0.25">
      <c r="A1089" s="236"/>
      <c r="B1089" s="237"/>
      <c r="C1089" s="238" t="s">
        <v>50</v>
      </c>
      <c r="D1089" s="366" t="s">
        <v>51</v>
      </c>
      <c r="E1089" s="366"/>
      <c r="F1089" s="366"/>
      <c r="G1089" s="366"/>
      <c r="H1089" s="366"/>
      <c r="I1089" s="366"/>
      <c r="J1089" s="366"/>
      <c r="K1089" s="366"/>
      <c r="L1089" s="366"/>
      <c r="M1089" s="366"/>
      <c r="N1089" s="366"/>
      <c r="O1089" s="367"/>
      <c r="AF1089" s="231"/>
      <c r="AG1089" s="231"/>
      <c r="AH1089" s="231"/>
      <c r="AI1089" s="215" t="s">
        <v>51</v>
      </c>
      <c r="AM1089" s="231"/>
      <c r="AQ1089" s="231"/>
      <c r="AS1089" s="231"/>
    </row>
    <row r="1090" spans="1:45" customFormat="1" ht="57" x14ac:dyDescent="0.25">
      <c r="A1090" s="236"/>
      <c r="B1090" s="237"/>
      <c r="C1090" s="238" t="s">
        <v>52</v>
      </c>
      <c r="D1090" s="366" t="s">
        <v>53</v>
      </c>
      <c r="E1090" s="366"/>
      <c r="F1090" s="366"/>
      <c r="G1090" s="366"/>
      <c r="H1090" s="366"/>
      <c r="I1090" s="366"/>
      <c r="J1090" s="366"/>
      <c r="K1090" s="366"/>
      <c r="L1090" s="366"/>
      <c r="M1090" s="366"/>
      <c r="N1090" s="366"/>
      <c r="O1090" s="367"/>
      <c r="AF1090" s="231"/>
      <c r="AG1090" s="231"/>
      <c r="AH1090" s="231"/>
      <c r="AI1090" s="215" t="s">
        <v>53</v>
      </c>
      <c r="AM1090" s="231"/>
      <c r="AQ1090" s="231"/>
      <c r="AS1090" s="231"/>
    </row>
    <row r="1091" spans="1:45" customFormat="1" ht="15" x14ac:dyDescent="0.25">
      <c r="A1091" s="236"/>
      <c r="B1091" s="239"/>
      <c r="C1091" s="238" t="s">
        <v>48</v>
      </c>
      <c r="D1091" s="363" t="s">
        <v>54</v>
      </c>
      <c r="E1091" s="363"/>
      <c r="F1091" s="363"/>
      <c r="G1091" s="240"/>
      <c r="H1091" s="241"/>
      <c r="I1091" s="241"/>
      <c r="J1091" s="241"/>
      <c r="K1091" s="242">
        <v>479.29</v>
      </c>
      <c r="L1091" s="265">
        <v>1.3225</v>
      </c>
      <c r="M1091" s="242">
        <v>112.83</v>
      </c>
      <c r="N1091" s="244">
        <v>44.77</v>
      </c>
      <c r="O1091" s="247">
        <v>5051.3999999999996</v>
      </c>
      <c r="AF1091" s="231"/>
      <c r="AG1091" s="231"/>
      <c r="AH1091" s="231"/>
      <c r="AJ1091" s="215" t="s">
        <v>54</v>
      </c>
      <c r="AM1091" s="231"/>
      <c r="AQ1091" s="231"/>
      <c r="AS1091" s="231"/>
    </row>
    <row r="1092" spans="1:45" customFormat="1" ht="15" x14ac:dyDescent="0.25">
      <c r="A1092" s="236"/>
      <c r="B1092" s="239"/>
      <c r="C1092" s="238" t="s">
        <v>27</v>
      </c>
      <c r="D1092" s="363" t="s">
        <v>55</v>
      </c>
      <c r="E1092" s="363"/>
      <c r="F1092" s="363"/>
      <c r="G1092" s="240"/>
      <c r="H1092" s="241"/>
      <c r="I1092" s="241"/>
      <c r="J1092" s="241"/>
      <c r="K1092" s="242">
        <v>74.8</v>
      </c>
      <c r="L1092" s="265">
        <v>1.4375</v>
      </c>
      <c r="M1092" s="242">
        <v>19.14</v>
      </c>
      <c r="N1092" s="244">
        <v>13.24</v>
      </c>
      <c r="O1092" s="245">
        <v>253.41</v>
      </c>
      <c r="AF1092" s="231"/>
      <c r="AG1092" s="231"/>
      <c r="AH1092" s="231"/>
      <c r="AJ1092" s="215" t="s">
        <v>55</v>
      </c>
      <c r="AM1092" s="231"/>
      <c r="AQ1092" s="231"/>
      <c r="AS1092" s="231"/>
    </row>
    <row r="1093" spans="1:45" customFormat="1" ht="15" x14ac:dyDescent="0.25">
      <c r="A1093" s="236"/>
      <c r="B1093" s="239"/>
      <c r="C1093" s="238" t="s">
        <v>56</v>
      </c>
      <c r="D1093" s="363" t="s">
        <v>57</v>
      </c>
      <c r="E1093" s="363"/>
      <c r="F1093" s="363"/>
      <c r="G1093" s="240"/>
      <c r="H1093" s="241"/>
      <c r="I1093" s="241"/>
      <c r="J1093" s="241"/>
      <c r="K1093" s="242">
        <v>11.37</v>
      </c>
      <c r="L1093" s="265">
        <v>1.4375</v>
      </c>
      <c r="M1093" s="242">
        <v>2.91</v>
      </c>
      <c r="N1093" s="244">
        <v>44.77</v>
      </c>
      <c r="O1093" s="245">
        <v>130.28</v>
      </c>
      <c r="AF1093" s="231"/>
      <c r="AG1093" s="231"/>
      <c r="AH1093" s="231"/>
      <c r="AJ1093" s="215" t="s">
        <v>57</v>
      </c>
      <c r="AM1093" s="231"/>
      <c r="AQ1093" s="231"/>
      <c r="AS1093" s="231"/>
    </row>
    <row r="1094" spans="1:45" customFormat="1" ht="15" x14ac:dyDescent="0.25">
      <c r="A1094" s="236"/>
      <c r="B1094" s="239"/>
      <c r="C1094" s="238" t="s">
        <v>58</v>
      </c>
      <c r="D1094" s="363" t="s">
        <v>59</v>
      </c>
      <c r="E1094" s="363"/>
      <c r="F1094" s="363"/>
      <c r="G1094" s="240"/>
      <c r="H1094" s="241"/>
      <c r="I1094" s="241"/>
      <c r="J1094" s="241"/>
      <c r="K1094" s="246">
        <v>3302.45</v>
      </c>
      <c r="L1094" s="241"/>
      <c r="M1094" s="242">
        <v>587.84</v>
      </c>
      <c r="N1094" s="244">
        <v>8.16</v>
      </c>
      <c r="O1094" s="247">
        <v>4796.7700000000004</v>
      </c>
      <c r="AF1094" s="231"/>
      <c r="AG1094" s="231"/>
      <c r="AH1094" s="231"/>
      <c r="AJ1094" s="215" t="s">
        <v>59</v>
      </c>
      <c r="AM1094" s="231"/>
      <c r="AQ1094" s="231"/>
      <c r="AS1094" s="231"/>
    </row>
    <row r="1095" spans="1:45" customFormat="1" ht="15" x14ac:dyDescent="0.25">
      <c r="A1095" s="236"/>
      <c r="B1095" s="239"/>
      <c r="C1095" s="238"/>
      <c r="D1095" s="363" t="s">
        <v>60</v>
      </c>
      <c r="E1095" s="363"/>
      <c r="F1095" s="363"/>
      <c r="G1095" s="240" t="s">
        <v>61</v>
      </c>
      <c r="H1095" s="244">
        <v>52.21</v>
      </c>
      <c r="I1095" s="265">
        <v>1.3225</v>
      </c>
      <c r="J1095" s="269">
        <v>12.290495099999999</v>
      </c>
      <c r="K1095" s="250"/>
      <c r="L1095" s="241"/>
      <c r="M1095" s="250"/>
      <c r="N1095" s="241"/>
      <c r="O1095" s="251"/>
      <c r="AF1095" s="231"/>
      <c r="AG1095" s="231"/>
      <c r="AH1095" s="231"/>
      <c r="AK1095" s="215" t="s">
        <v>60</v>
      </c>
      <c r="AM1095" s="231"/>
      <c r="AQ1095" s="231"/>
      <c r="AS1095" s="231"/>
    </row>
    <row r="1096" spans="1:45" customFormat="1" ht="15" x14ac:dyDescent="0.25">
      <c r="A1096" s="236"/>
      <c r="B1096" s="239"/>
      <c r="C1096" s="238"/>
      <c r="D1096" s="363" t="s">
        <v>62</v>
      </c>
      <c r="E1096" s="363"/>
      <c r="F1096" s="363"/>
      <c r="G1096" s="240" t="s">
        <v>61</v>
      </c>
      <c r="H1096" s="244">
        <v>0.87</v>
      </c>
      <c r="I1096" s="265">
        <v>1.4375</v>
      </c>
      <c r="J1096" s="269">
        <v>0.22261130000000001</v>
      </c>
      <c r="K1096" s="250"/>
      <c r="L1096" s="241"/>
      <c r="M1096" s="250"/>
      <c r="N1096" s="241"/>
      <c r="O1096" s="251"/>
      <c r="AF1096" s="231"/>
      <c r="AG1096" s="231"/>
      <c r="AH1096" s="231"/>
      <c r="AK1096" s="215" t="s">
        <v>62</v>
      </c>
      <c r="AM1096" s="231"/>
      <c r="AQ1096" s="231"/>
      <c r="AS1096" s="231"/>
    </row>
    <row r="1097" spans="1:45" customFormat="1" ht="15" x14ac:dyDescent="0.25">
      <c r="A1097" s="254"/>
      <c r="B1097" s="240"/>
      <c r="C1097" s="238"/>
      <c r="D1097" s="369" t="s">
        <v>63</v>
      </c>
      <c r="E1097" s="369"/>
      <c r="F1097" s="369"/>
      <c r="G1097" s="255"/>
      <c r="H1097" s="256"/>
      <c r="I1097" s="256"/>
      <c r="J1097" s="256"/>
      <c r="K1097" s="257">
        <v>3856.54</v>
      </c>
      <c r="L1097" s="256"/>
      <c r="M1097" s="258">
        <v>719.81</v>
      </c>
      <c r="N1097" s="256"/>
      <c r="O1097" s="259">
        <v>10101.58</v>
      </c>
      <c r="AF1097" s="231"/>
      <c r="AG1097" s="231"/>
      <c r="AH1097" s="231"/>
      <c r="AL1097" s="215" t="s">
        <v>63</v>
      </c>
      <c r="AM1097" s="231"/>
      <c r="AQ1097" s="231"/>
      <c r="AS1097" s="231"/>
    </row>
    <row r="1098" spans="1:45" customFormat="1" ht="15" x14ac:dyDescent="0.25">
      <c r="A1098" s="236"/>
      <c r="B1098" s="239"/>
      <c r="C1098" s="238"/>
      <c r="D1098" s="363" t="s">
        <v>64</v>
      </c>
      <c r="E1098" s="363"/>
      <c r="F1098" s="363"/>
      <c r="G1098" s="240"/>
      <c r="H1098" s="241"/>
      <c r="I1098" s="241"/>
      <c r="J1098" s="241"/>
      <c r="K1098" s="250"/>
      <c r="L1098" s="241"/>
      <c r="M1098" s="242">
        <v>115.74</v>
      </c>
      <c r="N1098" s="241"/>
      <c r="O1098" s="247">
        <v>5181.68</v>
      </c>
      <c r="AF1098" s="231"/>
      <c r="AG1098" s="231"/>
      <c r="AH1098" s="231"/>
      <c r="AK1098" s="215" t="s">
        <v>64</v>
      </c>
      <c r="AM1098" s="231"/>
      <c r="AQ1098" s="231"/>
      <c r="AS1098" s="231"/>
    </row>
    <row r="1099" spans="1:45" customFormat="1" ht="45" x14ac:dyDescent="0.25">
      <c r="A1099" s="236"/>
      <c r="B1099" s="239"/>
      <c r="C1099" s="238" t="s">
        <v>638</v>
      </c>
      <c r="D1099" s="363" t="s">
        <v>639</v>
      </c>
      <c r="E1099" s="363"/>
      <c r="F1099" s="363"/>
      <c r="G1099" s="240" t="s">
        <v>67</v>
      </c>
      <c r="H1099" s="248">
        <v>109</v>
      </c>
      <c r="I1099" s="241"/>
      <c r="J1099" s="248">
        <v>109</v>
      </c>
      <c r="K1099" s="250"/>
      <c r="L1099" s="241"/>
      <c r="M1099" s="242">
        <v>126.16</v>
      </c>
      <c r="N1099" s="241"/>
      <c r="O1099" s="247">
        <v>5648.03</v>
      </c>
      <c r="AF1099" s="231"/>
      <c r="AG1099" s="231"/>
      <c r="AH1099" s="231"/>
      <c r="AK1099" s="215" t="s">
        <v>639</v>
      </c>
      <c r="AM1099" s="231"/>
      <c r="AQ1099" s="231"/>
      <c r="AS1099" s="231"/>
    </row>
    <row r="1100" spans="1:45" customFormat="1" ht="67.5" x14ac:dyDescent="0.25">
      <c r="A1100" s="236"/>
      <c r="B1100" s="239"/>
      <c r="C1100" s="238" t="s">
        <v>640</v>
      </c>
      <c r="D1100" s="363" t="s">
        <v>641</v>
      </c>
      <c r="E1100" s="363"/>
      <c r="F1100" s="363"/>
      <c r="G1100" s="240" t="s">
        <v>67</v>
      </c>
      <c r="H1100" s="248">
        <v>57</v>
      </c>
      <c r="I1100" s="244">
        <v>0.85</v>
      </c>
      <c r="J1100" s="244">
        <v>48.45</v>
      </c>
      <c r="K1100" s="250"/>
      <c r="L1100" s="241"/>
      <c r="M1100" s="242">
        <v>56.08</v>
      </c>
      <c r="N1100" s="241"/>
      <c r="O1100" s="247">
        <v>2510.52</v>
      </c>
      <c r="AF1100" s="231"/>
      <c r="AG1100" s="231"/>
      <c r="AH1100" s="231"/>
      <c r="AK1100" s="215" t="s">
        <v>641</v>
      </c>
      <c r="AM1100" s="231"/>
      <c r="AQ1100" s="231"/>
      <c r="AS1100" s="231"/>
    </row>
    <row r="1101" spans="1:45" customFormat="1" ht="15" x14ac:dyDescent="0.25">
      <c r="A1101" s="236"/>
      <c r="B1101" s="260"/>
      <c r="C1101" s="295"/>
      <c r="D1101" s="364" t="s">
        <v>70</v>
      </c>
      <c r="E1101" s="364"/>
      <c r="F1101" s="364"/>
      <c r="G1101" s="233"/>
      <c r="H1101" s="261"/>
      <c r="I1101" s="261"/>
      <c r="J1101" s="261"/>
      <c r="K1101" s="262"/>
      <c r="L1101" s="261"/>
      <c r="M1101" s="263">
        <v>902.05</v>
      </c>
      <c r="N1101" s="256"/>
      <c r="O1101" s="264">
        <v>18260.13</v>
      </c>
      <c r="AF1101" s="231"/>
      <c r="AG1101" s="231"/>
      <c r="AH1101" s="231"/>
      <c r="AM1101" s="231" t="s">
        <v>70</v>
      </c>
      <c r="AQ1101" s="231"/>
      <c r="AS1101" s="231"/>
    </row>
    <row r="1102" spans="1:45" customFormat="1" ht="23.25" x14ac:dyDescent="0.25">
      <c r="A1102" s="232" t="s">
        <v>366</v>
      </c>
      <c r="B1102" s="233" t="s">
        <v>936</v>
      </c>
      <c r="C1102" s="294" t="s">
        <v>585</v>
      </c>
      <c r="D1102" s="368" t="s">
        <v>586</v>
      </c>
      <c r="E1102" s="368"/>
      <c r="F1102" s="368"/>
      <c r="G1102" s="233" t="s">
        <v>80</v>
      </c>
      <c r="H1102" s="233">
        <v>-9.078E-2</v>
      </c>
      <c r="I1102" s="233" t="s">
        <v>48</v>
      </c>
      <c r="J1102" s="233" t="s">
        <v>937</v>
      </c>
      <c r="K1102" s="234" t="s">
        <v>588</v>
      </c>
      <c r="L1102" s="233"/>
      <c r="M1102" s="234" t="s">
        <v>938</v>
      </c>
      <c r="N1102" s="233" t="s">
        <v>82</v>
      </c>
      <c r="O1102" s="235" t="s">
        <v>939</v>
      </c>
      <c r="AF1102" s="231"/>
      <c r="AG1102" s="231"/>
      <c r="AH1102" s="231" t="s">
        <v>586</v>
      </c>
      <c r="AM1102" s="231"/>
      <c r="AQ1102" s="231"/>
      <c r="AS1102" s="231"/>
    </row>
    <row r="1103" spans="1:45" customFormat="1" ht="15" x14ac:dyDescent="0.25">
      <c r="A1103" s="267"/>
      <c r="B1103" s="214"/>
      <c r="C1103" s="295"/>
      <c r="D1103" s="363" t="s">
        <v>648</v>
      </c>
      <c r="E1103" s="363"/>
      <c r="F1103" s="363"/>
      <c r="G1103" s="363"/>
      <c r="H1103" s="363"/>
      <c r="I1103" s="363"/>
      <c r="J1103" s="363"/>
      <c r="K1103" s="363"/>
      <c r="L1103" s="363"/>
      <c r="M1103" s="363"/>
      <c r="N1103" s="363"/>
      <c r="O1103" s="365"/>
      <c r="AF1103" s="231"/>
      <c r="AG1103" s="231"/>
      <c r="AH1103" s="231"/>
      <c r="AM1103" s="231"/>
      <c r="AN1103" s="215" t="s">
        <v>648</v>
      </c>
      <c r="AQ1103" s="231"/>
      <c r="AS1103" s="231"/>
    </row>
    <row r="1104" spans="1:45" customFormat="1" ht="15" x14ac:dyDescent="0.25">
      <c r="A1104" s="236"/>
      <c r="B1104" s="260"/>
      <c r="C1104" s="295"/>
      <c r="D1104" s="364" t="s">
        <v>70</v>
      </c>
      <c r="E1104" s="364"/>
      <c r="F1104" s="364"/>
      <c r="G1104" s="233"/>
      <c r="H1104" s="261"/>
      <c r="I1104" s="261"/>
      <c r="J1104" s="261"/>
      <c r="K1104" s="262"/>
      <c r="L1104" s="261"/>
      <c r="M1104" s="263">
        <v>-47.19</v>
      </c>
      <c r="N1104" s="256"/>
      <c r="O1104" s="270">
        <v>-385.07</v>
      </c>
      <c r="AF1104" s="231"/>
      <c r="AG1104" s="231"/>
      <c r="AH1104" s="231"/>
      <c r="AM1104" s="231" t="s">
        <v>70</v>
      </c>
      <c r="AQ1104" s="231"/>
      <c r="AS1104" s="231"/>
    </row>
    <row r="1105" spans="1:45" customFormat="1" ht="23.25" x14ac:dyDescent="0.25">
      <c r="A1105" s="232" t="s">
        <v>367</v>
      </c>
      <c r="B1105" s="233" t="s">
        <v>297</v>
      </c>
      <c r="C1105" s="294" t="s">
        <v>940</v>
      </c>
      <c r="D1105" s="368" t="s">
        <v>941</v>
      </c>
      <c r="E1105" s="368"/>
      <c r="F1105" s="368"/>
      <c r="G1105" s="233" t="s">
        <v>116</v>
      </c>
      <c r="H1105" s="233">
        <v>-3.56E-2</v>
      </c>
      <c r="I1105" s="233" t="s">
        <v>48</v>
      </c>
      <c r="J1105" s="233" t="s">
        <v>942</v>
      </c>
      <c r="K1105" s="234" t="s">
        <v>943</v>
      </c>
      <c r="L1105" s="233"/>
      <c r="M1105" s="234" t="s">
        <v>944</v>
      </c>
      <c r="N1105" s="233" t="s">
        <v>82</v>
      </c>
      <c r="O1105" s="235" t="s">
        <v>945</v>
      </c>
      <c r="AF1105" s="231"/>
      <c r="AG1105" s="231"/>
      <c r="AH1105" s="231" t="s">
        <v>941</v>
      </c>
      <c r="AM1105" s="231"/>
      <c r="AQ1105" s="231"/>
      <c r="AS1105" s="231"/>
    </row>
    <row r="1106" spans="1:45" customFormat="1" ht="15" x14ac:dyDescent="0.25">
      <c r="A1106" s="267"/>
      <c r="B1106" s="214"/>
      <c r="C1106" s="295"/>
      <c r="D1106" s="363" t="s">
        <v>648</v>
      </c>
      <c r="E1106" s="363"/>
      <c r="F1106" s="363"/>
      <c r="G1106" s="363"/>
      <c r="H1106" s="363"/>
      <c r="I1106" s="363"/>
      <c r="J1106" s="363"/>
      <c r="K1106" s="363"/>
      <c r="L1106" s="363"/>
      <c r="M1106" s="363"/>
      <c r="N1106" s="363"/>
      <c r="O1106" s="365"/>
      <c r="AF1106" s="231"/>
      <c r="AG1106" s="231"/>
      <c r="AH1106" s="231"/>
      <c r="AM1106" s="231"/>
      <c r="AN1106" s="215" t="s">
        <v>648</v>
      </c>
      <c r="AQ1106" s="231"/>
      <c r="AS1106" s="231"/>
    </row>
    <row r="1107" spans="1:45" customFormat="1" ht="15" x14ac:dyDescent="0.25">
      <c r="A1107" s="236"/>
      <c r="B1107" s="260"/>
      <c r="C1107" s="295"/>
      <c r="D1107" s="364" t="s">
        <v>70</v>
      </c>
      <c r="E1107" s="364"/>
      <c r="F1107" s="364"/>
      <c r="G1107" s="233"/>
      <c r="H1107" s="261"/>
      <c r="I1107" s="261"/>
      <c r="J1107" s="261"/>
      <c r="K1107" s="262"/>
      <c r="L1107" s="261"/>
      <c r="M1107" s="263">
        <v>-398.72</v>
      </c>
      <c r="N1107" s="256"/>
      <c r="O1107" s="264">
        <v>-3253.56</v>
      </c>
      <c r="AF1107" s="231"/>
      <c r="AG1107" s="231"/>
      <c r="AH1107" s="231"/>
      <c r="AM1107" s="231" t="s">
        <v>70</v>
      </c>
      <c r="AQ1107" s="231"/>
      <c r="AS1107" s="231"/>
    </row>
    <row r="1108" spans="1:45" customFormat="1" ht="34.5" x14ac:dyDescent="0.25">
      <c r="A1108" s="232" t="s">
        <v>368</v>
      </c>
      <c r="B1108" s="233" t="s">
        <v>301</v>
      </c>
      <c r="C1108" s="294" t="s">
        <v>946</v>
      </c>
      <c r="D1108" s="368" t="s">
        <v>947</v>
      </c>
      <c r="E1108" s="368"/>
      <c r="F1108" s="368"/>
      <c r="G1108" s="233" t="s">
        <v>751</v>
      </c>
      <c r="H1108" s="233">
        <v>-1.1926000000000001</v>
      </c>
      <c r="I1108" s="233" t="s">
        <v>48</v>
      </c>
      <c r="J1108" s="233" t="s">
        <v>948</v>
      </c>
      <c r="K1108" s="234" t="s">
        <v>949</v>
      </c>
      <c r="L1108" s="233"/>
      <c r="M1108" s="234" t="s">
        <v>950</v>
      </c>
      <c r="N1108" s="233" t="s">
        <v>82</v>
      </c>
      <c r="O1108" s="235" t="s">
        <v>951</v>
      </c>
      <c r="AF1108" s="231"/>
      <c r="AG1108" s="231"/>
      <c r="AH1108" s="231" t="s">
        <v>947</v>
      </c>
      <c r="AM1108" s="231"/>
      <c r="AQ1108" s="231"/>
      <c r="AS1108" s="231"/>
    </row>
    <row r="1109" spans="1:45" customFormat="1" ht="15" x14ac:dyDescent="0.25">
      <c r="A1109" s="267"/>
      <c r="B1109" s="214"/>
      <c r="C1109" s="295"/>
      <c r="D1109" s="363" t="s">
        <v>648</v>
      </c>
      <c r="E1109" s="363"/>
      <c r="F1109" s="363"/>
      <c r="G1109" s="363"/>
      <c r="H1109" s="363"/>
      <c r="I1109" s="363"/>
      <c r="J1109" s="363"/>
      <c r="K1109" s="363"/>
      <c r="L1109" s="363"/>
      <c r="M1109" s="363"/>
      <c r="N1109" s="363"/>
      <c r="O1109" s="365"/>
      <c r="AF1109" s="231"/>
      <c r="AG1109" s="231"/>
      <c r="AH1109" s="231"/>
      <c r="AM1109" s="231"/>
      <c r="AN1109" s="215" t="s">
        <v>648</v>
      </c>
      <c r="AQ1109" s="231"/>
      <c r="AS1109" s="231"/>
    </row>
    <row r="1110" spans="1:45" customFormat="1" ht="15" x14ac:dyDescent="0.25">
      <c r="A1110" s="236"/>
      <c r="B1110" s="260"/>
      <c r="C1110" s="295"/>
      <c r="D1110" s="364" t="s">
        <v>70</v>
      </c>
      <c r="E1110" s="364"/>
      <c r="F1110" s="364"/>
      <c r="G1110" s="233"/>
      <c r="H1110" s="261"/>
      <c r="I1110" s="261"/>
      <c r="J1110" s="261"/>
      <c r="K1110" s="262"/>
      <c r="L1110" s="261"/>
      <c r="M1110" s="263">
        <v>-88.94</v>
      </c>
      <c r="N1110" s="256"/>
      <c r="O1110" s="270">
        <v>-725.75</v>
      </c>
      <c r="AF1110" s="231"/>
      <c r="AG1110" s="231"/>
      <c r="AH1110" s="231"/>
      <c r="AM1110" s="231" t="s">
        <v>70</v>
      </c>
      <c r="AQ1110" s="231"/>
      <c r="AS1110" s="231"/>
    </row>
    <row r="1111" spans="1:45" customFormat="1" ht="23.25" x14ac:dyDescent="0.25">
      <c r="A1111" s="232" t="s">
        <v>369</v>
      </c>
      <c r="B1111" s="233" t="s">
        <v>302</v>
      </c>
      <c r="C1111" s="294" t="s">
        <v>757</v>
      </c>
      <c r="D1111" s="368" t="s">
        <v>758</v>
      </c>
      <c r="E1111" s="368"/>
      <c r="F1111" s="368"/>
      <c r="G1111" s="233" t="s">
        <v>116</v>
      </c>
      <c r="H1111" s="233">
        <v>8.6599999999999996E-2</v>
      </c>
      <c r="I1111" s="233" t="s">
        <v>48</v>
      </c>
      <c r="J1111" s="233" t="s">
        <v>952</v>
      </c>
      <c r="K1111" s="234" t="s">
        <v>760</v>
      </c>
      <c r="L1111" s="233"/>
      <c r="M1111" s="234" t="s">
        <v>953</v>
      </c>
      <c r="N1111" s="233" t="s">
        <v>82</v>
      </c>
      <c r="O1111" s="235" t="s">
        <v>954</v>
      </c>
      <c r="AF1111" s="231"/>
      <c r="AG1111" s="231"/>
      <c r="AH1111" s="231" t="s">
        <v>758</v>
      </c>
      <c r="AM1111" s="231"/>
      <c r="AQ1111" s="231"/>
      <c r="AS1111" s="231"/>
    </row>
    <row r="1112" spans="1:45" customFormat="1" ht="15" x14ac:dyDescent="0.25">
      <c r="A1112" s="267"/>
      <c r="B1112" s="214"/>
      <c r="C1112" s="295"/>
      <c r="D1112" s="363" t="s">
        <v>648</v>
      </c>
      <c r="E1112" s="363"/>
      <c r="F1112" s="363"/>
      <c r="G1112" s="363"/>
      <c r="H1112" s="363"/>
      <c r="I1112" s="363"/>
      <c r="J1112" s="363"/>
      <c r="K1112" s="363"/>
      <c r="L1112" s="363"/>
      <c r="M1112" s="363"/>
      <c r="N1112" s="363"/>
      <c r="O1112" s="365"/>
      <c r="AF1112" s="231"/>
      <c r="AG1112" s="231"/>
      <c r="AH1112" s="231"/>
      <c r="AM1112" s="231"/>
      <c r="AN1112" s="215" t="s">
        <v>648</v>
      </c>
      <c r="AQ1112" s="231"/>
      <c r="AS1112" s="231"/>
    </row>
    <row r="1113" spans="1:45" customFormat="1" ht="15" x14ac:dyDescent="0.25">
      <c r="A1113" s="236"/>
      <c r="B1113" s="260"/>
      <c r="C1113" s="295"/>
      <c r="D1113" s="364" t="s">
        <v>70</v>
      </c>
      <c r="E1113" s="364"/>
      <c r="F1113" s="364"/>
      <c r="G1113" s="233"/>
      <c r="H1113" s="261"/>
      <c r="I1113" s="261"/>
      <c r="J1113" s="261"/>
      <c r="K1113" s="262"/>
      <c r="L1113" s="261"/>
      <c r="M1113" s="263">
        <v>943.82</v>
      </c>
      <c r="N1113" s="256"/>
      <c r="O1113" s="264">
        <v>7701.57</v>
      </c>
      <c r="AF1113" s="231"/>
      <c r="AG1113" s="231"/>
      <c r="AH1113" s="231"/>
      <c r="AM1113" s="231" t="s">
        <v>70</v>
      </c>
      <c r="AQ1113" s="231"/>
      <c r="AS1113" s="231"/>
    </row>
    <row r="1114" spans="1:45" customFormat="1" ht="34.5" x14ac:dyDescent="0.25">
      <c r="A1114" s="232" t="s">
        <v>371</v>
      </c>
      <c r="B1114" s="233" t="s">
        <v>303</v>
      </c>
      <c r="C1114" s="294" t="s">
        <v>955</v>
      </c>
      <c r="D1114" s="368" t="s">
        <v>956</v>
      </c>
      <c r="E1114" s="368"/>
      <c r="F1114" s="368"/>
      <c r="G1114" s="233" t="s">
        <v>80</v>
      </c>
      <c r="H1114" s="233">
        <v>0.5</v>
      </c>
      <c r="I1114" s="233" t="s">
        <v>48</v>
      </c>
      <c r="J1114" s="233" t="s">
        <v>513</v>
      </c>
      <c r="K1114" s="234" t="s">
        <v>957</v>
      </c>
      <c r="L1114" s="233"/>
      <c r="M1114" s="234" t="s">
        <v>958</v>
      </c>
      <c r="N1114" s="233" t="s">
        <v>82</v>
      </c>
      <c r="O1114" s="235" t="s">
        <v>959</v>
      </c>
      <c r="AF1114" s="231"/>
      <c r="AG1114" s="231"/>
      <c r="AH1114" s="231" t="s">
        <v>956</v>
      </c>
      <c r="AM1114" s="231"/>
      <c r="AQ1114" s="231"/>
      <c r="AS1114" s="231"/>
    </row>
    <row r="1115" spans="1:45" customFormat="1" ht="15" x14ac:dyDescent="0.25">
      <c r="A1115" s="267"/>
      <c r="B1115" s="214"/>
      <c r="C1115" s="295"/>
      <c r="D1115" s="363" t="s">
        <v>83</v>
      </c>
      <c r="E1115" s="363"/>
      <c r="F1115" s="363"/>
      <c r="G1115" s="363"/>
      <c r="H1115" s="363"/>
      <c r="I1115" s="363"/>
      <c r="J1115" s="363"/>
      <c r="K1115" s="363"/>
      <c r="L1115" s="363"/>
      <c r="M1115" s="363"/>
      <c r="N1115" s="363"/>
      <c r="O1115" s="365"/>
      <c r="AF1115" s="231"/>
      <c r="AG1115" s="231"/>
      <c r="AH1115" s="231"/>
      <c r="AM1115" s="231"/>
      <c r="AN1115" s="215" t="s">
        <v>83</v>
      </c>
      <c r="AQ1115" s="231"/>
      <c r="AS1115" s="231"/>
    </row>
    <row r="1116" spans="1:45" customFormat="1" ht="15" x14ac:dyDescent="0.25">
      <c r="A1116" s="236"/>
      <c r="B1116" s="260"/>
      <c r="C1116" s="295"/>
      <c r="D1116" s="364" t="s">
        <v>70</v>
      </c>
      <c r="E1116" s="364"/>
      <c r="F1116" s="364"/>
      <c r="G1116" s="233"/>
      <c r="H1116" s="261"/>
      <c r="I1116" s="261"/>
      <c r="J1116" s="261"/>
      <c r="K1116" s="262"/>
      <c r="L1116" s="261"/>
      <c r="M1116" s="263">
        <v>794.25</v>
      </c>
      <c r="N1116" s="256"/>
      <c r="O1116" s="264">
        <v>6481.08</v>
      </c>
      <c r="AF1116" s="231"/>
      <c r="AG1116" s="231"/>
      <c r="AH1116" s="231"/>
      <c r="AM1116" s="231" t="s">
        <v>70</v>
      </c>
      <c r="AQ1116" s="231"/>
      <c r="AS1116" s="231"/>
    </row>
    <row r="1117" spans="1:45" customFormat="1" ht="79.5" x14ac:dyDescent="0.25">
      <c r="A1117" s="232" t="s">
        <v>373</v>
      </c>
      <c r="B1117" s="233" t="s">
        <v>304</v>
      </c>
      <c r="C1117" s="294" t="s">
        <v>960</v>
      </c>
      <c r="D1117" s="368" t="s">
        <v>961</v>
      </c>
      <c r="E1117" s="368"/>
      <c r="F1117" s="368"/>
      <c r="G1117" s="233" t="s">
        <v>765</v>
      </c>
      <c r="H1117" s="233">
        <v>41.201999999999998</v>
      </c>
      <c r="I1117" s="233" t="s">
        <v>48</v>
      </c>
      <c r="J1117" s="233" t="s">
        <v>962</v>
      </c>
      <c r="K1117" s="234" t="s">
        <v>963</v>
      </c>
      <c r="L1117" s="233"/>
      <c r="M1117" s="234" t="s">
        <v>964</v>
      </c>
      <c r="N1117" s="233" t="s">
        <v>82</v>
      </c>
      <c r="O1117" s="235" t="s">
        <v>965</v>
      </c>
      <c r="AF1117" s="231"/>
      <c r="AG1117" s="231"/>
      <c r="AH1117" s="231" t="s">
        <v>961</v>
      </c>
      <c r="AM1117" s="231"/>
      <c r="AQ1117" s="231"/>
      <c r="AS1117" s="231"/>
    </row>
    <row r="1118" spans="1:45" customFormat="1" ht="15" x14ac:dyDescent="0.25">
      <c r="A1118" s="267"/>
      <c r="B1118" s="214"/>
      <c r="C1118" s="295"/>
      <c r="D1118" s="363" t="s">
        <v>83</v>
      </c>
      <c r="E1118" s="363"/>
      <c r="F1118" s="363"/>
      <c r="G1118" s="363"/>
      <c r="H1118" s="363"/>
      <c r="I1118" s="363"/>
      <c r="J1118" s="363"/>
      <c r="K1118" s="363"/>
      <c r="L1118" s="363"/>
      <c r="M1118" s="363"/>
      <c r="N1118" s="363"/>
      <c r="O1118" s="365"/>
      <c r="AF1118" s="231"/>
      <c r="AG1118" s="231"/>
      <c r="AH1118" s="231"/>
      <c r="AM1118" s="231"/>
      <c r="AN1118" s="215" t="s">
        <v>83</v>
      </c>
      <c r="AQ1118" s="231"/>
      <c r="AS1118" s="231"/>
    </row>
    <row r="1119" spans="1:45" customFormat="1" ht="15" x14ac:dyDescent="0.25">
      <c r="A1119" s="236"/>
      <c r="B1119" s="260"/>
      <c r="C1119" s="295"/>
      <c r="D1119" s="364" t="s">
        <v>70</v>
      </c>
      <c r="E1119" s="364"/>
      <c r="F1119" s="364"/>
      <c r="G1119" s="233"/>
      <c r="H1119" s="261"/>
      <c r="I1119" s="261"/>
      <c r="J1119" s="261"/>
      <c r="K1119" s="262"/>
      <c r="L1119" s="261"/>
      <c r="M1119" s="268">
        <v>1582.98</v>
      </c>
      <c r="N1119" s="256"/>
      <c r="O1119" s="264">
        <v>12917.12</v>
      </c>
      <c r="AF1119" s="231"/>
      <c r="AG1119" s="231"/>
      <c r="AH1119" s="231"/>
      <c r="AM1119" s="231" t="s">
        <v>70</v>
      </c>
      <c r="AQ1119" s="231"/>
      <c r="AS1119" s="231"/>
    </row>
    <row r="1120" spans="1:45" customFormat="1" ht="79.5" x14ac:dyDescent="0.25">
      <c r="A1120" s="232" t="s">
        <v>966</v>
      </c>
      <c r="B1120" s="233" t="s">
        <v>305</v>
      </c>
      <c r="C1120" s="294" t="s">
        <v>967</v>
      </c>
      <c r="D1120" s="368" t="s">
        <v>968</v>
      </c>
      <c r="E1120" s="368"/>
      <c r="F1120" s="368"/>
      <c r="G1120" s="233" t="s">
        <v>751</v>
      </c>
      <c r="H1120" s="233">
        <v>4.2510000000000003</v>
      </c>
      <c r="I1120" s="233" t="s">
        <v>48</v>
      </c>
      <c r="J1120" s="233" t="s">
        <v>969</v>
      </c>
      <c r="K1120" s="234" t="s">
        <v>970</v>
      </c>
      <c r="L1120" s="233"/>
      <c r="M1120" s="234" t="s">
        <v>971</v>
      </c>
      <c r="N1120" s="233" t="s">
        <v>82</v>
      </c>
      <c r="O1120" s="235" t="s">
        <v>972</v>
      </c>
      <c r="AF1120" s="231"/>
      <c r="AG1120" s="231"/>
      <c r="AH1120" s="231" t="s">
        <v>968</v>
      </c>
      <c r="AM1120" s="231"/>
      <c r="AQ1120" s="231"/>
      <c r="AS1120" s="231"/>
    </row>
    <row r="1121" spans="1:45" customFormat="1" ht="15" x14ac:dyDescent="0.25">
      <c r="A1121" s="267"/>
      <c r="B1121" s="214"/>
      <c r="C1121" s="295"/>
      <c r="D1121" s="363" t="s">
        <v>83</v>
      </c>
      <c r="E1121" s="363"/>
      <c r="F1121" s="363"/>
      <c r="G1121" s="363"/>
      <c r="H1121" s="363"/>
      <c r="I1121" s="363"/>
      <c r="J1121" s="363"/>
      <c r="K1121" s="363"/>
      <c r="L1121" s="363"/>
      <c r="M1121" s="363"/>
      <c r="N1121" s="363"/>
      <c r="O1121" s="365"/>
      <c r="AF1121" s="231"/>
      <c r="AG1121" s="231"/>
      <c r="AH1121" s="231"/>
      <c r="AM1121" s="231"/>
      <c r="AN1121" s="215" t="s">
        <v>83</v>
      </c>
      <c r="AQ1121" s="231"/>
      <c r="AS1121" s="231"/>
    </row>
    <row r="1122" spans="1:45" customFormat="1" ht="15" x14ac:dyDescent="0.25">
      <c r="A1122" s="236"/>
      <c r="B1122" s="260"/>
      <c r="C1122" s="295"/>
      <c r="D1122" s="364" t="s">
        <v>70</v>
      </c>
      <c r="E1122" s="364"/>
      <c r="F1122" s="364"/>
      <c r="G1122" s="233"/>
      <c r="H1122" s="261"/>
      <c r="I1122" s="261"/>
      <c r="J1122" s="261"/>
      <c r="K1122" s="262"/>
      <c r="L1122" s="261"/>
      <c r="M1122" s="263">
        <v>104.96</v>
      </c>
      <c r="N1122" s="256"/>
      <c r="O1122" s="270">
        <v>856.47</v>
      </c>
      <c r="AF1122" s="231"/>
      <c r="AG1122" s="231"/>
      <c r="AH1122" s="231"/>
      <c r="AM1122" s="231" t="s">
        <v>70</v>
      </c>
      <c r="AQ1122" s="231"/>
      <c r="AS1122" s="231"/>
    </row>
    <row r="1123" spans="1:45" customFormat="1" ht="15" x14ac:dyDescent="0.25">
      <c r="A1123" s="370" t="s">
        <v>973</v>
      </c>
      <c r="B1123" s="371"/>
      <c r="C1123" s="371"/>
      <c r="D1123" s="371"/>
      <c r="E1123" s="371"/>
      <c r="F1123" s="371"/>
      <c r="G1123" s="371"/>
      <c r="H1123" s="371"/>
      <c r="I1123" s="371"/>
      <c r="J1123" s="371"/>
      <c r="K1123" s="371"/>
      <c r="L1123" s="371"/>
      <c r="M1123" s="371"/>
      <c r="N1123" s="371"/>
      <c r="O1123" s="372"/>
      <c r="AF1123" s="231"/>
      <c r="AG1123" s="231" t="s">
        <v>973</v>
      </c>
      <c r="AH1123" s="231"/>
      <c r="AM1123" s="231"/>
      <c r="AQ1123" s="231"/>
      <c r="AS1123" s="231"/>
    </row>
    <row r="1124" spans="1:45" customFormat="1" ht="34.5" x14ac:dyDescent="0.25">
      <c r="A1124" s="232" t="s">
        <v>974</v>
      </c>
      <c r="B1124" s="233" t="s">
        <v>306</v>
      </c>
      <c r="C1124" s="294" t="s">
        <v>635</v>
      </c>
      <c r="D1124" s="368" t="s">
        <v>975</v>
      </c>
      <c r="E1124" s="368"/>
      <c r="F1124" s="368"/>
      <c r="G1124" s="233" t="s">
        <v>290</v>
      </c>
      <c r="H1124" s="233">
        <v>0.10199999999999999</v>
      </c>
      <c r="I1124" s="233" t="s">
        <v>48</v>
      </c>
      <c r="J1124" s="233" t="s">
        <v>298</v>
      </c>
      <c r="K1124" s="234"/>
      <c r="L1124" s="233"/>
      <c r="M1124" s="234"/>
      <c r="N1124" s="233"/>
      <c r="O1124" s="235"/>
      <c r="AF1124" s="231"/>
      <c r="AG1124" s="231"/>
      <c r="AH1124" s="231" t="s">
        <v>975</v>
      </c>
      <c r="AM1124" s="231"/>
      <c r="AQ1124" s="231"/>
      <c r="AS1124" s="231"/>
    </row>
    <row r="1125" spans="1:45" customFormat="1" ht="33.75" x14ac:dyDescent="0.25">
      <c r="A1125" s="236"/>
      <c r="B1125" s="237"/>
      <c r="C1125" s="238" t="s">
        <v>50</v>
      </c>
      <c r="D1125" s="366" t="s">
        <v>51</v>
      </c>
      <c r="E1125" s="366"/>
      <c r="F1125" s="366"/>
      <c r="G1125" s="366"/>
      <c r="H1125" s="366"/>
      <c r="I1125" s="366"/>
      <c r="J1125" s="366"/>
      <c r="K1125" s="366"/>
      <c r="L1125" s="366"/>
      <c r="M1125" s="366"/>
      <c r="N1125" s="366"/>
      <c r="O1125" s="367"/>
      <c r="AF1125" s="231"/>
      <c r="AG1125" s="231"/>
      <c r="AH1125" s="231"/>
      <c r="AI1125" s="215" t="s">
        <v>51</v>
      </c>
      <c r="AM1125" s="231"/>
      <c r="AQ1125" s="231"/>
      <c r="AS1125" s="231"/>
    </row>
    <row r="1126" spans="1:45" customFormat="1" ht="57" x14ac:dyDescent="0.25">
      <c r="A1126" s="236"/>
      <c r="B1126" s="237"/>
      <c r="C1126" s="238" t="s">
        <v>52</v>
      </c>
      <c r="D1126" s="366" t="s">
        <v>53</v>
      </c>
      <c r="E1126" s="366"/>
      <c r="F1126" s="366"/>
      <c r="G1126" s="366"/>
      <c r="H1126" s="366"/>
      <c r="I1126" s="366"/>
      <c r="J1126" s="366"/>
      <c r="K1126" s="366"/>
      <c r="L1126" s="366"/>
      <c r="M1126" s="366"/>
      <c r="N1126" s="366"/>
      <c r="O1126" s="367"/>
      <c r="AF1126" s="231"/>
      <c r="AG1126" s="231"/>
      <c r="AH1126" s="231"/>
      <c r="AI1126" s="215" t="s">
        <v>53</v>
      </c>
      <c r="AM1126" s="231"/>
      <c r="AQ1126" s="231"/>
      <c r="AS1126" s="231"/>
    </row>
    <row r="1127" spans="1:45" customFormat="1" ht="15" x14ac:dyDescent="0.25">
      <c r="A1127" s="236"/>
      <c r="B1127" s="239"/>
      <c r="C1127" s="238" t="s">
        <v>48</v>
      </c>
      <c r="D1127" s="363" t="s">
        <v>54</v>
      </c>
      <c r="E1127" s="363"/>
      <c r="F1127" s="363"/>
      <c r="G1127" s="240"/>
      <c r="H1127" s="241"/>
      <c r="I1127" s="241"/>
      <c r="J1127" s="241"/>
      <c r="K1127" s="242">
        <v>829.12</v>
      </c>
      <c r="L1127" s="265">
        <v>1.3225</v>
      </c>
      <c r="M1127" s="242">
        <v>111.84</v>
      </c>
      <c r="N1127" s="244">
        <v>44.77</v>
      </c>
      <c r="O1127" s="247">
        <v>5007.08</v>
      </c>
      <c r="AF1127" s="231"/>
      <c r="AG1127" s="231"/>
      <c r="AH1127" s="231"/>
      <c r="AJ1127" s="215" t="s">
        <v>54</v>
      </c>
      <c r="AM1127" s="231"/>
      <c r="AQ1127" s="231"/>
      <c r="AS1127" s="231"/>
    </row>
    <row r="1128" spans="1:45" customFormat="1" ht="15" x14ac:dyDescent="0.25">
      <c r="A1128" s="236"/>
      <c r="B1128" s="239"/>
      <c r="C1128" s="238" t="s">
        <v>27</v>
      </c>
      <c r="D1128" s="363" t="s">
        <v>55</v>
      </c>
      <c r="E1128" s="363"/>
      <c r="F1128" s="363"/>
      <c r="G1128" s="240"/>
      <c r="H1128" s="241"/>
      <c r="I1128" s="241"/>
      <c r="J1128" s="241"/>
      <c r="K1128" s="242">
        <v>21.88</v>
      </c>
      <c r="L1128" s="265">
        <v>1.4375</v>
      </c>
      <c r="M1128" s="242">
        <v>3.21</v>
      </c>
      <c r="N1128" s="244">
        <v>13.24</v>
      </c>
      <c r="O1128" s="245">
        <v>42.5</v>
      </c>
      <c r="AF1128" s="231"/>
      <c r="AG1128" s="231"/>
      <c r="AH1128" s="231"/>
      <c r="AJ1128" s="215" t="s">
        <v>55</v>
      </c>
      <c r="AM1128" s="231"/>
      <c r="AQ1128" s="231"/>
      <c r="AS1128" s="231"/>
    </row>
    <row r="1129" spans="1:45" customFormat="1" ht="15" x14ac:dyDescent="0.25">
      <c r="A1129" s="236"/>
      <c r="B1129" s="239"/>
      <c r="C1129" s="238" t="s">
        <v>56</v>
      </c>
      <c r="D1129" s="363" t="s">
        <v>57</v>
      </c>
      <c r="E1129" s="363"/>
      <c r="F1129" s="363"/>
      <c r="G1129" s="240"/>
      <c r="H1129" s="241"/>
      <c r="I1129" s="241"/>
      <c r="J1129" s="241"/>
      <c r="K1129" s="242">
        <v>3.51</v>
      </c>
      <c r="L1129" s="265">
        <v>1.4375</v>
      </c>
      <c r="M1129" s="242">
        <v>0.51</v>
      </c>
      <c r="N1129" s="244">
        <v>44.77</v>
      </c>
      <c r="O1129" s="245">
        <v>22.83</v>
      </c>
      <c r="AF1129" s="231"/>
      <c r="AG1129" s="231"/>
      <c r="AH1129" s="231"/>
      <c r="AJ1129" s="215" t="s">
        <v>57</v>
      </c>
      <c r="AM1129" s="231"/>
      <c r="AQ1129" s="231"/>
      <c r="AS1129" s="231"/>
    </row>
    <row r="1130" spans="1:45" customFormat="1" ht="15" x14ac:dyDescent="0.25">
      <c r="A1130" s="236"/>
      <c r="B1130" s="239"/>
      <c r="C1130" s="238" t="s">
        <v>58</v>
      </c>
      <c r="D1130" s="363" t="s">
        <v>59</v>
      </c>
      <c r="E1130" s="363"/>
      <c r="F1130" s="363"/>
      <c r="G1130" s="240"/>
      <c r="H1130" s="241"/>
      <c r="I1130" s="241"/>
      <c r="J1130" s="241"/>
      <c r="K1130" s="246">
        <v>6516.18</v>
      </c>
      <c r="L1130" s="241"/>
      <c r="M1130" s="242">
        <v>664.65</v>
      </c>
      <c r="N1130" s="244">
        <v>8.16</v>
      </c>
      <c r="O1130" s="247">
        <v>5423.54</v>
      </c>
      <c r="AF1130" s="231"/>
      <c r="AG1130" s="231"/>
      <c r="AH1130" s="231"/>
      <c r="AJ1130" s="215" t="s">
        <v>59</v>
      </c>
      <c r="AM1130" s="231"/>
      <c r="AQ1130" s="231"/>
      <c r="AS1130" s="231"/>
    </row>
    <row r="1131" spans="1:45" customFormat="1" ht="15" x14ac:dyDescent="0.25">
      <c r="A1131" s="236"/>
      <c r="B1131" s="239"/>
      <c r="C1131" s="238"/>
      <c r="D1131" s="363" t="s">
        <v>60</v>
      </c>
      <c r="E1131" s="363"/>
      <c r="F1131" s="363"/>
      <c r="G1131" s="240" t="s">
        <v>61</v>
      </c>
      <c r="H1131" s="252">
        <v>97.2</v>
      </c>
      <c r="I1131" s="265">
        <v>1.3225</v>
      </c>
      <c r="J1131" s="249">
        <v>13.111794</v>
      </c>
      <c r="K1131" s="250"/>
      <c r="L1131" s="241"/>
      <c r="M1131" s="250"/>
      <c r="N1131" s="241"/>
      <c r="O1131" s="251"/>
      <c r="AF1131" s="231"/>
      <c r="AG1131" s="231"/>
      <c r="AH1131" s="231"/>
      <c r="AK1131" s="215" t="s">
        <v>60</v>
      </c>
      <c r="AM1131" s="231"/>
      <c r="AQ1131" s="231"/>
      <c r="AS1131" s="231"/>
    </row>
    <row r="1132" spans="1:45" customFormat="1" ht="15" x14ac:dyDescent="0.25">
      <c r="A1132" s="236"/>
      <c r="B1132" s="239"/>
      <c r="C1132" s="238"/>
      <c r="D1132" s="363" t="s">
        <v>62</v>
      </c>
      <c r="E1132" s="363"/>
      <c r="F1132" s="363"/>
      <c r="G1132" s="240" t="s">
        <v>61</v>
      </c>
      <c r="H1132" s="244">
        <v>0.27</v>
      </c>
      <c r="I1132" s="265">
        <v>1.4375</v>
      </c>
      <c r="J1132" s="269">
        <v>3.95888E-2</v>
      </c>
      <c r="K1132" s="250"/>
      <c r="L1132" s="241"/>
      <c r="M1132" s="250"/>
      <c r="N1132" s="241"/>
      <c r="O1132" s="251"/>
      <c r="AF1132" s="231"/>
      <c r="AG1132" s="231"/>
      <c r="AH1132" s="231"/>
      <c r="AK1132" s="215" t="s">
        <v>62</v>
      </c>
      <c r="AM1132" s="231"/>
      <c r="AQ1132" s="231"/>
      <c r="AS1132" s="231"/>
    </row>
    <row r="1133" spans="1:45" customFormat="1" ht="15" x14ac:dyDescent="0.25">
      <c r="A1133" s="254"/>
      <c r="B1133" s="240"/>
      <c r="C1133" s="238"/>
      <c r="D1133" s="369" t="s">
        <v>63</v>
      </c>
      <c r="E1133" s="369"/>
      <c r="F1133" s="369"/>
      <c r="G1133" s="255"/>
      <c r="H1133" s="256"/>
      <c r="I1133" s="256"/>
      <c r="J1133" s="256"/>
      <c r="K1133" s="257">
        <v>7367.18</v>
      </c>
      <c r="L1133" s="256"/>
      <c r="M1133" s="258">
        <v>779.7</v>
      </c>
      <c r="N1133" s="256"/>
      <c r="O1133" s="259">
        <v>10473.120000000001</v>
      </c>
      <c r="AF1133" s="231"/>
      <c r="AG1133" s="231"/>
      <c r="AH1133" s="231"/>
      <c r="AL1133" s="215" t="s">
        <v>63</v>
      </c>
      <c r="AM1133" s="231"/>
      <c r="AQ1133" s="231"/>
      <c r="AS1133" s="231"/>
    </row>
    <row r="1134" spans="1:45" customFormat="1" ht="15" x14ac:dyDescent="0.25">
      <c r="A1134" s="236"/>
      <c r="B1134" s="239"/>
      <c r="C1134" s="238"/>
      <c r="D1134" s="363" t="s">
        <v>64</v>
      </c>
      <c r="E1134" s="363"/>
      <c r="F1134" s="363"/>
      <c r="G1134" s="240"/>
      <c r="H1134" s="241"/>
      <c r="I1134" s="241"/>
      <c r="J1134" s="241"/>
      <c r="K1134" s="250"/>
      <c r="L1134" s="241"/>
      <c r="M1134" s="242">
        <v>112.35</v>
      </c>
      <c r="N1134" s="241"/>
      <c r="O1134" s="247">
        <v>5029.91</v>
      </c>
      <c r="AF1134" s="231"/>
      <c r="AG1134" s="231"/>
      <c r="AH1134" s="231"/>
      <c r="AK1134" s="215" t="s">
        <v>64</v>
      </c>
      <c r="AM1134" s="231"/>
      <c r="AQ1134" s="231"/>
      <c r="AS1134" s="231"/>
    </row>
    <row r="1135" spans="1:45" customFormat="1" ht="45" x14ac:dyDescent="0.25">
      <c r="A1135" s="236"/>
      <c r="B1135" s="239"/>
      <c r="C1135" s="238" t="s">
        <v>638</v>
      </c>
      <c r="D1135" s="363" t="s">
        <v>639</v>
      </c>
      <c r="E1135" s="363"/>
      <c r="F1135" s="363"/>
      <c r="G1135" s="240" t="s">
        <v>67</v>
      </c>
      <c r="H1135" s="248">
        <v>109</v>
      </c>
      <c r="I1135" s="241"/>
      <c r="J1135" s="248">
        <v>109</v>
      </c>
      <c r="K1135" s="250"/>
      <c r="L1135" s="241"/>
      <c r="M1135" s="242">
        <v>122.46</v>
      </c>
      <c r="N1135" s="241"/>
      <c r="O1135" s="247">
        <v>5482.6</v>
      </c>
      <c r="AF1135" s="231"/>
      <c r="AG1135" s="231"/>
      <c r="AH1135" s="231"/>
      <c r="AK1135" s="215" t="s">
        <v>639</v>
      </c>
      <c r="AM1135" s="231"/>
      <c r="AQ1135" s="231"/>
      <c r="AS1135" s="231"/>
    </row>
    <row r="1136" spans="1:45" customFormat="1" ht="67.5" x14ac:dyDescent="0.25">
      <c r="A1136" s="236"/>
      <c r="B1136" s="239"/>
      <c r="C1136" s="238" t="s">
        <v>640</v>
      </c>
      <c r="D1136" s="363" t="s">
        <v>641</v>
      </c>
      <c r="E1136" s="363"/>
      <c r="F1136" s="363"/>
      <c r="G1136" s="240" t="s">
        <v>67</v>
      </c>
      <c r="H1136" s="248">
        <v>57</v>
      </c>
      <c r="I1136" s="244">
        <v>0.85</v>
      </c>
      <c r="J1136" s="244">
        <v>48.45</v>
      </c>
      <c r="K1136" s="250"/>
      <c r="L1136" s="241"/>
      <c r="M1136" s="242">
        <v>54.43</v>
      </c>
      <c r="N1136" s="241"/>
      <c r="O1136" s="247">
        <v>2436.9899999999998</v>
      </c>
      <c r="AF1136" s="231"/>
      <c r="AG1136" s="231"/>
      <c r="AH1136" s="231"/>
      <c r="AK1136" s="215" t="s">
        <v>641</v>
      </c>
      <c r="AM1136" s="231"/>
      <c r="AQ1136" s="231"/>
      <c r="AS1136" s="231"/>
    </row>
    <row r="1137" spans="1:45" customFormat="1" ht="15" x14ac:dyDescent="0.25">
      <c r="A1137" s="236"/>
      <c r="B1137" s="260"/>
      <c r="C1137" s="295"/>
      <c r="D1137" s="364" t="s">
        <v>70</v>
      </c>
      <c r="E1137" s="364"/>
      <c r="F1137" s="364"/>
      <c r="G1137" s="233"/>
      <c r="H1137" s="261"/>
      <c r="I1137" s="261"/>
      <c r="J1137" s="261"/>
      <c r="K1137" s="262"/>
      <c r="L1137" s="261"/>
      <c r="M1137" s="263">
        <v>956.59</v>
      </c>
      <c r="N1137" s="256"/>
      <c r="O1137" s="264">
        <v>18392.71</v>
      </c>
      <c r="AF1137" s="231"/>
      <c r="AG1137" s="231"/>
      <c r="AH1137" s="231"/>
      <c r="AM1137" s="231" t="s">
        <v>70</v>
      </c>
      <c r="AQ1137" s="231"/>
      <c r="AS1137" s="231"/>
    </row>
    <row r="1138" spans="1:45" customFormat="1" ht="23.25" x14ac:dyDescent="0.25">
      <c r="A1138" s="232" t="s">
        <v>976</v>
      </c>
      <c r="B1138" s="233" t="s">
        <v>311</v>
      </c>
      <c r="C1138" s="294" t="s">
        <v>642</v>
      </c>
      <c r="D1138" s="368" t="s">
        <v>643</v>
      </c>
      <c r="E1138" s="368"/>
      <c r="F1138" s="368"/>
      <c r="G1138" s="233" t="s">
        <v>116</v>
      </c>
      <c r="H1138" s="233">
        <v>-4.08E-4</v>
      </c>
      <c r="I1138" s="233" t="s">
        <v>48</v>
      </c>
      <c r="J1138" s="233" t="s">
        <v>977</v>
      </c>
      <c r="K1138" s="234" t="s">
        <v>645</v>
      </c>
      <c r="L1138" s="233"/>
      <c r="M1138" s="234" t="s">
        <v>978</v>
      </c>
      <c r="N1138" s="233" t="s">
        <v>82</v>
      </c>
      <c r="O1138" s="235" t="s">
        <v>979</v>
      </c>
      <c r="AF1138" s="231"/>
      <c r="AG1138" s="231"/>
      <c r="AH1138" s="231" t="s">
        <v>643</v>
      </c>
      <c r="AM1138" s="231"/>
      <c r="AQ1138" s="231"/>
      <c r="AS1138" s="231"/>
    </row>
    <row r="1139" spans="1:45" customFormat="1" ht="15" x14ac:dyDescent="0.25">
      <c r="A1139" s="267"/>
      <c r="B1139" s="214"/>
      <c r="C1139" s="295"/>
      <c r="D1139" s="363" t="s">
        <v>648</v>
      </c>
      <c r="E1139" s="363"/>
      <c r="F1139" s="363"/>
      <c r="G1139" s="363"/>
      <c r="H1139" s="363"/>
      <c r="I1139" s="363"/>
      <c r="J1139" s="363"/>
      <c r="K1139" s="363"/>
      <c r="L1139" s="363"/>
      <c r="M1139" s="363"/>
      <c r="N1139" s="363"/>
      <c r="O1139" s="365"/>
      <c r="AF1139" s="231"/>
      <c r="AG1139" s="231"/>
      <c r="AH1139" s="231"/>
      <c r="AM1139" s="231"/>
      <c r="AN1139" s="215" t="s">
        <v>648</v>
      </c>
      <c r="AQ1139" s="231"/>
      <c r="AS1139" s="231"/>
    </row>
    <row r="1140" spans="1:45" customFormat="1" ht="15" x14ac:dyDescent="0.25">
      <c r="A1140" s="236"/>
      <c r="B1140" s="260"/>
      <c r="C1140" s="295"/>
      <c r="D1140" s="364" t="s">
        <v>70</v>
      </c>
      <c r="E1140" s="364"/>
      <c r="F1140" s="364"/>
      <c r="G1140" s="233"/>
      <c r="H1140" s="261"/>
      <c r="I1140" s="261"/>
      <c r="J1140" s="261"/>
      <c r="K1140" s="262"/>
      <c r="L1140" s="261"/>
      <c r="M1140" s="263">
        <v>-3.46</v>
      </c>
      <c r="N1140" s="256"/>
      <c r="O1140" s="270">
        <v>-28.23</v>
      </c>
      <c r="AF1140" s="231"/>
      <c r="AG1140" s="231"/>
      <c r="AH1140" s="231"/>
      <c r="AM1140" s="231" t="s">
        <v>70</v>
      </c>
      <c r="AQ1140" s="231"/>
      <c r="AS1140" s="231"/>
    </row>
    <row r="1141" spans="1:45" customFormat="1" ht="57" x14ac:dyDescent="0.25">
      <c r="A1141" s="232" t="s">
        <v>375</v>
      </c>
      <c r="B1141" s="233" t="s">
        <v>312</v>
      </c>
      <c r="C1141" s="294" t="s">
        <v>649</v>
      </c>
      <c r="D1141" s="368" t="s">
        <v>980</v>
      </c>
      <c r="E1141" s="368"/>
      <c r="F1141" s="368"/>
      <c r="G1141" s="233" t="s">
        <v>105</v>
      </c>
      <c r="H1141" s="233">
        <v>288</v>
      </c>
      <c r="I1141" s="233" t="s">
        <v>48</v>
      </c>
      <c r="J1141" s="233" t="s">
        <v>981</v>
      </c>
      <c r="K1141" s="234" t="s">
        <v>652</v>
      </c>
      <c r="L1141" s="233" t="s">
        <v>308</v>
      </c>
      <c r="M1141" s="234" t="s">
        <v>982</v>
      </c>
      <c r="N1141" s="233" t="s">
        <v>82</v>
      </c>
      <c r="O1141" s="235" t="s">
        <v>983</v>
      </c>
      <c r="AF1141" s="231"/>
      <c r="AG1141" s="231"/>
      <c r="AH1141" s="231" t="s">
        <v>980</v>
      </c>
      <c r="AM1141" s="231"/>
      <c r="AQ1141" s="231"/>
      <c r="AS1141" s="231"/>
    </row>
    <row r="1142" spans="1:45" customFormat="1" ht="15" x14ac:dyDescent="0.25">
      <c r="A1142" s="267"/>
      <c r="B1142" s="214"/>
      <c r="C1142" s="295"/>
      <c r="D1142" s="363" t="s">
        <v>83</v>
      </c>
      <c r="E1142" s="363"/>
      <c r="F1142" s="363"/>
      <c r="G1142" s="363"/>
      <c r="H1142" s="363"/>
      <c r="I1142" s="363"/>
      <c r="J1142" s="363"/>
      <c r="K1142" s="363"/>
      <c r="L1142" s="363"/>
      <c r="M1142" s="363"/>
      <c r="N1142" s="363"/>
      <c r="O1142" s="365"/>
      <c r="AF1142" s="231"/>
      <c r="AG1142" s="231"/>
      <c r="AH1142" s="231"/>
      <c r="AM1142" s="231"/>
      <c r="AN1142" s="215" t="s">
        <v>83</v>
      </c>
      <c r="AQ1142" s="231"/>
      <c r="AS1142" s="231"/>
    </row>
    <row r="1143" spans="1:45" customFormat="1" ht="15" x14ac:dyDescent="0.25">
      <c r="A1143" s="267"/>
      <c r="B1143" s="260"/>
      <c r="C1143" s="295"/>
      <c r="D1143" s="363" t="s">
        <v>655</v>
      </c>
      <c r="E1143" s="363"/>
      <c r="F1143" s="363"/>
      <c r="G1143" s="363"/>
      <c r="H1143" s="363"/>
      <c r="I1143" s="363"/>
      <c r="J1143" s="363"/>
      <c r="K1143" s="363"/>
      <c r="L1143" s="363"/>
      <c r="M1143" s="363"/>
      <c r="N1143" s="363"/>
      <c r="O1143" s="365"/>
      <c r="AF1143" s="231"/>
      <c r="AG1143" s="231"/>
      <c r="AH1143" s="231"/>
      <c r="AM1143" s="231"/>
      <c r="AO1143" s="215" t="s">
        <v>655</v>
      </c>
      <c r="AQ1143" s="231"/>
      <c r="AS1143" s="231"/>
    </row>
    <row r="1144" spans="1:45" customFormat="1" ht="15" x14ac:dyDescent="0.25">
      <c r="A1144" s="236"/>
      <c r="B1144" s="237"/>
      <c r="C1144" s="238"/>
      <c r="D1144" s="366" t="s">
        <v>633</v>
      </c>
      <c r="E1144" s="366"/>
      <c r="F1144" s="366"/>
      <c r="G1144" s="366"/>
      <c r="H1144" s="366"/>
      <c r="I1144" s="366"/>
      <c r="J1144" s="366"/>
      <c r="K1144" s="366"/>
      <c r="L1144" s="366"/>
      <c r="M1144" s="366"/>
      <c r="N1144" s="366"/>
      <c r="O1144" s="367"/>
      <c r="AF1144" s="231"/>
      <c r="AG1144" s="231"/>
      <c r="AH1144" s="231"/>
      <c r="AI1144" s="215" t="s">
        <v>633</v>
      </c>
      <c r="AM1144" s="231"/>
      <c r="AQ1144" s="231"/>
      <c r="AS1144" s="231"/>
    </row>
    <row r="1145" spans="1:45" customFormat="1" ht="15" x14ac:dyDescent="0.25">
      <c r="A1145" s="236"/>
      <c r="B1145" s="237"/>
      <c r="C1145" s="238"/>
      <c r="D1145" s="366" t="s">
        <v>117</v>
      </c>
      <c r="E1145" s="366"/>
      <c r="F1145" s="366"/>
      <c r="G1145" s="366"/>
      <c r="H1145" s="366"/>
      <c r="I1145" s="366"/>
      <c r="J1145" s="366"/>
      <c r="K1145" s="366"/>
      <c r="L1145" s="366"/>
      <c r="M1145" s="366"/>
      <c r="N1145" s="366"/>
      <c r="O1145" s="367"/>
      <c r="AF1145" s="231"/>
      <c r="AG1145" s="231"/>
      <c r="AH1145" s="231"/>
      <c r="AI1145" s="215" t="s">
        <v>117</v>
      </c>
      <c r="AM1145" s="231"/>
      <c r="AQ1145" s="231"/>
      <c r="AS1145" s="231"/>
    </row>
    <row r="1146" spans="1:45" customFormat="1" ht="15" x14ac:dyDescent="0.25">
      <c r="A1146" s="236"/>
      <c r="B1146" s="260"/>
      <c r="C1146" s="295"/>
      <c r="D1146" s="364" t="s">
        <v>70</v>
      </c>
      <c r="E1146" s="364"/>
      <c r="F1146" s="364"/>
      <c r="G1146" s="233"/>
      <c r="H1146" s="261"/>
      <c r="I1146" s="261"/>
      <c r="J1146" s="261"/>
      <c r="K1146" s="262"/>
      <c r="L1146" s="261"/>
      <c r="M1146" s="263">
        <v>699.47</v>
      </c>
      <c r="N1146" s="256"/>
      <c r="O1146" s="264">
        <v>5707.68</v>
      </c>
      <c r="AF1146" s="231"/>
      <c r="AG1146" s="231"/>
      <c r="AH1146" s="231"/>
      <c r="AM1146" s="231" t="s">
        <v>70</v>
      </c>
      <c r="AQ1146" s="231"/>
      <c r="AS1146" s="231"/>
    </row>
    <row r="1147" spans="1:45" customFormat="1" ht="56.25" x14ac:dyDescent="0.25">
      <c r="A1147" s="232" t="s">
        <v>984</v>
      </c>
      <c r="B1147" s="233" t="s">
        <v>307</v>
      </c>
      <c r="C1147" s="294" t="s">
        <v>626</v>
      </c>
      <c r="D1147" s="368" t="s">
        <v>627</v>
      </c>
      <c r="E1147" s="368"/>
      <c r="F1147" s="368"/>
      <c r="G1147" s="233" t="s">
        <v>105</v>
      </c>
      <c r="H1147" s="233">
        <v>45</v>
      </c>
      <c r="I1147" s="233" t="s">
        <v>48</v>
      </c>
      <c r="J1147" s="233" t="s">
        <v>338</v>
      </c>
      <c r="K1147" s="234" t="s">
        <v>629</v>
      </c>
      <c r="L1147" s="233" t="s">
        <v>308</v>
      </c>
      <c r="M1147" s="234" t="s">
        <v>985</v>
      </c>
      <c r="N1147" s="233" t="s">
        <v>82</v>
      </c>
      <c r="O1147" s="235" t="s">
        <v>986</v>
      </c>
      <c r="AF1147" s="231"/>
      <c r="AG1147" s="231"/>
      <c r="AH1147" s="231" t="s">
        <v>627</v>
      </c>
      <c r="AM1147" s="231"/>
      <c r="AQ1147" s="231"/>
      <c r="AS1147" s="231"/>
    </row>
    <row r="1148" spans="1:45" customFormat="1" ht="15" x14ac:dyDescent="0.25">
      <c r="A1148" s="267"/>
      <c r="B1148" s="214"/>
      <c r="C1148" s="295"/>
      <c r="D1148" s="363" t="s">
        <v>83</v>
      </c>
      <c r="E1148" s="363"/>
      <c r="F1148" s="363"/>
      <c r="G1148" s="363"/>
      <c r="H1148" s="363"/>
      <c r="I1148" s="363"/>
      <c r="J1148" s="363"/>
      <c r="K1148" s="363"/>
      <c r="L1148" s="363"/>
      <c r="M1148" s="363"/>
      <c r="N1148" s="363"/>
      <c r="O1148" s="365"/>
      <c r="AF1148" s="231"/>
      <c r="AG1148" s="231"/>
      <c r="AH1148" s="231"/>
      <c r="AM1148" s="231"/>
      <c r="AN1148" s="215" t="s">
        <v>83</v>
      </c>
      <c r="AQ1148" s="231"/>
      <c r="AS1148" s="231"/>
    </row>
    <row r="1149" spans="1:45" customFormat="1" ht="15" x14ac:dyDescent="0.25">
      <c r="A1149" s="267"/>
      <c r="B1149" s="260"/>
      <c r="C1149" s="295"/>
      <c r="D1149" s="363" t="s">
        <v>632</v>
      </c>
      <c r="E1149" s="363"/>
      <c r="F1149" s="363"/>
      <c r="G1149" s="363"/>
      <c r="H1149" s="363"/>
      <c r="I1149" s="363"/>
      <c r="J1149" s="363"/>
      <c r="K1149" s="363"/>
      <c r="L1149" s="363"/>
      <c r="M1149" s="363"/>
      <c r="N1149" s="363"/>
      <c r="O1149" s="365"/>
      <c r="AF1149" s="231"/>
      <c r="AG1149" s="231"/>
      <c r="AH1149" s="231"/>
      <c r="AM1149" s="231"/>
      <c r="AO1149" s="215" t="s">
        <v>632</v>
      </c>
      <c r="AQ1149" s="231"/>
      <c r="AS1149" s="231"/>
    </row>
    <row r="1150" spans="1:45" customFormat="1" ht="15" x14ac:dyDescent="0.25">
      <c r="A1150" s="236"/>
      <c r="B1150" s="237"/>
      <c r="C1150" s="238"/>
      <c r="D1150" s="366" t="s">
        <v>633</v>
      </c>
      <c r="E1150" s="366"/>
      <c r="F1150" s="366"/>
      <c r="G1150" s="366"/>
      <c r="H1150" s="366"/>
      <c r="I1150" s="366"/>
      <c r="J1150" s="366"/>
      <c r="K1150" s="366"/>
      <c r="L1150" s="366"/>
      <c r="M1150" s="366"/>
      <c r="N1150" s="366"/>
      <c r="O1150" s="367"/>
      <c r="AF1150" s="231"/>
      <c r="AG1150" s="231"/>
      <c r="AH1150" s="231"/>
      <c r="AI1150" s="215" t="s">
        <v>633</v>
      </c>
      <c r="AM1150" s="231"/>
      <c r="AQ1150" s="231"/>
      <c r="AS1150" s="231"/>
    </row>
    <row r="1151" spans="1:45" customFormat="1" ht="15" x14ac:dyDescent="0.25">
      <c r="A1151" s="236"/>
      <c r="B1151" s="237"/>
      <c r="C1151" s="238"/>
      <c r="D1151" s="366" t="s">
        <v>117</v>
      </c>
      <c r="E1151" s="366"/>
      <c r="F1151" s="366"/>
      <c r="G1151" s="366"/>
      <c r="H1151" s="366"/>
      <c r="I1151" s="366"/>
      <c r="J1151" s="366"/>
      <c r="K1151" s="366"/>
      <c r="L1151" s="366"/>
      <c r="M1151" s="366"/>
      <c r="N1151" s="366"/>
      <c r="O1151" s="367"/>
      <c r="AF1151" s="231"/>
      <c r="AG1151" s="231"/>
      <c r="AH1151" s="231"/>
      <c r="AI1151" s="215" t="s">
        <v>117</v>
      </c>
      <c r="AM1151" s="231"/>
      <c r="AQ1151" s="231"/>
      <c r="AS1151" s="231"/>
    </row>
    <row r="1152" spans="1:45" customFormat="1" ht="15" x14ac:dyDescent="0.25">
      <c r="A1152" s="236"/>
      <c r="B1152" s="260"/>
      <c r="C1152" s="295"/>
      <c r="D1152" s="364" t="s">
        <v>70</v>
      </c>
      <c r="E1152" s="364"/>
      <c r="F1152" s="364"/>
      <c r="G1152" s="233"/>
      <c r="H1152" s="261"/>
      <c r="I1152" s="261"/>
      <c r="J1152" s="261"/>
      <c r="K1152" s="262"/>
      <c r="L1152" s="261"/>
      <c r="M1152" s="263">
        <v>456.4</v>
      </c>
      <c r="N1152" s="256"/>
      <c r="O1152" s="264">
        <v>3724.22</v>
      </c>
      <c r="AF1152" s="231"/>
      <c r="AG1152" s="231"/>
      <c r="AH1152" s="231"/>
      <c r="AM1152" s="231" t="s">
        <v>70</v>
      </c>
      <c r="AQ1152" s="231"/>
      <c r="AS1152" s="231"/>
    </row>
    <row r="1153" spans="1:45" customFormat="1" ht="15" x14ac:dyDescent="0.25">
      <c r="A1153" s="271"/>
      <c r="B1153" s="216"/>
      <c r="C1153" s="234"/>
      <c r="D1153" s="364" t="s">
        <v>987</v>
      </c>
      <c r="E1153" s="364"/>
      <c r="F1153" s="364"/>
      <c r="G1153" s="364"/>
      <c r="H1153" s="364"/>
      <c r="I1153" s="364"/>
      <c r="J1153" s="364"/>
      <c r="K1153" s="364"/>
      <c r="L1153" s="364"/>
      <c r="M1153" s="272"/>
      <c r="N1153" s="273"/>
      <c r="O1153" s="274"/>
      <c r="P1153" s="275"/>
      <c r="AF1153" s="231"/>
      <c r="AG1153" s="231"/>
      <c r="AH1153" s="231"/>
      <c r="AM1153" s="231"/>
      <c r="AQ1153" s="231" t="s">
        <v>987</v>
      </c>
      <c r="AS1153" s="231"/>
    </row>
    <row r="1154" spans="1:45" customFormat="1" ht="15" x14ac:dyDescent="0.25">
      <c r="A1154" s="236"/>
      <c r="B1154" s="214"/>
      <c r="C1154" s="238"/>
      <c r="D1154" s="363" t="s">
        <v>94</v>
      </c>
      <c r="E1154" s="363"/>
      <c r="F1154" s="363"/>
      <c r="G1154" s="363"/>
      <c r="H1154" s="363"/>
      <c r="I1154" s="363"/>
      <c r="J1154" s="363"/>
      <c r="K1154" s="363"/>
      <c r="L1154" s="363"/>
      <c r="M1154" s="276">
        <v>5543.08</v>
      </c>
      <c r="N1154" s="277"/>
      <c r="O1154" s="278"/>
      <c r="P1154" s="279"/>
      <c r="AF1154" s="231"/>
      <c r="AG1154" s="231"/>
      <c r="AH1154" s="231"/>
      <c r="AM1154" s="231"/>
      <c r="AQ1154" s="231"/>
      <c r="AR1154" s="215" t="s">
        <v>94</v>
      </c>
      <c r="AS1154" s="231"/>
    </row>
    <row r="1155" spans="1:45" customFormat="1" ht="15" x14ac:dyDescent="0.25">
      <c r="A1155" s="236"/>
      <c r="B1155" s="214"/>
      <c r="C1155" s="238"/>
      <c r="D1155" s="363" t="s">
        <v>95</v>
      </c>
      <c r="E1155" s="363"/>
      <c r="F1155" s="363"/>
      <c r="G1155" s="363"/>
      <c r="H1155" s="363"/>
      <c r="I1155" s="363"/>
      <c r="J1155" s="363"/>
      <c r="K1155" s="363"/>
      <c r="L1155" s="363"/>
      <c r="M1155" s="279"/>
      <c r="N1155" s="277"/>
      <c r="O1155" s="278"/>
      <c r="P1155" s="279"/>
      <c r="AF1155" s="231"/>
      <c r="AG1155" s="231"/>
      <c r="AH1155" s="231"/>
      <c r="AM1155" s="231"/>
      <c r="AQ1155" s="231"/>
      <c r="AR1155" s="215" t="s">
        <v>95</v>
      </c>
      <c r="AS1155" s="231"/>
    </row>
    <row r="1156" spans="1:45" customFormat="1" ht="15" x14ac:dyDescent="0.25">
      <c r="A1156" s="236"/>
      <c r="B1156" s="214"/>
      <c r="C1156" s="238"/>
      <c r="D1156" s="363" t="s">
        <v>96</v>
      </c>
      <c r="E1156" s="363"/>
      <c r="F1156" s="363"/>
      <c r="G1156" s="363"/>
      <c r="H1156" s="363"/>
      <c r="I1156" s="363"/>
      <c r="J1156" s="363"/>
      <c r="K1156" s="363"/>
      <c r="L1156" s="363"/>
      <c r="M1156" s="280">
        <v>224.67</v>
      </c>
      <c r="N1156" s="277"/>
      <c r="O1156" s="278"/>
      <c r="P1156" s="279"/>
      <c r="AF1156" s="231"/>
      <c r="AG1156" s="231"/>
      <c r="AH1156" s="231"/>
      <c r="AM1156" s="231"/>
      <c r="AQ1156" s="231"/>
      <c r="AR1156" s="215" t="s">
        <v>96</v>
      </c>
      <c r="AS1156" s="231"/>
    </row>
    <row r="1157" spans="1:45" customFormat="1" ht="15" x14ac:dyDescent="0.25">
      <c r="A1157" s="236"/>
      <c r="B1157" s="214"/>
      <c r="C1157" s="238"/>
      <c r="D1157" s="363" t="s">
        <v>97</v>
      </c>
      <c r="E1157" s="363"/>
      <c r="F1157" s="363"/>
      <c r="G1157" s="363"/>
      <c r="H1157" s="363"/>
      <c r="I1157" s="363"/>
      <c r="J1157" s="363"/>
      <c r="K1157" s="363"/>
      <c r="L1157" s="363"/>
      <c r="M1157" s="280">
        <v>22.35</v>
      </c>
      <c r="N1157" s="277"/>
      <c r="O1157" s="278"/>
      <c r="P1157" s="279"/>
      <c r="AF1157" s="231"/>
      <c r="AG1157" s="231"/>
      <c r="AH1157" s="231"/>
      <c r="AM1157" s="231"/>
      <c r="AQ1157" s="231"/>
      <c r="AR1157" s="215" t="s">
        <v>97</v>
      </c>
      <c r="AS1157" s="231"/>
    </row>
    <row r="1158" spans="1:45" customFormat="1" ht="15" x14ac:dyDescent="0.25">
      <c r="A1158" s="236"/>
      <c r="B1158" s="214"/>
      <c r="C1158" s="238"/>
      <c r="D1158" s="363" t="s">
        <v>98</v>
      </c>
      <c r="E1158" s="363"/>
      <c r="F1158" s="363"/>
      <c r="G1158" s="363"/>
      <c r="H1158" s="363"/>
      <c r="I1158" s="363"/>
      <c r="J1158" s="363"/>
      <c r="K1158" s="363"/>
      <c r="L1158" s="363"/>
      <c r="M1158" s="280">
        <v>3.42</v>
      </c>
      <c r="N1158" s="277"/>
      <c r="O1158" s="278"/>
      <c r="P1158" s="279"/>
      <c r="AF1158" s="231"/>
      <c r="AG1158" s="231"/>
      <c r="AH1158" s="231"/>
      <c r="AM1158" s="231"/>
      <c r="AQ1158" s="231"/>
      <c r="AR1158" s="215" t="s">
        <v>98</v>
      </c>
      <c r="AS1158" s="231"/>
    </row>
    <row r="1159" spans="1:45" customFormat="1" ht="15" x14ac:dyDescent="0.25">
      <c r="A1159" s="236"/>
      <c r="B1159" s="214"/>
      <c r="C1159" s="238"/>
      <c r="D1159" s="363" t="s">
        <v>99</v>
      </c>
      <c r="E1159" s="363"/>
      <c r="F1159" s="363"/>
      <c r="G1159" s="363"/>
      <c r="H1159" s="363"/>
      <c r="I1159" s="363"/>
      <c r="J1159" s="363"/>
      <c r="K1159" s="363"/>
      <c r="L1159" s="363"/>
      <c r="M1159" s="276">
        <v>5296.06</v>
      </c>
      <c r="N1159" s="277"/>
      <c r="O1159" s="278"/>
      <c r="P1159" s="279"/>
      <c r="AF1159" s="231"/>
      <c r="AG1159" s="231"/>
      <c r="AH1159" s="231"/>
      <c r="AM1159" s="231"/>
      <c r="AQ1159" s="231"/>
      <c r="AR1159" s="215" t="s">
        <v>99</v>
      </c>
      <c r="AS1159" s="231"/>
    </row>
    <row r="1160" spans="1:45" customFormat="1" ht="15" x14ac:dyDescent="0.25">
      <c r="A1160" s="236"/>
      <c r="B1160" s="214"/>
      <c r="C1160" s="238"/>
      <c r="D1160" s="363" t="s">
        <v>100</v>
      </c>
      <c r="E1160" s="363"/>
      <c r="F1160" s="363"/>
      <c r="G1160" s="363"/>
      <c r="H1160" s="363"/>
      <c r="I1160" s="363"/>
      <c r="J1160" s="363"/>
      <c r="K1160" s="363"/>
      <c r="L1160" s="363"/>
      <c r="M1160" s="276">
        <v>5902.21</v>
      </c>
      <c r="N1160" s="277"/>
      <c r="O1160" s="278"/>
      <c r="P1160" s="279"/>
      <c r="AF1160" s="231"/>
      <c r="AG1160" s="231"/>
      <c r="AH1160" s="231"/>
      <c r="AM1160" s="231"/>
      <c r="AQ1160" s="231"/>
      <c r="AR1160" s="215" t="s">
        <v>100</v>
      </c>
      <c r="AS1160" s="231"/>
    </row>
    <row r="1161" spans="1:45" customFormat="1" ht="15" x14ac:dyDescent="0.25">
      <c r="A1161" s="236"/>
      <c r="B1161" s="214"/>
      <c r="C1161" s="238"/>
      <c r="D1161" s="363" t="s">
        <v>95</v>
      </c>
      <c r="E1161" s="363"/>
      <c r="F1161" s="363"/>
      <c r="G1161" s="363"/>
      <c r="H1161" s="363"/>
      <c r="I1161" s="363"/>
      <c r="J1161" s="363"/>
      <c r="K1161" s="363"/>
      <c r="L1161" s="363"/>
      <c r="M1161" s="279"/>
      <c r="N1161" s="277"/>
      <c r="O1161" s="278"/>
      <c r="P1161" s="279"/>
      <c r="AF1161" s="231"/>
      <c r="AG1161" s="231"/>
      <c r="AH1161" s="231"/>
      <c r="AM1161" s="231"/>
      <c r="AQ1161" s="231"/>
      <c r="AR1161" s="215" t="s">
        <v>95</v>
      </c>
      <c r="AS1161" s="231"/>
    </row>
    <row r="1162" spans="1:45" customFormat="1" ht="15" x14ac:dyDescent="0.25">
      <c r="A1162" s="236"/>
      <c r="B1162" s="214"/>
      <c r="C1162" s="238"/>
      <c r="D1162" s="363" t="s">
        <v>106</v>
      </c>
      <c r="E1162" s="363"/>
      <c r="F1162" s="363"/>
      <c r="G1162" s="363"/>
      <c r="H1162" s="363"/>
      <c r="I1162" s="363"/>
      <c r="J1162" s="363"/>
      <c r="K1162" s="363"/>
      <c r="L1162" s="363"/>
      <c r="M1162" s="280">
        <v>224.67</v>
      </c>
      <c r="N1162" s="277"/>
      <c r="O1162" s="278"/>
      <c r="P1162" s="279"/>
      <c r="AF1162" s="231"/>
      <c r="AG1162" s="231"/>
      <c r="AH1162" s="231"/>
      <c r="AM1162" s="231"/>
      <c r="AQ1162" s="231"/>
      <c r="AR1162" s="215" t="s">
        <v>106</v>
      </c>
      <c r="AS1162" s="231"/>
    </row>
    <row r="1163" spans="1:45" customFormat="1" ht="15" x14ac:dyDescent="0.25">
      <c r="A1163" s="236"/>
      <c r="B1163" s="214"/>
      <c r="C1163" s="238"/>
      <c r="D1163" s="363" t="s">
        <v>107</v>
      </c>
      <c r="E1163" s="363"/>
      <c r="F1163" s="363"/>
      <c r="G1163" s="363"/>
      <c r="H1163" s="363"/>
      <c r="I1163" s="363"/>
      <c r="J1163" s="363"/>
      <c r="K1163" s="363"/>
      <c r="L1163" s="363"/>
      <c r="M1163" s="280">
        <v>22.35</v>
      </c>
      <c r="N1163" s="277"/>
      <c r="O1163" s="278"/>
      <c r="P1163" s="279"/>
      <c r="AF1163" s="231"/>
      <c r="AG1163" s="231"/>
      <c r="AH1163" s="231"/>
      <c r="AM1163" s="231"/>
      <c r="AQ1163" s="231"/>
      <c r="AR1163" s="215" t="s">
        <v>107</v>
      </c>
      <c r="AS1163" s="231"/>
    </row>
    <row r="1164" spans="1:45" customFormat="1" ht="15" x14ac:dyDescent="0.25">
      <c r="A1164" s="236"/>
      <c r="B1164" s="214"/>
      <c r="C1164" s="238"/>
      <c r="D1164" s="363" t="s">
        <v>108</v>
      </c>
      <c r="E1164" s="363"/>
      <c r="F1164" s="363"/>
      <c r="G1164" s="363"/>
      <c r="H1164" s="363"/>
      <c r="I1164" s="363"/>
      <c r="J1164" s="363"/>
      <c r="K1164" s="363"/>
      <c r="L1164" s="363"/>
      <c r="M1164" s="280">
        <v>3.42</v>
      </c>
      <c r="N1164" s="277"/>
      <c r="O1164" s="278"/>
      <c r="P1164" s="279"/>
      <c r="AF1164" s="231"/>
      <c r="AG1164" s="231"/>
      <c r="AH1164" s="231"/>
      <c r="AM1164" s="231"/>
      <c r="AQ1164" s="231"/>
      <c r="AR1164" s="215" t="s">
        <v>108</v>
      </c>
      <c r="AS1164" s="231"/>
    </row>
    <row r="1165" spans="1:45" customFormat="1" ht="15" x14ac:dyDescent="0.25">
      <c r="A1165" s="236"/>
      <c r="B1165" s="214"/>
      <c r="C1165" s="238"/>
      <c r="D1165" s="363" t="s">
        <v>133</v>
      </c>
      <c r="E1165" s="363"/>
      <c r="F1165" s="363"/>
      <c r="G1165" s="363"/>
      <c r="H1165" s="363"/>
      <c r="I1165" s="363"/>
      <c r="J1165" s="363"/>
      <c r="K1165" s="363"/>
      <c r="L1165" s="363"/>
      <c r="M1165" s="276">
        <v>5296.06</v>
      </c>
      <c r="N1165" s="277"/>
      <c r="O1165" s="278"/>
      <c r="P1165" s="279"/>
      <c r="AF1165" s="231"/>
      <c r="AG1165" s="231"/>
      <c r="AH1165" s="231"/>
      <c r="AM1165" s="231"/>
      <c r="AQ1165" s="231"/>
      <c r="AR1165" s="215" t="s">
        <v>133</v>
      </c>
      <c r="AS1165" s="231"/>
    </row>
    <row r="1166" spans="1:45" customFormat="1" ht="15" x14ac:dyDescent="0.25">
      <c r="A1166" s="236"/>
      <c r="B1166" s="214"/>
      <c r="C1166" s="238"/>
      <c r="D1166" s="363" t="s">
        <v>109</v>
      </c>
      <c r="E1166" s="363"/>
      <c r="F1166" s="363"/>
      <c r="G1166" s="363"/>
      <c r="H1166" s="363"/>
      <c r="I1166" s="363"/>
      <c r="J1166" s="363"/>
      <c r="K1166" s="363"/>
      <c r="L1166" s="363"/>
      <c r="M1166" s="280">
        <v>248.62</v>
      </c>
      <c r="N1166" s="277"/>
      <c r="O1166" s="278"/>
      <c r="P1166" s="279"/>
      <c r="AF1166" s="231"/>
      <c r="AG1166" s="231"/>
      <c r="AH1166" s="231"/>
      <c r="AM1166" s="231"/>
      <c r="AQ1166" s="231"/>
      <c r="AR1166" s="215" t="s">
        <v>109</v>
      </c>
      <c r="AS1166" s="231"/>
    </row>
    <row r="1167" spans="1:45" customFormat="1" ht="15" x14ac:dyDescent="0.25">
      <c r="A1167" s="236"/>
      <c r="B1167" s="214"/>
      <c r="C1167" s="238"/>
      <c r="D1167" s="363" t="s">
        <v>110</v>
      </c>
      <c r="E1167" s="363"/>
      <c r="F1167" s="363"/>
      <c r="G1167" s="363"/>
      <c r="H1167" s="363"/>
      <c r="I1167" s="363"/>
      <c r="J1167" s="363"/>
      <c r="K1167" s="363"/>
      <c r="L1167" s="363"/>
      <c r="M1167" s="280">
        <v>110.51</v>
      </c>
      <c r="N1167" s="277"/>
      <c r="O1167" s="278"/>
      <c r="P1167" s="279"/>
      <c r="AF1167" s="231"/>
      <c r="AG1167" s="231"/>
      <c r="AH1167" s="231"/>
      <c r="AM1167" s="231"/>
      <c r="AQ1167" s="231"/>
      <c r="AR1167" s="215" t="s">
        <v>110</v>
      </c>
      <c r="AS1167" s="231"/>
    </row>
    <row r="1168" spans="1:45" customFormat="1" ht="15" x14ac:dyDescent="0.25">
      <c r="A1168" s="236"/>
      <c r="B1168" s="214"/>
      <c r="C1168" s="238"/>
      <c r="D1168" s="363" t="s">
        <v>101</v>
      </c>
      <c r="E1168" s="363"/>
      <c r="F1168" s="363"/>
      <c r="G1168" s="363"/>
      <c r="H1168" s="363"/>
      <c r="I1168" s="363"/>
      <c r="J1168" s="363"/>
      <c r="K1168" s="363"/>
      <c r="L1168" s="363"/>
      <c r="M1168" s="280">
        <v>228.09</v>
      </c>
      <c r="N1168" s="277"/>
      <c r="O1168" s="278"/>
      <c r="P1168" s="279"/>
      <c r="AF1168" s="231"/>
      <c r="AG1168" s="231"/>
      <c r="AH1168" s="231"/>
      <c r="AM1168" s="231"/>
      <c r="AQ1168" s="231"/>
      <c r="AR1168" s="215" t="s">
        <v>101</v>
      </c>
      <c r="AS1168" s="231"/>
    </row>
    <row r="1169" spans="1:47" customFormat="1" ht="15" x14ac:dyDescent="0.25">
      <c r="A1169" s="236"/>
      <c r="B1169" s="214"/>
      <c r="C1169" s="238"/>
      <c r="D1169" s="363" t="s">
        <v>102</v>
      </c>
      <c r="E1169" s="363"/>
      <c r="F1169" s="363"/>
      <c r="G1169" s="363"/>
      <c r="H1169" s="363"/>
      <c r="I1169" s="363"/>
      <c r="J1169" s="363"/>
      <c r="K1169" s="363"/>
      <c r="L1169" s="363"/>
      <c r="M1169" s="280">
        <v>248.62</v>
      </c>
      <c r="N1169" s="277"/>
      <c r="O1169" s="278"/>
      <c r="P1169" s="279"/>
      <c r="AF1169" s="231"/>
      <c r="AG1169" s="231"/>
      <c r="AH1169" s="231"/>
      <c r="AM1169" s="231"/>
      <c r="AQ1169" s="231"/>
      <c r="AR1169" s="215" t="s">
        <v>102</v>
      </c>
      <c r="AS1169" s="231"/>
    </row>
    <row r="1170" spans="1:47" customFormat="1" ht="15" x14ac:dyDescent="0.25">
      <c r="A1170" s="236"/>
      <c r="B1170" s="214"/>
      <c r="C1170" s="238"/>
      <c r="D1170" s="363" t="s">
        <v>103</v>
      </c>
      <c r="E1170" s="363"/>
      <c r="F1170" s="363"/>
      <c r="G1170" s="363"/>
      <c r="H1170" s="363"/>
      <c r="I1170" s="363"/>
      <c r="J1170" s="363"/>
      <c r="K1170" s="363"/>
      <c r="L1170" s="363"/>
      <c r="M1170" s="280">
        <v>110.51</v>
      </c>
      <c r="N1170" s="277"/>
      <c r="O1170" s="278"/>
      <c r="P1170" s="279"/>
      <c r="AF1170" s="231"/>
      <c r="AG1170" s="231"/>
      <c r="AH1170" s="231"/>
      <c r="AM1170" s="231"/>
      <c r="AQ1170" s="231"/>
      <c r="AR1170" s="215" t="s">
        <v>103</v>
      </c>
      <c r="AS1170" s="231"/>
    </row>
    <row r="1171" spans="1:47" customFormat="1" ht="15" x14ac:dyDescent="0.25">
      <c r="A1171" s="236"/>
      <c r="B1171" s="214"/>
      <c r="C1171" s="281"/>
      <c r="D1171" s="362" t="s">
        <v>988</v>
      </c>
      <c r="E1171" s="362"/>
      <c r="F1171" s="362"/>
      <c r="G1171" s="362"/>
      <c r="H1171" s="362"/>
      <c r="I1171" s="362"/>
      <c r="J1171" s="362"/>
      <c r="K1171" s="362"/>
      <c r="L1171" s="362"/>
      <c r="M1171" s="282">
        <v>5902.21</v>
      </c>
      <c r="N1171" s="283"/>
      <c r="O1171" s="284"/>
      <c r="P1171" s="285"/>
      <c r="AF1171" s="231"/>
      <c r="AG1171" s="231"/>
      <c r="AH1171" s="231"/>
      <c r="AM1171" s="231"/>
      <c r="AQ1171" s="231"/>
      <c r="AS1171" s="231" t="s">
        <v>988</v>
      </c>
    </row>
    <row r="1172" spans="1:47" customFormat="1" ht="15" x14ac:dyDescent="0.25">
      <c r="A1172" s="271"/>
      <c r="B1172" s="216"/>
      <c r="C1172" s="234"/>
      <c r="D1172" s="364" t="s">
        <v>135</v>
      </c>
      <c r="E1172" s="364"/>
      <c r="F1172" s="364"/>
      <c r="G1172" s="364"/>
      <c r="H1172" s="364"/>
      <c r="I1172" s="364"/>
      <c r="J1172" s="364"/>
      <c r="K1172" s="364"/>
      <c r="L1172" s="364"/>
      <c r="M1172" s="272"/>
      <c r="N1172" s="273"/>
      <c r="O1172" s="274"/>
      <c r="AT1172" s="231" t="s">
        <v>135</v>
      </c>
    </row>
    <row r="1173" spans="1:47" customFormat="1" ht="15" x14ac:dyDescent="0.25">
      <c r="A1173" s="236"/>
      <c r="B1173" s="214"/>
      <c r="C1173" s="238"/>
      <c r="D1173" s="363" t="s">
        <v>94</v>
      </c>
      <c r="E1173" s="363"/>
      <c r="F1173" s="363"/>
      <c r="G1173" s="363"/>
      <c r="H1173" s="363"/>
      <c r="I1173" s="363"/>
      <c r="J1173" s="363"/>
      <c r="K1173" s="363"/>
      <c r="L1173" s="363"/>
      <c r="M1173" s="276">
        <v>268203.52000000002</v>
      </c>
      <c r="N1173" s="277"/>
      <c r="O1173" s="286">
        <v>2773849.03</v>
      </c>
      <c r="AT1173" s="231"/>
      <c r="AU1173" s="215" t="s">
        <v>94</v>
      </c>
    </row>
    <row r="1174" spans="1:47" customFormat="1" ht="15" x14ac:dyDescent="0.25">
      <c r="A1174" s="236"/>
      <c r="B1174" s="214"/>
      <c r="C1174" s="238"/>
      <c r="D1174" s="363" t="s">
        <v>95</v>
      </c>
      <c r="E1174" s="363"/>
      <c r="F1174" s="363"/>
      <c r="G1174" s="363"/>
      <c r="H1174" s="363"/>
      <c r="I1174" s="363"/>
      <c r="J1174" s="363"/>
      <c r="K1174" s="363"/>
      <c r="L1174" s="363"/>
      <c r="M1174" s="279"/>
      <c r="N1174" s="277"/>
      <c r="O1174" s="278"/>
      <c r="AT1174" s="231"/>
      <c r="AU1174" s="215" t="s">
        <v>95</v>
      </c>
    </row>
    <row r="1175" spans="1:47" customFormat="1" ht="15" x14ac:dyDescent="0.25">
      <c r="A1175" s="236"/>
      <c r="B1175" s="214"/>
      <c r="C1175" s="238"/>
      <c r="D1175" s="363" t="s">
        <v>96</v>
      </c>
      <c r="E1175" s="363"/>
      <c r="F1175" s="363"/>
      <c r="G1175" s="363"/>
      <c r="H1175" s="363"/>
      <c r="I1175" s="363"/>
      <c r="J1175" s="363"/>
      <c r="K1175" s="363"/>
      <c r="L1175" s="363"/>
      <c r="M1175" s="276">
        <v>12091.19</v>
      </c>
      <c r="N1175" s="277"/>
      <c r="O1175" s="286">
        <v>541322.62</v>
      </c>
      <c r="AT1175" s="231"/>
      <c r="AU1175" s="215" t="s">
        <v>96</v>
      </c>
    </row>
    <row r="1176" spans="1:47" customFormat="1" ht="15" x14ac:dyDescent="0.25">
      <c r="A1176" s="236"/>
      <c r="B1176" s="214"/>
      <c r="C1176" s="238"/>
      <c r="D1176" s="363" t="s">
        <v>97</v>
      </c>
      <c r="E1176" s="363"/>
      <c r="F1176" s="363"/>
      <c r="G1176" s="363"/>
      <c r="H1176" s="363"/>
      <c r="I1176" s="363"/>
      <c r="J1176" s="363"/>
      <c r="K1176" s="363"/>
      <c r="L1176" s="363"/>
      <c r="M1176" s="276">
        <v>28080.67</v>
      </c>
      <c r="N1176" s="277"/>
      <c r="O1176" s="286">
        <v>371788.05</v>
      </c>
      <c r="AT1176" s="231"/>
      <c r="AU1176" s="215" t="s">
        <v>97</v>
      </c>
    </row>
    <row r="1177" spans="1:47" customFormat="1" ht="15" x14ac:dyDescent="0.25">
      <c r="A1177" s="236"/>
      <c r="B1177" s="214"/>
      <c r="C1177" s="238"/>
      <c r="D1177" s="363" t="s">
        <v>98</v>
      </c>
      <c r="E1177" s="363"/>
      <c r="F1177" s="363"/>
      <c r="G1177" s="363"/>
      <c r="H1177" s="363"/>
      <c r="I1177" s="363"/>
      <c r="J1177" s="363"/>
      <c r="K1177" s="363"/>
      <c r="L1177" s="363"/>
      <c r="M1177" s="276">
        <v>2659.32</v>
      </c>
      <c r="N1177" s="277"/>
      <c r="O1177" s="286">
        <v>119057.77</v>
      </c>
      <c r="AT1177" s="231"/>
      <c r="AU1177" s="215" t="s">
        <v>98</v>
      </c>
    </row>
    <row r="1178" spans="1:47" customFormat="1" ht="15" x14ac:dyDescent="0.25">
      <c r="A1178" s="236"/>
      <c r="B1178" s="214"/>
      <c r="C1178" s="238"/>
      <c r="D1178" s="363" t="s">
        <v>99</v>
      </c>
      <c r="E1178" s="363"/>
      <c r="F1178" s="363"/>
      <c r="G1178" s="363"/>
      <c r="H1178" s="363"/>
      <c r="I1178" s="363"/>
      <c r="J1178" s="363"/>
      <c r="K1178" s="363"/>
      <c r="L1178" s="363"/>
      <c r="M1178" s="276">
        <v>228031.66</v>
      </c>
      <c r="N1178" s="277"/>
      <c r="O1178" s="286">
        <v>1860738.36</v>
      </c>
      <c r="AT1178" s="231"/>
      <c r="AU1178" s="215" t="s">
        <v>99</v>
      </c>
    </row>
    <row r="1179" spans="1:47" customFormat="1" ht="15" x14ac:dyDescent="0.25">
      <c r="A1179" s="236"/>
      <c r="B1179" s="214"/>
      <c r="C1179" s="238"/>
      <c r="D1179" s="363" t="s">
        <v>100</v>
      </c>
      <c r="E1179" s="363"/>
      <c r="F1179" s="363"/>
      <c r="G1179" s="363"/>
      <c r="H1179" s="363"/>
      <c r="I1179" s="363"/>
      <c r="J1179" s="363"/>
      <c r="K1179" s="363"/>
      <c r="L1179" s="363"/>
      <c r="M1179" s="276">
        <v>290057.07</v>
      </c>
      <c r="N1179" s="277"/>
      <c r="O1179" s="286">
        <v>3752233.29</v>
      </c>
      <c r="AT1179" s="231"/>
      <c r="AU1179" s="215" t="s">
        <v>100</v>
      </c>
    </row>
    <row r="1180" spans="1:47" customFormat="1" ht="15" x14ac:dyDescent="0.25">
      <c r="A1180" s="236"/>
      <c r="B1180" s="214"/>
      <c r="C1180" s="238"/>
      <c r="D1180" s="363" t="s">
        <v>313</v>
      </c>
      <c r="E1180" s="363"/>
      <c r="F1180" s="363"/>
      <c r="G1180" s="363"/>
      <c r="H1180" s="363"/>
      <c r="I1180" s="363"/>
      <c r="J1180" s="363"/>
      <c r="K1180" s="363"/>
      <c r="L1180" s="363"/>
      <c r="M1180" s="276">
        <v>289820.25</v>
      </c>
      <c r="N1180" s="277"/>
      <c r="O1180" s="286">
        <v>3743803.56</v>
      </c>
      <c r="AT1180" s="231"/>
      <c r="AU1180" s="215" t="s">
        <v>313</v>
      </c>
    </row>
    <row r="1181" spans="1:47" customFormat="1" ht="15" x14ac:dyDescent="0.25">
      <c r="A1181" s="236"/>
      <c r="B1181" s="214"/>
      <c r="C1181" s="238"/>
      <c r="D1181" s="363" t="s">
        <v>314</v>
      </c>
      <c r="E1181" s="363"/>
      <c r="F1181" s="363"/>
      <c r="G1181" s="363"/>
      <c r="H1181" s="363"/>
      <c r="I1181" s="363"/>
      <c r="J1181" s="363"/>
      <c r="K1181" s="363"/>
      <c r="L1181" s="363"/>
      <c r="M1181" s="279"/>
      <c r="N1181" s="277"/>
      <c r="O1181" s="278"/>
      <c r="AT1181" s="231"/>
      <c r="AU1181" s="215" t="s">
        <v>314</v>
      </c>
    </row>
    <row r="1182" spans="1:47" customFormat="1" ht="15" x14ac:dyDescent="0.25">
      <c r="A1182" s="236"/>
      <c r="B1182" s="214"/>
      <c r="C1182" s="238"/>
      <c r="D1182" s="363" t="s">
        <v>315</v>
      </c>
      <c r="E1182" s="363"/>
      <c r="F1182" s="363"/>
      <c r="G1182" s="363"/>
      <c r="H1182" s="363"/>
      <c r="I1182" s="363"/>
      <c r="J1182" s="363"/>
      <c r="K1182" s="363"/>
      <c r="L1182" s="363"/>
      <c r="M1182" s="276">
        <v>12009.2</v>
      </c>
      <c r="N1182" s="277"/>
      <c r="O1182" s="286">
        <v>537651.93000000005</v>
      </c>
      <c r="AT1182" s="231"/>
      <c r="AU1182" s="215" t="s">
        <v>315</v>
      </c>
    </row>
    <row r="1183" spans="1:47" customFormat="1" ht="15" x14ac:dyDescent="0.25">
      <c r="A1183" s="236"/>
      <c r="B1183" s="214"/>
      <c r="C1183" s="238"/>
      <c r="D1183" s="363" t="s">
        <v>316</v>
      </c>
      <c r="E1183" s="363"/>
      <c r="F1183" s="363"/>
      <c r="G1183" s="363"/>
      <c r="H1183" s="363"/>
      <c r="I1183" s="363"/>
      <c r="J1183" s="363"/>
      <c r="K1183" s="363"/>
      <c r="L1183" s="363"/>
      <c r="M1183" s="276">
        <v>28027.42</v>
      </c>
      <c r="N1183" s="277"/>
      <c r="O1183" s="286">
        <v>371083.02</v>
      </c>
      <c r="AT1183" s="231"/>
      <c r="AU1183" s="215" t="s">
        <v>316</v>
      </c>
    </row>
    <row r="1184" spans="1:47" customFormat="1" ht="15" x14ac:dyDescent="0.25">
      <c r="A1184" s="236"/>
      <c r="B1184" s="214"/>
      <c r="C1184" s="238"/>
      <c r="D1184" s="363" t="s">
        <v>317</v>
      </c>
      <c r="E1184" s="363"/>
      <c r="F1184" s="363"/>
      <c r="G1184" s="363"/>
      <c r="H1184" s="363"/>
      <c r="I1184" s="363"/>
      <c r="J1184" s="363"/>
      <c r="K1184" s="363"/>
      <c r="L1184" s="363"/>
      <c r="M1184" s="276">
        <v>2658.98</v>
      </c>
      <c r="N1184" s="277"/>
      <c r="O1184" s="286">
        <v>119042.55</v>
      </c>
      <c r="AT1184" s="231"/>
      <c r="AU1184" s="215" t="s">
        <v>317</v>
      </c>
    </row>
    <row r="1185" spans="1:48" customFormat="1" ht="15" x14ac:dyDescent="0.25">
      <c r="A1185" s="236"/>
      <c r="B1185" s="214"/>
      <c r="C1185" s="238"/>
      <c r="D1185" s="363" t="s">
        <v>318</v>
      </c>
      <c r="E1185" s="363"/>
      <c r="F1185" s="363"/>
      <c r="G1185" s="363"/>
      <c r="H1185" s="363"/>
      <c r="I1185" s="363"/>
      <c r="J1185" s="363"/>
      <c r="K1185" s="363"/>
      <c r="L1185" s="363"/>
      <c r="M1185" s="276">
        <v>228018.17</v>
      </c>
      <c r="N1185" s="277"/>
      <c r="O1185" s="286">
        <v>1860628.28</v>
      </c>
      <c r="AT1185" s="231"/>
      <c r="AU1185" s="215" t="s">
        <v>318</v>
      </c>
    </row>
    <row r="1186" spans="1:48" customFormat="1" ht="15" x14ac:dyDescent="0.25">
      <c r="A1186" s="236"/>
      <c r="B1186" s="214"/>
      <c r="C1186" s="238"/>
      <c r="D1186" s="363" t="s">
        <v>319</v>
      </c>
      <c r="E1186" s="363"/>
      <c r="F1186" s="363"/>
      <c r="G1186" s="363"/>
      <c r="H1186" s="363"/>
      <c r="I1186" s="363"/>
      <c r="J1186" s="363"/>
      <c r="K1186" s="363"/>
      <c r="L1186" s="363"/>
      <c r="M1186" s="276">
        <v>14208.48</v>
      </c>
      <c r="N1186" s="277"/>
      <c r="O1186" s="286">
        <v>636113.94999999995</v>
      </c>
      <c r="AT1186" s="231"/>
      <c r="AU1186" s="215" t="s">
        <v>319</v>
      </c>
    </row>
    <row r="1187" spans="1:48" customFormat="1" ht="15" x14ac:dyDescent="0.25">
      <c r="A1187" s="236"/>
      <c r="B1187" s="214"/>
      <c r="C1187" s="238"/>
      <c r="D1187" s="363" t="s">
        <v>320</v>
      </c>
      <c r="E1187" s="363"/>
      <c r="F1187" s="363"/>
      <c r="G1187" s="363"/>
      <c r="H1187" s="363"/>
      <c r="I1187" s="363"/>
      <c r="J1187" s="363"/>
      <c r="K1187" s="363"/>
      <c r="L1187" s="363"/>
      <c r="M1187" s="276">
        <v>7556.98</v>
      </c>
      <c r="N1187" s="277"/>
      <c r="O1187" s="286">
        <v>338326.38</v>
      </c>
      <c r="AT1187" s="231"/>
      <c r="AU1187" s="215" t="s">
        <v>320</v>
      </c>
    </row>
    <row r="1188" spans="1:48" customFormat="1" ht="15" x14ac:dyDescent="0.25">
      <c r="A1188" s="236"/>
      <c r="B1188" s="214"/>
      <c r="C1188" s="238"/>
      <c r="D1188" s="363" t="s">
        <v>534</v>
      </c>
      <c r="E1188" s="363"/>
      <c r="F1188" s="363"/>
      <c r="G1188" s="363"/>
      <c r="H1188" s="363"/>
      <c r="I1188" s="363"/>
      <c r="J1188" s="363"/>
      <c r="K1188" s="363"/>
      <c r="L1188" s="363"/>
      <c r="M1188" s="280">
        <v>236.82</v>
      </c>
      <c r="N1188" s="277"/>
      <c r="O1188" s="286">
        <v>8429.73</v>
      </c>
      <c r="AT1188" s="231"/>
      <c r="AU1188" s="215" t="s">
        <v>534</v>
      </c>
    </row>
    <row r="1189" spans="1:48" customFormat="1" ht="15" x14ac:dyDescent="0.25">
      <c r="A1189" s="236"/>
      <c r="B1189" s="214"/>
      <c r="C1189" s="238"/>
      <c r="D1189" s="363" t="s">
        <v>314</v>
      </c>
      <c r="E1189" s="363"/>
      <c r="F1189" s="363"/>
      <c r="G1189" s="363"/>
      <c r="H1189" s="363"/>
      <c r="I1189" s="363"/>
      <c r="J1189" s="363"/>
      <c r="K1189" s="363"/>
      <c r="L1189" s="363"/>
      <c r="M1189" s="279"/>
      <c r="N1189" s="277"/>
      <c r="O1189" s="278"/>
      <c r="AT1189" s="231"/>
      <c r="AU1189" s="215" t="s">
        <v>314</v>
      </c>
    </row>
    <row r="1190" spans="1:48" customFormat="1" ht="15" x14ac:dyDescent="0.25">
      <c r="A1190" s="236"/>
      <c r="B1190" s="214"/>
      <c r="C1190" s="238"/>
      <c r="D1190" s="363" t="s">
        <v>315</v>
      </c>
      <c r="E1190" s="363"/>
      <c r="F1190" s="363"/>
      <c r="G1190" s="363"/>
      <c r="H1190" s="363"/>
      <c r="I1190" s="363"/>
      <c r="J1190" s="363"/>
      <c r="K1190" s="363"/>
      <c r="L1190" s="363"/>
      <c r="M1190" s="280">
        <v>81.99</v>
      </c>
      <c r="N1190" s="277"/>
      <c r="O1190" s="286">
        <v>3670.69</v>
      </c>
      <c r="AT1190" s="231"/>
      <c r="AU1190" s="215" t="s">
        <v>315</v>
      </c>
    </row>
    <row r="1191" spans="1:48" customFormat="1" ht="15" x14ac:dyDescent="0.25">
      <c r="A1191" s="236"/>
      <c r="B1191" s="214"/>
      <c r="C1191" s="238"/>
      <c r="D1191" s="363" t="s">
        <v>316</v>
      </c>
      <c r="E1191" s="363"/>
      <c r="F1191" s="363"/>
      <c r="G1191" s="363"/>
      <c r="H1191" s="363"/>
      <c r="I1191" s="363"/>
      <c r="J1191" s="363"/>
      <c r="K1191" s="363"/>
      <c r="L1191" s="363"/>
      <c r="M1191" s="280">
        <v>53.25</v>
      </c>
      <c r="N1191" s="277"/>
      <c r="O1191" s="298">
        <v>705.03</v>
      </c>
      <c r="AT1191" s="231"/>
      <c r="AU1191" s="215" t="s">
        <v>316</v>
      </c>
    </row>
    <row r="1192" spans="1:48" customFormat="1" ht="15" x14ac:dyDescent="0.25">
      <c r="A1192" s="236"/>
      <c r="B1192" s="214"/>
      <c r="C1192" s="238"/>
      <c r="D1192" s="363" t="s">
        <v>317</v>
      </c>
      <c r="E1192" s="363"/>
      <c r="F1192" s="363"/>
      <c r="G1192" s="363"/>
      <c r="H1192" s="363"/>
      <c r="I1192" s="363"/>
      <c r="J1192" s="363"/>
      <c r="K1192" s="363"/>
      <c r="L1192" s="363"/>
      <c r="M1192" s="280">
        <v>0.34</v>
      </c>
      <c r="N1192" s="277"/>
      <c r="O1192" s="298">
        <v>15.22</v>
      </c>
      <c r="AT1192" s="231"/>
      <c r="AU1192" s="215" t="s">
        <v>317</v>
      </c>
    </row>
    <row r="1193" spans="1:48" customFormat="1" ht="15" x14ac:dyDescent="0.25">
      <c r="A1193" s="236"/>
      <c r="B1193" s="214"/>
      <c r="C1193" s="238"/>
      <c r="D1193" s="363" t="s">
        <v>318</v>
      </c>
      <c r="E1193" s="363"/>
      <c r="F1193" s="363"/>
      <c r="G1193" s="363"/>
      <c r="H1193" s="363"/>
      <c r="I1193" s="363"/>
      <c r="J1193" s="363"/>
      <c r="K1193" s="363"/>
      <c r="L1193" s="363"/>
      <c r="M1193" s="280">
        <v>13.49</v>
      </c>
      <c r="N1193" s="277"/>
      <c r="O1193" s="298">
        <v>110.08</v>
      </c>
      <c r="AT1193" s="231"/>
      <c r="AU1193" s="215" t="s">
        <v>318</v>
      </c>
    </row>
    <row r="1194" spans="1:48" customFormat="1" ht="15" x14ac:dyDescent="0.25">
      <c r="A1194" s="236"/>
      <c r="B1194" s="214"/>
      <c r="C1194" s="238"/>
      <c r="D1194" s="363" t="s">
        <v>319</v>
      </c>
      <c r="E1194" s="363"/>
      <c r="F1194" s="363"/>
      <c r="G1194" s="363"/>
      <c r="H1194" s="363"/>
      <c r="I1194" s="363"/>
      <c r="J1194" s="363"/>
      <c r="K1194" s="363"/>
      <c r="L1194" s="363"/>
      <c r="M1194" s="280">
        <v>60.1</v>
      </c>
      <c r="N1194" s="277"/>
      <c r="O1194" s="286">
        <v>2690.72</v>
      </c>
      <c r="AT1194" s="231"/>
      <c r="AU1194" s="215" t="s">
        <v>319</v>
      </c>
    </row>
    <row r="1195" spans="1:48" customFormat="1" ht="15" x14ac:dyDescent="0.25">
      <c r="A1195" s="236"/>
      <c r="B1195" s="214"/>
      <c r="C1195" s="238"/>
      <c r="D1195" s="363" t="s">
        <v>320</v>
      </c>
      <c r="E1195" s="363"/>
      <c r="F1195" s="363"/>
      <c r="G1195" s="363"/>
      <c r="H1195" s="363"/>
      <c r="I1195" s="363"/>
      <c r="J1195" s="363"/>
      <c r="K1195" s="363"/>
      <c r="L1195" s="363"/>
      <c r="M1195" s="280">
        <v>27.99</v>
      </c>
      <c r="N1195" s="277"/>
      <c r="O1195" s="286">
        <v>1253.21</v>
      </c>
      <c r="AT1195" s="231"/>
      <c r="AU1195" s="215" t="s">
        <v>320</v>
      </c>
    </row>
    <row r="1196" spans="1:48" customFormat="1" ht="15" x14ac:dyDescent="0.25">
      <c r="A1196" s="236"/>
      <c r="B1196" s="214"/>
      <c r="C1196" s="238"/>
      <c r="D1196" s="363" t="s">
        <v>101</v>
      </c>
      <c r="E1196" s="363"/>
      <c r="F1196" s="363"/>
      <c r="G1196" s="363"/>
      <c r="H1196" s="363"/>
      <c r="I1196" s="363"/>
      <c r="J1196" s="363"/>
      <c r="K1196" s="363"/>
      <c r="L1196" s="363"/>
      <c r="M1196" s="276">
        <v>14750.51</v>
      </c>
      <c r="N1196" s="277"/>
      <c r="O1196" s="286">
        <v>660380.39</v>
      </c>
      <c r="AT1196" s="231"/>
      <c r="AU1196" s="215" t="s">
        <v>101</v>
      </c>
    </row>
    <row r="1197" spans="1:48" customFormat="1" ht="15" x14ac:dyDescent="0.25">
      <c r="A1197" s="236"/>
      <c r="B1197" s="214"/>
      <c r="C1197" s="238"/>
      <c r="D1197" s="363" t="s">
        <v>102</v>
      </c>
      <c r="E1197" s="363"/>
      <c r="F1197" s="363"/>
      <c r="G1197" s="363"/>
      <c r="H1197" s="363"/>
      <c r="I1197" s="363"/>
      <c r="J1197" s="363"/>
      <c r="K1197" s="363"/>
      <c r="L1197" s="363"/>
      <c r="M1197" s="276">
        <v>14268.58</v>
      </c>
      <c r="N1197" s="277"/>
      <c r="O1197" s="286">
        <v>638804.67000000004</v>
      </c>
      <c r="AT1197" s="231"/>
      <c r="AU1197" s="215" t="s">
        <v>102</v>
      </c>
    </row>
    <row r="1198" spans="1:48" customFormat="1" ht="15" x14ac:dyDescent="0.25">
      <c r="A1198" s="236"/>
      <c r="B1198" s="214"/>
      <c r="C1198" s="238"/>
      <c r="D1198" s="363" t="s">
        <v>103</v>
      </c>
      <c r="E1198" s="363"/>
      <c r="F1198" s="363"/>
      <c r="G1198" s="363"/>
      <c r="H1198" s="363"/>
      <c r="I1198" s="363"/>
      <c r="J1198" s="363"/>
      <c r="K1198" s="363"/>
      <c r="L1198" s="363"/>
      <c r="M1198" s="276">
        <v>7584.97</v>
      </c>
      <c r="N1198" s="277"/>
      <c r="O1198" s="286">
        <v>339579.59</v>
      </c>
      <c r="AT1198" s="231"/>
      <c r="AU1198" s="215" t="s">
        <v>103</v>
      </c>
    </row>
    <row r="1199" spans="1:48" customFormat="1" ht="15" x14ac:dyDescent="0.25">
      <c r="A1199" s="236"/>
      <c r="B1199" s="214"/>
      <c r="C1199" s="238"/>
      <c r="D1199" s="363" t="s">
        <v>136</v>
      </c>
      <c r="E1199" s="363"/>
      <c r="F1199" s="363"/>
      <c r="G1199" s="363"/>
      <c r="H1199" s="363"/>
      <c r="I1199" s="363"/>
      <c r="J1199" s="363"/>
      <c r="K1199" s="363"/>
      <c r="L1199" s="363"/>
      <c r="M1199" s="276">
        <v>23784.68</v>
      </c>
      <c r="N1199" s="277"/>
      <c r="O1199" s="286">
        <v>307683.13</v>
      </c>
      <c r="AT1199" s="231"/>
      <c r="AU1199" s="215" t="s">
        <v>136</v>
      </c>
    </row>
    <row r="1200" spans="1:48" customFormat="1" ht="15" x14ac:dyDescent="0.25">
      <c r="A1200" s="236"/>
      <c r="B1200" s="214"/>
      <c r="C1200" s="281"/>
      <c r="D1200" s="362" t="s">
        <v>137</v>
      </c>
      <c r="E1200" s="362"/>
      <c r="F1200" s="362"/>
      <c r="G1200" s="362"/>
      <c r="H1200" s="362"/>
      <c r="I1200" s="362"/>
      <c r="J1200" s="362"/>
      <c r="K1200" s="362"/>
      <c r="L1200" s="362"/>
      <c r="M1200" s="282">
        <v>313841.75</v>
      </c>
      <c r="N1200" s="283"/>
      <c r="O1200" s="287">
        <v>4059916.42</v>
      </c>
      <c r="AT1200" s="231"/>
      <c r="AV1200" s="231" t="s">
        <v>137</v>
      </c>
    </row>
    <row r="1201" spans="1:52" customFormat="1" ht="15" x14ac:dyDescent="0.25">
      <c r="A1201" s="236"/>
      <c r="B1201" s="214"/>
      <c r="C1201" s="238"/>
      <c r="D1201" s="363" t="s">
        <v>138</v>
      </c>
      <c r="E1201" s="363"/>
      <c r="F1201" s="363"/>
      <c r="G1201" s="363"/>
      <c r="H1201" s="363"/>
      <c r="I1201" s="363"/>
      <c r="J1201" s="363"/>
      <c r="K1201" s="363"/>
      <c r="L1201" s="363"/>
      <c r="M1201" s="276">
        <v>7532.2</v>
      </c>
      <c r="N1201" s="277"/>
      <c r="O1201" s="286">
        <v>97437.99</v>
      </c>
      <c r="AT1201" s="231"/>
      <c r="AU1201" s="215" t="s">
        <v>138</v>
      </c>
      <c r="AV1201" s="231"/>
    </row>
    <row r="1202" spans="1:52" customFormat="1" ht="15" x14ac:dyDescent="0.25">
      <c r="A1202" s="236"/>
      <c r="B1202" s="214"/>
      <c r="C1202" s="281"/>
      <c r="D1202" s="362" t="s">
        <v>137</v>
      </c>
      <c r="E1202" s="362"/>
      <c r="F1202" s="362"/>
      <c r="G1202" s="362"/>
      <c r="H1202" s="362"/>
      <c r="I1202" s="362"/>
      <c r="J1202" s="362"/>
      <c r="K1202" s="362"/>
      <c r="L1202" s="362"/>
      <c r="M1202" s="282">
        <v>321373.95</v>
      </c>
      <c r="N1202" s="283"/>
      <c r="O1202" s="287">
        <v>4157354.41</v>
      </c>
      <c r="AT1202" s="231"/>
      <c r="AV1202" s="231" t="s">
        <v>137</v>
      </c>
    </row>
    <row r="1203" spans="1:52" customFormat="1" ht="15" x14ac:dyDescent="0.25">
      <c r="A1203" s="236"/>
      <c r="B1203" s="214"/>
      <c r="C1203" s="238"/>
      <c r="D1203" s="363" t="s">
        <v>139</v>
      </c>
      <c r="E1203" s="363"/>
      <c r="F1203" s="363"/>
      <c r="G1203" s="363"/>
      <c r="H1203" s="363"/>
      <c r="I1203" s="363"/>
      <c r="J1203" s="363"/>
      <c r="K1203" s="363"/>
      <c r="L1203" s="363"/>
      <c r="M1203" s="276">
        <v>16518.62</v>
      </c>
      <c r="N1203" s="277"/>
      <c r="O1203" s="286">
        <v>213688.02</v>
      </c>
      <c r="AT1203" s="231"/>
      <c r="AU1203" s="215" t="s">
        <v>139</v>
      </c>
      <c r="AV1203" s="231"/>
    </row>
    <row r="1204" spans="1:52" customFormat="1" ht="15" x14ac:dyDescent="0.25">
      <c r="A1204" s="236"/>
      <c r="B1204" s="214"/>
      <c r="C1204" s="281"/>
      <c r="D1204" s="362" t="s">
        <v>140</v>
      </c>
      <c r="E1204" s="362"/>
      <c r="F1204" s="362"/>
      <c r="G1204" s="362"/>
      <c r="H1204" s="362"/>
      <c r="I1204" s="362"/>
      <c r="J1204" s="362"/>
      <c r="K1204" s="362"/>
      <c r="L1204" s="362"/>
      <c r="M1204" s="282">
        <v>337892.57</v>
      </c>
      <c r="N1204" s="283"/>
      <c r="O1204" s="287">
        <v>4371042.43</v>
      </c>
      <c r="AT1204" s="231"/>
      <c r="AV1204" s="231"/>
      <c r="AW1204" s="231" t="s">
        <v>140</v>
      </c>
    </row>
    <row r="1205" spans="1:52" customFormat="1" ht="29.25" customHeight="1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</row>
    <row r="1206" spans="1:52" s="14" customFormat="1" ht="15" x14ac:dyDescent="0.25">
      <c r="A1206" s="3"/>
      <c r="B1206" s="13" t="s">
        <v>143</v>
      </c>
      <c r="C1206" s="359" t="s">
        <v>151</v>
      </c>
      <c r="D1206" s="359"/>
      <c r="E1206" s="359"/>
      <c r="F1206" s="359"/>
      <c r="G1206" s="359"/>
      <c r="H1206" s="359"/>
      <c r="I1206" s="360" t="s">
        <v>152</v>
      </c>
      <c r="J1206" s="360"/>
      <c r="K1206" s="360"/>
      <c r="L1206" s="360"/>
      <c r="M1206" s="360"/>
      <c r="N1206" s="360"/>
      <c r="O1206" s="3"/>
      <c r="P1206" s="3"/>
      <c r="Q1206" s="3"/>
      <c r="R1206" s="3"/>
      <c r="S1206" s="3"/>
      <c r="T1206" s="12"/>
      <c r="U1206" s="12"/>
      <c r="V1206" s="12"/>
      <c r="W1206" s="12"/>
      <c r="X1206" s="12"/>
      <c r="Y1206" s="12"/>
      <c r="Z1206" s="12"/>
      <c r="AA1206" s="12"/>
      <c r="AB1206" s="12"/>
      <c r="AC1206" s="12"/>
      <c r="AD1206" s="12"/>
      <c r="AE1206" s="12"/>
      <c r="AF1206" s="12"/>
      <c r="AG1206" s="12"/>
      <c r="AH1206" s="12"/>
      <c r="AI1206" s="12"/>
      <c r="AJ1206" s="12"/>
      <c r="AK1206" s="12"/>
      <c r="AL1206" s="12"/>
      <c r="AM1206" s="12"/>
      <c r="AN1206" s="12"/>
      <c r="AO1206" s="12"/>
      <c r="AP1206" s="12"/>
      <c r="AQ1206" s="12"/>
      <c r="AR1206" s="12"/>
      <c r="AS1206" s="12"/>
      <c r="AT1206" s="12"/>
      <c r="AU1206" s="12"/>
      <c r="AV1206" s="12"/>
      <c r="AW1206" s="12" t="s">
        <v>5</v>
      </c>
      <c r="AX1206" s="12" t="s">
        <v>144</v>
      </c>
      <c r="AY1206" s="12"/>
      <c r="AZ1206" s="12"/>
    </row>
    <row r="1207" spans="1:52" s="15" customFormat="1" ht="27.75" customHeight="1" x14ac:dyDescent="0.25">
      <c r="B1207" s="13"/>
      <c r="C1207" s="361" t="s">
        <v>145</v>
      </c>
      <c r="D1207" s="361"/>
      <c r="E1207" s="361"/>
      <c r="F1207" s="361"/>
      <c r="G1207" s="361"/>
      <c r="H1207" s="361"/>
      <c r="I1207" s="361"/>
      <c r="J1207" s="361"/>
      <c r="K1207" s="361"/>
      <c r="L1207" s="361"/>
      <c r="M1207" s="361"/>
      <c r="N1207" s="361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  <c r="AO1207" s="16"/>
      <c r="AP1207" s="16"/>
      <c r="AQ1207" s="16"/>
      <c r="AR1207" s="16"/>
      <c r="AS1207" s="16"/>
      <c r="AT1207" s="16"/>
      <c r="AU1207" s="16"/>
      <c r="AV1207" s="16"/>
      <c r="AW1207" s="16"/>
      <c r="AX1207" s="16"/>
      <c r="AY1207" s="16"/>
      <c r="AZ1207" s="16"/>
    </row>
    <row r="1208" spans="1:52" s="14" customFormat="1" ht="15" x14ac:dyDescent="0.25">
      <c r="A1208" s="3"/>
      <c r="B1208" s="13" t="s">
        <v>146</v>
      </c>
      <c r="C1208" s="359" t="s">
        <v>153</v>
      </c>
      <c r="D1208" s="359"/>
      <c r="E1208" s="359"/>
      <c r="F1208" s="359"/>
      <c r="G1208" s="359"/>
      <c r="H1208" s="359"/>
      <c r="I1208" s="360" t="s">
        <v>154</v>
      </c>
      <c r="J1208" s="360"/>
      <c r="K1208" s="360"/>
      <c r="L1208" s="360"/>
      <c r="M1208" s="360"/>
      <c r="N1208" s="360"/>
      <c r="O1208" s="3"/>
      <c r="P1208" s="3"/>
      <c r="Q1208" s="3"/>
      <c r="R1208" s="3"/>
      <c r="S1208" s="3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  <c r="AN1208" s="12"/>
      <c r="AO1208" s="12"/>
      <c r="AP1208" s="12"/>
      <c r="AQ1208" s="12"/>
      <c r="AR1208" s="12"/>
      <c r="AS1208" s="12"/>
      <c r="AT1208" s="12"/>
      <c r="AU1208" s="12"/>
      <c r="AV1208" s="12"/>
      <c r="AW1208" s="12"/>
      <c r="AX1208" s="12"/>
      <c r="AY1208" s="12" t="s">
        <v>5</v>
      </c>
      <c r="AZ1208" s="12" t="s">
        <v>144</v>
      </c>
    </row>
    <row r="1209" spans="1:52" s="15" customFormat="1" ht="18.75" customHeight="1" x14ac:dyDescent="0.25">
      <c r="B1209" s="17"/>
      <c r="C1209" s="361" t="s">
        <v>145</v>
      </c>
      <c r="D1209" s="361"/>
      <c r="E1209" s="361"/>
      <c r="F1209" s="361"/>
      <c r="G1209" s="361"/>
      <c r="H1209" s="361"/>
      <c r="I1209" s="361"/>
      <c r="J1209" s="361"/>
      <c r="K1209" s="361"/>
      <c r="L1209" s="361"/>
      <c r="M1209" s="361"/>
      <c r="N1209" s="361"/>
      <c r="O1209" s="17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  <c r="AQ1209" s="16"/>
      <c r="AR1209" s="16"/>
      <c r="AS1209" s="16"/>
      <c r="AT1209" s="16"/>
      <c r="AU1209" s="16"/>
      <c r="AV1209" s="16"/>
      <c r="AW1209" s="16"/>
      <c r="AX1209" s="16"/>
      <c r="AY1209" s="16"/>
      <c r="AZ1209" s="16"/>
    </row>
    <row r="1210" spans="1:52" customFormat="1" ht="15" x14ac:dyDescent="0.25">
      <c r="A1210" s="214"/>
      <c r="B1210" s="214"/>
      <c r="C1210" s="214"/>
      <c r="D1210" s="214"/>
      <c r="E1210" s="214"/>
      <c r="F1210" s="214"/>
      <c r="G1210" s="214"/>
      <c r="H1210" s="214"/>
      <c r="I1210" s="214"/>
      <c r="J1210" s="214"/>
      <c r="K1210" s="214"/>
      <c r="L1210" s="214"/>
      <c r="M1210" s="214"/>
      <c r="N1210" s="214"/>
      <c r="O1210" s="214"/>
    </row>
    <row r="1211" spans="1:52" customFormat="1" ht="15" x14ac:dyDescent="0.25">
      <c r="A1211" s="214"/>
      <c r="B1211" s="214"/>
      <c r="C1211" s="214"/>
      <c r="D1211" s="214"/>
      <c r="E1211" s="214"/>
      <c r="F1211" s="214"/>
      <c r="G1211" s="214"/>
      <c r="H1211" s="214"/>
      <c r="I1211" s="214"/>
      <c r="J1211" s="214"/>
      <c r="K1211" s="214"/>
      <c r="L1211" s="214"/>
      <c r="M1211" s="214"/>
      <c r="N1211" s="214"/>
      <c r="O1211" s="214"/>
    </row>
    <row r="1212" spans="1:52" customFormat="1" ht="15" x14ac:dyDescent="0.25">
      <c r="A1212" s="214"/>
      <c r="B1212" s="214"/>
      <c r="C1212" s="214"/>
      <c r="D1212" s="214"/>
      <c r="E1212" s="214"/>
      <c r="F1212" s="214"/>
      <c r="G1212" s="214"/>
      <c r="H1212" s="214"/>
      <c r="I1212" s="214"/>
      <c r="J1212" s="214"/>
      <c r="K1212" s="214"/>
      <c r="L1212" s="214"/>
      <c r="M1212" s="214"/>
      <c r="N1212" s="214"/>
      <c r="O1212" s="214"/>
    </row>
    <row r="1213" spans="1:52" customFormat="1" ht="15" x14ac:dyDescent="0.25">
      <c r="A1213" s="214"/>
      <c r="B1213" s="214"/>
    </row>
  </sheetData>
  <mergeCells count="1211">
    <mergeCell ref="A29:B30"/>
    <mergeCell ref="C29:C31"/>
    <mergeCell ref="D29:F31"/>
    <mergeCell ref="G29:G31"/>
    <mergeCell ref="H29:J30"/>
    <mergeCell ref="K29:M30"/>
    <mergeCell ref="N29:N31"/>
    <mergeCell ref="O29:O31"/>
    <mergeCell ref="D44:F44"/>
    <mergeCell ref="D45:F45"/>
    <mergeCell ref="D46:F46"/>
    <mergeCell ref="D47:F47"/>
    <mergeCell ref="D48:O48"/>
    <mergeCell ref="D49:O49"/>
    <mergeCell ref="D38:O38"/>
    <mergeCell ref="D39:F39"/>
    <mergeCell ref="D40:F40"/>
    <mergeCell ref="D41:F41"/>
    <mergeCell ref="D42:F42"/>
    <mergeCell ref="D43:F43"/>
    <mergeCell ref="D32:F32"/>
    <mergeCell ref="A33:O33"/>
    <mergeCell ref="A34:O34"/>
    <mergeCell ref="D35:F35"/>
    <mergeCell ref="D36:O36"/>
    <mergeCell ref="D37:O37"/>
    <mergeCell ref="D62:F62"/>
    <mergeCell ref="D63:O63"/>
    <mergeCell ref="D64:O64"/>
    <mergeCell ref="D65:O65"/>
    <mergeCell ref="D66:F66"/>
    <mergeCell ref="D67:F67"/>
    <mergeCell ref="D56:F56"/>
    <mergeCell ref="D57:F57"/>
    <mergeCell ref="D58:F58"/>
    <mergeCell ref="D59:F59"/>
    <mergeCell ref="D60:F60"/>
    <mergeCell ref="D61:F61"/>
    <mergeCell ref="D50:O50"/>
    <mergeCell ref="D51:F51"/>
    <mergeCell ref="D52:F52"/>
    <mergeCell ref="D53:F53"/>
    <mergeCell ref="D54:F54"/>
    <mergeCell ref="D55:F55"/>
    <mergeCell ref="D80:F80"/>
    <mergeCell ref="D81:F81"/>
    <mergeCell ref="D82:F82"/>
    <mergeCell ref="D83:F83"/>
    <mergeCell ref="D84:F84"/>
    <mergeCell ref="D85:F85"/>
    <mergeCell ref="D74:O74"/>
    <mergeCell ref="D75:O75"/>
    <mergeCell ref="D76:F76"/>
    <mergeCell ref="D77:F77"/>
    <mergeCell ref="D78:O78"/>
    <mergeCell ref="D79:O79"/>
    <mergeCell ref="D68:F68"/>
    <mergeCell ref="D69:F69"/>
    <mergeCell ref="D70:F70"/>
    <mergeCell ref="D71:F71"/>
    <mergeCell ref="D72:F72"/>
    <mergeCell ref="D73:F73"/>
    <mergeCell ref="A98:O98"/>
    <mergeCell ref="D99:F99"/>
    <mergeCell ref="D100:O100"/>
    <mergeCell ref="D101:O101"/>
    <mergeCell ref="D102:F102"/>
    <mergeCell ref="D103:F103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O89"/>
    <mergeCell ref="D90:O90"/>
    <mergeCell ref="D91:F91"/>
    <mergeCell ref="D116:F116"/>
    <mergeCell ref="D117:O117"/>
    <mergeCell ref="D118:O118"/>
    <mergeCell ref="D119:F119"/>
    <mergeCell ref="D120:F120"/>
    <mergeCell ref="D121:F121"/>
    <mergeCell ref="D110:F110"/>
    <mergeCell ref="D111:F111"/>
    <mergeCell ref="D112:F112"/>
    <mergeCell ref="D113:F113"/>
    <mergeCell ref="D114:O114"/>
    <mergeCell ref="D115:F115"/>
    <mergeCell ref="D104:F104"/>
    <mergeCell ref="D105:F105"/>
    <mergeCell ref="D106:F106"/>
    <mergeCell ref="D107:F107"/>
    <mergeCell ref="D108:F108"/>
    <mergeCell ref="D109:F109"/>
    <mergeCell ref="D134:F134"/>
    <mergeCell ref="D135:F135"/>
    <mergeCell ref="D136:F136"/>
    <mergeCell ref="D137:F137"/>
    <mergeCell ref="D138:F138"/>
    <mergeCell ref="D139:F139"/>
    <mergeCell ref="D128:F128"/>
    <mergeCell ref="D129:F129"/>
    <mergeCell ref="D130:F130"/>
    <mergeCell ref="D131:O131"/>
    <mergeCell ref="D132:O132"/>
    <mergeCell ref="D133:F133"/>
    <mergeCell ref="D122:F122"/>
    <mergeCell ref="D123:F123"/>
    <mergeCell ref="D124:F124"/>
    <mergeCell ref="D125:F125"/>
    <mergeCell ref="D126:F126"/>
    <mergeCell ref="D127:F127"/>
    <mergeCell ref="D152:F152"/>
    <mergeCell ref="D153:O153"/>
    <mergeCell ref="D154:F154"/>
    <mergeCell ref="D155:F155"/>
    <mergeCell ref="D156:O156"/>
    <mergeCell ref="D157:F157"/>
    <mergeCell ref="D146:F146"/>
    <mergeCell ref="D147:F147"/>
    <mergeCell ref="D148:O148"/>
    <mergeCell ref="D149:O149"/>
    <mergeCell ref="D150:O150"/>
    <mergeCell ref="D151:F151"/>
    <mergeCell ref="D140:F140"/>
    <mergeCell ref="D141:F141"/>
    <mergeCell ref="D142:F142"/>
    <mergeCell ref="D143:F143"/>
    <mergeCell ref="D144:F144"/>
    <mergeCell ref="D145:O145"/>
    <mergeCell ref="D170:F170"/>
    <mergeCell ref="D171:F171"/>
    <mergeCell ref="D172:F172"/>
    <mergeCell ref="D173:O173"/>
    <mergeCell ref="D174:F174"/>
    <mergeCell ref="D175:F175"/>
    <mergeCell ref="D164:F164"/>
    <mergeCell ref="D165:F165"/>
    <mergeCell ref="D166:F166"/>
    <mergeCell ref="D167:F167"/>
    <mergeCell ref="D168:F168"/>
    <mergeCell ref="D169:F169"/>
    <mergeCell ref="D158:F158"/>
    <mergeCell ref="D159:O159"/>
    <mergeCell ref="D160:O160"/>
    <mergeCell ref="D161:F161"/>
    <mergeCell ref="D162:F162"/>
    <mergeCell ref="D163:F163"/>
    <mergeCell ref="D188:F188"/>
    <mergeCell ref="D189:F189"/>
    <mergeCell ref="D190:F190"/>
    <mergeCell ref="D191:F191"/>
    <mergeCell ref="D192:O192"/>
    <mergeCell ref="D193:F193"/>
    <mergeCell ref="D182:F182"/>
    <mergeCell ref="D183:F183"/>
    <mergeCell ref="D184:F184"/>
    <mergeCell ref="D185:F185"/>
    <mergeCell ref="D186:F186"/>
    <mergeCell ref="D187:F187"/>
    <mergeCell ref="D176:O176"/>
    <mergeCell ref="D177:F177"/>
    <mergeCell ref="D178:F178"/>
    <mergeCell ref="D179:O179"/>
    <mergeCell ref="D180:O180"/>
    <mergeCell ref="D181:F181"/>
    <mergeCell ref="D206:F206"/>
    <mergeCell ref="D207:F207"/>
    <mergeCell ref="D208:F208"/>
    <mergeCell ref="D209:F209"/>
    <mergeCell ref="D210:O210"/>
    <mergeCell ref="D211:F211"/>
    <mergeCell ref="D200:F200"/>
    <mergeCell ref="D201:F201"/>
    <mergeCell ref="D202:F202"/>
    <mergeCell ref="D203:F203"/>
    <mergeCell ref="D204:F204"/>
    <mergeCell ref="D205:F205"/>
    <mergeCell ref="A194:O194"/>
    <mergeCell ref="D195:F195"/>
    <mergeCell ref="D196:O196"/>
    <mergeCell ref="D197:O197"/>
    <mergeCell ref="D198:F198"/>
    <mergeCell ref="D199:F199"/>
    <mergeCell ref="D224:F224"/>
    <mergeCell ref="D225:F225"/>
    <mergeCell ref="D226:F226"/>
    <mergeCell ref="D227:O227"/>
    <mergeCell ref="D228:F228"/>
    <mergeCell ref="D229:F229"/>
    <mergeCell ref="D218:F218"/>
    <mergeCell ref="D219:F219"/>
    <mergeCell ref="D220:F220"/>
    <mergeCell ref="D221:F221"/>
    <mergeCell ref="D222:F222"/>
    <mergeCell ref="D223:F223"/>
    <mergeCell ref="D212:F212"/>
    <mergeCell ref="D213:O213"/>
    <mergeCell ref="D214:O214"/>
    <mergeCell ref="D215:F215"/>
    <mergeCell ref="D216:F216"/>
    <mergeCell ref="D217:F217"/>
    <mergeCell ref="D242:F242"/>
    <mergeCell ref="D243:F243"/>
    <mergeCell ref="D244:F244"/>
    <mergeCell ref="D245:F245"/>
    <mergeCell ref="D246:F246"/>
    <mergeCell ref="D247:F247"/>
    <mergeCell ref="D236:F236"/>
    <mergeCell ref="D237:F237"/>
    <mergeCell ref="D238:F238"/>
    <mergeCell ref="D239:F239"/>
    <mergeCell ref="D240:F240"/>
    <mergeCell ref="D241:F241"/>
    <mergeCell ref="D230:O230"/>
    <mergeCell ref="D231:O231"/>
    <mergeCell ref="D232:O232"/>
    <mergeCell ref="D233:F233"/>
    <mergeCell ref="D234:F234"/>
    <mergeCell ref="D235:O235"/>
    <mergeCell ref="D260:F260"/>
    <mergeCell ref="D261:F261"/>
    <mergeCell ref="D262:F262"/>
    <mergeCell ref="D263:F263"/>
    <mergeCell ref="D264:O264"/>
    <mergeCell ref="D265:F265"/>
    <mergeCell ref="D254:F254"/>
    <mergeCell ref="D255:F255"/>
    <mergeCell ref="D256:F256"/>
    <mergeCell ref="D257:F257"/>
    <mergeCell ref="D258:F258"/>
    <mergeCell ref="D259:F259"/>
    <mergeCell ref="D248:O248"/>
    <mergeCell ref="D249:F249"/>
    <mergeCell ref="D250:F250"/>
    <mergeCell ref="D251:O251"/>
    <mergeCell ref="D252:F252"/>
    <mergeCell ref="D253:F253"/>
    <mergeCell ref="D278:F278"/>
    <mergeCell ref="D279:F279"/>
    <mergeCell ref="D280:F280"/>
    <mergeCell ref="D281:F281"/>
    <mergeCell ref="D282:F282"/>
    <mergeCell ref="D283:O283"/>
    <mergeCell ref="D272:F272"/>
    <mergeCell ref="D273:F273"/>
    <mergeCell ref="D274:F274"/>
    <mergeCell ref="D275:F275"/>
    <mergeCell ref="D276:F276"/>
    <mergeCell ref="D277:F277"/>
    <mergeCell ref="A266:O266"/>
    <mergeCell ref="D267:F267"/>
    <mergeCell ref="D268:O268"/>
    <mergeCell ref="D269:O269"/>
    <mergeCell ref="D270:O270"/>
    <mergeCell ref="D271:F271"/>
    <mergeCell ref="D296:F296"/>
    <mergeCell ref="D297:F297"/>
    <mergeCell ref="D298:F298"/>
    <mergeCell ref="D299:F299"/>
    <mergeCell ref="D300:F300"/>
    <mergeCell ref="D301:F301"/>
    <mergeCell ref="D290:O290"/>
    <mergeCell ref="D291:O291"/>
    <mergeCell ref="D292:F292"/>
    <mergeCell ref="D293:F293"/>
    <mergeCell ref="D294:F294"/>
    <mergeCell ref="D295:F295"/>
    <mergeCell ref="D284:F284"/>
    <mergeCell ref="D285:F285"/>
    <mergeCell ref="D286:O286"/>
    <mergeCell ref="D287:F287"/>
    <mergeCell ref="A288:O288"/>
    <mergeCell ref="D289:F289"/>
    <mergeCell ref="D314:F314"/>
    <mergeCell ref="D315:F315"/>
    <mergeCell ref="D316:F316"/>
    <mergeCell ref="D317:F317"/>
    <mergeCell ref="D318:F318"/>
    <mergeCell ref="D319:F319"/>
    <mergeCell ref="D308:F308"/>
    <mergeCell ref="A309:O309"/>
    <mergeCell ref="D310:F310"/>
    <mergeCell ref="D311:O311"/>
    <mergeCell ref="D312:F312"/>
    <mergeCell ref="D313:F313"/>
    <mergeCell ref="D302:F302"/>
    <mergeCell ref="D303:F303"/>
    <mergeCell ref="D304:O304"/>
    <mergeCell ref="D305:F305"/>
    <mergeCell ref="D306:F306"/>
    <mergeCell ref="D307:O307"/>
    <mergeCell ref="D332:F332"/>
    <mergeCell ref="D333:F333"/>
    <mergeCell ref="D334:F334"/>
    <mergeCell ref="D335:F335"/>
    <mergeCell ref="D336:F336"/>
    <mergeCell ref="D337:F337"/>
    <mergeCell ref="A326:O326"/>
    <mergeCell ref="D327:F327"/>
    <mergeCell ref="D328:O328"/>
    <mergeCell ref="D329:O329"/>
    <mergeCell ref="D330:F330"/>
    <mergeCell ref="D331:F331"/>
    <mergeCell ref="D320:F320"/>
    <mergeCell ref="D321:F321"/>
    <mergeCell ref="D322:F322"/>
    <mergeCell ref="D323:F323"/>
    <mergeCell ref="D324:O324"/>
    <mergeCell ref="D325:F325"/>
    <mergeCell ref="D350:L350"/>
    <mergeCell ref="D351:L351"/>
    <mergeCell ref="D352:L352"/>
    <mergeCell ref="D353:L353"/>
    <mergeCell ref="D354:L354"/>
    <mergeCell ref="D355:L355"/>
    <mergeCell ref="D344:L344"/>
    <mergeCell ref="D345:L345"/>
    <mergeCell ref="D346:L346"/>
    <mergeCell ref="D347:L347"/>
    <mergeCell ref="D348:L348"/>
    <mergeCell ref="D349:L349"/>
    <mergeCell ref="D338:F338"/>
    <mergeCell ref="D339:F339"/>
    <mergeCell ref="D340:F340"/>
    <mergeCell ref="D341:O341"/>
    <mergeCell ref="D342:F342"/>
    <mergeCell ref="D343:L343"/>
    <mergeCell ref="D368:L368"/>
    <mergeCell ref="D369:L369"/>
    <mergeCell ref="D370:L370"/>
    <mergeCell ref="A371:O371"/>
    <mergeCell ref="D372:F372"/>
    <mergeCell ref="D373:O373"/>
    <mergeCell ref="D362:L362"/>
    <mergeCell ref="D363:L363"/>
    <mergeCell ref="D364:L364"/>
    <mergeCell ref="D365:L365"/>
    <mergeCell ref="D366:L366"/>
    <mergeCell ref="D367:L367"/>
    <mergeCell ref="D356:L356"/>
    <mergeCell ref="D357:L357"/>
    <mergeCell ref="D358:L358"/>
    <mergeCell ref="D359:L359"/>
    <mergeCell ref="D360:L360"/>
    <mergeCell ref="D361:L361"/>
    <mergeCell ref="D386:F386"/>
    <mergeCell ref="D387:F387"/>
    <mergeCell ref="D388:O388"/>
    <mergeCell ref="D389:O389"/>
    <mergeCell ref="D390:O390"/>
    <mergeCell ref="D391:O391"/>
    <mergeCell ref="D380:F380"/>
    <mergeCell ref="D381:F381"/>
    <mergeCell ref="D382:F382"/>
    <mergeCell ref="D383:F383"/>
    <mergeCell ref="D384:F384"/>
    <mergeCell ref="D385:F385"/>
    <mergeCell ref="D374:O374"/>
    <mergeCell ref="D375:O375"/>
    <mergeCell ref="D376:F376"/>
    <mergeCell ref="D377:F377"/>
    <mergeCell ref="D378:F378"/>
    <mergeCell ref="D379:F379"/>
    <mergeCell ref="D404:O404"/>
    <mergeCell ref="D405:F405"/>
    <mergeCell ref="D406:F406"/>
    <mergeCell ref="D407:O407"/>
    <mergeCell ref="D408:O408"/>
    <mergeCell ref="D409:O409"/>
    <mergeCell ref="D398:F398"/>
    <mergeCell ref="D399:F399"/>
    <mergeCell ref="D400:F400"/>
    <mergeCell ref="D401:F401"/>
    <mergeCell ref="D402:F402"/>
    <mergeCell ref="D403:F403"/>
    <mergeCell ref="D392:F392"/>
    <mergeCell ref="D393:F393"/>
    <mergeCell ref="D394:F394"/>
    <mergeCell ref="D395:F395"/>
    <mergeCell ref="D396:F396"/>
    <mergeCell ref="D397:F397"/>
    <mergeCell ref="D422:F422"/>
    <mergeCell ref="D423:O423"/>
    <mergeCell ref="D424:F424"/>
    <mergeCell ref="D425:F425"/>
    <mergeCell ref="D426:O426"/>
    <mergeCell ref="D427:F427"/>
    <mergeCell ref="D416:F416"/>
    <mergeCell ref="D417:F417"/>
    <mergeCell ref="D418:F418"/>
    <mergeCell ref="D419:F419"/>
    <mergeCell ref="D420:F420"/>
    <mergeCell ref="D421:F421"/>
    <mergeCell ref="D410:O410"/>
    <mergeCell ref="D411:F411"/>
    <mergeCell ref="D412:F412"/>
    <mergeCell ref="D413:F413"/>
    <mergeCell ref="D414:F414"/>
    <mergeCell ref="D415:F415"/>
    <mergeCell ref="D440:F440"/>
    <mergeCell ref="D441:F441"/>
    <mergeCell ref="D442:F442"/>
    <mergeCell ref="D443:O443"/>
    <mergeCell ref="D444:O444"/>
    <mergeCell ref="D445:O445"/>
    <mergeCell ref="D434:F434"/>
    <mergeCell ref="D435:F435"/>
    <mergeCell ref="D436:F436"/>
    <mergeCell ref="D437:F437"/>
    <mergeCell ref="D438:F438"/>
    <mergeCell ref="D439:F439"/>
    <mergeCell ref="D428:F428"/>
    <mergeCell ref="D429:O429"/>
    <mergeCell ref="D430:O430"/>
    <mergeCell ref="D431:F431"/>
    <mergeCell ref="D432:F432"/>
    <mergeCell ref="D433:F433"/>
    <mergeCell ref="D458:L458"/>
    <mergeCell ref="D459:L459"/>
    <mergeCell ref="D460:L460"/>
    <mergeCell ref="D461:L461"/>
    <mergeCell ref="D462:L462"/>
    <mergeCell ref="D463:L463"/>
    <mergeCell ref="D452:F452"/>
    <mergeCell ref="D453:F453"/>
    <mergeCell ref="D454:F454"/>
    <mergeCell ref="D455:F455"/>
    <mergeCell ref="D456:F456"/>
    <mergeCell ref="D457:L457"/>
    <mergeCell ref="D446:F446"/>
    <mergeCell ref="D447:F447"/>
    <mergeCell ref="D448:F448"/>
    <mergeCell ref="D449:F449"/>
    <mergeCell ref="D450:F450"/>
    <mergeCell ref="D451:F451"/>
    <mergeCell ref="A476:O476"/>
    <mergeCell ref="D477:F477"/>
    <mergeCell ref="D478:O478"/>
    <mergeCell ref="D479:O479"/>
    <mergeCell ref="D480:F480"/>
    <mergeCell ref="D481:F481"/>
    <mergeCell ref="D470:L470"/>
    <mergeCell ref="D471:L471"/>
    <mergeCell ref="D472:L472"/>
    <mergeCell ref="D473:L473"/>
    <mergeCell ref="D474:L474"/>
    <mergeCell ref="D475:L475"/>
    <mergeCell ref="D464:L464"/>
    <mergeCell ref="D465:L465"/>
    <mergeCell ref="D466:L466"/>
    <mergeCell ref="D467:L467"/>
    <mergeCell ref="D468:L468"/>
    <mergeCell ref="D469:L469"/>
    <mergeCell ref="D494:F494"/>
    <mergeCell ref="D495:O495"/>
    <mergeCell ref="D496:F496"/>
    <mergeCell ref="D497:F497"/>
    <mergeCell ref="D498:O498"/>
    <mergeCell ref="D499:O499"/>
    <mergeCell ref="D488:F488"/>
    <mergeCell ref="D489:F489"/>
    <mergeCell ref="D490:F490"/>
    <mergeCell ref="D491:F491"/>
    <mergeCell ref="D492:O492"/>
    <mergeCell ref="D493:F493"/>
    <mergeCell ref="D482:F482"/>
    <mergeCell ref="D483:F483"/>
    <mergeCell ref="D484:F484"/>
    <mergeCell ref="D485:F485"/>
    <mergeCell ref="D486:F486"/>
    <mergeCell ref="D487:F487"/>
    <mergeCell ref="D512:O512"/>
    <mergeCell ref="D513:F513"/>
    <mergeCell ref="D514:F514"/>
    <mergeCell ref="D515:O515"/>
    <mergeCell ref="D516:O516"/>
    <mergeCell ref="D517:O517"/>
    <mergeCell ref="D506:F506"/>
    <mergeCell ref="D507:F507"/>
    <mergeCell ref="D508:F508"/>
    <mergeCell ref="D509:F509"/>
    <mergeCell ref="D510:F510"/>
    <mergeCell ref="D511:F511"/>
    <mergeCell ref="D500:F500"/>
    <mergeCell ref="D501:F501"/>
    <mergeCell ref="D502:F502"/>
    <mergeCell ref="D503:F503"/>
    <mergeCell ref="D504:F504"/>
    <mergeCell ref="D505:F505"/>
    <mergeCell ref="D530:F530"/>
    <mergeCell ref="D531:F531"/>
    <mergeCell ref="D532:F532"/>
    <mergeCell ref="D533:F533"/>
    <mergeCell ref="D534:F534"/>
    <mergeCell ref="D535:F535"/>
    <mergeCell ref="D524:O524"/>
    <mergeCell ref="D525:F525"/>
    <mergeCell ref="D526:F526"/>
    <mergeCell ref="D527:F527"/>
    <mergeCell ref="D528:F528"/>
    <mergeCell ref="D529:F529"/>
    <mergeCell ref="D518:F518"/>
    <mergeCell ref="D519:F519"/>
    <mergeCell ref="D520:O520"/>
    <mergeCell ref="D521:F521"/>
    <mergeCell ref="D522:F522"/>
    <mergeCell ref="D523:O523"/>
    <mergeCell ref="A548:O548"/>
    <mergeCell ref="D549:F549"/>
    <mergeCell ref="D550:O550"/>
    <mergeCell ref="D551:O551"/>
    <mergeCell ref="D552:F552"/>
    <mergeCell ref="D553:F553"/>
    <mergeCell ref="D542:F542"/>
    <mergeCell ref="D543:O543"/>
    <mergeCell ref="D544:O544"/>
    <mergeCell ref="D545:O545"/>
    <mergeCell ref="D546:O546"/>
    <mergeCell ref="D547:F547"/>
    <mergeCell ref="D536:F536"/>
    <mergeCell ref="D537:O537"/>
    <mergeCell ref="D538:F538"/>
    <mergeCell ref="D539:F539"/>
    <mergeCell ref="D540:O540"/>
    <mergeCell ref="D541:F541"/>
    <mergeCell ref="D566:F566"/>
    <mergeCell ref="D567:O567"/>
    <mergeCell ref="D568:O568"/>
    <mergeCell ref="D569:O569"/>
    <mergeCell ref="D570:O570"/>
    <mergeCell ref="D571:F571"/>
    <mergeCell ref="D560:F560"/>
    <mergeCell ref="D561:F561"/>
    <mergeCell ref="D562:F562"/>
    <mergeCell ref="D563:F563"/>
    <mergeCell ref="D564:O564"/>
    <mergeCell ref="D565:F565"/>
    <mergeCell ref="D554:F554"/>
    <mergeCell ref="D555:F555"/>
    <mergeCell ref="D556:F556"/>
    <mergeCell ref="D557:F557"/>
    <mergeCell ref="D558:F558"/>
    <mergeCell ref="D559:F559"/>
    <mergeCell ref="D584:L584"/>
    <mergeCell ref="D585:L585"/>
    <mergeCell ref="D586:L586"/>
    <mergeCell ref="D587:L587"/>
    <mergeCell ref="D588:L588"/>
    <mergeCell ref="D589:L589"/>
    <mergeCell ref="D578:L578"/>
    <mergeCell ref="D579:L579"/>
    <mergeCell ref="D580:L580"/>
    <mergeCell ref="D581:L581"/>
    <mergeCell ref="D582:L582"/>
    <mergeCell ref="D583:L583"/>
    <mergeCell ref="D572:L572"/>
    <mergeCell ref="D573:L573"/>
    <mergeCell ref="D574:L574"/>
    <mergeCell ref="D575:L575"/>
    <mergeCell ref="D576:L576"/>
    <mergeCell ref="D577:L577"/>
    <mergeCell ref="D602:F602"/>
    <mergeCell ref="D603:F603"/>
    <mergeCell ref="D604:F604"/>
    <mergeCell ref="D605:F605"/>
    <mergeCell ref="D606:F606"/>
    <mergeCell ref="D607:O607"/>
    <mergeCell ref="D596:F596"/>
    <mergeCell ref="D597:F597"/>
    <mergeCell ref="D598:F598"/>
    <mergeCell ref="D599:F599"/>
    <mergeCell ref="D600:F600"/>
    <mergeCell ref="D601:F601"/>
    <mergeCell ref="D590:L590"/>
    <mergeCell ref="A591:O591"/>
    <mergeCell ref="D592:F592"/>
    <mergeCell ref="D593:O593"/>
    <mergeCell ref="D594:O594"/>
    <mergeCell ref="D595:F595"/>
    <mergeCell ref="D620:F620"/>
    <mergeCell ref="D621:F621"/>
    <mergeCell ref="D622:F622"/>
    <mergeCell ref="D623:F623"/>
    <mergeCell ref="D624:F624"/>
    <mergeCell ref="D625:F625"/>
    <mergeCell ref="D614:F614"/>
    <mergeCell ref="D615:F615"/>
    <mergeCell ref="D616:F616"/>
    <mergeCell ref="D617:F617"/>
    <mergeCell ref="D618:F618"/>
    <mergeCell ref="D619:F619"/>
    <mergeCell ref="D608:O608"/>
    <mergeCell ref="D609:O609"/>
    <mergeCell ref="D610:F610"/>
    <mergeCell ref="D611:F611"/>
    <mergeCell ref="D612:O612"/>
    <mergeCell ref="D613:O613"/>
    <mergeCell ref="D638:F638"/>
    <mergeCell ref="D639:F639"/>
    <mergeCell ref="D640:F640"/>
    <mergeCell ref="D641:F641"/>
    <mergeCell ref="D642:F642"/>
    <mergeCell ref="D643:O643"/>
    <mergeCell ref="D632:F632"/>
    <mergeCell ref="D633:F633"/>
    <mergeCell ref="D634:F634"/>
    <mergeCell ref="D635:F635"/>
    <mergeCell ref="D636:F636"/>
    <mergeCell ref="D637:F637"/>
    <mergeCell ref="D626:O626"/>
    <mergeCell ref="D627:F627"/>
    <mergeCell ref="D628:F628"/>
    <mergeCell ref="D629:O629"/>
    <mergeCell ref="D630:O630"/>
    <mergeCell ref="D631:F631"/>
    <mergeCell ref="D656:F656"/>
    <mergeCell ref="D657:F657"/>
    <mergeCell ref="D658:F658"/>
    <mergeCell ref="D659:F659"/>
    <mergeCell ref="D660:O660"/>
    <mergeCell ref="D661:O661"/>
    <mergeCell ref="D650:F650"/>
    <mergeCell ref="D651:F651"/>
    <mergeCell ref="D652:F652"/>
    <mergeCell ref="D653:F653"/>
    <mergeCell ref="D654:F654"/>
    <mergeCell ref="D655:F655"/>
    <mergeCell ref="D644:F644"/>
    <mergeCell ref="D645:F645"/>
    <mergeCell ref="D646:O646"/>
    <mergeCell ref="D647:O647"/>
    <mergeCell ref="D648:F648"/>
    <mergeCell ref="D649:F649"/>
    <mergeCell ref="D674:L674"/>
    <mergeCell ref="D675:L675"/>
    <mergeCell ref="D676:L676"/>
    <mergeCell ref="D677:L677"/>
    <mergeCell ref="D678:L678"/>
    <mergeCell ref="D679:L679"/>
    <mergeCell ref="D668:L668"/>
    <mergeCell ref="D669:L669"/>
    <mergeCell ref="D670:L670"/>
    <mergeCell ref="D671:L671"/>
    <mergeCell ref="D672:L672"/>
    <mergeCell ref="D673:L673"/>
    <mergeCell ref="D662:O662"/>
    <mergeCell ref="D663:F663"/>
    <mergeCell ref="D664:L664"/>
    <mergeCell ref="D665:L665"/>
    <mergeCell ref="D666:L666"/>
    <mergeCell ref="D667:L667"/>
    <mergeCell ref="D692:F692"/>
    <mergeCell ref="D693:F693"/>
    <mergeCell ref="D694:F694"/>
    <mergeCell ref="D695:F695"/>
    <mergeCell ref="D696:F696"/>
    <mergeCell ref="D697:F697"/>
    <mergeCell ref="D686:O686"/>
    <mergeCell ref="D687:F687"/>
    <mergeCell ref="D688:F688"/>
    <mergeCell ref="D689:F689"/>
    <mergeCell ref="D690:F690"/>
    <mergeCell ref="D691:F691"/>
    <mergeCell ref="D680:L680"/>
    <mergeCell ref="D681:L681"/>
    <mergeCell ref="D682:L682"/>
    <mergeCell ref="A683:O683"/>
    <mergeCell ref="D684:F684"/>
    <mergeCell ref="D685:O685"/>
    <mergeCell ref="D710:L710"/>
    <mergeCell ref="D711:L711"/>
    <mergeCell ref="D712:L712"/>
    <mergeCell ref="D713:L713"/>
    <mergeCell ref="D714:L714"/>
    <mergeCell ref="D715:L715"/>
    <mergeCell ref="D704:L704"/>
    <mergeCell ref="D705:L705"/>
    <mergeCell ref="D706:L706"/>
    <mergeCell ref="D707:L707"/>
    <mergeCell ref="D708:L708"/>
    <mergeCell ref="D709:L709"/>
    <mergeCell ref="D698:O698"/>
    <mergeCell ref="D699:F699"/>
    <mergeCell ref="D700:L700"/>
    <mergeCell ref="D701:L701"/>
    <mergeCell ref="D702:L702"/>
    <mergeCell ref="D703:L703"/>
    <mergeCell ref="D728:F728"/>
    <mergeCell ref="D729:F729"/>
    <mergeCell ref="D730:F730"/>
    <mergeCell ref="D731:F731"/>
    <mergeCell ref="D732:F732"/>
    <mergeCell ref="D733:O733"/>
    <mergeCell ref="D722:F722"/>
    <mergeCell ref="D723:F723"/>
    <mergeCell ref="D724:F724"/>
    <mergeCell ref="D725:F725"/>
    <mergeCell ref="D726:F726"/>
    <mergeCell ref="D727:F727"/>
    <mergeCell ref="D716:L716"/>
    <mergeCell ref="D717:L717"/>
    <mergeCell ref="D718:L718"/>
    <mergeCell ref="A719:O719"/>
    <mergeCell ref="D720:F720"/>
    <mergeCell ref="D721:O721"/>
    <mergeCell ref="D746:L746"/>
    <mergeCell ref="D747:L747"/>
    <mergeCell ref="D748:L748"/>
    <mergeCell ref="D749:L749"/>
    <mergeCell ref="D750:L750"/>
    <mergeCell ref="D751:L751"/>
    <mergeCell ref="D740:L740"/>
    <mergeCell ref="D741:L741"/>
    <mergeCell ref="D742:L742"/>
    <mergeCell ref="D743:L743"/>
    <mergeCell ref="D744:L744"/>
    <mergeCell ref="D745:L745"/>
    <mergeCell ref="D734:F734"/>
    <mergeCell ref="D735:F735"/>
    <mergeCell ref="D736:O736"/>
    <mergeCell ref="D737:F737"/>
    <mergeCell ref="D738:L738"/>
    <mergeCell ref="D739:L739"/>
    <mergeCell ref="D764:F764"/>
    <mergeCell ref="D765:F765"/>
    <mergeCell ref="D766:F766"/>
    <mergeCell ref="D767:F767"/>
    <mergeCell ref="D768:F768"/>
    <mergeCell ref="D769:F769"/>
    <mergeCell ref="D758:F758"/>
    <mergeCell ref="D759:O759"/>
    <mergeCell ref="D760:O760"/>
    <mergeCell ref="D761:O761"/>
    <mergeCell ref="D762:F762"/>
    <mergeCell ref="D763:F763"/>
    <mergeCell ref="D752:L752"/>
    <mergeCell ref="D753:L753"/>
    <mergeCell ref="D754:L754"/>
    <mergeCell ref="D755:L755"/>
    <mergeCell ref="D756:L756"/>
    <mergeCell ref="A757:O757"/>
    <mergeCell ref="D782:O782"/>
    <mergeCell ref="D783:O783"/>
    <mergeCell ref="D784:F784"/>
    <mergeCell ref="D785:F785"/>
    <mergeCell ref="D786:O786"/>
    <mergeCell ref="D787:O787"/>
    <mergeCell ref="D776:F776"/>
    <mergeCell ref="D777:O777"/>
    <mergeCell ref="D778:F778"/>
    <mergeCell ref="D779:F779"/>
    <mergeCell ref="D780:O780"/>
    <mergeCell ref="D781:O781"/>
    <mergeCell ref="D770:F770"/>
    <mergeCell ref="D771:F771"/>
    <mergeCell ref="D772:F772"/>
    <mergeCell ref="D773:F773"/>
    <mergeCell ref="D774:O774"/>
    <mergeCell ref="D775:F775"/>
    <mergeCell ref="D800:F800"/>
    <mergeCell ref="A801:O801"/>
    <mergeCell ref="D802:F802"/>
    <mergeCell ref="D803:O803"/>
    <mergeCell ref="D804:F804"/>
    <mergeCell ref="D805:F805"/>
    <mergeCell ref="D794:F794"/>
    <mergeCell ref="D795:F795"/>
    <mergeCell ref="D796:F796"/>
    <mergeCell ref="D797:F797"/>
    <mergeCell ref="D798:F798"/>
    <mergeCell ref="D799:F799"/>
    <mergeCell ref="D788:O788"/>
    <mergeCell ref="D789:O789"/>
    <mergeCell ref="D790:F790"/>
    <mergeCell ref="D791:F791"/>
    <mergeCell ref="D792:O792"/>
    <mergeCell ref="D793:O793"/>
    <mergeCell ref="D818:F818"/>
    <mergeCell ref="D819:O819"/>
    <mergeCell ref="D820:O820"/>
    <mergeCell ref="D821:F821"/>
    <mergeCell ref="D822:F822"/>
    <mergeCell ref="D823:F823"/>
    <mergeCell ref="D812:F812"/>
    <mergeCell ref="D813:F813"/>
    <mergeCell ref="D814:F814"/>
    <mergeCell ref="D815:F815"/>
    <mergeCell ref="D816:O816"/>
    <mergeCell ref="D817:F817"/>
    <mergeCell ref="D806:F806"/>
    <mergeCell ref="D807:F807"/>
    <mergeCell ref="D808:F808"/>
    <mergeCell ref="D809:F809"/>
    <mergeCell ref="D810:F810"/>
    <mergeCell ref="D811:F811"/>
    <mergeCell ref="D836:O836"/>
    <mergeCell ref="D837:F837"/>
    <mergeCell ref="D838:L838"/>
    <mergeCell ref="D839:L839"/>
    <mergeCell ref="D840:L840"/>
    <mergeCell ref="D841:L841"/>
    <mergeCell ref="D830:O830"/>
    <mergeCell ref="D831:F831"/>
    <mergeCell ref="D832:F832"/>
    <mergeCell ref="D833:O833"/>
    <mergeCell ref="D834:O834"/>
    <mergeCell ref="D835:O835"/>
    <mergeCell ref="D824:F824"/>
    <mergeCell ref="D825:F825"/>
    <mergeCell ref="D826:F826"/>
    <mergeCell ref="D827:F827"/>
    <mergeCell ref="D828:F828"/>
    <mergeCell ref="D829:F829"/>
    <mergeCell ref="D854:L854"/>
    <mergeCell ref="D855:L855"/>
    <mergeCell ref="D856:L856"/>
    <mergeCell ref="A857:O857"/>
    <mergeCell ref="D858:F858"/>
    <mergeCell ref="D859:O859"/>
    <mergeCell ref="D848:L848"/>
    <mergeCell ref="D849:L849"/>
    <mergeCell ref="D850:L850"/>
    <mergeCell ref="D851:L851"/>
    <mergeCell ref="D852:L852"/>
    <mergeCell ref="D853:L853"/>
    <mergeCell ref="D842:L842"/>
    <mergeCell ref="D843:L843"/>
    <mergeCell ref="D844:L844"/>
    <mergeCell ref="D845:L845"/>
    <mergeCell ref="D846:L846"/>
    <mergeCell ref="D847:L847"/>
    <mergeCell ref="D872:F872"/>
    <mergeCell ref="D873:F873"/>
    <mergeCell ref="D874:F874"/>
    <mergeCell ref="D875:O875"/>
    <mergeCell ref="D876:O876"/>
    <mergeCell ref="D877:F877"/>
    <mergeCell ref="D866:F866"/>
    <mergeCell ref="D867:F867"/>
    <mergeCell ref="D868:F868"/>
    <mergeCell ref="D869:F869"/>
    <mergeCell ref="D870:F870"/>
    <mergeCell ref="D871:F871"/>
    <mergeCell ref="D860:O860"/>
    <mergeCell ref="D861:O861"/>
    <mergeCell ref="D862:O862"/>
    <mergeCell ref="D863:F863"/>
    <mergeCell ref="D864:F864"/>
    <mergeCell ref="D865:F865"/>
    <mergeCell ref="D890:L890"/>
    <mergeCell ref="D891:L891"/>
    <mergeCell ref="D892:L892"/>
    <mergeCell ref="D893:L893"/>
    <mergeCell ref="D894:L894"/>
    <mergeCell ref="D895:L895"/>
    <mergeCell ref="D884:L884"/>
    <mergeCell ref="D885:L885"/>
    <mergeCell ref="D886:L886"/>
    <mergeCell ref="D887:L887"/>
    <mergeCell ref="D888:L888"/>
    <mergeCell ref="D889:L889"/>
    <mergeCell ref="D878:L878"/>
    <mergeCell ref="D879:L879"/>
    <mergeCell ref="D880:L880"/>
    <mergeCell ref="D881:L881"/>
    <mergeCell ref="D882:L882"/>
    <mergeCell ref="D883:L883"/>
    <mergeCell ref="D908:F908"/>
    <mergeCell ref="D909:O909"/>
    <mergeCell ref="D910:O910"/>
    <mergeCell ref="D911:F911"/>
    <mergeCell ref="D912:F912"/>
    <mergeCell ref="D913:F913"/>
    <mergeCell ref="D902:F902"/>
    <mergeCell ref="D903:F903"/>
    <mergeCell ref="D904:F904"/>
    <mergeCell ref="D905:F905"/>
    <mergeCell ref="D906:F906"/>
    <mergeCell ref="D907:F907"/>
    <mergeCell ref="D896:L896"/>
    <mergeCell ref="A897:O897"/>
    <mergeCell ref="D898:F898"/>
    <mergeCell ref="D899:O899"/>
    <mergeCell ref="D900:O900"/>
    <mergeCell ref="D901:F901"/>
    <mergeCell ref="D926:O926"/>
    <mergeCell ref="D927:F927"/>
    <mergeCell ref="D928:F928"/>
    <mergeCell ref="D929:O929"/>
    <mergeCell ref="D930:O930"/>
    <mergeCell ref="D931:F931"/>
    <mergeCell ref="D920:F920"/>
    <mergeCell ref="D921:F921"/>
    <mergeCell ref="D922:F922"/>
    <mergeCell ref="D923:O923"/>
    <mergeCell ref="D924:F924"/>
    <mergeCell ref="D925:F925"/>
    <mergeCell ref="D914:F914"/>
    <mergeCell ref="D915:F915"/>
    <mergeCell ref="D916:F916"/>
    <mergeCell ref="D917:F917"/>
    <mergeCell ref="D918:F918"/>
    <mergeCell ref="D919:F919"/>
    <mergeCell ref="D944:O944"/>
    <mergeCell ref="D945:F945"/>
    <mergeCell ref="D946:F946"/>
    <mergeCell ref="D947:F947"/>
    <mergeCell ref="D948:F948"/>
    <mergeCell ref="D949:F949"/>
    <mergeCell ref="D938:F938"/>
    <mergeCell ref="D939:F939"/>
    <mergeCell ref="D940:F940"/>
    <mergeCell ref="D941:F941"/>
    <mergeCell ref="D942:F942"/>
    <mergeCell ref="D943:O943"/>
    <mergeCell ref="D932:F932"/>
    <mergeCell ref="D933:F933"/>
    <mergeCell ref="D934:F934"/>
    <mergeCell ref="D935:F935"/>
    <mergeCell ref="D936:F936"/>
    <mergeCell ref="D937:F937"/>
    <mergeCell ref="D962:F962"/>
    <mergeCell ref="D963:F963"/>
    <mergeCell ref="D964:F964"/>
    <mergeCell ref="D965:F965"/>
    <mergeCell ref="D966:F966"/>
    <mergeCell ref="D967:F967"/>
    <mergeCell ref="D956:F956"/>
    <mergeCell ref="D957:O957"/>
    <mergeCell ref="D958:F958"/>
    <mergeCell ref="D959:F959"/>
    <mergeCell ref="D960:O960"/>
    <mergeCell ref="D961:O961"/>
    <mergeCell ref="D950:F950"/>
    <mergeCell ref="D951:F951"/>
    <mergeCell ref="D952:F952"/>
    <mergeCell ref="D953:F953"/>
    <mergeCell ref="D954:F954"/>
    <mergeCell ref="D955:F955"/>
    <mergeCell ref="D980:O980"/>
    <mergeCell ref="D981:O981"/>
    <mergeCell ref="D982:F982"/>
    <mergeCell ref="D983:F983"/>
    <mergeCell ref="D984:F984"/>
    <mergeCell ref="D985:F985"/>
    <mergeCell ref="D974:O974"/>
    <mergeCell ref="D975:F975"/>
    <mergeCell ref="D976:F976"/>
    <mergeCell ref="D977:O977"/>
    <mergeCell ref="D978:F978"/>
    <mergeCell ref="D979:F979"/>
    <mergeCell ref="D968:F968"/>
    <mergeCell ref="D969:F969"/>
    <mergeCell ref="D970:F970"/>
    <mergeCell ref="D971:F971"/>
    <mergeCell ref="D972:F972"/>
    <mergeCell ref="D973:F973"/>
    <mergeCell ref="D998:F998"/>
    <mergeCell ref="D999:F999"/>
    <mergeCell ref="D1000:F1000"/>
    <mergeCell ref="D1001:F1001"/>
    <mergeCell ref="D1002:F1002"/>
    <mergeCell ref="D1003:F1003"/>
    <mergeCell ref="D992:F992"/>
    <mergeCell ref="D993:F993"/>
    <mergeCell ref="D994:O994"/>
    <mergeCell ref="D995:O995"/>
    <mergeCell ref="D996:O996"/>
    <mergeCell ref="D997:F997"/>
    <mergeCell ref="D986:F986"/>
    <mergeCell ref="D987:F987"/>
    <mergeCell ref="D988:F988"/>
    <mergeCell ref="D989:F989"/>
    <mergeCell ref="D990:F990"/>
    <mergeCell ref="D991:F991"/>
    <mergeCell ref="D1016:F1016"/>
    <mergeCell ref="D1017:F1017"/>
    <mergeCell ref="D1018:F1018"/>
    <mergeCell ref="D1019:F1019"/>
    <mergeCell ref="D1020:F1020"/>
    <mergeCell ref="D1021:F1021"/>
    <mergeCell ref="D1010:F1010"/>
    <mergeCell ref="D1011:O1011"/>
    <mergeCell ref="D1012:O1012"/>
    <mergeCell ref="D1013:F1013"/>
    <mergeCell ref="D1014:F1014"/>
    <mergeCell ref="D1015:F1015"/>
    <mergeCell ref="D1004:F1004"/>
    <mergeCell ref="D1005:F1005"/>
    <mergeCell ref="D1006:F1006"/>
    <mergeCell ref="D1007:F1007"/>
    <mergeCell ref="D1008:O1008"/>
    <mergeCell ref="D1009:F1009"/>
    <mergeCell ref="D1034:F1034"/>
    <mergeCell ref="D1035:F1035"/>
    <mergeCell ref="D1036:F1036"/>
    <mergeCell ref="D1037:F1037"/>
    <mergeCell ref="D1038:F1038"/>
    <mergeCell ref="D1039:F1039"/>
    <mergeCell ref="D1028:O1028"/>
    <mergeCell ref="D1029:O1029"/>
    <mergeCell ref="D1030:F1030"/>
    <mergeCell ref="D1031:F1031"/>
    <mergeCell ref="D1032:F1032"/>
    <mergeCell ref="D1033:F1033"/>
    <mergeCell ref="D1022:F1022"/>
    <mergeCell ref="D1023:F1023"/>
    <mergeCell ref="D1024:F1024"/>
    <mergeCell ref="D1025:O1025"/>
    <mergeCell ref="D1026:F1026"/>
    <mergeCell ref="D1027:F1027"/>
    <mergeCell ref="D1052:F1052"/>
    <mergeCell ref="D1053:F1053"/>
    <mergeCell ref="D1054:F1054"/>
    <mergeCell ref="D1055:F1055"/>
    <mergeCell ref="D1056:F1056"/>
    <mergeCell ref="D1057:F1057"/>
    <mergeCell ref="D1046:F1046"/>
    <mergeCell ref="D1047:F1047"/>
    <mergeCell ref="D1048:O1048"/>
    <mergeCell ref="D1049:O1049"/>
    <mergeCell ref="D1050:F1050"/>
    <mergeCell ref="D1051:F1051"/>
    <mergeCell ref="D1040:F1040"/>
    <mergeCell ref="D1041:F1041"/>
    <mergeCell ref="D1042:O1042"/>
    <mergeCell ref="D1043:F1043"/>
    <mergeCell ref="D1044:F1044"/>
    <mergeCell ref="D1045:O1045"/>
    <mergeCell ref="D1070:L1070"/>
    <mergeCell ref="D1071:L1071"/>
    <mergeCell ref="D1072:L1072"/>
    <mergeCell ref="D1073:L1073"/>
    <mergeCell ref="D1074:L1074"/>
    <mergeCell ref="D1075:L1075"/>
    <mergeCell ref="D1064:F1064"/>
    <mergeCell ref="D1065:O1065"/>
    <mergeCell ref="D1066:F1066"/>
    <mergeCell ref="D1067:L1067"/>
    <mergeCell ref="D1068:L1068"/>
    <mergeCell ref="D1069:L1069"/>
    <mergeCell ref="D1058:F1058"/>
    <mergeCell ref="D1059:F1059"/>
    <mergeCell ref="D1060:F1060"/>
    <mergeCell ref="D1061:F1061"/>
    <mergeCell ref="D1062:O1062"/>
    <mergeCell ref="D1063:F1063"/>
    <mergeCell ref="D1088:F1088"/>
    <mergeCell ref="D1089:O1089"/>
    <mergeCell ref="D1090:O1090"/>
    <mergeCell ref="D1091:F1091"/>
    <mergeCell ref="D1092:F1092"/>
    <mergeCell ref="D1093:F1093"/>
    <mergeCell ref="D1082:L1082"/>
    <mergeCell ref="D1083:L1083"/>
    <mergeCell ref="D1084:L1084"/>
    <mergeCell ref="D1085:L1085"/>
    <mergeCell ref="A1086:O1086"/>
    <mergeCell ref="A1087:O1087"/>
    <mergeCell ref="D1076:L1076"/>
    <mergeCell ref="D1077:L1077"/>
    <mergeCell ref="D1078:L1078"/>
    <mergeCell ref="D1079:L1079"/>
    <mergeCell ref="D1080:L1080"/>
    <mergeCell ref="D1081:L1081"/>
    <mergeCell ref="D1106:O1106"/>
    <mergeCell ref="D1107:F1107"/>
    <mergeCell ref="D1108:F1108"/>
    <mergeCell ref="D1109:O1109"/>
    <mergeCell ref="D1110:F1110"/>
    <mergeCell ref="D1111:F1111"/>
    <mergeCell ref="D1100:F1100"/>
    <mergeCell ref="D1101:F1101"/>
    <mergeCell ref="D1102:F1102"/>
    <mergeCell ref="D1103:O1103"/>
    <mergeCell ref="D1104:F1104"/>
    <mergeCell ref="D1105:F1105"/>
    <mergeCell ref="D1094:F1094"/>
    <mergeCell ref="D1095:F1095"/>
    <mergeCell ref="D1096:F1096"/>
    <mergeCell ref="D1097:F1097"/>
    <mergeCell ref="D1098:F1098"/>
    <mergeCell ref="D1099:F1099"/>
    <mergeCell ref="D1124:F1124"/>
    <mergeCell ref="D1125:O1125"/>
    <mergeCell ref="D1126:O1126"/>
    <mergeCell ref="D1127:F1127"/>
    <mergeCell ref="D1128:F1128"/>
    <mergeCell ref="D1129:F1129"/>
    <mergeCell ref="D1118:O1118"/>
    <mergeCell ref="D1119:F1119"/>
    <mergeCell ref="D1120:F1120"/>
    <mergeCell ref="D1121:O1121"/>
    <mergeCell ref="D1122:F1122"/>
    <mergeCell ref="A1123:O1123"/>
    <mergeCell ref="D1112:O1112"/>
    <mergeCell ref="D1113:F1113"/>
    <mergeCell ref="D1114:F1114"/>
    <mergeCell ref="D1115:O1115"/>
    <mergeCell ref="D1116:F1116"/>
    <mergeCell ref="D1117:F1117"/>
    <mergeCell ref="D1142:O1142"/>
    <mergeCell ref="D1143:O1143"/>
    <mergeCell ref="D1144:O1144"/>
    <mergeCell ref="D1145:O1145"/>
    <mergeCell ref="D1146:F1146"/>
    <mergeCell ref="D1147:F1147"/>
    <mergeCell ref="D1136:F1136"/>
    <mergeCell ref="D1137:F1137"/>
    <mergeCell ref="D1138:F1138"/>
    <mergeCell ref="D1139:O1139"/>
    <mergeCell ref="D1140:F1140"/>
    <mergeCell ref="D1141:F1141"/>
    <mergeCell ref="D1130:F1130"/>
    <mergeCell ref="D1131:F1131"/>
    <mergeCell ref="D1132:F1132"/>
    <mergeCell ref="D1133:F1133"/>
    <mergeCell ref="D1134:F1134"/>
    <mergeCell ref="D1135:F1135"/>
    <mergeCell ref="D1160:L1160"/>
    <mergeCell ref="D1161:L1161"/>
    <mergeCell ref="D1162:L1162"/>
    <mergeCell ref="D1163:L1163"/>
    <mergeCell ref="D1164:L1164"/>
    <mergeCell ref="D1165:L1165"/>
    <mergeCell ref="D1154:L1154"/>
    <mergeCell ref="D1155:L1155"/>
    <mergeCell ref="D1156:L1156"/>
    <mergeCell ref="D1157:L1157"/>
    <mergeCell ref="D1158:L1158"/>
    <mergeCell ref="D1159:L1159"/>
    <mergeCell ref="D1148:O1148"/>
    <mergeCell ref="D1149:O1149"/>
    <mergeCell ref="D1150:O1150"/>
    <mergeCell ref="D1151:O1151"/>
    <mergeCell ref="D1152:F1152"/>
    <mergeCell ref="D1153:L1153"/>
    <mergeCell ref="D1188:L1188"/>
    <mergeCell ref="D1189:L1189"/>
    <mergeCell ref="D1178:L1178"/>
    <mergeCell ref="D1179:L1179"/>
    <mergeCell ref="D1180:L1180"/>
    <mergeCell ref="D1181:L1181"/>
    <mergeCell ref="D1182:L1182"/>
    <mergeCell ref="D1183:L1183"/>
    <mergeCell ref="D1172:L1172"/>
    <mergeCell ref="D1173:L1173"/>
    <mergeCell ref="D1174:L1174"/>
    <mergeCell ref="D1175:L1175"/>
    <mergeCell ref="D1176:L1176"/>
    <mergeCell ref="D1177:L1177"/>
    <mergeCell ref="D1166:L1166"/>
    <mergeCell ref="D1167:L1167"/>
    <mergeCell ref="D1168:L1168"/>
    <mergeCell ref="D1169:L1169"/>
    <mergeCell ref="D1170:L1170"/>
    <mergeCell ref="D1171:L1171"/>
    <mergeCell ref="C1208:H1208"/>
    <mergeCell ref="I1208:N1208"/>
    <mergeCell ref="C1209:N1209"/>
    <mergeCell ref="M2:O2"/>
    <mergeCell ref="M3:O3"/>
    <mergeCell ref="M4:O4"/>
    <mergeCell ref="C5:K5"/>
    <mergeCell ref="M5:O5"/>
    <mergeCell ref="M6:O6"/>
    <mergeCell ref="D7:K7"/>
    <mergeCell ref="D1202:L1202"/>
    <mergeCell ref="D1203:L1203"/>
    <mergeCell ref="D1204:L1204"/>
    <mergeCell ref="C1206:H1206"/>
    <mergeCell ref="I1206:N1206"/>
    <mergeCell ref="C1207:N1207"/>
    <mergeCell ref="D1196:L1196"/>
    <mergeCell ref="D1197:L1197"/>
    <mergeCell ref="D1198:L1198"/>
    <mergeCell ref="D1199:L1199"/>
    <mergeCell ref="D1200:L1200"/>
    <mergeCell ref="D1201:L1201"/>
    <mergeCell ref="D1190:L1190"/>
    <mergeCell ref="D1191:L1191"/>
    <mergeCell ref="D1192:L1192"/>
    <mergeCell ref="D1193:L1193"/>
    <mergeCell ref="D1194:L1194"/>
    <mergeCell ref="D1195:L1195"/>
    <mergeCell ref="D1184:L1184"/>
    <mergeCell ref="D1185:L1185"/>
    <mergeCell ref="D1186:L1186"/>
    <mergeCell ref="D1187:L1187"/>
    <mergeCell ref="M17:O17"/>
    <mergeCell ref="L19:L20"/>
    <mergeCell ref="M19:M20"/>
    <mergeCell ref="N19:O19"/>
    <mergeCell ref="M12:O12"/>
    <mergeCell ref="C13:K13"/>
    <mergeCell ref="M13:O13"/>
    <mergeCell ref="M14:O14"/>
    <mergeCell ref="M15:O15"/>
    <mergeCell ref="M16:O16"/>
    <mergeCell ref="M7:O7"/>
    <mergeCell ref="M8:O8"/>
    <mergeCell ref="D9:K9"/>
    <mergeCell ref="M9:O9"/>
    <mergeCell ref="M10:O10"/>
    <mergeCell ref="C11:K11"/>
    <mergeCell ref="M11:O1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КС3</vt:lpstr>
      <vt:lpstr>реестр</vt:lpstr>
      <vt:lpstr>02-02-01 АС3</vt:lpstr>
      <vt:lpstr>'02-02-01 АС3'!Заголовки_для_печати</vt:lpstr>
      <vt:lpstr>КС3!Область_печати</vt:lpstr>
      <vt:lpstr>реестр!Область_печати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2024-01-10T10:59:01Z</cp:lastPrinted>
  <dcterms:created xsi:type="dcterms:W3CDTF">2020-09-30T08:50:27Z</dcterms:created>
  <dcterms:modified xsi:type="dcterms:W3CDTF">2024-01-28T13:47:17Z</dcterms:modified>
</cp:coreProperties>
</file>