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E8A1A294-853D-43D5-81A5-0D3A4501F44C}" xr6:coauthVersionLast="47" xr6:coauthVersionMax="47" xr10:uidLastSave="{00000000-0000-0000-0000-000000000000}"/>
  <bookViews>
    <workbookView xWindow="-120" yWindow="-120" windowWidth="51840" windowHeight="21240" xr2:uid="{07AFF7FA-0598-466B-92DF-BD2713E7EECF}"/>
  </bookViews>
  <sheets>
    <sheet name="СМР" sheetId="1" r:id="rId1"/>
  </sheets>
  <definedNames>
    <definedName name="_xlnm._FilterDatabase" localSheetId="0" hidden="1">СМР!$B$1:$B$151</definedName>
    <definedName name="_xlnm.Print_Area" localSheetId="0">СМР!$A$1:$L$151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8" i="1" l="1"/>
  <c r="G118" i="1" s="1"/>
  <c r="L118" i="1" s="1"/>
  <c r="F71" i="1"/>
  <c r="K71" i="1" s="1"/>
  <c r="F139" i="1"/>
  <c r="G139" i="1" s="1"/>
  <c r="L139" i="1" s="1"/>
  <c r="F69" i="1"/>
  <c r="K69" i="1" s="1"/>
  <c r="F68" i="1"/>
  <c r="G68" i="1" s="1"/>
  <c r="L68" i="1" s="1"/>
  <c r="F37" i="1"/>
  <c r="G37" i="1" s="1"/>
  <c r="L37" i="1" s="1"/>
  <c r="F35" i="1"/>
  <c r="G35" i="1" s="1"/>
  <c r="L35" i="1" s="1"/>
  <c r="F34" i="1"/>
  <c r="K34" i="1" s="1"/>
  <c r="I14" i="1"/>
  <c r="J14" i="1" s="1"/>
  <c r="L14" i="1" s="1"/>
  <c r="F13" i="1"/>
  <c r="G13" i="1" s="1"/>
  <c r="L13" i="1" s="1"/>
  <c r="K118" i="1" l="1"/>
  <c r="G71" i="1"/>
  <c r="L71" i="1" s="1"/>
  <c r="K139" i="1"/>
  <c r="K14" i="1"/>
  <c r="K13" i="1"/>
  <c r="K37" i="1"/>
  <c r="K35" i="1"/>
  <c r="G69" i="1"/>
  <c r="L69" i="1" s="1"/>
  <c r="K68" i="1"/>
  <c r="G34" i="1"/>
  <c r="L34" i="1" s="1"/>
  <c r="I145" i="1"/>
  <c r="I134" i="1"/>
  <c r="I131" i="1"/>
  <c r="I129" i="1"/>
  <c r="I126" i="1"/>
  <c r="I124" i="1"/>
  <c r="I122" i="1"/>
  <c r="I112" i="1"/>
  <c r="I109" i="1"/>
  <c r="I106" i="1"/>
  <c r="I104" i="1"/>
  <c r="I102" i="1"/>
  <c r="I100" i="1"/>
  <c r="I99" i="1"/>
  <c r="I98" i="1"/>
  <c r="I96" i="1"/>
  <c r="I94" i="1"/>
  <c r="I91" i="1"/>
  <c r="I89" i="1"/>
  <c r="I87" i="1"/>
  <c r="I84" i="1"/>
  <c r="I78" i="1"/>
  <c r="I76" i="1"/>
  <c r="I66" i="1"/>
  <c r="I63" i="1"/>
  <c r="I60" i="1"/>
  <c r="I58" i="1"/>
  <c r="I56" i="1"/>
  <c r="I53" i="1"/>
  <c r="I52" i="1"/>
  <c r="I51" i="1"/>
  <c r="I50" i="1"/>
  <c r="I48" i="1"/>
  <c r="I44" i="1"/>
  <c r="I42" i="1"/>
  <c r="I32" i="1"/>
  <c r="I29" i="1"/>
  <c r="I26" i="1"/>
  <c r="I24" i="1"/>
  <c r="I22" i="1"/>
  <c r="I19" i="1"/>
  <c r="I18" i="1"/>
  <c r="I16" i="1"/>
  <c r="I11" i="1"/>
  <c r="I8" i="1"/>
  <c r="J134" i="1" l="1"/>
  <c r="L134" i="1" s="1"/>
  <c r="F150" i="1"/>
  <c r="G150" i="1" s="1"/>
  <c r="L150" i="1" s="1"/>
  <c r="F149" i="1"/>
  <c r="F148" i="1"/>
  <c r="K148" i="1" s="1"/>
  <c r="F146" i="1"/>
  <c r="K146" i="1" s="1"/>
  <c r="F144" i="1"/>
  <c r="G144" i="1" s="1"/>
  <c r="L144" i="1" s="1"/>
  <c r="F143" i="1"/>
  <c r="K143" i="1" s="1"/>
  <c r="F142" i="1"/>
  <c r="F141" i="1"/>
  <c r="F140" i="1"/>
  <c r="K140" i="1" s="1"/>
  <c r="F138" i="1"/>
  <c r="K138" i="1" s="1"/>
  <c r="F137" i="1"/>
  <c r="F136" i="1"/>
  <c r="K136" i="1" s="1"/>
  <c r="F135" i="1"/>
  <c r="F133" i="1"/>
  <c r="G133" i="1" s="1"/>
  <c r="L133" i="1" s="1"/>
  <c r="F132" i="1"/>
  <c r="K132" i="1" s="1"/>
  <c r="J131" i="1"/>
  <c r="L131" i="1" s="1"/>
  <c r="K131" i="1"/>
  <c r="F130" i="1"/>
  <c r="K130" i="1" s="1"/>
  <c r="K129" i="1"/>
  <c r="F128" i="1"/>
  <c r="K126" i="1"/>
  <c r="F125" i="1"/>
  <c r="K125" i="1" s="1"/>
  <c r="F123" i="1"/>
  <c r="J122" i="1"/>
  <c r="L122" i="1" s="1"/>
  <c r="K122" i="1"/>
  <c r="F121" i="1"/>
  <c r="K121" i="1" s="1"/>
  <c r="F117" i="1"/>
  <c r="F116" i="1"/>
  <c r="F115" i="1"/>
  <c r="K115" i="1" s="1"/>
  <c r="F114" i="1"/>
  <c r="F113" i="1"/>
  <c r="G113" i="1" s="1"/>
  <c r="L113" i="1" s="1"/>
  <c r="F111" i="1"/>
  <c r="K111" i="1" s="1"/>
  <c r="F110" i="1"/>
  <c r="K109" i="1"/>
  <c r="F108" i="1"/>
  <c r="K108" i="1" s="1"/>
  <c r="K106" i="1"/>
  <c r="F105" i="1"/>
  <c r="K104" i="1"/>
  <c r="F103" i="1"/>
  <c r="K103" i="1" s="1"/>
  <c r="J102" i="1"/>
  <c r="L102" i="1" s="1"/>
  <c r="F101" i="1"/>
  <c r="K100" i="1"/>
  <c r="K99" i="1"/>
  <c r="J99" i="1"/>
  <c r="L99" i="1" s="1"/>
  <c r="K98" i="1"/>
  <c r="F97" i="1"/>
  <c r="G97" i="1" s="1"/>
  <c r="L97" i="1" s="1"/>
  <c r="K96" i="1"/>
  <c r="F95" i="1"/>
  <c r="K95" i="1" s="1"/>
  <c r="K94" i="1"/>
  <c r="J94" i="1"/>
  <c r="L94" i="1" s="1"/>
  <c r="F93" i="1"/>
  <c r="F92" i="1"/>
  <c r="K92" i="1" s="1"/>
  <c r="J91" i="1"/>
  <c r="L91" i="1" s="1"/>
  <c r="F90" i="1"/>
  <c r="J89" i="1"/>
  <c r="L89" i="1" s="1"/>
  <c r="K89" i="1"/>
  <c r="F88" i="1"/>
  <c r="G88" i="1" s="1"/>
  <c r="L88" i="1" s="1"/>
  <c r="J87" i="1"/>
  <c r="L87" i="1" s="1"/>
  <c r="K87" i="1"/>
  <c r="F86" i="1"/>
  <c r="F85" i="1"/>
  <c r="G85" i="1" s="1"/>
  <c r="L85" i="1" s="1"/>
  <c r="F83" i="1"/>
  <c r="K83" i="1" s="1"/>
  <c r="F82" i="1"/>
  <c r="K82" i="1" s="1"/>
  <c r="F81" i="1"/>
  <c r="G81" i="1" s="1"/>
  <c r="L81" i="1" s="1"/>
  <c r="K78" i="1"/>
  <c r="F77" i="1"/>
  <c r="J76" i="1"/>
  <c r="L76" i="1" s="1"/>
  <c r="F75" i="1"/>
  <c r="G75" i="1" s="1"/>
  <c r="L75" i="1" s="1"/>
  <c r="F74" i="1"/>
  <c r="K74" i="1" s="1"/>
  <c r="F73" i="1"/>
  <c r="F72" i="1"/>
  <c r="K72" i="1" s="1"/>
  <c r="F70" i="1"/>
  <c r="G70" i="1" s="1"/>
  <c r="L70" i="1" s="1"/>
  <c r="F67" i="1"/>
  <c r="K66" i="1"/>
  <c r="J66" i="1"/>
  <c r="L66" i="1" s="1"/>
  <c r="F65" i="1"/>
  <c r="G65" i="1" s="1"/>
  <c r="L65" i="1" s="1"/>
  <c r="F64" i="1"/>
  <c r="G64" i="1" s="1"/>
  <c r="L64" i="1" s="1"/>
  <c r="J63" i="1"/>
  <c r="L63" i="1" s="1"/>
  <c r="F62" i="1"/>
  <c r="G62" i="1" s="1"/>
  <c r="L62" i="1" s="1"/>
  <c r="K60" i="1"/>
  <c r="F59" i="1"/>
  <c r="J58" i="1"/>
  <c r="L58" i="1" s="1"/>
  <c r="F57" i="1"/>
  <c r="K56" i="1"/>
  <c r="F55" i="1"/>
  <c r="K55" i="1" s="1"/>
  <c r="F54" i="1"/>
  <c r="G54" i="1" s="1"/>
  <c r="L54" i="1" s="1"/>
  <c r="J52" i="1"/>
  <c r="L52" i="1" s="1"/>
  <c r="K52" i="1"/>
  <c r="K50" i="1"/>
  <c r="F49" i="1"/>
  <c r="J48" i="1"/>
  <c r="L48" i="1" s="1"/>
  <c r="F47" i="1"/>
  <c r="K47" i="1" s="1"/>
  <c r="F43" i="1"/>
  <c r="K43" i="1" s="1"/>
  <c r="K42" i="1"/>
  <c r="F41" i="1"/>
  <c r="G41" i="1" s="1"/>
  <c r="L41" i="1" s="1"/>
  <c r="F40" i="1"/>
  <c r="F39" i="1"/>
  <c r="F38" i="1"/>
  <c r="G38" i="1" s="1"/>
  <c r="L38" i="1" s="1"/>
  <c r="F36" i="1"/>
  <c r="K36" i="1" s="1"/>
  <c r="F33" i="1"/>
  <c r="K33" i="1" s="1"/>
  <c r="K32" i="1"/>
  <c r="F31" i="1"/>
  <c r="K31" i="1" s="1"/>
  <c r="F30" i="1"/>
  <c r="K30" i="1" s="1"/>
  <c r="J29" i="1"/>
  <c r="L29" i="1" s="1"/>
  <c r="K29" i="1"/>
  <c r="F28" i="1"/>
  <c r="G28" i="1" s="1"/>
  <c r="L28" i="1" s="1"/>
  <c r="F25" i="1"/>
  <c r="K25" i="1" s="1"/>
  <c r="J24" i="1"/>
  <c r="L24" i="1" s="1"/>
  <c r="F23" i="1"/>
  <c r="K22" i="1"/>
  <c r="J22" i="1"/>
  <c r="L22" i="1" s="1"/>
  <c r="F21" i="1"/>
  <c r="K21" i="1" s="1"/>
  <c r="F20" i="1"/>
  <c r="J19" i="1"/>
  <c r="L19" i="1" s="1"/>
  <c r="K19" i="1"/>
  <c r="J18" i="1"/>
  <c r="L18" i="1" s="1"/>
  <c r="K18" i="1"/>
  <c r="F17" i="1"/>
  <c r="G17" i="1" s="1"/>
  <c r="L17" i="1" s="1"/>
  <c r="K16" i="1"/>
  <c r="F15" i="1"/>
  <c r="K15" i="1" s="1"/>
  <c r="F12" i="1"/>
  <c r="G12" i="1" s="1"/>
  <c r="L12" i="1" s="1"/>
  <c r="J11" i="1"/>
  <c r="L11" i="1" s="1"/>
  <c r="F10" i="1"/>
  <c r="F9" i="1"/>
  <c r="K9" i="1" s="1"/>
  <c r="A9" i="1"/>
  <c r="A10" i="1" s="1"/>
  <c r="A12" i="1" s="1"/>
  <c r="A17" i="1" s="1"/>
  <c r="A20" i="1" s="1"/>
  <c r="A21" i="1" s="1"/>
  <c r="A23" i="1" s="1"/>
  <c r="A25" i="1" s="1"/>
  <c r="A28" i="1" s="1"/>
  <c r="A30" i="1" s="1"/>
  <c r="A31" i="1" s="1"/>
  <c r="A33" i="1" s="1"/>
  <c r="A39" i="1" s="1"/>
  <c r="A40" i="1" s="1"/>
  <c r="A41" i="1" s="1"/>
  <c r="A43" i="1" s="1"/>
  <c r="A47" i="1" s="1"/>
  <c r="A49" i="1" s="1"/>
  <c r="A54" i="1" s="1"/>
  <c r="A55" i="1" s="1"/>
  <c r="A57" i="1" s="1"/>
  <c r="A59" i="1" s="1"/>
  <c r="A62" i="1" s="1"/>
  <c r="A64" i="1" s="1"/>
  <c r="A65" i="1" s="1"/>
  <c r="A67" i="1" s="1"/>
  <c r="A73" i="1" s="1"/>
  <c r="A74" i="1" s="1"/>
  <c r="A75" i="1" s="1"/>
  <c r="A77" i="1" s="1"/>
  <c r="A81" i="1" s="1"/>
  <c r="A82" i="1" s="1"/>
  <c r="A83" i="1" s="1"/>
  <c r="A86" i="1" s="1"/>
  <c r="A88" i="1" s="1"/>
  <c r="A92" i="1" s="1"/>
  <c r="A93" i="1" s="1"/>
  <c r="A95" i="1" s="1"/>
  <c r="A97" i="1" s="1"/>
  <c r="A101" i="1" s="1"/>
  <c r="A103" i="1" s="1"/>
  <c r="A105" i="1" s="1"/>
  <c r="A108" i="1" s="1"/>
  <c r="A110" i="1" s="1"/>
  <c r="J8" i="1"/>
  <c r="L8" i="1" s="1"/>
  <c r="F7" i="1"/>
  <c r="K7" i="1" s="1"/>
  <c r="G82" i="1" l="1"/>
  <c r="L82" i="1" s="1"/>
  <c r="K70" i="1"/>
  <c r="K133" i="1"/>
  <c r="G103" i="1"/>
  <c r="L103" i="1" s="1"/>
  <c r="G138" i="1"/>
  <c r="L138" i="1" s="1"/>
  <c r="G33" i="1"/>
  <c r="L33" i="1" s="1"/>
  <c r="G31" i="1"/>
  <c r="L31" i="1" s="1"/>
  <c r="K75" i="1"/>
  <c r="K41" i="1"/>
  <c r="G30" i="1"/>
  <c r="L30" i="1" s="1"/>
  <c r="K150" i="1"/>
  <c r="K134" i="1"/>
  <c r="K17" i="1"/>
  <c r="G21" i="1"/>
  <c r="L21" i="1" s="1"/>
  <c r="K28" i="1"/>
  <c r="G9" i="1"/>
  <c r="L9" i="1" s="1"/>
  <c r="K11" i="1"/>
  <c r="J16" i="1"/>
  <c r="L16" i="1" s="1"/>
  <c r="K24" i="1"/>
  <c r="J32" i="1"/>
  <c r="L32" i="1" s="1"/>
  <c r="K38" i="1"/>
  <c r="G74" i="1"/>
  <c r="L74" i="1" s="1"/>
  <c r="K76" i="1"/>
  <c r="J50" i="1"/>
  <c r="L50" i="1" s="1"/>
  <c r="G55" i="1"/>
  <c r="L55" i="1" s="1"/>
  <c r="J60" i="1"/>
  <c r="L60" i="1" s="1"/>
  <c r="K64" i="1"/>
  <c r="G72" i="1"/>
  <c r="L72" i="1" s="1"/>
  <c r="G47" i="1"/>
  <c r="L47" i="1" s="1"/>
  <c r="K62" i="1"/>
  <c r="K48" i="1"/>
  <c r="J104" i="1"/>
  <c r="L104" i="1" s="1"/>
  <c r="K113" i="1"/>
  <c r="K97" i="1"/>
  <c r="J100" i="1"/>
  <c r="L100" i="1" s="1"/>
  <c r="G115" i="1"/>
  <c r="L115" i="1" s="1"/>
  <c r="G92" i="1"/>
  <c r="L92" i="1" s="1"/>
  <c r="K81" i="1"/>
  <c r="J106" i="1"/>
  <c r="L106" i="1" s="1"/>
  <c r="J96" i="1"/>
  <c r="L96" i="1" s="1"/>
  <c r="K91" i="1"/>
  <c r="G95" i="1"/>
  <c r="L95" i="1" s="1"/>
  <c r="J98" i="1"/>
  <c r="L98" i="1" s="1"/>
  <c r="K102" i="1"/>
  <c r="G108" i="1"/>
  <c r="L108" i="1" s="1"/>
  <c r="G125" i="1"/>
  <c r="L125" i="1" s="1"/>
  <c r="G130" i="1"/>
  <c r="L130" i="1" s="1"/>
  <c r="G146" i="1"/>
  <c r="L146" i="1" s="1"/>
  <c r="G121" i="1"/>
  <c r="L121" i="1" s="1"/>
  <c r="G140" i="1"/>
  <c r="L140" i="1" s="1"/>
  <c r="J129" i="1"/>
  <c r="L129" i="1" s="1"/>
  <c r="G136" i="1"/>
  <c r="L136" i="1" s="1"/>
  <c r="K144" i="1"/>
  <c r="A115" i="1"/>
  <c r="A117" i="1" s="1"/>
  <c r="A118" i="1" s="1"/>
  <c r="A121" i="1" s="1"/>
  <c r="A123" i="1" s="1"/>
  <c r="A125" i="1" s="1"/>
  <c r="A128" i="1" s="1"/>
  <c r="A130" i="1" s="1"/>
  <c r="A132" i="1" s="1"/>
  <c r="A133" i="1" s="1"/>
  <c r="A135" i="1" s="1"/>
  <c r="A137" i="1" s="1"/>
  <c r="A141" i="1" s="1"/>
  <c r="A142" i="1" s="1"/>
  <c r="A143" i="1" s="1"/>
  <c r="A144" i="1" s="1"/>
  <c r="A146" i="1" s="1"/>
  <c r="A148" i="1" s="1"/>
  <c r="A149" i="1" s="1"/>
  <c r="A150" i="1" s="1"/>
  <c r="A111" i="1"/>
  <c r="K67" i="1"/>
  <c r="G67" i="1"/>
  <c r="L67" i="1" s="1"/>
  <c r="G39" i="1"/>
  <c r="L39" i="1" s="1"/>
  <c r="K39" i="1"/>
  <c r="G57" i="1"/>
  <c r="L57" i="1" s="1"/>
  <c r="K57" i="1"/>
  <c r="K93" i="1"/>
  <c r="G93" i="1"/>
  <c r="L93" i="1" s="1"/>
  <c r="K10" i="1"/>
  <c r="G10" i="1"/>
  <c r="L10" i="1" s="1"/>
  <c r="K90" i="1"/>
  <c r="G90" i="1"/>
  <c r="L90" i="1" s="1"/>
  <c r="K40" i="1"/>
  <c r="G40" i="1"/>
  <c r="L40" i="1" s="1"/>
  <c r="K53" i="1"/>
  <c r="J53" i="1"/>
  <c r="L53" i="1" s="1"/>
  <c r="K135" i="1"/>
  <c r="G135" i="1"/>
  <c r="L135" i="1" s="1"/>
  <c r="G15" i="1"/>
  <c r="L15" i="1" s="1"/>
  <c r="K20" i="1"/>
  <c r="G20" i="1"/>
  <c r="L20" i="1" s="1"/>
  <c r="G25" i="1"/>
  <c r="L25" i="1" s="1"/>
  <c r="K58" i="1"/>
  <c r="K73" i="1"/>
  <c r="G73" i="1"/>
  <c r="L73" i="1" s="1"/>
  <c r="K123" i="1"/>
  <c r="G123" i="1"/>
  <c r="L123" i="1" s="1"/>
  <c r="I151" i="1"/>
  <c r="J151" i="1" s="1"/>
  <c r="K49" i="1"/>
  <c r="G49" i="1"/>
  <c r="L49" i="1" s="1"/>
  <c r="K8" i="1"/>
  <c r="K23" i="1"/>
  <c r="G23" i="1"/>
  <c r="L23" i="1" s="1"/>
  <c r="K86" i="1"/>
  <c r="G86" i="1"/>
  <c r="L86" i="1" s="1"/>
  <c r="K114" i="1"/>
  <c r="G114" i="1"/>
  <c r="L114" i="1" s="1"/>
  <c r="K124" i="1"/>
  <c r="J124" i="1"/>
  <c r="L124" i="1" s="1"/>
  <c r="K26" i="1"/>
  <c r="J26" i="1"/>
  <c r="L26" i="1" s="1"/>
  <c r="G36" i="1"/>
  <c r="L36" i="1" s="1"/>
  <c r="J42" i="1"/>
  <c r="L42" i="1" s="1"/>
  <c r="K54" i="1"/>
  <c r="J56" i="1"/>
  <c r="L56" i="1" s="1"/>
  <c r="G83" i="1"/>
  <c r="L83" i="1" s="1"/>
  <c r="K149" i="1"/>
  <c r="G149" i="1"/>
  <c r="L149" i="1" s="1"/>
  <c r="K51" i="1"/>
  <c r="J51" i="1"/>
  <c r="L51" i="1" s="1"/>
  <c r="K84" i="1"/>
  <c r="J84" i="1"/>
  <c r="L84" i="1" s="1"/>
  <c r="F151" i="1"/>
  <c r="G151" i="1" s="1"/>
  <c r="K59" i="1"/>
  <c r="G59" i="1"/>
  <c r="L59" i="1" s="1"/>
  <c r="G7" i="1"/>
  <c r="L7" i="1" s="1"/>
  <c r="K12" i="1"/>
  <c r="G43" i="1"/>
  <c r="L43" i="1" s="1"/>
  <c r="K63" i="1"/>
  <c r="K77" i="1"/>
  <c r="G77" i="1"/>
  <c r="L77" i="1" s="1"/>
  <c r="K101" i="1"/>
  <c r="G101" i="1"/>
  <c r="L101" i="1" s="1"/>
  <c r="K117" i="1"/>
  <c r="G117" i="1"/>
  <c r="L117" i="1" s="1"/>
  <c r="K137" i="1"/>
  <c r="G137" i="1"/>
  <c r="L137" i="1" s="1"/>
  <c r="K142" i="1"/>
  <c r="G142" i="1"/>
  <c r="L142" i="1" s="1"/>
  <c r="K112" i="1"/>
  <c r="J112" i="1"/>
  <c r="L112" i="1" s="1"/>
  <c r="K145" i="1"/>
  <c r="J145" i="1"/>
  <c r="L145" i="1" s="1"/>
  <c r="K44" i="1"/>
  <c r="J44" i="1"/>
  <c r="L44" i="1" s="1"/>
  <c r="K65" i="1"/>
  <c r="J78" i="1"/>
  <c r="L78" i="1" s="1"/>
  <c r="K85" i="1"/>
  <c r="K88" i="1"/>
  <c r="K105" i="1"/>
  <c r="G105" i="1"/>
  <c r="L105" i="1" s="1"/>
  <c r="K110" i="1"/>
  <c r="G110" i="1"/>
  <c r="L110" i="1" s="1"/>
  <c r="K116" i="1"/>
  <c r="G116" i="1"/>
  <c r="L116" i="1" s="1"/>
  <c r="K128" i="1"/>
  <c r="G128" i="1"/>
  <c r="L128" i="1" s="1"/>
  <c r="K141" i="1"/>
  <c r="G141" i="1"/>
  <c r="L141" i="1" s="1"/>
  <c r="J109" i="1"/>
  <c r="L109" i="1" s="1"/>
  <c r="G111" i="1"/>
  <c r="L111" i="1" s="1"/>
  <c r="J126" i="1"/>
  <c r="L126" i="1" s="1"/>
  <c r="G132" i="1"/>
  <c r="L132" i="1" s="1"/>
  <c r="G143" i="1"/>
  <c r="L143" i="1" s="1"/>
  <c r="G148" i="1"/>
  <c r="L148" i="1" s="1"/>
  <c r="K151" i="1" l="1"/>
  <c r="L151" i="1" s="1"/>
</calcChain>
</file>

<file path=xl/sharedStrings.xml><?xml version="1.0" encoding="utf-8"?>
<sst xmlns="http://schemas.openxmlformats.org/spreadsheetml/2006/main" count="341" uniqueCount="155">
  <si>
    <t>№ п/п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</si>
  <si>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</si>
  <si>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</si>
  <si>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</si>
  <si>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</si>
  <si>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</si>
  <si>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</si>
  <si>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</si>
  <si>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</si>
  <si>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</si>
  <si>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</si>
  <si>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</si>
  <si>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Реконструкция высоковольтного кабеля от ПС №106 к ПС №26, 6 кВ </t>
  </si>
  <si>
    <t>Монтаж кабельных конструкций</t>
  </si>
  <si>
    <t>Монтаж кронштейнов Т-образных L=400 в помещении ПС №106, 15п.м. по приямку и стенам</t>
  </si>
  <si>
    <t>шт</t>
  </si>
  <si>
    <t>1.1</t>
  </si>
  <si>
    <t>Консоль настенная средняя 400х2,5 цинк</t>
  </si>
  <si>
    <t>шт.</t>
  </si>
  <si>
    <t>Демонтаж обшивки фасада из профлиста (с сохранением материала) на высоте до 9м, для обеспечения доступа к кабельному каналу</t>
  </si>
  <si>
    <t>м2</t>
  </si>
  <si>
    <t xml:space="preserve">Монтаж дополнительных кронштейнов Т-образных L=400 по стене в кабельном канале, </t>
  </si>
  <si>
    <t>3.1</t>
  </si>
  <si>
    <t xml:space="preserve">Монтаж обшивки фасада из профлиста (ранее демонтированного) на высоте до 9м, </t>
  </si>
  <si>
    <t>Монтаж кронштейнов Т-образных L=400 по стенам цеха 417 и помещении энерговставки</t>
  </si>
  <si>
    <t>5.1</t>
  </si>
  <si>
    <t>Монтаж кабельных коробов перфорированных 400х100, с крышкой с креплением к кронштейнам по системе DKC или аналог</t>
  </si>
  <si>
    <t>м.п.</t>
  </si>
  <si>
    <t>6.1</t>
  </si>
  <si>
    <t>Лоток перфорированный 400х100х1,0 L= 3000 цинк</t>
  </si>
  <si>
    <t>Крышка лотка универсальная 400х0,7 L= 3000 цинк</t>
  </si>
  <si>
    <t>Пробивка отверстий в ж/б панелях толщиной 400мм (0,1м2/шт.; 0,05м3/шт.)</t>
  </si>
  <si>
    <t>Установка футляров в перекрытии из трубы полиэтиленовой  ПЭ110х6,6,  L=0,4м</t>
  </si>
  <si>
    <t>Труба полиэтиленовая  ПЭ110х6,6</t>
  </si>
  <si>
    <t>м</t>
  </si>
  <si>
    <t>Монтаж вертикального лотка лестничного 200х100 с техэтажа в помещение ПС №26</t>
  </si>
  <si>
    <t>9.1</t>
  </si>
  <si>
    <t>Лоток лестничный 200х100х1,2 L= 3000 цинк</t>
  </si>
  <si>
    <t>Монтаж кронштейнов Т-образных L=200 по приямку и стенам ПС №26</t>
  </si>
  <si>
    <t>10.1</t>
  </si>
  <si>
    <t>Консоль настенная средняя 200х2,5 цинк</t>
  </si>
  <si>
    <t>Монтаж кабеля</t>
  </si>
  <si>
    <t>11.1</t>
  </si>
  <si>
    <t>12.1</t>
  </si>
  <si>
    <t>мп</t>
  </si>
  <si>
    <t>Огнезащитное покрытие для кабелей ОГРАКС-ВВ (1,5кг/м2)</t>
  </si>
  <si>
    <t>кг</t>
  </si>
  <si>
    <t>14.1</t>
  </si>
  <si>
    <t>Заделка труб пеной двухкомпонентной огнезащитной DN1201</t>
  </si>
  <si>
    <t>Пена двухкомпонентная огнезащитная DN1201 (330мл)</t>
  </si>
  <si>
    <t xml:space="preserve">Реконструкция высоковольтного кабеля от ПС №106 к ПС №25, 6 кВ </t>
  </si>
  <si>
    <t>Монтаж кронштейнов Т-образных L=200 по помещении энерговставки от опуска на ПС №26 к ПС №25</t>
  </si>
  <si>
    <t>21.1</t>
  </si>
  <si>
    <t>Монтаж кабельных коробов перфорированных 200х100, с крышкой с креплением к кронштейнам по системе DKC или аналог</t>
  </si>
  <si>
    <t>Лоток перфорированный 200х100х1,0 L= 3000 цинк</t>
  </si>
  <si>
    <t>Крышка лотка универсальная 200х0,7 L= 3000 цинк</t>
  </si>
  <si>
    <t>Болт полнонарезной цинк DIN933 М16х12</t>
  </si>
  <si>
    <t>Гайка с фланцем DIN6923</t>
  </si>
  <si>
    <t>24.1</t>
  </si>
  <si>
    <t>26.1</t>
  </si>
  <si>
    <t>28.1</t>
  </si>
  <si>
    <t>29.1</t>
  </si>
  <si>
    <t>30.1</t>
  </si>
  <si>
    <t>31.1</t>
  </si>
  <si>
    <t>33.1</t>
  </si>
  <si>
    <t xml:space="preserve">Реконструкция высоковольтного кабеля от ПС №106 к ПС №24, 6 кВ </t>
  </si>
  <si>
    <t>Демонтаж обшивки фасада из профлиста (с сохранением атериала) на высоте до 12м, для крепления лестничных лотков с установкой лесов</t>
  </si>
  <si>
    <t>Монтаж консолей с опорой по фасаду здания на высоте до 12м</t>
  </si>
  <si>
    <t>Лоток лестничный 400х100х1,2 L= 3000 цинк</t>
  </si>
  <si>
    <t>Монтаж обшивки фасада из профлиста  (ранее демонтированного) на высоте до 12м, с установкой лесов</t>
  </si>
  <si>
    <t>Монтаж кронштейнов Т-образных L=400 по парапету цеха №5 Монтаж консолей</t>
  </si>
  <si>
    <t>42.1</t>
  </si>
  <si>
    <t>Монтаж горизонтального лотка лестничного 400х100</t>
  </si>
  <si>
    <t>м.п</t>
  </si>
  <si>
    <t>43.1</t>
  </si>
  <si>
    <t>46.1</t>
  </si>
  <si>
    <t>Сверление отверстий</t>
  </si>
  <si>
    <t xml:space="preserve">Установка распорных анкерных болтов </t>
  </si>
  <si>
    <t>48.1</t>
  </si>
  <si>
    <t>Анкер болт с гайкой М10х95 цинк</t>
  </si>
  <si>
    <t>Герметизация примыканий в местах установки анкеров на кровле</t>
  </si>
  <si>
    <t>49.1</t>
  </si>
  <si>
    <t>Герметик кровельный KIM TEC 310мл</t>
  </si>
  <si>
    <t xml:space="preserve">Монтаж горизонтального лотка лестничного 400х100 </t>
  </si>
  <si>
    <t>50.1</t>
  </si>
  <si>
    <t>Монтаж кронштейнов Т-образных L=200 по парапету цеха №5 до опуска к ПС №24</t>
  </si>
  <si>
    <t xml:space="preserve">Монтаж горизонтального лотка лестничного 200х100 </t>
  </si>
  <si>
    <t>52.1</t>
  </si>
  <si>
    <t>Монтаж вертикального лотка лестничного 200х100 с кровли цеха №5 в помещение ПС №24 на высоте до 12м с установкой лесов</t>
  </si>
  <si>
    <t>54.1</t>
  </si>
  <si>
    <t>55.1</t>
  </si>
  <si>
    <t>56.1</t>
  </si>
  <si>
    <t>57.1</t>
  </si>
  <si>
    <t>58.1</t>
  </si>
  <si>
    <t>60.1</t>
  </si>
  <si>
    <t xml:space="preserve">Реконструкция высоковольтного кабеля от ПС №106 к ПС №30, 6 кВ </t>
  </si>
  <si>
    <t>Монтаж кронштейнов Т-образных L=200 по парапету цеха №5 до эстакады</t>
  </si>
  <si>
    <t>Монтаж горизонтального лотка лестничного 200х100</t>
  </si>
  <si>
    <t>Монтаж кронштейнов Т-образных L=200 по фасаду цеха №121</t>
  </si>
  <si>
    <t>66.1</t>
  </si>
  <si>
    <t>67.1</t>
  </si>
  <si>
    <t>68.1</t>
  </si>
  <si>
    <t>69.1</t>
  </si>
  <si>
    <t>70.1</t>
  </si>
  <si>
    <t>72.1</t>
  </si>
  <si>
    <t>81.1</t>
  </si>
  <si>
    <t xml:space="preserve">Подъем кабеля и м/к лотков у на кровлю здания цеха  высотой до 14м </t>
  </si>
  <si>
    <t>т</t>
  </si>
  <si>
    <t>Пусконаладочные работы</t>
  </si>
  <si>
    <t>Испытания изоляции кабеля повышенным напряжением перед переключением</t>
  </si>
  <si>
    <t>испытание</t>
  </si>
  <si>
    <t>Испытания изоляции кабельной линии повышенным напряжением после переключения</t>
  </si>
  <si>
    <t>Фазировка кабельной линии</t>
  </si>
  <si>
    <t>жил</t>
  </si>
  <si>
    <t xml:space="preserve">Монтаж вертикального лотка лестничного 400х100 на фасаде </t>
  </si>
  <si>
    <t>Монтаж вертикального лотка лестничного 400х100 между кабельной эстакадой и фасадом на высоте до 9м</t>
  </si>
  <si>
    <t>7.1</t>
  </si>
  <si>
    <t>7.2</t>
  </si>
  <si>
    <t xml:space="preserve">Монтаж концевых муфт на кабель АСБВнг(А)-LS 3х95 </t>
  </si>
  <si>
    <t>Прокладка кабеля АСБВнг(А)-LS 3х95  по кронштейнам в приямке и на стенах ПС №106 с креплением кабельными стяжками</t>
  </si>
  <si>
    <t>Покраска кабеля  АСБВнг(А)-LS 3х95  огнезащитным составом в ПС-106 (30м)</t>
  </si>
  <si>
    <t>Прокладка кабеля АСБВнг(А)-LS 3х95  по кронштейнам на кабельных эстакадах высотой до 9м с креплением кабельными стяжками</t>
  </si>
  <si>
    <t>Прокладка кабеля АСБВнг(А)-LS 3х95  в существующем мет коробе</t>
  </si>
  <si>
    <t>Прокладка кабеля АСБВнг(А)-LS 3х95  вертикально по лотку лестничному с креплением кабельными стяжками</t>
  </si>
  <si>
    <t>Прокладка кабеля АСБВнг(А)-LS 3х95  по кронштейнам на фасаде на высоте до 9м с креплением кабельными стяжками</t>
  </si>
  <si>
    <t>Прокладка кабеля АСБВнг(А)-LS 3х95  вертикально в существующем мет коробе</t>
  </si>
  <si>
    <t>Прокладка кабеля АСБВнг(А)-LS 3х95  в лотках перфорированных на стенах цеха 417 и помещении энерговставки с креплением кабельными стяжками</t>
  </si>
  <si>
    <t xml:space="preserve">Прокладка кабеля АСБВнг(А)-LS 3х95  по кронштейнам в приямке и на стенах ПС №26 с креплением кабельными стяжками </t>
  </si>
  <si>
    <t>Покраска кабеля  АСБВнг(А)-LS 3х95  огнезащитным составом в помещении энерговставки и ПС-26 (168м)</t>
  </si>
  <si>
    <t>Прокладка кабеля АСБВнг(А)-LS 3х95  по кронштейнам в на фасаде на высоте до 9м с креплением кабельными стяжками</t>
  </si>
  <si>
    <t>Прокладка кабеля АСБВнг(А)-LS 3х95  по кронштейнам на стенах цеха 417 и помещении энерговставки с креплением кабельными стяжками</t>
  </si>
  <si>
    <t xml:space="preserve">Прокладка кабеля АСБВнг(А)-LS 3х95  по кронштейнам в приямке и на стенах ПС №25 с креплением кабельными стяжками, </t>
  </si>
  <si>
    <t>Покраска кабеля  АСБВнг(А)-LS 3х95  огнезащитным составом в помещении энерговставки и ПС-25 (384м)</t>
  </si>
  <si>
    <t>Прокладка кабеля АСБВнг(А)-LS 3х95  по вертикальному лотку лестничному на высоте до 12м с креплением кабельными стяжками</t>
  </si>
  <si>
    <t>Прокладка кабеля АСБВнг(А)-LS 3х95  по горизонтальному лестничному лотку с креплением кабельными стяжками</t>
  </si>
  <si>
    <t>Прокладка кабеля АСБВнг(А)-LS 3х95  по горизонтальному лотку лестничному по стенам зенитного фонаря с креплением кабельными стяжками</t>
  </si>
  <si>
    <t>Прокладка кабеля АСБВнг(А)-LS 3х95  по горизонтальному лестничному лотку по парапету до опуска к ПС №24 с креплением кабельными стяжками</t>
  </si>
  <si>
    <t>Прокладка кабеля АСБВнг(А)-LS 3х95  в ПС №24 по вертикальному лотку лестничному на высоте до 12м с креплением кабельными стяжками</t>
  </si>
  <si>
    <t xml:space="preserve">Монтаж соединительных муфт на кабель АСБВнг(А)-LS 3х95 </t>
  </si>
  <si>
    <t>Прокладка кабеля АСБВнг(А)-LS 3х95  по горизонтальному лестничному лотку по парапету до эстакады</t>
  </si>
  <si>
    <t xml:space="preserve">Прокладка кабеля АСБВнг(А)-LS 3х95  по существующим кронштейнам эстакада высотой до 9м с креплением кабельными стяжками </t>
  </si>
  <si>
    <t>Прокладка кабеля АСБВнг(А)-LS 3х95  по кронштейнам на фасаде цеха №121 в ПС №30 высотой до 9м с креплением кабельными стяжками</t>
  </si>
  <si>
    <t>Прокладка кабеля АСБВнг(А)-LS 3х95  по кронштейнам в приямке и на стенах ПС №30 с креплением кабельными стяжками</t>
  </si>
  <si>
    <t>Покраска кабеля  АСБВнг(А)-LS 3х95  огнезащитным составом толщиной слоя 0,8 ммв ПС-30 (20м)</t>
  </si>
  <si>
    <t>Муфта концевая КВтп 10-70/120-нг</t>
  </si>
  <si>
    <t>23.1</t>
  </si>
  <si>
    <t>26.2</t>
  </si>
  <si>
    <t>26.3</t>
  </si>
  <si>
    <t>26.4</t>
  </si>
  <si>
    <t>54.2</t>
  </si>
  <si>
    <t>54.3</t>
  </si>
  <si>
    <t xml:space="preserve">Муфта соединительная 3Стп 10-70/120-нг </t>
  </si>
  <si>
    <t>Наименование работ и  материалов</t>
  </si>
  <si>
    <t>Монтаж кронштейнов Т-образных L=400 с подпоркой по стенам зенитного фонаря цеха №5</t>
  </si>
  <si>
    <t xml:space="preserve"> Консоль 41х41 400х2.0 цинк+ Укосина 41 усиливающая L250 мм толщ. 3.0 мм цинк c компл. Миетиз.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</si>
</sst>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82">
    <xf numFmtId="0" fontId="0" fillId="0" borderId="0" xfId="0"/>
    <xf numFmtId="4" fontId="3" fillId="0" borderId="2" xfId="0" applyNumberFormat="1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vertical="center"/>
    </xf>
    <xf numFmtId="1" fontId="3" fillId="0" borderId="2" xfId="2" applyNumberFormat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0" fillId="2" borderId="0" xfId="0" applyFill="1"/>
    <xf numFmtId="0" fontId="3" fillId="3" borderId="4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left" vertical="center" wrapText="1"/>
    </xf>
    <xf numFmtId="165" fontId="3" fillId="3" borderId="2" xfId="0" applyNumberFormat="1" applyFont="1" applyFill="1" applyBorder="1" applyAlignment="1">
      <alignment horizontal="left" vertical="center" wrapText="1"/>
    </xf>
    <xf numFmtId="164" fontId="3" fillId="3" borderId="2" xfId="1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vertical="center" wrapText="1"/>
    </xf>
    <xf numFmtId="43" fontId="6" fillId="0" borderId="2" xfId="1" applyFont="1" applyFill="1" applyBorder="1" applyAlignment="1">
      <alignment horizontal="center" vertical="center" wrapText="1"/>
    </xf>
    <xf numFmtId="43" fontId="5" fillId="2" borderId="2" xfId="1" applyFont="1" applyFill="1" applyBorder="1" applyAlignment="1">
      <alignment vertical="center"/>
    </xf>
    <xf numFmtId="43" fontId="5" fillId="2" borderId="2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43" fontId="5" fillId="0" borderId="2" xfId="1" applyFont="1" applyBorder="1" applyAlignment="1">
      <alignment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43" fontId="6" fillId="4" borderId="2" xfId="1" applyFont="1" applyFill="1" applyBorder="1" applyAlignment="1">
      <alignment horizontal="center" vertical="center" wrapText="1"/>
    </xf>
    <xf numFmtId="43" fontId="5" fillId="4" borderId="2" xfId="1" applyFont="1" applyFill="1" applyBorder="1" applyAlignment="1">
      <alignment vertical="center"/>
    </xf>
    <xf numFmtId="43" fontId="5" fillId="4" borderId="2" xfId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right" wrapText="1"/>
    </xf>
    <xf numFmtId="0" fontId="7" fillId="0" borderId="6" xfId="3" applyFont="1" applyBorder="1" applyAlignment="1">
      <alignment horizontal="right" wrapText="1"/>
    </xf>
    <xf numFmtId="0" fontId="7" fillId="0" borderId="7" xfId="3" applyFont="1" applyBorder="1" applyAlignment="1">
      <alignment horizontal="right" wrapText="1"/>
    </xf>
    <xf numFmtId="43" fontId="8" fillId="0" borderId="2" xfId="1" applyFont="1" applyBorder="1"/>
    <xf numFmtId="164" fontId="9" fillId="2" borderId="0" xfId="1" applyNumberFormat="1" applyFont="1" applyFill="1"/>
    <xf numFmtId="0" fontId="9" fillId="0" borderId="0" xfId="0" applyFont="1"/>
    <xf numFmtId="164" fontId="0" fillId="0" borderId="0" xfId="1" applyNumberFormat="1" applyFont="1"/>
    <xf numFmtId="164" fontId="0" fillId="5" borderId="0" xfId="1" applyNumberFormat="1" applyFont="1" applyFill="1"/>
    <xf numFmtId="0" fontId="5" fillId="6" borderId="2" xfId="3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center" vertical="center" wrapText="1"/>
    </xf>
    <xf numFmtId="16" fontId="5" fillId="6" borderId="2" xfId="0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vertical="center"/>
    </xf>
    <xf numFmtId="43" fontId="5" fillId="0" borderId="2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1" fontId="5" fillId="7" borderId="2" xfId="0" applyNumberFormat="1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2" xfId="3" applyFont="1" applyFill="1" applyBorder="1" applyAlignment="1">
      <alignment horizontal="left" vertical="center" wrapText="1"/>
    </xf>
    <xf numFmtId="43" fontId="5" fillId="7" borderId="2" xfId="1" applyFont="1" applyFill="1" applyBorder="1" applyAlignment="1">
      <alignment horizontal="center" vertical="center" wrapText="1"/>
    </xf>
    <xf numFmtId="43" fontId="5" fillId="7" borderId="2" xfId="1" applyFont="1" applyFill="1" applyBorder="1" applyAlignment="1">
      <alignment vertical="center"/>
    </xf>
    <xf numFmtId="43" fontId="5" fillId="7" borderId="2" xfId="1" applyFont="1" applyFill="1" applyBorder="1" applyAlignment="1">
      <alignment horizontal="center"/>
    </xf>
    <xf numFmtId="0" fontId="0" fillId="7" borderId="0" xfId="0" applyFill="1"/>
    <xf numFmtId="49" fontId="5" fillId="7" borderId="2" xfId="0" applyNumberFormat="1" applyFont="1" applyFill="1" applyBorder="1" applyAlignment="1">
      <alignment horizontal="center" vertical="center" wrapText="1"/>
    </xf>
    <xf numFmtId="166" fontId="5" fillId="7" borderId="2" xfId="0" applyNumberFormat="1" applyFont="1" applyFill="1" applyBorder="1" applyAlignment="1">
      <alignment vertical="center" wrapText="1"/>
    </xf>
    <xf numFmtId="43" fontId="6" fillId="7" borderId="2" xfId="1" applyFont="1" applyFill="1" applyBorder="1" applyAlignment="1">
      <alignment horizontal="center" vertical="center" wrapText="1"/>
    </xf>
    <xf numFmtId="166" fontId="5" fillId="7" borderId="2" xfId="0" applyNumberFormat="1" applyFont="1" applyFill="1" applyBorder="1" applyAlignment="1">
      <alignment horizontal="right" vertical="center" wrapText="1"/>
    </xf>
    <xf numFmtId="2" fontId="5" fillId="7" borderId="2" xfId="0" applyNumberFormat="1" applyFont="1" applyFill="1" applyBorder="1" applyAlignment="1">
      <alignment vertical="center" wrapText="1"/>
    </xf>
    <xf numFmtId="0" fontId="3" fillId="7" borderId="2" xfId="3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1" fontId="5" fillId="8" borderId="2" xfId="0" applyNumberFormat="1" applyFont="1" applyFill="1" applyBorder="1" applyAlignment="1">
      <alignment vertical="center" wrapText="1"/>
    </xf>
    <xf numFmtId="166" fontId="5" fillId="8" borderId="2" xfId="0" applyNumberFormat="1" applyFont="1" applyFill="1" applyBorder="1" applyAlignment="1">
      <alignment vertical="center" wrapText="1"/>
    </xf>
    <xf numFmtId="1" fontId="5" fillId="9" borderId="2" xfId="0" applyNumberFormat="1" applyFont="1" applyFill="1" applyBorder="1" applyAlignment="1">
      <alignment vertical="center" wrapText="1"/>
    </xf>
    <xf numFmtId="2" fontId="5" fillId="8" borderId="2" xfId="0" applyNumberFormat="1" applyFont="1" applyFill="1" applyBorder="1" applyAlignment="1">
      <alignment vertical="center" wrapText="1"/>
    </xf>
  </cellXfs>
  <cellStyles count="4">
    <cellStyle name="ЛокСмМТСН" xfId="2" xr:uid="{22C5B2D0-711D-47E2-9496-D7911F3075CC}"/>
    <cellStyle name="Обычный" xfId="0" builtinId="0"/>
    <cellStyle name="Обычный 2" xfId="3" xr:uid="{3735A4AA-2245-43D1-B73A-79524A2759B6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95</xdr:row>
      <xdr:rowOff>0</xdr:rowOff>
    </xdr:from>
    <xdr:to>
      <xdr:col>37</xdr:col>
      <xdr:colOff>268895</xdr:colOff>
      <xdr:row>110</xdr:row>
      <xdr:rowOff>219676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AB11B243-7B0D-4CA9-805A-28F6DD92C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25625" y="30013275"/>
          <a:ext cx="15727970" cy="4305901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120</xdr:row>
      <xdr:rowOff>76200</xdr:rowOff>
    </xdr:from>
    <xdr:to>
      <xdr:col>37</xdr:col>
      <xdr:colOff>373681</xdr:colOff>
      <xdr:row>124</xdr:row>
      <xdr:rowOff>28727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F2E1951-3FB5-4696-B809-035D2D3BB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54200" y="38233350"/>
          <a:ext cx="15804181" cy="1086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84325-6BD6-4865-B072-503D6A055FC6}">
  <sheetPr>
    <pageSetUpPr fitToPage="1"/>
  </sheetPr>
  <dimension ref="A1:N151"/>
  <sheetViews>
    <sheetView tabSelected="1" view="pageBreakPreview" topLeftCell="A112" zoomScaleNormal="100" zoomScaleSheetLayoutView="100" workbookViewId="0">
      <selection activeCell="A146" sqref="A146:XFD146"/>
    </sheetView>
  </sheetViews>
  <sheetFormatPr defaultColWidth="8.85546875" defaultRowHeight="15" outlineLevelRow="1" x14ac:dyDescent="0.25"/>
  <cols>
    <col min="1" max="1" width="7.85546875" customWidth="1"/>
    <col min="2" max="2" width="65.140625" customWidth="1"/>
    <col min="3" max="3" width="11.5703125" customWidth="1"/>
    <col min="4" max="4" width="11" bestFit="1" customWidth="1"/>
    <col min="5" max="6" width="15.28515625" customWidth="1"/>
    <col min="7" max="7" width="15.28515625" style="36" customWidth="1"/>
    <col min="8" max="8" width="15.28515625" style="37" customWidth="1"/>
    <col min="9" max="12" width="15.28515625" customWidth="1"/>
    <col min="13" max="13" width="19.28515625" customWidth="1"/>
  </cols>
  <sheetData>
    <row r="1" spans="1:14" ht="26.25" customHeight="1" x14ac:dyDescent="0.25">
      <c r="A1" s="43" t="s">
        <v>0</v>
      </c>
      <c r="B1" s="46" t="s">
        <v>152</v>
      </c>
      <c r="C1" s="46" t="s">
        <v>1</v>
      </c>
      <c r="D1" s="46" t="s">
        <v>2</v>
      </c>
      <c r="E1" s="49" t="s">
        <v>3</v>
      </c>
      <c r="F1" s="49"/>
      <c r="G1" s="49"/>
      <c r="H1" s="49"/>
      <c r="I1" s="49"/>
      <c r="J1" s="49"/>
      <c r="K1" s="49"/>
      <c r="L1" s="49"/>
    </row>
    <row r="2" spans="1:14" ht="26.25" customHeight="1" x14ac:dyDescent="0.25">
      <c r="A2" s="44"/>
      <c r="B2" s="47"/>
      <c r="C2" s="47"/>
      <c r="D2" s="47"/>
      <c r="E2" s="50" t="s">
        <v>4</v>
      </c>
      <c r="F2" s="51"/>
      <c r="G2" s="52"/>
      <c r="H2" s="53" t="s">
        <v>5</v>
      </c>
      <c r="I2" s="54"/>
      <c r="J2" s="55"/>
      <c r="K2" s="56" t="s">
        <v>6</v>
      </c>
      <c r="L2" s="57"/>
    </row>
    <row r="3" spans="1:14" ht="56.1" customHeight="1" x14ac:dyDescent="0.25">
      <c r="A3" s="45"/>
      <c r="B3" s="48"/>
      <c r="C3" s="48"/>
      <c r="D3" s="48"/>
      <c r="E3" s="1" t="s">
        <v>7</v>
      </c>
      <c r="F3" s="1" t="s">
        <v>8</v>
      </c>
      <c r="G3" s="3" t="s">
        <v>9</v>
      </c>
      <c r="H3" s="2" t="s">
        <v>7</v>
      </c>
      <c r="I3" s="1" t="s">
        <v>8</v>
      </c>
      <c r="J3" s="3" t="s">
        <v>9</v>
      </c>
      <c r="K3" s="1" t="s">
        <v>10</v>
      </c>
      <c r="L3" s="1" t="s">
        <v>11</v>
      </c>
      <c r="M3" s="58"/>
      <c r="N3" s="58"/>
    </row>
    <row r="4" spans="1:14" x14ac:dyDescent="0.25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6"/>
      <c r="M4" s="58"/>
      <c r="N4" s="58"/>
    </row>
    <row r="5" spans="1:14" ht="24.75" customHeight="1" x14ac:dyDescent="0.25">
      <c r="A5" s="7"/>
      <c r="B5" s="59" t="s">
        <v>12</v>
      </c>
      <c r="C5" s="60"/>
      <c r="D5" s="61"/>
      <c r="E5" s="8"/>
      <c r="F5" s="9"/>
      <c r="G5" s="10"/>
      <c r="H5" s="10"/>
      <c r="I5" s="10"/>
      <c r="J5" s="10"/>
      <c r="K5" s="10"/>
      <c r="L5" s="10"/>
      <c r="M5" s="58"/>
      <c r="N5" s="58"/>
    </row>
    <row r="6" spans="1:14" ht="18.75" customHeight="1" x14ac:dyDescent="0.25">
      <c r="A6" s="11"/>
      <c r="B6" s="12" t="s">
        <v>13</v>
      </c>
      <c r="C6" s="13"/>
      <c r="D6" s="14"/>
      <c r="E6" s="15"/>
      <c r="F6" s="16"/>
      <c r="G6" s="16"/>
      <c r="H6" s="17"/>
      <c r="I6" s="16"/>
      <c r="J6" s="16"/>
      <c r="K6" s="18"/>
      <c r="L6" s="16"/>
      <c r="M6" s="58"/>
      <c r="N6" s="58"/>
    </row>
    <row r="7" spans="1:14" ht="28.5" customHeight="1" x14ac:dyDescent="0.25">
      <c r="A7" s="11">
        <v>1</v>
      </c>
      <c r="B7" s="19" t="s">
        <v>14</v>
      </c>
      <c r="C7" s="13" t="s">
        <v>15</v>
      </c>
      <c r="D7" s="62">
        <v>16</v>
      </c>
      <c r="E7" s="18">
        <v>750.03</v>
      </c>
      <c r="F7" s="20">
        <f>ROUND(E7*D7,2)</f>
        <v>12000.48</v>
      </c>
      <c r="G7" s="20">
        <f>ROUND(F7*1.2,2)</f>
        <v>14400.58</v>
      </c>
      <c r="H7" s="17"/>
      <c r="I7" s="16"/>
      <c r="J7" s="16"/>
      <c r="K7" s="18">
        <f>F7+I7</f>
        <v>12000.48</v>
      </c>
      <c r="L7" s="16">
        <f>G7+J7</f>
        <v>14400.58</v>
      </c>
      <c r="M7" s="58"/>
      <c r="N7" s="58"/>
    </row>
    <row r="8" spans="1:14" ht="18.75" customHeight="1" x14ac:dyDescent="0.25">
      <c r="A8" s="21" t="s">
        <v>16</v>
      </c>
      <c r="B8" s="22" t="s">
        <v>17</v>
      </c>
      <c r="C8" s="23" t="s">
        <v>18</v>
      </c>
      <c r="D8" s="62">
        <v>16</v>
      </c>
      <c r="E8" s="24"/>
      <c r="F8" s="25"/>
      <c r="G8" s="25"/>
      <c r="H8" s="25">
        <v>489.58</v>
      </c>
      <c r="I8" s="25">
        <f>ROUND(H8*D8,2)</f>
        <v>7833.28</v>
      </c>
      <c r="J8" s="25">
        <f>ROUND(I8*1.2,2)</f>
        <v>9399.94</v>
      </c>
      <c r="K8" s="26">
        <f>F8+I8</f>
        <v>7833.28</v>
      </c>
      <c r="L8" s="25">
        <f>G8+J8</f>
        <v>9399.94</v>
      </c>
    </row>
    <row r="9" spans="1:14" ht="33" customHeight="1" x14ac:dyDescent="0.25">
      <c r="A9" s="11">
        <f>A7+1</f>
        <v>2</v>
      </c>
      <c r="B9" s="19" t="s">
        <v>19</v>
      </c>
      <c r="C9" s="13" t="s">
        <v>20</v>
      </c>
      <c r="D9" s="62">
        <v>114</v>
      </c>
      <c r="E9" s="18">
        <v>2242.87</v>
      </c>
      <c r="F9" s="20">
        <f t="shared" ref="F9:F25" si="0">ROUND(E9*D9,2)</f>
        <v>255687.18</v>
      </c>
      <c r="G9" s="20">
        <f t="shared" ref="G9:G25" si="1">ROUND(F9*1.2,2)</f>
        <v>306824.62</v>
      </c>
      <c r="H9" s="17"/>
      <c r="I9" s="16"/>
      <c r="J9" s="16"/>
      <c r="K9" s="18">
        <f t="shared" ref="K9:L26" si="2">F9+I9</f>
        <v>255687.18</v>
      </c>
      <c r="L9" s="16">
        <f t="shared" si="2"/>
        <v>306824.62</v>
      </c>
    </row>
    <row r="10" spans="1:14" ht="30.75" customHeight="1" x14ac:dyDescent="0.25">
      <c r="A10" s="11">
        <f>A9+1</f>
        <v>3</v>
      </c>
      <c r="B10" s="19" t="s">
        <v>21</v>
      </c>
      <c r="C10" s="13" t="s">
        <v>15</v>
      </c>
      <c r="D10" s="62">
        <v>51</v>
      </c>
      <c r="E10" s="18">
        <v>750.03</v>
      </c>
      <c r="F10" s="20">
        <f t="shared" si="0"/>
        <v>38251.53</v>
      </c>
      <c r="G10" s="20">
        <f t="shared" si="1"/>
        <v>45901.84</v>
      </c>
      <c r="H10" s="17"/>
      <c r="I10" s="16"/>
      <c r="J10" s="16"/>
      <c r="K10" s="18">
        <f t="shared" si="2"/>
        <v>38251.53</v>
      </c>
      <c r="L10" s="16">
        <f t="shared" si="2"/>
        <v>45901.84</v>
      </c>
    </row>
    <row r="11" spans="1:14" ht="18.75" customHeight="1" x14ac:dyDescent="0.25">
      <c r="A11" s="21" t="s">
        <v>22</v>
      </c>
      <c r="B11" s="22" t="s">
        <v>17</v>
      </c>
      <c r="C11" s="23" t="s">
        <v>18</v>
      </c>
      <c r="D11" s="62">
        <v>51</v>
      </c>
      <c r="E11" s="24"/>
      <c r="F11" s="25"/>
      <c r="G11" s="25"/>
      <c r="H11" s="25">
        <v>489.58</v>
      </c>
      <c r="I11" s="25">
        <f>ROUND(H11*D11,2)</f>
        <v>24968.58</v>
      </c>
      <c r="J11" s="25">
        <f>ROUND(I11*1.2,2)</f>
        <v>29962.3</v>
      </c>
      <c r="K11" s="26">
        <f t="shared" si="2"/>
        <v>24968.58</v>
      </c>
      <c r="L11" s="25">
        <f t="shared" si="2"/>
        <v>29962.3</v>
      </c>
    </row>
    <row r="12" spans="1:14" ht="28.5" customHeight="1" x14ac:dyDescent="0.25">
      <c r="A12" s="11">
        <f>A10+1</f>
        <v>4</v>
      </c>
      <c r="B12" s="19" t="s">
        <v>23</v>
      </c>
      <c r="C12" s="13" t="s">
        <v>20</v>
      </c>
      <c r="D12" s="62">
        <v>114</v>
      </c>
      <c r="E12" s="18">
        <v>2915.7309999999998</v>
      </c>
      <c r="F12" s="20">
        <f t="shared" si="0"/>
        <v>332393.33</v>
      </c>
      <c r="G12" s="20">
        <f t="shared" si="1"/>
        <v>398872</v>
      </c>
      <c r="H12" s="17"/>
      <c r="I12" s="16"/>
      <c r="J12" s="16"/>
      <c r="K12" s="18">
        <f t="shared" si="2"/>
        <v>332393.33</v>
      </c>
      <c r="L12" s="16">
        <f t="shared" si="2"/>
        <v>398872</v>
      </c>
    </row>
    <row r="13" spans="1:14" ht="28.5" customHeight="1" x14ac:dyDescent="0.25">
      <c r="A13" s="13">
        <v>5</v>
      </c>
      <c r="B13" s="19" t="s">
        <v>114</v>
      </c>
      <c r="C13" s="13" t="s">
        <v>27</v>
      </c>
      <c r="D13" s="62">
        <v>2</v>
      </c>
      <c r="E13" s="39">
        <v>620</v>
      </c>
      <c r="F13" s="20">
        <f t="shared" ref="F13" si="3">ROUND(E13*D13,2)</f>
        <v>1240</v>
      </c>
      <c r="G13" s="20">
        <f t="shared" ref="G13" si="4">ROUND(F13*1.2,2)</f>
        <v>1488</v>
      </c>
      <c r="H13" s="17"/>
      <c r="I13" s="16"/>
      <c r="J13" s="16"/>
      <c r="K13" s="18">
        <f t="shared" ref="K13:K14" si="5">F13+I13</f>
        <v>1240</v>
      </c>
      <c r="L13" s="16">
        <f t="shared" ref="L13:L14" si="6">G13+J13</f>
        <v>1488</v>
      </c>
    </row>
    <row r="14" spans="1:14" ht="28.5" customHeight="1" x14ac:dyDescent="0.25">
      <c r="A14" s="40" t="s">
        <v>25</v>
      </c>
      <c r="B14" s="38" t="s">
        <v>68</v>
      </c>
      <c r="C14" s="23" t="s">
        <v>18</v>
      </c>
      <c r="D14" s="62">
        <v>1</v>
      </c>
      <c r="E14" s="24"/>
      <c r="F14" s="25"/>
      <c r="G14" s="25"/>
      <c r="H14" s="25">
        <v>2896.26</v>
      </c>
      <c r="I14" s="25">
        <f>ROUND(H14*D14,2)</f>
        <v>2896.26</v>
      </c>
      <c r="J14" s="25">
        <f>ROUND(I14*1.2,2)</f>
        <v>3475.51</v>
      </c>
      <c r="K14" s="26">
        <f t="shared" si="5"/>
        <v>2896.26</v>
      </c>
      <c r="L14" s="25">
        <f t="shared" si="6"/>
        <v>3475.51</v>
      </c>
    </row>
    <row r="15" spans="1:14" ht="28.5" customHeight="1" x14ac:dyDescent="0.25">
      <c r="A15" s="13">
        <v>6</v>
      </c>
      <c r="B15" s="19" t="s">
        <v>24</v>
      </c>
      <c r="C15" s="13" t="s">
        <v>15</v>
      </c>
      <c r="D15" s="62">
        <v>18</v>
      </c>
      <c r="E15" s="39">
        <v>719.05</v>
      </c>
      <c r="F15" s="20">
        <f t="shared" si="0"/>
        <v>12942.9</v>
      </c>
      <c r="G15" s="20">
        <f t="shared" si="1"/>
        <v>15531.48</v>
      </c>
      <c r="H15" s="17"/>
      <c r="I15" s="16"/>
      <c r="J15" s="16"/>
      <c r="K15" s="18">
        <f t="shared" si="2"/>
        <v>12942.9</v>
      </c>
      <c r="L15" s="16">
        <f t="shared" si="2"/>
        <v>15531.48</v>
      </c>
    </row>
    <row r="16" spans="1:14" ht="18.75" customHeight="1" x14ac:dyDescent="0.25">
      <c r="A16" s="21" t="s">
        <v>28</v>
      </c>
      <c r="B16" s="38" t="s">
        <v>17</v>
      </c>
      <c r="C16" s="23" t="s">
        <v>18</v>
      </c>
      <c r="D16" s="62">
        <v>18</v>
      </c>
      <c r="E16" s="24"/>
      <c r="F16" s="25"/>
      <c r="G16" s="25"/>
      <c r="H16" s="25">
        <v>489.58</v>
      </c>
      <c r="I16" s="25">
        <f>ROUND(H16*D16,2)</f>
        <v>8812.44</v>
      </c>
      <c r="J16" s="25">
        <f>ROUND(I16*1.2,2)</f>
        <v>10574.93</v>
      </c>
      <c r="K16" s="26">
        <f>F16+I16</f>
        <v>8812.44</v>
      </c>
      <c r="L16" s="25">
        <f>G16+J16</f>
        <v>10574.93</v>
      </c>
    </row>
    <row r="17" spans="1:12" ht="28.5" customHeight="1" x14ac:dyDescent="0.25">
      <c r="A17" s="13">
        <f>A15+1</f>
        <v>7</v>
      </c>
      <c r="B17" s="19" t="s">
        <v>26</v>
      </c>
      <c r="C17" s="13" t="s">
        <v>27</v>
      </c>
      <c r="D17" s="62">
        <v>36</v>
      </c>
      <c r="E17" s="39">
        <v>620</v>
      </c>
      <c r="F17" s="20">
        <f t="shared" si="0"/>
        <v>22320</v>
      </c>
      <c r="G17" s="20">
        <f t="shared" si="1"/>
        <v>26784</v>
      </c>
      <c r="H17" s="17"/>
      <c r="I17" s="16"/>
      <c r="J17" s="16"/>
      <c r="K17" s="18">
        <f t="shared" si="2"/>
        <v>22320</v>
      </c>
      <c r="L17" s="16">
        <f t="shared" si="2"/>
        <v>26784</v>
      </c>
    </row>
    <row r="18" spans="1:12" ht="18.75" customHeight="1" x14ac:dyDescent="0.25">
      <c r="A18" s="21" t="s">
        <v>116</v>
      </c>
      <c r="B18" s="38" t="s">
        <v>29</v>
      </c>
      <c r="C18" s="23" t="s">
        <v>18</v>
      </c>
      <c r="D18" s="62">
        <v>12</v>
      </c>
      <c r="E18" s="24"/>
      <c r="F18" s="25"/>
      <c r="G18" s="25"/>
      <c r="H18" s="25">
        <v>3862.06</v>
      </c>
      <c r="I18" s="25">
        <f>ROUND(H18*D18,2)</f>
        <v>46344.72</v>
      </c>
      <c r="J18" s="25">
        <f>ROUND(I18*1.2,2)</f>
        <v>55613.66</v>
      </c>
      <c r="K18" s="26">
        <f t="shared" si="2"/>
        <v>46344.72</v>
      </c>
      <c r="L18" s="25">
        <f t="shared" si="2"/>
        <v>55613.66</v>
      </c>
    </row>
    <row r="19" spans="1:12" ht="18.75" customHeight="1" x14ac:dyDescent="0.25">
      <c r="A19" s="21" t="s">
        <v>117</v>
      </c>
      <c r="B19" s="38" t="s">
        <v>30</v>
      </c>
      <c r="C19" s="23" t="s">
        <v>18</v>
      </c>
      <c r="D19" s="62">
        <v>12</v>
      </c>
      <c r="E19" s="24"/>
      <c r="F19" s="25"/>
      <c r="G19" s="25"/>
      <c r="H19" s="25">
        <v>1971.77</v>
      </c>
      <c r="I19" s="25">
        <f>ROUND(H19*D19,2)</f>
        <v>23661.24</v>
      </c>
      <c r="J19" s="25">
        <f>ROUND(I19*1.2,2)</f>
        <v>28393.49</v>
      </c>
      <c r="K19" s="26">
        <f>F19+I19</f>
        <v>23661.24</v>
      </c>
      <c r="L19" s="25">
        <f>G19+J19</f>
        <v>28393.49</v>
      </c>
    </row>
    <row r="20" spans="1:12" s="68" customFormat="1" ht="28.5" customHeight="1" x14ac:dyDescent="0.25">
      <c r="A20" s="63">
        <f>A17+1</f>
        <v>8</v>
      </c>
      <c r="B20" s="64" t="s">
        <v>31</v>
      </c>
      <c r="C20" s="63" t="s">
        <v>15</v>
      </c>
      <c r="D20" s="62">
        <v>2</v>
      </c>
      <c r="E20" s="65">
        <v>3911.3</v>
      </c>
      <c r="F20" s="66">
        <f t="shared" si="0"/>
        <v>7822.6</v>
      </c>
      <c r="G20" s="66">
        <f t="shared" si="1"/>
        <v>9387.1200000000008</v>
      </c>
      <c r="H20" s="67"/>
      <c r="I20" s="66"/>
      <c r="J20" s="66"/>
      <c r="K20" s="65">
        <f t="shared" si="2"/>
        <v>7822.6</v>
      </c>
      <c r="L20" s="66">
        <f t="shared" si="2"/>
        <v>9387.1200000000008</v>
      </c>
    </row>
    <row r="21" spans="1:12" s="68" customFormat="1" ht="29.25" customHeight="1" x14ac:dyDescent="0.25">
      <c r="A21" s="63">
        <f>A20+1</f>
        <v>9</v>
      </c>
      <c r="B21" s="64" t="s">
        <v>32</v>
      </c>
      <c r="C21" s="63" t="s">
        <v>15</v>
      </c>
      <c r="D21" s="62">
        <v>2</v>
      </c>
      <c r="E21" s="65">
        <v>5261.08</v>
      </c>
      <c r="F21" s="66">
        <f t="shared" si="0"/>
        <v>10522.16</v>
      </c>
      <c r="G21" s="66">
        <f t="shared" si="1"/>
        <v>12626.59</v>
      </c>
      <c r="H21" s="67"/>
      <c r="I21" s="66"/>
      <c r="J21" s="66"/>
      <c r="K21" s="65">
        <f t="shared" si="2"/>
        <v>10522.16</v>
      </c>
      <c r="L21" s="66">
        <f t="shared" si="2"/>
        <v>12626.59</v>
      </c>
    </row>
    <row r="22" spans="1:12" s="68" customFormat="1" ht="18.75" customHeight="1" x14ac:dyDescent="0.25">
      <c r="A22" s="69" t="s">
        <v>36</v>
      </c>
      <c r="B22" s="64" t="s">
        <v>33</v>
      </c>
      <c r="C22" s="63" t="s">
        <v>34</v>
      </c>
      <c r="D22" s="70">
        <v>0.8</v>
      </c>
      <c r="E22" s="71"/>
      <c r="F22" s="66"/>
      <c r="G22" s="66"/>
      <c r="H22" s="66">
        <v>380</v>
      </c>
      <c r="I22" s="66">
        <f>ROUND(H22*D22,2)</f>
        <v>304</v>
      </c>
      <c r="J22" s="66">
        <f>ROUND(I22*1.2,2)</f>
        <v>364.8</v>
      </c>
      <c r="K22" s="65">
        <f t="shared" si="2"/>
        <v>304</v>
      </c>
      <c r="L22" s="66">
        <f t="shared" si="2"/>
        <v>364.8</v>
      </c>
    </row>
    <row r="23" spans="1:12" s="68" customFormat="1" ht="28.5" customHeight="1" x14ac:dyDescent="0.25">
      <c r="A23" s="63">
        <f>A21+1</f>
        <v>10</v>
      </c>
      <c r="B23" s="64" t="s">
        <v>35</v>
      </c>
      <c r="C23" s="63" t="s">
        <v>27</v>
      </c>
      <c r="D23" s="62">
        <v>15</v>
      </c>
      <c r="E23" s="65">
        <v>620</v>
      </c>
      <c r="F23" s="66">
        <f t="shared" si="0"/>
        <v>9300</v>
      </c>
      <c r="G23" s="66">
        <f t="shared" si="1"/>
        <v>11160</v>
      </c>
      <c r="H23" s="67"/>
      <c r="I23" s="66"/>
      <c r="J23" s="66"/>
      <c r="K23" s="65">
        <f t="shared" si="2"/>
        <v>9300</v>
      </c>
      <c r="L23" s="66">
        <f t="shared" si="2"/>
        <v>11160</v>
      </c>
    </row>
    <row r="24" spans="1:12" ht="18.75" customHeight="1" x14ac:dyDescent="0.25">
      <c r="A24" s="21" t="s">
        <v>39</v>
      </c>
      <c r="B24" s="38" t="s">
        <v>37</v>
      </c>
      <c r="C24" s="23" t="s">
        <v>18</v>
      </c>
      <c r="D24" s="70">
        <v>5</v>
      </c>
      <c r="E24" s="24"/>
      <c r="F24" s="25"/>
      <c r="G24" s="25"/>
      <c r="H24" s="25">
        <v>2567.5300000000002</v>
      </c>
      <c r="I24" s="25">
        <f>ROUND(H24*D24,2)</f>
        <v>12837.65</v>
      </c>
      <c r="J24" s="25">
        <f>ROUND(I24*1.2,2)</f>
        <v>15405.18</v>
      </c>
      <c r="K24" s="26">
        <f t="shared" si="2"/>
        <v>12837.65</v>
      </c>
      <c r="L24" s="25">
        <f t="shared" si="2"/>
        <v>15405.18</v>
      </c>
    </row>
    <row r="25" spans="1:12" ht="18" customHeight="1" x14ac:dyDescent="0.25">
      <c r="A25" s="11">
        <f>A23+1</f>
        <v>11</v>
      </c>
      <c r="B25" s="19" t="s">
        <v>38</v>
      </c>
      <c r="C25" s="13" t="s">
        <v>15</v>
      </c>
      <c r="D25" s="62">
        <v>21</v>
      </c>
      <c r="E25" s="18">
        <v>688.06</v>
      </c>
      <c r="F25" s="20">
        <f t="shared" si="0"/>
        <v>14449.26</v>
      </c>
      <c r="G25" s="20">
        <f t="shared" si="1"/>
        <v>17339.11</v>
      </c>
      <c r="H25" s="17"/>
      <c r="I25" s="16"/>
      <c r="J25" s="16"/>
      <c r="K25" s="18">
        <f t="shared" si="2"/>
        <v>14449.26</v>
      </c>
      <c r="L25" s="16">
        <f t="shared" si="2"/>
        <v>17339.11</v>
      </c>
    </row>
    <row r="26" spans="1:12" ht="18.75" customHeight="1" x14ac:dyDescent="0.25">
      <c r="A26" s="21" t="s">
        <v>42</v>
      </c>
      <c r="B26" s="22" t="s">
        <v>40</v>
      </c>
      <c r="C26" s="23" t="s">
        <v>18</v>
      </c>
      <c r="D26" s="62">
        <v>21</v>
      </c>
      <c r="E26" s="24"/>
      <c r="F26" s="25"/>
      <c r="G26" s="25"/>
      <c r="H26" s="25">
        <v>244.54</v>
      </c>
      <c r="I26" s="25">
        <f>ROUND(H26*D26,2)</f>
        <v>5135.34</v>
      </c>
      <c r="J26" s="25">
        <f>ROUND(I26*1.2,2)</f>
        <v>6162.41</v>
      </c>
      <c r="K26" s="26">
        <f t="shared" si="2"/>
        <v>5135.34</v>
      </c>
      <c r="L26" s="25">
        <f t="shared" si="2"/>
        <v>6162.41</v>
      </c>
    </row>
    <row r="27" spans="1:12" ht="18.75" customHeight="1" x14ac:dyDescent="0.25">
      <c r="A27" s="11"/>
      <c r="B27" s="74" t="s">
        <v>41</v>
      </c>
      <c r="C27" s="63"/>
      <c r="D27" s="73"/>
      <c r="E27" s="15"/>
      <c r="F27" s="20"/>
      <c r="G27" s="20"/>
      <c r="H27" s="17"/>
      <c r="I27" s="16"/>
      <c r="J27" s="16"/>
      <c r="K27" s="18"/>
      <c r="L27" s="16"/>
    </row>
    <row r="28" spans="1:12" ht="21.75" customHeight="1" outlineLevel="1" x14ac:dyDescent="0.25">
      <c r="A28" s="11">
        <f>A25+1</f>
        <v>12</v>
      </c>
      <c r="B28" s="64" t="s">
        <v>118</v>
      </c>
      <c r="C28" s="63" t="s">
        <v>15</v>
      </c>
      <c r="D28" s="62">
        <v>4</v>
      </c>
      <c r="E28" s="18">
        <v>17160</v>
      </c>
      <c r="F28" s="20">
        <f t="shared" ref="F28:F40" si="7">ROUND(E28*D28,2)</f>
        <v>68640</v>
      </c>
      <c r="G28" s="20">
        <f t="shared" ref="G28:G40" si="8">ROUND(F28*1.2,2)</f>
        <v>82368</v>
      </c>
      <c r="H28" s="17"/>
      <c r="I28" s="16"/>
      <c r="J28" s="16"/>
      <c r="K28" s="18">
        <f t="shared" ref="K28:L40" si="9">F28+I28</f>
        <v>68640</v>
      </c>
      <c r="L28" s="16">
        <f t="shared" si="9"/>
        <v>82368</v>
      </c>
    </row>
    <row r="29" spans="1:12" ht="18.75" customHeight="1" outlineLevel="1" x14ac:dyDescent="0.25">
      <c r="A29" s="21" t="s">
        <v>43</v>
      </c>
      <c r="B29" s="64" t="s">
        <v>144</v>
      </c>
      <c r="C29" s="63" t="s">
        <v>18</v>
      </c>
      <c r="D29" s="62">
        <v>4</v>
      </c>
      <c r="E29" s="24"/>
      <c r="F29" s="25"/>
      <c r="G29" s="25"/>
      <c r="H29" s="25">
        <v>3936.63</v>
      </c>
      <c r="I29" s="25">
        <f>ROUND(H29*D29,2)</f>
        <v>15746.52</v>
      </c>
      <c r="J29" s="25">
        <f>ROUND(I29*1.2,2)</f>
        <v>18895.82</v>
      </c>
      <c r="K29" s="26">
        <f>F29+I29</f>
        <v>15746.52</v>
      </c>
      <c r="L29" s="25">
        <f>G29+J29</f>
        <v>18895.82</v>
      </c>
    </row>
    <row r="30" spans="1:12" ht="28.5" customHeight="1" outlineLevel="1" x14ac:dyDescent="0.25">
      <c r="A30" s="11">
        <f>A28+1</f>
        <v>13</v>
      </c>
      <c r="B30" s="64" t="s">
        <v>119</v>
      </c>
      <c r="C30" s="63" t="s">
        <v>27</v>
      </c>
      <c r="D30" s="62">
        <v>30</v>
      </c>
      <c r="E30" s="18">
        <v>748.21</v>
      </c>
      <c r="F30" s="20">
        <f t="shared" si="7"/>
        <v>22446.3</v>
      </c>
      <c r="G30" s="20">
        <f t="shared" si="8"/>
        <v>26935.56</v>
      </c>
      <c r="H30" s="17"/>
      <c r="I30" s="16"/>
      <c r="J30" s="16"/>
      <c r="K30" s="18">
        <f t="shared" si="9"/>
        <v>22446.3</v>
      </c>
      <c r="L30" s="16">
        <f t="shared" si="9"/>
        <v>26935.56</v>
      </c>
    </row>
    <row r="31" spans="1:12" ht="30" customHeight="1" outlineLevel="1" x14ac:dyDescent="0.25">
      <c r="A31" s="11">
        <f>A30+1</f>
        <v>14</v>
      </c>
      <c r="B31" s="64" t="s">
        <v>120</v>
      </c>
      <c r="C31" s="63" t="s">
        <v>20</v>
      </c>
      <c r="D31" s="72">
        <v>4.2</v>
      </c>
      <c r="E31" s="18">
        <v>1200.08</v>
      </c>
      <c r="F31" s="20">
        <f>ROUND(E31*D31,2)</f>
        <v>5040.34</v>
      </c>
      <c r="G31" s="20">
        <f>ROUND(F31*1.2,2)</f>
        <v>6048.41</v>
      </c>
      <c r="H31" s="17"/>
      <c r="I31" s="16"/>
      <c r="J31" s="16"/>
      <c r="K31" s="18">
        <f t="shared" si="9"/>
        <v>5040.34</v>
      </c>
      <c r="L31" s="16">
        <f t="shared" si="9"/>
        <v>6048.41</v>
      </c>
    </row>
    <row r="32" spans="1:12" ht="21" customHeight="1" outlineLevel="1" x14ac:dyDescent="0.25">
      <c r="A32" s="21" t="s">
        <v>47</v>
      </c>
      <c r="B32" s="64" t="s">
        <v>45</v>
      </c>
      <c r="C32" s="63" t="s">
        <v>46</v>
      </c>
      <c r="D32" s="73">
        <v>6.3</v>
      </c>
      <c r="E32" s="24"/>
      <c r="F32" s="25"/>
      <c r="G32" s="25"/>
      <c r="H32" s="25">
        <v>1920.41</v>
      </c>
      <c r="I32" s="25">
        <f>ROUND(H32*D32,2)</f>
        <v>12098.58</v>
      </c>
      <c r="J32" s="25">
        <f>ROUND(I32*1.2,2)</f>
        <v>14518.3</v>
      </c>
      <c r="K32" s="26">
        <f t="shared" si="9"/>
        <v>12098.58</v>
      </c>
      <c r="L32" s="25">
        <f t="shared" si="9"/>
        <v>14518.3</v>
      </c>
    </row>
    <row r="33" spans="1:13" ht="28.5" customHeight="1" outlineLevel="1" x14ac:dyDescent="0.25">
      <c r="A33" s="13">
        <f>A31+1</f>
        <v>15</v>
      </c>
      <c r="B33" s="64" t="s">
        <v>121</v>
      </c>
      <c r="C33" s="63" t="s">
        <v>27</v>
      </c>
      <c r="D33" s="62">
        <v>314</v>
      </c>
      <c r="E33" s="39">
        <v>748.21</v>
      </c>
      <c r="F33" s="41">
        <f t="shared" si="7"/>
        <v>234937.94</v>
      </c>
      <c r="G33" s="41">
        <f t="shared" si="8"/>
        <v>281925.53000000003</v>
      </c>
      <c r="H33" s="42"/>
      <c r="I33" s="41"/>
      <c r="J33" s="41"/>
      <c r="K33" s="39">
        <f t="shared" si="9"/>
        <v>234937.94</v>
      </c>
      <c r="L33" s="41">
        <f t="shared" si="9"/>
        <v>281925.53000000003</v>
      </c>
    </row>
    <row r="34" spans="1:13" ht="20.45" customHeight="1" outlineLevel="1" x14ac:dyDescent="0.25">
      <c r="A34" s="13">
        <v>16</v>
      </c>
      <c r="B34" s="64" t="s">
        <v>122</v>
      </c>
      <c r="C34" s="63" t="s">
        <v>44</v>
      </c>
      <c r="D34" s="73">
        <v>16</v>
      </c>
      <c r="E34" s="39">
        <v>485.74</v>
      </c>
      <c r="F34" s="41">
        <f t="shared" ref="F34" si="10">ROUND(E34*D34,2)</f>
        <v>7771.84</v>
      </c>
      <c r="G34" s="41">
        <f t="shared" ref="G34" si="11">ROUND(F34*1.2,2)</f>
        <v>9326.2099999999991</v>
      </c>
      <c r="H34" s="42"/>
      <c r="I34" s="41"/>
      <c r="J34" s="41"/>
      <c r="K34" s="39">
        <f t="shared" ref="K34" si="12">F34+I34</f>
        <v>7771.84</v>
      </c>
      <c r="L34" s="41">
        <f t="shared" ref="L34" si="13">G34+J34</f>
        <v>9326.2099999999991</v>
      </c>
    </row>
    <row r="35" spans="1:13" ht="30" customHeight="1" outlineLevel="1" x14ac:dyDescent="0.25">
      <c r="A35" s="13">
        <v>17</v>
      </c>
      <c r="B35" s="64" t="s">
        <v>123</v>
      </c>
      <c r="C35" s="63" t="s">
        <v>44</v>
      </c>
      <c r="D35" s="73">
        <v>4</v>
      </c>
      <c r="E35" s="39">
        <v>485.74</v>
      </c>
      <c r="F35" s="20">
        <f t="shared" ref="F35" si="14">ROUND(E35*D35,2)</f>
        <v>1942.96</v>
      </c>
      <c r="G35" s="20">
        <f t="shared" ref="G35" si="15">ROUND(F35*1.2,2)</f>
        <v>2331.5500000000002</v>
      </c>
      <c r="H35" s="17"/>
      <c r="I35" s="16"/>
      <c r="J35" s="16"/>
      <c r="K35" s="18">
        <f t="shared" ref="K35" si="16">F35+I35</f>
        <v>1942.96</v>
      </c>
      <c r="L35" s="16">
        <f t="shared" ref="L35" si="17">G35+J35</f>
        <v>2331.5500000000002</v>
      </c>
    </row>
    <row r="36" spans="1:13" ht="32.25" customHeight="1" outlineLevel="1" x14ac:dyDescent="0.25">
      <c r="A36" s="11">
        <v>18</v>
      </c>
      <c r="B36" s="64" t="s">
        <v>124</v>
      </c>
      <c r="C36" s="63" t="s">
        <v>27</v>
      </c>
      <c r="D36" s="62">
        <v>152</v>
      </c>
      <c r="E36" s="18">
        <v>748.21</v>
      </c>
      <c r="F36" s="20">
        <f t="shared" si="7"/>
        <v>113727.92</v>
      </c>
      <c r="G36" s="20">
        <f t="shared" si="8"/>
        <v>136473.5</v>
      </c>
      <c r="H36" s="17"/>
      <c r="I36" s="16"/>
      <c r="J36" s="16"/>
      <c r="K36" s="18">
        <f t="shared" si="9"/>
        <v>113727.92</v>
      </c>
      <c r="L36" s="16">
        <f t="shared" si="9"/>
        <v>136473.5</v>
      </c>
    </row>
    <row r="37" spans="1:13" ht="31.15" customHeight="1" outlineLevel="1" x14ac:dyDescent="0.25">
      <c r="A37" s="13">
        <v>19</v>
      </c>
      <c r="B37" s="64" t="s">
        <v>125</v>
      </c>
      <c r="C37" s="63" t="s">
        <v>27</v>
      </c>
      <c r="D37" s="62">
        <v>14</v>
      </c>
      <c r="E37" s="39">
        <v>485.74</v>
      </c>
      <c r="F37" s="20">
        <f t="shared" ref="F37" si="18">ROUND(E37*D37,2)</f>
        <v>6800.36</v>
      </c>
      <c r="G37" s="20">
        <f t="shared" ref="G37" si="19">ROUND(F37*1.2,2)</f>
        <v>8160.43</v>
      </c>
      <c r="H37" s="17"/>
      <c r="I37" s="16"/>
      <c r="J37" s="16"/>
      <c r="K37" s="18">
        <f t="shared" ref="K37" si="20">F37+I37</f>
        <v>6800.36</v>
      </c>
      <c r="L37" s="16">
        <f t="shared" ref="L37" si="21">G37+J37</f>
        <v>8160.43</v>
      </c>
    </row>
    <row r="38" spans="1:13" ht="47.25" customHeight="1" outlineLevel="1" x14ac:dyDescent="0.25">
      <c r="A38" s="11">
        <v>20</v>
      </c>
      <c r="B38" s="64" t="s">
        <v>126</v>
      </c>
      <c r="C38" s="63" t="s">
        <v>27</v>
      </c>
      <c r="D38" s="62">
        <v>74</v>
      </c>
      <c r="E38" s="18">
        <v>485.74</v>
      </c>
      <c r="F38" s="20">
        <f t="shared" si="7"/>
        <v>35944.76</v>
      </c>
      <c r="G38" s="20">
        <f t="shared" si="8"/>
        <v>43133.71</v>
      </c>
      <c r="H38" s="17"/>
      <c r="I38" s="16"/>
      <c r="J38" s="16"/>
      <c r="K38" s="18">
        <f t="shared" si="9"/>
        <v>35944.76</v>
      </c>
      <c r="L38" s="16">
        <f t="shared" si="9"/>
        <v>43133.71</v>
      </c>
    </row>
    <row r="39" spans="1:13" ht="28.5" customHeight="1" outlineLevel="1" x14ac:dyDescent="0.25">
      <c r="A39" s="11">
        <f>A38+1</f>
        <v>21</v>
      </c>
      <c r="B39" s="64" t="s">
        <v>123</v>
      </c>
      <c r="C39" s="63" t="s">
        <v>27</v>
      </c>
      <c r="D39" s="62">
        <v>30</v>
      </c>
      <c r="E39" s="18">
        <v>485.74</v>
      </c>
      <c r="F39" s="20">
        <f t="shared" si="7"/>
        <v>14572.2</v>
      </c>
      <c r="G39" s="20">
        <f t="shared" si="8"/>
        <v>17486.64</v>
      </c>
      <c r="H39" s="17"/>
      <c r="I39" s="16"/>
      <c r="J39" s="16"/>
      <c r="K39" s="18">
        <f t="shared" si="9"/>
        <v>14572.2</v>
      </c>
      <c r="L39" s="16">
        <f t="shared" si="9"/>
        <v>17486.64</v>
      </c>
    </row>
    <row r="40" spans="1:13" ht="28.5" customHeight="1" outlineLevel="1" x14ac:dyDescent="0.25">
      <c r="A40" s="11">
        <f>A39+1</f>
        <v>22</v>
      </c>
      <c r="B40" s="64" t="s">
        <v>127</v>
      </c>
      <c r="C40" s="63" t="s">
        <v>27</v>
      </c>
      <c r="D40" s="62">
        <v>20</v>
      </c>
      <c r="E40" s="39">
        <v>748.21</v>
      </c>
      <c r="F40" s="20">
        <f t="shared" si="7"/>
        <v>14964.2</v>
      </c>
      <c r="G40" s="20">
        <f t="shared" si="8"/>
        <v>17957.04</v>
      </c>
      <c r="H40" s="17"/>
      <c r="I40" s="16"/>
      <c r="J40" s="16"/>
      <c r="K40" s="18">
        <f t="shared" si="9"/>
        <v>14964.2</v>
      </c>
      <c r="L40" s="16">
        <f t="shared" si="9"/>
        <v>17957.04</v>
      </c>
    </row>
    <row r="41" spans="1:13" ht="28.5" customHeight="1" outlineLevel="1" x14ac:dyDescent="0.25">
      <c r="A41" s="11">
        <f>A40+1</f>
        <v>23</v>
      </c>
      <c r="B41" s="64" t="s">
        <v>128</v>
      </c>
      <c r="C41" s="63" t="s">
        <v>20</v>
      </c>
      <c r="D41" s="72">
        <v>23.7</v>
      </c>
      <c r="E41" s="18">
        <v>1200.08</v>
      </c>
      <c r="F41" s="20">
        <f>ROUND(E41*D41,2)</f>
        <v>28441.9</v>
      </c>
      <c r="G41" s="20">
        <f>ROUND(F41*1.2,2)</f>
        <v>34130.28</v>
      </c>
      <c r="H41" s="17"/>
      <c r="I41" s="16"/>
      <c r="J41" s="16"/>
      <c r="K41" s="18">
        <f t="shared" ref="K41:L41" si="22">F41+I41</f>
        <v>28441.9</v>
      </c>
      <c r="L41" s="16">
        <f t="shared" si="22"/>
        <v>34130.28</v>
      </c>
    </row>
    <row r="42" spans="1:13" ht="21" customHeight="1" outlineLevel="1" x14ac:dyDescent="0.25">
      <c r="A42" s="21" t="s">
        <v>145</v>
      </c>
      <c r="B42" s="64" t="s">
        <v>45</v>
      </c>
      <c r="C42" s="63" t="s">
        <v>46</v>
      </c>
      <c r="D42" s="73">
        <v>35.6</v>
      </c>
      <c r="E42" s="26"/>
      <c r="F42" s="25"/>
      <c r="G42" s="25"/>
      <c r="H42" s="25">
        <v>1920.41</v>
      </c>
      <c r="I42" s="25">
        <f>ROUND(H42*D42,2)</f>
        <v>68366.600000000006</v>
      </c>
      <c r="J42" s="25">
        <f>ROUND(I42*1.2,2)</f>
        <v>82039.92</v>
      </c>
      <c r="K42" s="26">
        <f>F42+I42</f>
        <v>68366.600000000006</v>
      </c>
      <c r="L42" s="25">
        <f>G42+J42</f>
        <v>82039.92</v>
      </c>
    </row>
    <row r="43" spans="1:13" ht="22.5" customHeight="1" x14ac:dyDescent="0.25">
      <c r="A43" s="11">
        <f>A41+1</f>
        <v>24</v>
      </c>
      <c r="B43" s="64" t="s">
        <v>48</v>
      </c>
      <c r="C43" s="63" t="s">
        <v>15</v>
      </c>
      <c r="D43" s="62">
        <v>2</v>
      </c>
      <c r="E43" s="18">
        <v>1877.26</v>
      </c>
      <c r="F43" s="20">
        <f t="shared" ref="F43" si="23">ROUND(E43*D43,2)</f>
        <v>3754.52</v>
      </c>
      <c r="G43" s="20">
        <f t="shared" ref="G43" si="24">ROUND(F43*1.2,2)</f>
        <v>4505.42</v>
      </c>
      <c r="H43" s="17"/>
      <c r="I43" s="16"/>
      <c r="J43" s="16"/>
      <c r="K43" s="18">
        <f t="shared" ref="K43:L43" si="25">F43+I43</f>
        <v>3754.52</v>
      </c>
      <c r="L43" s="16">
        <f t="shared" si="25"/>
        <v>4505.42</v>
      </c>
    </row>
    <row r="44" spans="1:13" ht="21" customHeight="1" x14ac:dyDescent="0.25">
      <c r="A44" s="21" t="s">
        <v>58</v>
      </c>
      <c r="B44" s="64" t="s">
        <v>49</v>
      </c>
      <c r="C44" s="63" t="s">
        <v>15</v>
      </c>
      <c r="D44" s="62">
        <v>2</v>
      </c>
      <c r="E44" s="26"/>
      <c r="F44" s="25"/>
      <c r="G44" s="25"/>
      <c r="H44" s="25">
        <v>9230.48</v>
      </c>
      <c r="I44" s="25">
        <f>ROUND(H44*D44,2)</f>
        <v>18460.96</v>
      </c>
      <c r="J44" s="25">
        <f>ROUND(I44*1.2,2)</f>
        <v>22153.15</v>
      </c>
      <c r="K44" s="26">
        <f>F44+I44</f>
        <v>18460.96</v>
      </c>
      <c r="L44" s="25">
        <f>G44+J44</f>
        <v>22153.15</v>
      </c>
      <c r="M44" s="6"/>
    </row>
    <row r="45" spans="1:13" ht="22.5" customHeight="1" x14ac:dyDescent="0.25">
      <c r="A45" s="7"/>
      <c r="B45" s="75" t="s">
        <v>50</v>
      </c>
      <c r="C45" s="76"/>
      <c r="D45" s="77"/>
      <c r="E45" s="8"/>
      <c r="F45" s="9"/>
      <c r="G45" s="10"/>
      <c r="H45" s="10"/>
      <c r="I45" s="10"/>
      <c r="J45" s="10"/>
      <c r="K45" s="10"/>
      <c r="L45" s="10"/>
    </row>
    <row r="46" spans="1:13" ht="18.75" customHeight="1" x14ac:dyDescent="0.25">
      <c r="A46" s="11"/>
      <c r="B46" s="74" t="s">
        <v>13</v>
      </c>
      <c r="C46" s="63"/>
      <c r="D46" s="73"/>
      <c r="E46" s="15"/>
      <c r="F46" s="16"/>
      <c r="G46" s="16"/>
      <c r="H46" s="17"/>
      <c r="I46" s="16"/>
      <c r="J46" s="16"/>
      <c r="K46" s="18"/>
      <c r="L46" s="16"/>
    </row>
    <row r="47" spans="1:13" ht="28.5" customHeight="1" x14ac:dyDescent="0.25">
      <c r="A47" s="11">
        <f>A43+1</f>
        <v>25</v>
      </c>
      <c r="B47" s="19" t="s">
        <v>51</v>
      </c>
      <c r="C47" s="13" t="s">
        <v>15</v>
      </c>
      <c r="D47" s="62">
        <v>54</v>
      </c>
      <c r="E47" s="18">
        <v>719.05</v>
      </c>
      <c r="F47" s="20">
        <f>ROUND(E47*D47,2)</f>
        <v>38828.699999999997</v>
      </c>
      <c r="G47" s="20">
        <f>ROUND(F47*1.2,2)</f>
        <v>46594.44</v>
      </c>
      <c r="H47" s="17"/>
      <c r="I47" s="16"/>
      <c r="J47" s="16"/>
      <c r="K47" s="18">
        <f>F47+I47</f>
        <v>38828.699999999997</v>
      </c>
      <c r="L47" s="16">
        <f>G47+J47</f>
        <v>46594.44</v>
      </c>
    </row>
    <row r="48" spans="1:13" ht="18.75" customHeight="1" x14ac:dyDescent="0.25">
      <c r="A48" s="21" t="s">
        <v>52</v>
      </c>
      <c r="B48" s="22" t="s">
        <v>40</v>
      </c>
      <c r="C48" s="23" t="s">
        <v>18</v>
      </c>
      <c r="D48" s="62">
        <v>54</v>
      </c>
      <c r="E48" s="24"/>
      <c r="F48" s="25"/>
      <c r="G48" s="25"/>
      <c r="H48" s="25">
        <v>244.54</v>
      </c>
      <c r="I48" s="25">
        <f>ROUND(H48*D48,2)</f>
        <v>13205.16</v>
      </c>
      <c r="J48" s="25">
        <f>ROUND(I48*1.2,2)</f>
        <v>15846.19</v>
      </c>
      <c r="K48" s="26">
        <f>F48+I48</f>
        <v>13205.16</v>
      </c>
      <c r="L48" s="25">
        <f>G48+J48</f>
        <v>15846.19</v>
      </c>
    </row>
    <row r="49" spans="1:12" ht="28.5" customHeight="1" x14ac:dyDescent="0.25">
      <c r="A49" s="11">
        <f>A47+1</f>
        <v>26</v>
      </c>
      <c r="B49" s="19" t="s">
        <v>53</v>
      </c>
      <c r="C49" s="13" t="s">
        <v>27</v>
      </c>
      <c r="D49" s="62">
        <v>108</v>
      </c>
      <c r="E49" s="18">
        <v>620</v>
      </c>
      <c r="F49" s="20">
        <f>ROUND(E49*D49,2)</f>
        <v>66960</v>
      </c>
      <c r="G49" s="20">
        <f>ROUND(F49*1.2,2)</f>
        <v>80352</v>
      </c>
      <c r="H49" s="17"/>
      <c r="I49" s="16"/>
      <c r="J49" s="16"/>
      <c r="K49" s="18">
        <f t="shared" ref="K49:L60" si="26">F49+I49</f>
        <v>66960</v>
      </c>
      <c r="L49" s="16">
        <f t="shared" si="26"/>
        <v>80352</v>
      </c>
    </row>
    <row r="50" spans="1:12" ht="18.75" customHeight="1" x14ac:dyDescent="0.25">
      <c r="A50" s="21" t="s">
        <v>59</v>
      </c>
      <c r="B50" s="22" t="s">
        <v>54</v>
      </c>
      <c r="C50" s="23" t="s">
        <v>18</v>
      </c>
      <c r="D50" s="62">
        <v>36</v>
      </c>
      <c r="E50" s="24"/>
      <c r="F50" s="25"/>
      <c r="G50" s="25"/>
      <c r="H50" s="25">
        <v>1860.5</v>
      </c>
      <c r="I50" s="25">
        <f>ROUND(H50*D50,2)</f>
        <v>66978</v>
      </c>
      <c r="J50" s="25">
        <f>ROUND(I50*1.2,2)</f>
        <v>80373.600000000006</v>
      </c>
      <c r="K50" s="26">
        <f t="shared" si="26"/>
        <v>66978</v>
      </c>
      <c r="L50" s="25">
        <f t="shared" si="26"/>
        <v>80373.600000000006</v>
      </c>
    </row>
    <row r="51" spans="1:12" ht="18.75" customHeight="1" x14ac:dyDescent="0.25">
      <c r="A51" s="21" t="s">
        <v>146</v>
      </c>
      <c r="B51" s="22" t="s">
        <v>55</v>
      </c>
      <c r="C51" s="23" t="s">
        <v>18</v>
      </c>
      <c r="D51" s="62">
        <v>36</v>
      </c>
      <c r="E51" s="24"/>
      <c r="F51" s="25"/>
      <c r="G51" s="25"/>
      <c r="H51" s="25">
        <v>1215.24</v>
      </c>
      <c r="I51" s="25">
        <f>ROUND(H51*D51,2)</f>
        <v>43748.639999999999</v>
      </c>
      <c r="J51" s="25">
        <f>ROUND(I51*1.2,2)</f>
        <v>52498.37</v>
      </c>
      <c r="K51" s="26">
        <f t="shared" si="26"/>
        <v>43748.639999999999</v>
      </c>
      <c r="L51" s="25">
        <f t="shared" si="26"/>
        <v>52498.37</v>
      </c>
    </row>
    <row r="52" spans="1:12" ht="18.75" customHeight="1" x14ac:dyDescent="0.25">
      <c r="A52" s="21" t="s">
        <v>147</v>
      </c>
      <c r="B52" s="22" t="s">
        <v>56</v>
      </c>
      <c r="C52" s="23" t="s">
        <v>18</v>
      </c>
      <c r="D52" s="62">
        <v>158</v>
      </c>
      <c r="E52" s="24"/>
      <c r="F52" s="25"/>
      <c r="G52" s="25"/>
      <c r="H52" s="25">
        <v>2.2200000000000002</v>
      </c>
      <c r="I52" s="25">
        <f>ROUND(H52*D52,2)</f>
        <v>350.76</v>
      </c>
      <c r="J52" s="25">
        <f>ROUND(I52*1.2,2)</f>
        <v>420.91</v>
      </c>
      <c r="K52" s="26">
        <f t="shared" si="26"/>
        <v>350.76</v>
      </c>
      <c r="L52" s="25">
        <f t="shared" si="26"/>
        <v>420.91</v>
      </c>
    </row>
    <row r="53" spans="1:12" ht="18.75" customHeight="1" x14ac:dyDescent="0.25">
      <c r="A53" s="21" t="s">
        <v>148</v>
      </c>
      <c r="B53" s="22" t="s">
        <v>57</v>
      </c>
      <c r="C53" s="23" t="s">
        <v>18</v>
      </c>
      <c r="D53" s="62">
        <v>158</v>
      </c>
      <c r="E53" s="24"/>
      <c r="F53" s="25"/>
      <c r="G53" s="25"/>
      <c r="H53" s="25">
        <v>2.04</v>
      </c>
      <c r="I53" s="25">
        <f>ROUND(H53*D53,2)</f>
        <v>322.32</v>
      </c>
      <c r="J53" s="25">
        <f>ROUND(I53*1.2,2)</f>
        <v>386.78</v>
      </c>
      <c r="K53" s="26">
        <f t="shared" si="26"/>
        <v>322.32</v>
      </c>
      <c r="L53" s="25">
        <f t="shared" si="26"/>
        <v>386.78</v>
      </c>
    </row>
    <row r="54" spans="1:12" ht="28.5" customHeight="1" x14ac:dyDescent="0.25">
      <c r="A54" s="11">
        <f>A49+1</f>
        <v>27</v>
      </c>
      <c r="B54" s="27" t="s">
        <v>31</v>
      </c>
      <c r="C54" s="11" t="s">
        <v>15</v>
      </c>
      <c r="D54" s="62">
        <v>2</v>
      </c>
      <c r="E54" s="18">
        <v>3911.3</v>
      </c>
      <c r="F54" s="20">
        <f>ROUND(E54*D54,2)</f>
        <v>7822.6</v>
      </c>
      <c r="G54" s="20">
        <f>ROUND(F54*1.2,2)</f>
        <v>9387.1200000000008</v>
      </c>
      <c r="H54" s="17"/>
      <c r="I54" s="16"/>
      <c r="J54" s="16"/>
      <c r="K54" s="18">
        <f t="shared" si="26"/>
        <v>7822.6</v>
      </c>
      <c r="L54" s="16">
        <f t="shared" si="26"/>
        <v>9387.1200000000008</v>
      </c>
    </row>
    <row r="55" spans="1:12" ht="28.5" customHeight="1" x14ac:dyDescent="0.25">
      <c r="A55" s="11">
        <f>A54+1</f>
        <v>28</v>
      </c>
      <c r="B55" s="27" t="s">
        <v>32</v>
      </c>
      <c r="C55" s="11" t="s">
        <v>15</v>
      </c>
      <c r="D55" s="62">
        <v>2</v>
      </c>
      <c r="E55" s="18">
        <v>4574.8500000000004</v>
      </c>
      <c r="F55" s="20">
        <f t="shared" ref="F55" si="27">ROUND(E55*D55,2)</f>
        <v>9149.7000000000007</v>
      </c>
      <c r="G55" s="20">
        <f t="shared" ref="G55" si="28">ROUND(F55*1.2,2)</f>
        <v>10979.64</v>
      </c>
      <c r="H55" s="17"/>
      <c r="I55" s="16"/>
      <c r="J55" s="16"/>
      <c r="K55" s="18">
        <f t="shared" si="26"/>
        <v>9149.7000000000007</v>
      </c>
      <c r="L55" s="16">
        <f t="shared" si="26"/>
        <v>10979.64</v>
      </c>
    </row>
    <row r="56" spans="1:12" ht="18.75" customHeight="1" x14ac:dyDescent="0.25">
      <c r="A56" s="21" t="s">
        <v>60</v>
      </c>
      <c r="B56" s="22" t="s">
        <v>33</v>
      </c>
      <c r="C56" s="23" t="s">
        <v>34</v>
      </c>
      <c r="D56" s="70">
        <v>0.8</v>
      </c>
      <c r="E56" s="24"/>
      <c r="F56" s="25"/>
      <c r="G56" s="25"/>
      <c r="H56" s="25">
        <v>380</v>
      </c>
      <c r="I56" s="25">
        <f>ROUND(H56*D56,2)</f>
        <v>304</v>
      </c>
      <c r="J56" s="25">
        <f>ROUND(I56*1.2,2)</f>
        <v>364.8</v>
      </c>
      <c r="K56" s="26">
        <f t="shared" si="26"/>
        <v>304</v>
      </c>
      <c r="L56" s="25">
        <f t="shared" si="26"/>
        <v>364.8</v>
      </c>
    </row>
    <row r="57" spans="1:12" ht="28.5" customHeight="1" x14ac:dyDescent="0.25">
      <c r="A57" s="13">
        <f>A55+1</f>
        <v>29</v>
      </c>
      <c r="B57" s="19" t="s">
        <v>35</v>
      </c>
      <c r="C57" s="13" t="s">
        <v>27</v>
      </c>
      <c r="D57" s="62">
        <v>15</v>
      </c>
      <c r="E57" s="39">
        <v>620</v>
      </c>
      <c r="F57" s="41">
        <f>ROUND(E57*D57,2)</f>
        <v>9300</v>
      </c>
      <c r="G57" s="41">
        <f>ROUND(F57*1.2,2)</f>
        <v>11160</v>
      </c>
      <c r="H57" s="42"/>
      <c r="I57" s="41"/>
      <c r="J57" s="41"/>
      <c r="K57" s="39">
        <f t="shared" si="26"/>
        <v>9300</v>
      </c>
      <c r="L57" s="41">
        <f t="shared" si="26"/>
        <v>11160</v>
      </c>
    </row>
    <row r="58" spans="1:12" ht="18.75" customHeight="1" x14ac:dyDescent="0.25">
      <c r="A58" s="21" t="s">
        <v>61</v>
      </c>
      <c r="B58" s="38" t="s">
        <v>37</v>
      </c>
      <c r="C58" s="23" t="s">
        <v>18</v>
      </c>
      <c r="D58" s="70">
        <v>5</v>
      </c>
      <c r="E58" s="24"/>
      <c r="F58" s="25"/>
      <c r="G58" s="25"/>
      <c r="H58" s="25">
        <v>2567.5300000000002</v>
      </c>
      <c r="I58" s="25">
        <f>ROUND(H58*D58,2)</f>
        <v>12837.65</v>
      </c>
      <c r="J58" s="25">
        <f>ROUND(I58*1.2,2)</f>
        <v>15405.18</v>
      </c>
      <c r="K58" s="26">
        <f t="shared" si="26"/>
        <v>12837.65</v>
      </c>
      <c r="L58" s="25">
        <f t="shared" si="26"/>
        <v>15405.18</v>
      </c>
    </row>
    <row r="59" spans="1:12" ht="26.25" customHeight="1" x14ac:dyDescent="0.25">
      <c r="A59" s="11">
        <f>A57+1</f>
        <v>30</v>
      </c>
      <c r="B59" s="19" t="s">
        <v>38</v>
      </c>
      <c r="C59" s="13" t="s">
        <v>15</v>
      </c>
      <c r="D59" s="62">
        <v>21</v>
      </c>
      <c r="E59" s="18">
        <v>688.06</v>
      </c>
      <c r="F59" s="20">
        <f>ROUND(E59*D59,2)</f>
        <v>14449.26</v>
      </c>
      <c r="G59" s="20">
        <f>ROUND(F59*1.2,2)</f>
        <v>17339.11</v>
      </c>
      <c r="H59" s="17"/>
      <c r="I59" s="16"/>
      <c r="J59" s="16"/>
      <c r="K59" s="18">
        <f t="shared" si="26"/>
        <v>14449.26</v>
      </c>
      <c r="L59" s="16">
        <f t="shared" si="26"/>
        <v>17339.11</v>
      </c>
    </row>
    <row r="60" spans="1:12" ht="18.75" customHeight="1" x14ac:dyDescent="0.25">
      <c r="A60" s="21" t="s">
        <v>62</v>
      </c>
      <c r="B60" s="22" t="s">
        <v>40</v>
      </c>
      <c r="C60" s="23" t="s">
        <v>18</v>
      </c>
      <c r="D60" s="62">
        <v>21</v>
      </c>
      <c r="E60" s="24"/>
      <c r="F60" s="25"/>
      <c r="G60" s="25"/>
      <c r="H60" s="25">
        <v>244.54</v>
      </c>
      <c r="I60" s="25">
        <f>ROUND(H60*D60,2)</f>
        <v>5135.34</v>
      </c>
      <c r="J60" s="25">
        <f>ROUND(I60*1.2,2)</f>
        <v>6162.41</v>
      </c>
      <c r="K60" s="26">
        <f t="shared" si="26"/>
        <v>5135.34</v>
      </c>
      <c r="L60" s="25">
        <f t="shared" si="26"/>
        <v>6162.41</v>
      </c>
    </row>
    <row r="61" spans="1:12" ht="18.75" customHeight="1" x14ac:dyDescent="0.25">
      <c r="A61" s="11"/>
      <c r="B61" s="12" t="s">
        <v>41</v>
      </c>
      <c r="C61" s="13"/>
      <c r="D61" s="73"/>
      <c r="E61" s="15"/>
      <c r="F61" s="16"/>
      <c r="G61" s="16"/>
      <c r="H61" s="17"/>
      <c r="I61" s="16"/>
      <c r="J61" s="16"/>
      <c r="K61" s="18"/>
      <c r="L61" s="16"/>
    </row>
    <row r="62" spans="1:12" ht="18.75" customHeight="1" outlineLevel="1" x14ac:dyDescent="0.25">
      <c r="A62" s="11">
        <f>A59+1</f>
        <v>31</v>
      </c>
      <c r="B62" s="19" t="s">
        <v>118</v>
      </c>
      <c r="C62" s="13" t="s">
        <v>15</v>
      </c>
      <c r="D62" s="62">
        <v>4</v>
      </c>
      <c r="E62" s="18">
        <v>17160</v>
      </c>
      <c r="F62" s="20">
        <f t="shared" ref="F62:F74" si="29">ROUND(E62*D62,2)</f>
        <v>68640</v>
      </c>
      <c r="G62" s="20">
        <f t="shared" ref="G62:G74" si="30">ROUND(F62*1.2,2)</f>
        <v>82368</v>
      </c>
      <c r="H62" s="17"/>
      <c r="I62" s="16"/>
      <c r="J62" s="16"/>
      <c r="K62" s="18">
        <f t="shared" ref="K62:L74" si="31">F62+I62</f>
        <v>68640</v>
      </c>
      <c r="L62" s="16">
        <f t="shared" si="31"/>
        <v>82368</v>
      </c>
    </row>
    <row r="63" spans="1:12" ht="18.75" customHeight="1" outlineLevel="1" x14ac:dyDescent="0.25">
      <c r="A63" s="21" t="s">
        <v>63</v>
      </c>
      <c r="B63" s="22" t="s">
        <v>144</v>
      </c>
      <c r="C63" s="23" t="s">
        <v>18</v>
      </c>
      <c r="D63" s="62">
        <v>4</v>
      </c>
      <c r="E63" s="24"/>
      <c r="F63" s="25"/>
      <c r="G63" s="25"/>
      <c r="H63" s="25">
        <v>3936.63</v>
      </c>
      <c r="I63" s="25">
        <f>ROUND(H63*D63,2)</f>
        <v>15746.52</v>
      </c>
      <c r="J63" s="25">
        <f>ROUND(I63*1.2,2)</f>
        <v>18895.82</v>
      </c>
      <c r="K63" s="26">
        <f t="shared" si="31"/>
        <v>15746.52</v>
      </c>
      <c r="L63" s="25">
        <f t="shared" si="31"/>
        <v>18895.82</v>
      </c>
    </row>
    <row r="64" spans="1:12" ht="28.5" customHeight="1" outlineLevel="1" x14ac:dyDescent="0.25">
      <c r="A64" s="11">
        <f>A62+1</f>
        <v>32</v>
      </c>
      <c r="B64" s="19" t="s">
        <v>119</v>
      </c>
      <c r="C64" s="13" t="s">
        <v>27</v>
      </c>
      <c r="D64" s="62">
        <v>30</v>
      </c>
      <c r="E64" s="18">
        <v>748.21</v>
      </c>
      <c r="F64" s="20">
        <f t="shared" si="29"/>
        <v>22446.3</v>
      </c>
      <c r="G64" s="20">
        <f t="shared" si="30"/>
        <v>26935.56</v>
      </c>
      <c r="H64" s="17"/>
      <c r="I64" s="16"/>
      <c r="J64" s="16"/>
      <c r="K64" s="18">
        <f t="shared" si="31"/>
        <v>22446.3</v>
      </c>
      <c r="L64" s="16">
        <f t="shared" si="31"/>
        <v>26935.56</v>
      </c>
    </row>
    <row r="65" spans="1:13" ht="31.5" customHeight="1" outlineLevel="1" x14ac:dyDescent="0.25">
      <c r="A65" s="11">
        <f>A64+1</f>
        <v>33</v>
      </c>
      <c r="B65" s="27" t="s">
        <v>120</v>
      </c>
      <c r="C65" s="11" t="s">
        <v>20</v>
      </c>
      <c r="D65" s="72">
        <v>4.2</v>
      </c>
      <c r="E65" s="18">
        <v>1200.08</v>
      </c>
      <c r="F65" s="20">
        <f>ROUND(E65*D65,2)</f>
        <v>5040.34</v>
      </c>
      <c r="G65" s="20">
        <f>ROUND(F65*1.2,2)</f>
        <v>6048.41</v>
      </c>
      <c r="H65" s="17"/>
      <c r="I65" s="16"/>
      <c r="J65" s="16"/>
      <c r="K65" s="18">
        <f t="shared" si="31"/>
        <v>5040.34</v>
      </c>
      <c r="L65" s="16">
        <f t="shared" si="31"/>
        <v>6048.41</v>
      </c>
    </row>
    <row r="66" spans="1:13" ht="21" customHeight="1" outlineLevel="1" x14ac:dyDescent="0.25">
      <c r="A66" s="21" t="s">
        <v>64</v>
      </c>
      <c r="B66" s="22" t="s">
        <v>45</v>
      </c>
      <c r="C66" s="23" t="s">
        <v>46</v>
      </c>
      <c r="D66" s="73">
        <v>6.3</v>
      </c>
      <c r="E66" s="24"/>
      <c r="F66" s="25"/>
      <c r="G66" s="25"/>
      <c r="H66" s="25">
        <v>1920.41</v>
      </c>
      <c r="I66" s="25">
        <f>ROUND(H66*D66,2)</f>
        <v>12098.58</v>
      </c>
      <c r="J66" s="25">
        <f>ROUND(I66*1.2,2)</f>
        <v>14518.3</v>
      </c>
      <c r="K66" s="26">
        <f t="shared" si="31"/>
        <v>12098.58</v>
      </c>
      <c r="L66" s="25">
        <f t="shared" si="31"/>
        <v>14518.3</v>
      </c>
    </row>
    <row r="67" spans="1:13" ht="28.5" customHeight="1" outlineLevel="1" x14ac:dyDescent="0.25">
      <c r="A67" s="13">
        <f>A65+1</f>
        <v>34</v>
      </c>
      <c r="B67" s="19" t="s">
        <v>121</v>
      </c>
      <c r="C67" s="13" t="s">
        <v>27</v>
      </c>
      <c r="D67" s="62">
        <v>314</v>
      </c>
      <c r="E67" s="39">
        <v>748.21</v>
      </c>
      <c r="F67" s="41">
        <f t="shared" si="29"/>
        <v>234937.94</v>
      </c>
      <c r="G67" s="20">
        <f t="shared" si="30"/>
        <v>281925.53000000003</v>
      </c>
      <c r="H67" s="17"/>
      <c r="I67" s="16"/>
      <c r="J67" s="16"/>
      <c r="K67" s="18">
        <f t="shared" si="31"/>
        <v>234937.94</v>
      </c>
      <c r="L67" s="16">
        <f t="shared" si="31"/>
        <v>281925.53000000003</v>
      </c>
    </row>
    <row r="68" spans="1:13" ht="20.45" customHeight="1" outlineLevel="1" x14ac:dyDescent="0.25">
      <c r="A68" s="13">
        <v>35</v>
      </c>
      <c r="B68" s="19" t="s">
        <v>122</v>
      </c>
      <c r="C68" s="13" t="s">
        <v>44</v>
      </c>
      <c r="D68" s="73">
        <v>16</v>
      </c>
      <c r="E68" s="18">
        <v>485.74</v>
      </c>
      <c r="F68" s="20">
        <f t="shared" ref="F68" si="32">ROUND(E68*D68,2)</f>
        <v>7771.84</v>
      </c>
      <c r="G68" s="20">
        <f t="shared" ref="G68" si="33">ROUND(F68*1.2,2)</f>
        <v>9326.2099999999991</v>
      </c>
      <c r="H68" s="17"/>
      <c r="I68" s="16"/>
      <c r="J68" s="16"/>
      <c r="K68" s="18">
        <f t="shared" ref="K68" si="34">F68+I68</f>
        <v>7771.84</v>
      </c>
      <c r="L68" s="16">
        <f t="shared" ref="L68" si="35">G68+J68</f>
        <v>9326.2099999999991</v>
      </c>
    </row>
    <row r="69" spans="1:13" ht="26.45" customHeight="1" outlineLevel="1" x14ac:dyDescent="0.25">
      <c r="A69" s="13">
        <v>36</v>
      </c>
      <c r="B69" s="19" t="s">
        <v>123</v>
      </c>
      <c r="C69" s="13" t="s">
        <v>44</v>
      </c>
      <c r="D69" s="73">
        <v>4</v>
      </c>
      <c r="E69" s="18">
        <v>485.74</v>
      </c>
      <c r="F69" s="20">
        <f t="shared" ref="F69" si="36">ROUND(E69*D69,2)</f>
        <v>1942.96</v>
      </c>
      <c r="G69" s="20">
        <f t="shared" ref="G69" si="37">ROUND(F69*1.2,2)</f>
        <v>2331.5500000000002</v>
      </c>
      <c r="H69" s="17"/>
      <c r="I69" s="16"/>
      <c r="J69" s="16"/>
      <c r="K69" s="18">
        <f t="shared" ref="K69" si="38">F69+I69</f>
        <v>1942.96</v>
      </c>
      <c r="L69" s="16">
        <f t="shared" ref="L69" si="39">G69+J69</f>
        <v>2331.5500000000002</v>
      </c>
    </row>
    <row r="70" spans="1:13" ht="28.5" customHeight="1" outlineLevel="1" x14ac:dyDescent="0.25">
      <c r="A70" s="11">
        <v>37</v>
      </c>
      <c r="B70" s="19" t="s">
        <v>129</v>
      </c>
      <c r="C70" s="13" t="s">
        <v>27</v>
      </c>
      <c r="D70" s="62">
        <v>152</v>
      </c>
      <c r="E70" s="18">
        <v>748.21</v>
      </c>
      <c r="F70" s="20">
        <f t="shared" si="29"/>
        <v>113727.92</v>
      </c>
      <c r="G70" s="20">
        <f t="shared" si="30"/>
        <v>136473.5</v>
      </c>
      <c r="H70" s="17"/>
      <c r="I70" s="16"/>
      <c r="J70" s="16"/>
      <c r="K70" s="18">
        <f t="shared" si="31"/>
        <v>113727.92</v>
      </c>
      <c r="L70" s="16">
        <f t="shared" si="31"/>
        <v>136473.5</v>
      </c>
    </row>
    <row r="71" spans="1:13" ht="31.15" customHeight="1" outlineLevel="1" x14ac:dyDescent="0.25">
      <c r="A71" s="13">
        <v>38</v>
      </c>
      <c r="B71" s="19" t="s">
        <v>125</v>
      </c>
      <c r="C71" s="13" t="s">
        <v>27</v>
      </c>
      <c r="D71" s="62">
        <v>14</v>
      </c>
      <c r="E71" s="18">
        <v>485.74</v>
      </c>
      <c r="F71" s="20">
        <f t="shared" ref="F71" si="40">ROUND(E71*D71,2)</f>
        <v>6800.36</v>
      </c>
      <c r="G71" s="20">
        <f t="shared" ref="G71" si="41">ROUND(F71*1.2,2)</f>
        <v>8160.43</v>
      </c>
      <c r="H71" s="17"/>
      <c r="I71" s="16"/>
      <c r="J71" s="16"/>
      <c r="K71" s="18">
        <f t="shared" ref="K71" si="42">F71+I71</f>
        <v>6800.36</v>
      </c>
      <c r="L71" s="16">
        <f t="shared" ref="L71" si="43">G71+J71</f>
        <v>8160.43</v>
      </c>
    </row>
    <row r="72" spans="1:13" ht="28.5" customHeight="1" outlineLevel="1" x14ac:dyDescent="0.25">
      <c r="A72" s="11">
        <v>39</v>
      </c>
      <c r="B72" s="19" t="s">
        <v>130</v>
      </c>
      <c r="C72" s="13" t="s">
        <v>27</v>
      </c>
      <c r="D72" s="62">
        <v>302</v>
      </c>
      <c r="E72" s="39">
        <v>748.21</v>
      </c>
      <c r="F72" s="20">
        <f t="shared" si="29"/>
        <v>225959.42</v>
      </c>
      <c r="G72" s="20">
        <f t="shared" si="30"/>
        <v>271151.3</v>
      </c>
      <c r="H72" s="17"/>
      <c r="I72" s="16"/>
      <c r="J72" s="16"/>
      <c r="K72" s="18">
        <f t="shared" si="31"/>
        <v>225959.42</v>
      </c>
      <c r="L72" s="16">
        <f t="shared" si="31"/>
        <v>271151.3</v>
      </c>
    </row>
    <row r="73" spans="1:13" ht="28.5" customHeight="1" outlineLevel="1" x14ac:dyDescent="0.25">
      <c r="A73" s="13">
        <f>A72+1</f>
        <v>40</v>
      </c>
      <c r="B73" s="19" t="s">
        <v>123</v>
      </c>
      <c r="C73" s="13" t="s">
        <v>27</v>
      </c>
      <c r="D73" s="62">
        <v>30</v>
      </c>
      <c r="E73" s="39">
        <v>485.74</v>
      </c>
      <c r="F73" s="20">
        <f t="shared" si="29"/>
        <v>14572.2</v>
      </c>
      <c r="G73" s="20">
        <f t="shared" si="30"/>
        <v>17486.64</v>
      </c>
      <c r="H73" s="17"/>
      <c r="I73" s="16"/>
      <c r="J73" s="16"/>
      <c r="K73" s="18">
        <f t="shared" si="31"/>
        <v>14572.2</v>
      </c>
      <c r="L73" s="16">
        <f t="shared" si="31"/>
        <v>17486.64</v>
      </c>
    </row>
    <row r="74" spans="1:13" ht="28.5" customHeight="1" outlineLevel="1" x14ac:dyDescent="0.25">
      <c r="A74" s="13">
        <f>A73+1</f>
        <v>41</v>
      </c>
      <c r="B74" s="19" t="s">
        <v>131</v>
      </c>
      <c r="C74" s="13" t="s">
        <v>27</v>
      </c>
      <c r="D74" s="62">
        <v>20</v>
      </c>
      <c r="E74" s="39">
        <v>748.21</v>
      </c>
      <c r="F74" s="20">
        <f t="shared" si="29"/>
        <v>14964.2</v>
      </c>
      <c r="G74" s="20">
        <f t="shared" si="30"/>
        <v>17957.04</v>
      </c>
      <c r="H74" s="17"/>
      <c r="I74" s="16"/>
      <c r="J74" s="16"/>
      <c r="K74" s="18">
        <f t="shared" si="31"/>
        <v>14964.2</v>
      </c>
      <c r="L74" s="16">
        <f t="shared" si="31"/>
        <v>17957.04</v>
      </c>
    </row>
    <row r="75" spans="1:13" ht="32.25" customHeight="1" outlineLevel="1" x14ac:dyDescent="0.25">
      <c r="A75" s="11">
        <f>A74+1</f>
        <v>42</v>
      </c>
      <c r="B75" s="27" t="s">
        <v>132</v>
      </c>
      <c r="C75" s="11" t="s">
        <v>20</v>
      </c>
      <c r="D75" s="72">
        <v>54.3</v>
      </c>
      <c r="E75" s="18">
        <v>1200.08</v>
      </c>
      <c r="F75" s="20">
        <f>ROUND(E75*D75,2)</f>
        <v>65164.34</v>
      </c>
      <c r="G75" s="20">
        <f>ROUND(F75*1.2,2)</f>
        <v>78197.210000000006</v>
      </c>
      <c r="H75" s="17"/>
      <c r="I75" s="16"/>
      <c r="J75" s="16"/>
      <c r="K75" s="18">
        <f t="shared" ref="K75:L75" si="44">F75+I75</f>
        <v>65164.34</v>
      </c>
      <c r="L75" s="16">
        <f t="shared" si="44"/>
        <v>78197.210000000006</v>
      </c>
    </row>
    <row r="76" spans="1:13" ht="18.75" customHeight="1" outlineLevel="1" x14ac:dyDescent="0.25">
      <c r="A76" s="21" t="s">
        <v>71</v>
      </c>
      <c r="B76" s="22" t="s">
        <v>45</v>
      </c>
      <c r="C76" s="23" t="s">
        <v>46</v>
      </c>
      <c r="D76" s="73">
        <v>81.5</v>
      </c>
      <c r="E76" s="26"/>
      <c r="F76" s="25"/>
      <c r="G76" s="25"/>
      <c r="H76" s="25">
        <v>1920.41</v>
      </c>
      <c r="I76" s="25">
        <f>ROUND(H76*D76,2)</f>
        <v>156513.42000000001</v>
      </c>
      <c r="J76" s="25">
        <f>ROUND(I76*1.2,2)</f>
        <v>187816.1</v>
      </c>
      <c r="K76" s="26">
        <f>F76+I76</f>
        <v>156513.42000000001</v>
      </c>
      <c r="L76" s="25">
        <f>G76+J76</f>
        <v>187816.1</v>
      </c>
    </row>
    <row r="77" spans="1:13" ht="27" customHeight="1" x14ac:dyDescent="0.25">
      <c r="A77" s="11">
        <f>A75+1</f>
        <v>43</v>
      </c>
      <c r="B77" s="27" t="s">
        <v>48</v>
      </c>
      <c r="C77" s="11" t="s">
        <v>15</v>
      </c>
      <c r="D77" s="62">
        <v>2</v>
      </c>
      <c r="E77" s="18">
        <v>1877.26</v>
      </c>
      <c r="F77" s="20">
        <f t="shared" ref="F77" si="45">ROUND(E77*D77,2)</f>
        <v>3754.52</v>
      </c>
      <c r="G77" s="20">
        <f t="shared" ref="G77" si="46">ROUND(F77*1.2,2)</f>
        <v>4505.42</v>
      </c>
      <c r="H77" s="17"/>
      <c r="I77" s="16"/>
      <c r="J77" s="16"/>
      <c r="K77" s="18">
        <f t="shared" ref="K77:L77" si="47">F77+I77</f>
        <v>3754.52</v>
      </c>
      <c r="L77" s="16">
        <f t="shared" si="47"/>
        <v>4505.42</v>
      </c>
    </row>
    <row r="78" spans="1:13" ht="27" customHeight="1" x14ac:dyDescent="0.25">
      <c r="A78" s="21" t="s">
        <v>74</v>
      </c>
      <c r="B78" s="22" t="s">
        <v>49</v>
      </c>
      <c r="C78" s="23" t="s">
        <v>15</v>
      </c>
      <c r="D78" s="62">
        <v>2</v>
      </c>
      <c r="E78" s="26"/>
      <c r="F78" s="25"/>
      <c r="G78" s="25"/>
      <c r="H78" s="25">
        <v>9230.48</v>
      </c>
      <c r="I78" s="25">
        <f>ROUND(H78*D78,2)</f>
        <v>18460.96</v>
      </c>
      <c r="J78" s="25">
        <f>ROUND(I78*1.2,2)</f>
        <v>22153.15</v>
      </c>
      <c r="K78" s="26">
        <f>F78+I78</f>
        <v>18460.96</v>
      </c>
      <c r="L78" s="25">
        <f>G78+J78</f>
        <v>22153.15</v>
      </c>
      <c r="M78" s="6"/>
    </row>
    <row r="79" spans="1:13" ht="22.5" customHeight="1" x14ac:dyDescent="0.25">
      <c r="A79" s="7"/>
      <c r="B79" s="59" t="s">
        <v>65</v>
      </c>
      <c r="C79" s="60"/>
      <c r="D79" s="61"/>
      <c r="E79" s="8"/>
      <c r="F79" s="9"/>
      <c r="G79" s="10"/>
      <c r="H79" s="10"/>
      <c r="I79" s="10"/>
      <c r="J79" s="10"/>
      <c r="K79" s="10"/>
      <c r="L79" s="10"/>
    </row>
    <row r="80" spans="1:13" ht="18.75" customHeight="1" x14ac:dyDescent="0.25">
      <c r="A80" s="11"/>
      <c r="B80" s="12" t="s">
        <v>13</v>
      </c>
      <c r="C80" s="13"/>
      <c r="D80" s="14"/>
      <c r="E80" s="15"/>
      <c r="F80" s="16"/>
      <c r="G80" s="16"/>
      <c r="H80" s="17"/>
      <c r="I80" s="16"/>
      <c r="J80" s="16"/>
      <c r="K80" s="18"/>
      <c r="L80" s="16"/>
    </row>
    <row r="81" spans="1:12" ht="28.5" customHeight="1" x14ac:dyDescent="0.25">
      <c r="A81" s="11">
        <f>A77+1</f>
        <v>44</v>
      </c>
      <c r="B81" s="19" t="s">
        <v>66</v>
      </c>
      <c r="C81" s="13" t="s">
        <v>20</v>
      </c>
      <c r="D81" s="62">
        <v>45</v>
      </c>
      <c r="E81" s="18">
        <v>2242.87</v>
      </c>
      <c r="F81" s="20">
        <f>ROUND(E81*D81,2)</f>
        <v>100929.15</v>
      </c>
      <c r="G81" s="20">
        <f>ROUND(F81*1.2,2)</f>
        <v>121114.98</v>
      </c>
      <c r="H81" s="17"/>
      <c r="I81" s="16"/>
      <c r="J81" s="16"/>
      <c r="K81" s="18">
        <f t="shared" ref="K81:L106" si="48">F81+I81</f>
        <v>100929.15</v>
      </c>
      <c r="L81" s="16">
        <f t="shared" si="48"/>
        <v>121114.98</v>
      </c>
    </row>
    <row r="82" spans="1:12" ht="20.25" customHeight="1" x14ac:dyDescent="0.25">
      <c r="A82" s="11">
        <f>A81+1</f>
        <v>45</v>
      </c>
      <c r="B82" s="19" t="s">
        <v>67</v>
      </c>
      <c r="C82" s="13" t="s">
        <v>15</v>
      </c>
      <c r="D82" s="62">
        <v>5</v>
      </c>
      <c r="E82" s="18">
        <v>7920</v>
      </c>
      <c r="F82" s="20">
        <f>ROUND(E82*D82,2)</f>
        <v>39600</v>
      </c>
      <c r="G82" s="20">
        <f>ROUND(F82*1.2,2)</f>
        <v>47520</v>
      </c>
      <c r="H82" s="17"/>
      <c r="I82" s="16"/>
      <c r="J82" s="16"/>
      <c r="K82" s="18">
        <f t="shared" si="48"/>
        <v>39600</v>
      </c>
      <c r="L82" s="16">
        <f t="shared" si="48"/>
        <v>47520</v>
      </c>
    </row>
    <row r="83" spans="1:12" ht="28.5" customHeight="1" x14ac:dyDescent="0.25">
      <c r="A83" s="11">
        <f>A82+1</f>
        <v>46</v>
      </c>
      <c r="B83" s="19" t="s">
        <v>115</v>
      </c>
      <c r="C83" s="13" t="s">
        <v>27</v>
      </c>
      <c r="D83" s="62">
        <v>2.5</v>
      </c>
      <c r="E83" s="39">
        <v>620</v>
      </c>
      <c r="F83" s="20">
        <f>ROUND(E83*D83,2)</f>
        <v>1550</v>
      </c>
      <c r="G83" s="20">
        <f>ROUND(F83*1.2,2)</f>
        <v>1860</v>
      </c>
      <c r="H83" s="17"/>
      <c r="I83" s="16"/>
      <c r="J83" s="16"/>
      <c r="K83" s="18">
        <f t="shared" si="48"/>
        <v>1550</v>
      </c>
      <c r="L83" s="16">
        <f t="shared" si="48"/>
        <v>1860</v>
      </c>
    </row>
    <row r="84" spans="1:12" ht="18.75" customHeight="1" x14ac:dyDescent="0.25">
      <c r="A84" s="21" t="s">
        <v>75</v>
      </c>
      <c r="B84" s="38" t="s">
        <v>68</v>
      </c>
      <c r="C84" s="23" t="s">
        <v>18</v>
      </c>
      <c r="D84" s="70">
        <v>1</v>
      </c>
      <c r="E84" s="24"/>
      <c r="F84" s="25"/>
      <c r="G84" s="25"/>
      <c r="H84" s="25">
        <v>2896.26</v>
      </c>
      <c r="I84" s="25">
        <f>ROUND(H84*D84,2)</f>
        <v>2896.26</v>
      </c>
      <c r="J84" s="25">
        <f>ROUND(I84*1.2,2)</f>
        <v>3475.51</v>
      </c>
      <c r="K84" s="26">
        <f t="shared" si="48"/>
        <v>2896.26</v>
      </c>
      <c r="L84" s="25">
        <f t="shared" si="48"/>
        <v>3475.51</v>
      </c>
    </row>
    <row r="85" spans="1:12" ht="28.5" customHeight="1" x14ac:dyDescent="0.25">
      <c r="A85" s="11">
        <v>47</v>
      </c>
      <c r="B85" s="19" t="s">
        <v>69</v>
      </c>
      <c r="C85" s="13" t="s">
        <v>20</v>
      </c>
      <c r="D85" s="62">
        <v>45</v>
      </c>
      <c r="E85" s="18">
        <v>2915.7309999999998</v>
      </c>
      <c r="F85" s="20">
        <f>ROUND(E85*D85,2)</f>
        <v>131207.9</v>
      </c>
      <c r="G85" s="20">
        <f>ROUND(F85*1.2,2)</f>
        <v>157449.48000000001</v>
      </c>
      <c r="H85" s="17"/>
      <c r="I85" s="16"/>
      <c r="J85" s="16"/>
      <c r="K85" s="18">
        <f t="shared" si="48"/>
        <v>131207.9</v>
      </c>
      <c r="L85" s="16">
        <f t="shared" si="48"/>
        <v>157449.48000000001</v>
      </c>
    </row>
    <row r="86" spans="1:12" ht="28.5" customHeight="1" x14ac:dyDescent="0.25">
      <c r="A86" s="11">
        <f>A85+1</f>
        <v>48</v>
      </c>
      <c r="B86" s="19" t="s">
        <v>70</v>
      </c>
      <c r="C86" s="13" t="s">
        <v>15</v>
      </c>
      <c r="D86" s="62">
        <v>6</v>
      </c>
      <c r="E86" s="18">
        <v>719.05</v>
      </c>
      <c r="F86" s="20">
        <f>ROUND(E86*D86,2)</f>
        <v>4314.3</v>
      </c>
      <c r="G86" s="20">
        <f>ROUND(F86*1.2,2)</f>
        <v>5177.16</v>
      </c>
      <c r="H86" s="17"/>
      <c r="I86" s="16"/>
      <c r="J86" s="16"/>
      <c r="K86" s="18">
        <f t="shared" si="48"/>
        <v>4314.3</v>
      </c>
      <c r="L86" s="16">
        <f t="shared" si="48"/>
        <v>5177.16</v>
      </c>
    </row>
    <row r="87" spans="1:12" ht="18.75" customHeight="1" x14ac:dyDescent="0.25">
      <c r="A87" s="21" t="s">
        <v>78</v>
      </c>
      <c r="B87" s="38" t="s">
        <v>17</v>
      </c>
      <c r="C87" s="23" t="s">
        <v>18</v>
      </c>
      <c r="D87" s="62">
        <v>6</v>
      </c>
      <c r="E87" s="24"/>
      <c r="F87" s="25"/>
      <c r="G87" s="25"/>
      <c r="H87" s="25">
        <v>489.58</v>
      </c>
      <c r="I87" s="25">
        <f>ROUND(H87*D87,2)</f>
        <v>2937.48</v>
      </c>
      <c r="J87" s="25">
        <f>ROUND(I87*1.2,2)</f>
        <v>3524.98</v>
      </c>
      <c r="K87" s="26">
        <f t="shared" si="48"/>
        <v>2937.48</v>
      </c>
      <c r="L87" s="25">
        <f t="shared" si="48"/>
        <v>3524.98</v>
      </c>
    </row>
    <row r="88" spans="1:12" ht="20.25" customHeight="1" x14ac:dyDescent="0.25">
      <c r="A88" s="13">
        <f>A86+1</f>
        <v>49</v>
      </c>
      <c r="B88" s="19" t="s">
        <v>72</v>
      </c>
      <c r="C88" s="13" t="s">
        <v>73</v>
      </c>
      <c r="D88" s="62">
        <v>18</v>
      </c>
      <c r="E88" s="39">
        <v>620</v>
      </c>
      <c r="F88" s="41">
        <f>ROUND(E88*D88,2)</f>
        <v>11160</v>
      </c>
      <c r="G88" s="20">
        <f>ROUND(F88*1.2,2)</f>
        <v>13392</v>
      </c>
      <c r="H88" s="17"/>
      <c r="I88" s="16"/>
      <c r="J88" s="16"/>
      <c r="K88" s="18">
        <f t="shared" si="48"/>
        <v>11160</v>
      </c>
      <c r="L88" s="16">
        <f t="shared" si="48"/>
        <v>13392</v>
      </c>
    </row>
    <row r="89" spans="1:12" ht="18.75" customHeight="1" x14ac:dyDescent="0.25">
      <c r="A89" s="21" t="s">
        <v>81</v>
      </c>
      <c r="B89" s="22" t="s">
        <v>68</v>
      </c>
      <c r="C89" s="23" t="s">
        <v>18</v>
      </c>
      <c r="D89" s="70">
        <v>6</v>
      </c>
      <c r="E89" s="24"/>
      <c r="F89" s="25"/>
      <c r="G89" s="25"/>
      <c r="H89" s="25">
        <v>2896.26</v>
      </c>
      <c r="I89" s="25">
        <f>ROUND(H89*D89,2)</f>
        <v>17377.560000000001</v>
      </c>
      <c r="J89" s="25">
        <f>ROUND(I89*1.2,2)</f>
        <v>20853.07</v>
      </c>
      <c r="K89" s="26">
        <f t="shared" si="48"/>
        <v>17377.560000000001</v>
      </c>
      <c r="L89" s="25">
        <f t="shared" si="48"/>
        <v>20853.07</v>
      </c>
    </row>
    <row r="90" spans="1:12" ht="28.5" customHeight="1" x14ac:dyDescent="0.25">
      <c r="A90" s="11">
        <v>50</v>
      </c>
      <c r="B90" s="19" t="s">
        <v>153</v>
      </c>
      <c r="C90" s="13" t="s">
        <v>15</v>
      </c>
      <c r="D90" s="62">
        <v>90</v>
      </c>
      <c r="E90" s="18">
        <v>719.05</v>
      </c>
      <c r="F90" s="20">
        <f>ROUND(E90*D90,2)</f>
        <v>64714.5</v>
      </c>
      <c r="G90" s="20">
        <f>ROUND(F90*1.2,2)</f>
        <v>77657.399999999994</v>
      </c>
      <c r="H90" s="17"/>
      <c r="I90" s="16"/>
      <c r="J90" s="16"/>
      <c r="K90" s="18">
        <f t="shared" si="48"/>
        <v>64714.5</v>
      </c>
      <c r="L90" s="16">
        <f t="shared" si="48"/>
        <v>77657.399999999994</v>
      </c>
    </row>
    <row r="91" spans="1:12" ht="48" customHeight="1" x14ac:dyDescent="0.25">
      <c r="A91" s="21" t="s">
        <v>84</v>
      </c>
      <c r="B91" s="22" t="s">
        <v>154</v>
      </c>
      <c r="C91" s="23" t="s">
        <v>18</v>
      </c>
      <c r="D91" s="62">
        <v>90</v>
      </c>
      <c r="E91" s="24"/>
      <c r="F91" s="25"/>
      <c r="G91" s="25"/>
      <c r="H91" s="25">
        <v>763</v>
      </c>
      <c r="I91" s="25">
        <f>ROUND(H91*D91,2)</f>
        <v>68670</v>
      </c>
      <c r="J91" s="25">
        <f>ROUND(I91*1.2,2)</f>
        <v>82404</v>
      </c>
      <c r="K91" s="26">
        <f t="shared" si="48"/>
        <v>68670</v>
      </c>
      <c r="L91" s="25">
        <f t="shared" si="48"/>
        <v>82404</v>
      </c>
    </row>
    <row r="92" spans="1:12" ht="20.25" customHeight="1" x14ac:dyDescent="0.25">
      <c r="A92" s="11">
        <f>A90+1</f>
        <v>51</v>
      </c>
      <c r="B92" s="19" t="s">
        <v>76</v>
      </c>
      <c r="C92" s="13" t="s">
        <v>15</v>
      </c>
      <c r="D92" s="62">
        <v>600</v>
      </c>
      <c r="E92" s="18">
        <v>700.68</v>
      </c>
      <c r="F92" s="20">
        <f>ROUND(E92*D92,2)</f>
        <v>420408</v>
      </c>
      <c r="G92" s="20">
        <f>ROUND(F92*1.2,2)</f>
        <v>504489.6</v>
      </c>
      <c r="H92" s="17"/>
      <c r="I92" s="16"/>
      <c r="J92" s="16"/>
      <c r="K92" s="18">
        <f t="shared" si="48"/>
        <v>420408</v>
      </c>
      <c r="L92" s="16">
        <f t="shared" si="48"/>
        <v>504489.6</v>
      </c>
    </row>
    <row r="93" spans="1:12" ht="20.25" customHeight="1" x14ac:dyDescent="0.25">
      <c r="A93" s="11">
        <f>A92+1</f>
        <v>52</v>
      </c>
      <c r="B93" s="19" t="s">
        <v>77</v>
      </c>
      <c r="C93" s="13" t="s">
        <v>15</v>
      </c>
      <c r="D93" s="62">
        <v>600</v>
      </c>
      <c r="E93" s="18">
        <v>226.65</v>
      </c>
      <c r="F93" s="20">
        <f>ROUND(E93*D93,2)</f>
        <v>135990</v>
      </c>
      <c r="G93" s="20">
        <f>ROUND(F93*1.2,2)</f>
        <v>163188</v>
      </c>
      <c r="H93" s="17"/>
      <c r="I93" s="16"/>
      <c r="J93" s="16"/>
      <c r="K93" s="18">
        <f t="shared" si="48"/>
        <v>135990</v>
      </c>
      <c r="L93" s="16">
        <f t="shared" si="48"/>
        <v>163188</v>
      </c>
    </row>
    <row r="94" spans="1:12" ht="18.75" customHeight="1" x14ac:dyDescent="0.25">
      <c r="A94" s="21" t="s">
        <v>87</v>
      </c>
      <c r="B94" s="22" t="s">
        <v>79</v>
      </c>
      <c r="C94" s="23" t="s">
        <v>18</v>
      </c>
      <c r="D94" s="62">
        <v>600</v>
      </c>
      <c r="E94" s="24"/>
      <c r="F94" s="25"/>
      <c r="G94" s="25"/>
      <c r="H94" s="25">
        <v>29.32</v>
      </c>
      <c r="I94" s="25">
        <f>ROUND(H94*D94,2)</f>
        <v>17592</v>
      </c>
      <c r="J94" s="25">
        <f>ROUND(I94*1.2,2)</f>
        <v>21110.400000000001</v>
      </c>
      <c r="K94" s="26">
        <f t="shared" si="48"/>
        <v>17592</v>
      </c>
      <c r="L94" s="25">
        <f t="shared" si="48"/>
        <v>21110.400000000001</v>
      </c>
    </row>
    <row r="95" spans="1:12" ht="20.25" customHeight="1" x14ac:dyDescent="0.25">
      <c r="A95" s="11">
        <f>A93+1</f>
        <v>53</v>
      </c>
      <c r="B95" s="19" t="s">
        <v>80</v>
      </c>
      <c r="C95" s="13" t="s">
        <v>15</v>
      </c>
      <c r="D95" s="62">
        <v>600</v>
      </c>
      <c r="E95" s="18">
        <v>100.05</v>
      </c>
      <c r="F95" s="20">
        <f>ROUND(E95*D95,2)</f>
        <v>60030</v>
      </c>
      <c r="G95" s="20">
        <f>ROUND(F95*1.2,2)</f>
        <v>72036</v>
      </c>
      <c r="H95" s="17"/>
      <c r="I95" s="16"/>
      <c r="J95" s="16"/>
      <c r="K95" s="18">
        <f t="shared" si="48"/>
        <v>60030</v>
      </c>
      <c r="L95" s="16">
        <f t="shared" si="48"/>
        <v>72036</v>
      </c>
    </row>
    <row r="96" spans="1:12" ht="18.75" customHeight="1" x14ac:dyDescent="0.25">
      <c r="A96" s="21" t="s">
        <v>81</v>
      </c>
      <c r="B96" s="22" t="s">
        <v>82</v>
      </c>
      <c r="C96" s="23" t="s">
        <v>18</v>
      </c>
      <c r="D96" s="62">
        <v>5</v>
      </c>
      <c r="E96" s="24"/>
      <c r="F96" s="25"/>
      <c r="G96" s="25"/>
      <c r="H96" s="25">
        <v>690.71</v>
      </c>
      <c r="I96" s="25">
        <f>ROUND(H96*D96,2)</f>
        <v>3453.55</v>
      </c>
      <c r="J96" s="25">
        <f>ROUND(I96*1.2,2)</f>
        <v>4144.26</v>
      </c>
      <c r="K96" s="26">
        <f t="shared" si="48"/>
        <v>3453.55</v>
      </c>
      <c r="L96" s="25">
        <f t="shared" si="48"/>
        <v>4144.26</v>
      </c>
    </row>
    <row r="97" spans="1:12" ht="20.25" customHeight="1" x14ac:dyDescent="0.25">
      <c r="A97" s="13">
        <f>A95+1</f>
        <v>54</v>
      </c>
      <c r="B97" s="19" t="s">
        <v>83</v>
      </c>
      <c r="C97" s="13" t="s">
        <v>27</v>
      </c>
      <c r="D97" s="62">
        <v>190</v>
      </c>
      <c r="E97" s="39">
        <v>620</v>
      </c>
      <c r="F97" s="20">
        <f>ROUND(E97*D97,2)</f>
        <v>117800</v>
      </c>
      <c r="G97" s="20">
        <f>ROUND(F97*1.2,2)</f>
        <v>141360</v>
      </c>
      <c r="H97" s="17"/>
      <c r="I97" s="16"/>
      <c r="J97" s="16"/>
      <c r="K97" s="18">
        <f t="shared" si="48"/>
        <v>117800</v>
      </c>
      <c r="L97" s="16">
        <f t="shared" si="48"/>
        <v>141360</v>
      </c>
    </row>
    <row r="98" spans="1:12" ht="18.75" customHeight="1" x14ac:dyDescent="0.25">
      <c r="A98" s="21" t="s">
        <v>89</v>
      </c>
      <c r="B98" s="38" t="s">
        <v>68</v>
      </c>
      <c r="C98" s="23" t="s">
        <v>18</v>
      </c>
      <c r="D98" s="78">
        <v>64</v>
      </c>
      <c r="E98" s="24"/>
      <c r="F98" s="25"/>
      <c r="G98" s="25"/>
      <c r="H98" s="25">
        <v>2896.26</v>
      </c>
      <c r="I98" s="25">
        <f t="shared" ref="I98:I100" si="49">ROUND(H98*D98,2)</f>
        <v>185360.64000000001</v>
      </c>
      <c r="J98" s="25">
        <f>ROUND(I98*1.2,2)</f>
        <v>222432.77</v>
      </c>
      <c r="K98" s="26">
        <f t="shared" si="48"/>
        <v>185360.64000000001</v>
      </c>
      <c r="L98" s="25">
        <f t="shared" si="48"/>
        <v>222432.77</v>
      </c>
    </row>
    <row r="99" spans="1:12" ht="18.75" customHeight="1" x14ac:dyDescent="0.25">
      <c r="A99" s="21" t="s">
        <v>149</v>
      </c>
      <c r="B99" s="22" t="s">
        <v>56</v>
      </c>
      <c r="C99" s="23" t="s">
        <v>18</v>
      </c>
      <c r="D99" s="62">
        <v>158</v>
      </c>
      <c r="E99" s="24"/>
      <c r="F99" s="25"/>
      <c r="G99" s="25"/>
      <c r="H99" s="25">
        <v>2.2200000000000002</v>
      </c>
      <c r="I99" s="25">
        <f t="shared" si="49"/>
        <v>350.76</v>
      </c>
      <c r="J99" s="25">
        <f>ROUND(I99*1.2,2)</f>
        <v>420.91</v>
      </c>
      <c r="K99" s="26">
        <f t="shared" si="48"/>
        <v>350.76</v>
      </c>
      <c r="L99" s="25">
        <f t="shared" si="48"/>
        <v>420.91</v>
      </c>
    </row>
    <row r="100" spans="1:12" ht="18.75" customHeight="1" x14ac:dyDescent="0.25">
      <c r="A100" s="21" t="s">
        <v>150</v>
      </c>
      <c r="B100" s="22" t="s">
        <v>57</v>
      </c>
      <c r="C100" s="23" t="s">
        <v>18</v>
      </c>
      <c r="D100" s="62">
        <v>158</v>
      </c>
      <c r="E100" s="24"/>
      <c r="F100" s="25"/>
      <c r="G100" s="25"/>
      <c r="H100" s="25">
        <v>2.04</v>
      </c>
      <c r="I100" s="25">
        <f t="shared" si="49"/>
        <v>322.32</v>
      </c>
      <c r="J100" s="25">
        <f>ROUND(I100*1.2,2)</f>
        <v>386.78</v>
      </c>
      <c r="K100" s="26">
        <f t="shared" si="48"/>
        <v>322.32</v>
      </c>
      <c r="L100" s="25">
        <f t="shared" si="48"/>
        <v>386.78</v>
      </c>
    </row>
    <row r="101" spans="1:12" ht="28.5" customHeight="1" x14ac:dyDescent="0.25">
      <c r="A101" s="13">
        <f>A97+1</f>
        <v>55</v>
      </c>
      <c r="B101" s="19" t="s">
        <v>85</v>
      </c>
      <c r="C101" s="13" t="s">
        <v>15</v>
      </c>
      <c r="D101" s="62">
        <v>8</v>
      </c>
      <c r="E101" s="39">
        <v>719.05</v>
      </c>
      <c r="F101" s="20">
        <f>ROUND(E101*D101,2)</f>
        <v>5752.4</v>
      </c>
      <c r="G101" s="20">
        <f>ROUND(F101*1.2,2)</f>
        <v>6902.88</v>
      </c>
      <c r="H101" s="17"/>
      <c r="I101" s="16"/>
      <c r="J101" s="16"/>
      <c r="K101" s="18">
        <f t="shared" si="48"/>
        <v>5752.4</v>
      </c>
      <c r="L101" s="16">
        <f t="shared" si="48"/>
        <v>6902.88</v>
      </c>
    </row>
    <row r="102" spans="1:12" ht="18.75" customHeight="1" x14ac:dyDescent="0.25">
      <c r="A102" s="21" t="s">
        <v>90</v>
      </c>
      <c r="B102" s="38" t="s">
        <v>40</v>
      </c>
      <c r="C102" s="23" t="s">
        <v>18</v>
      </c>
      <c r="D102" s="62">
        <v>8</v>
      </c>
      <c r="E102" s="24"/>
      <c r="F102" s="25"/>
      <c r="G102" s="25"/>
      <c r="H102" s="25">
        <v>244.54</v>
      </c>
      <c r="I102" s="25">
        <f>ROUND(H102*D102,2)</f>
        <v>1956.32</v>
      </c>
      <c r="J102" s="25">
        <f>ROUND(I102*1.2,2)</f>
        <v>2347.58</v>
      </c>
      <c r="K102" s="26">
        <f t="shared" si="48"/>
        <v>1956.32</v>
      </c>
      <c r="L102" s="25">
        <f t="shared" si="48"/>
        <v>2347.58</v>
      </c>
    </row>
    <row r="103" spans="1:12" ht="21.75" customHeight="1" x14ac:dyDescent="0.25">
      <c r="A103" s="11">
        <f>A101+1</f>
        <v>56</v>
      </c>
      <c r="B103" s="19" t="s">
        <v>86</v>
      </c>
      <c r="C103" s="13" t="s">
        <v>27</v>
      </c>
      <c r="D103" s="62">
        <v>12</v>
      </c>
      <c r="E103" s="18">
        <v>620</v>
      </c>
      <c r="F103" s="20">
        <f>ROUND(E103*D103,2)</f>
        <v>7440</v>
      </c>
      <c r="G103" s="20">
        <f>ROUND(F103*1.2,2)</f>
        <v>8928</v>
      </c>
      <c r="H103" s="17"/>
      <c r="I103" s="16"/>
      <c r="J103" s="16"/>
      <c r="K103" s="18">
        <f t="shared" si="48"/>
        <v>7440</v>
      </c>
      <c r="L103" s="16">
        <f t="shared" si="48"/>
        <v>8928</v>
      </c>
    </row>
    <row r="104" spans="1:12" ht="18.75" customHeight="1" x14ac:dyDescent="0.25">
      <c r="A104" s="21" t="s">
        <v>91</v>
      </c>
      <c r="B104" s="22" t="s">
        <v>37</v>
      </c>
      <c r="C104" s="23" t="s">
        <v>18</v>
      </c>
      <c r="D104" s="62">
        <v>4</v>
      </c>
      <c r="E104" s="24"/>
      <c r="F104" s="25"/>
      <c r="G104" s="25"/>
      <c r="H104" s="25">
        <v>2567.5300000000002</v>
      </c>
      <c r="I104" s="25">
        <f>ROUND(H104*D104,2)</f>
        <v>10270.120000000001</v>
      </c>
      <c r="J104" s="25">
        <f>ROUND(I104*1.2,2)</f>
        <v>12324.14</v>
      </c>
      <c r="K104" s="26">
        <f t="shared" si="48"/>
        <v>10270.120000000001</v>
      </c>
      <c r="L104" s="25">
        <f t="shared" si="48"/>
        <v>12324.14</v>
      </c>
    </row>
    <row r="105" spans="1:12" ht="28.5" customHeight="1" x14ac:dyDescent="0.25">
      <c r="A105" s="13">
        <f>A103+1</f>
        <v>57</v>
      </c>
      <c r="B105" s="19" t="s">
        <v>88</v>
      </c>
      <c r="C105" s="13" t="s">
        <v>27</v>
      </c>
      <c r="D105" s="62">
        <v>16</v>
      </c>
      <c r="E105" s="39">
        <v>620</v>
      </c>
      <c r="F105" s="20">
        <f>ROUND(E105*D105,2)</f>
        <v>9920</v>
      </c>
      <c r="G105" s="20">
        <f>ROUND(F105*1.2,2)</f>
        <v>11904</v>
      </c>
      <c r="H105" s="17"/>
      <c r="I105" s="16"/>
      <c r="J105" s="16"/>
      <c r="K105" s="18">
        <f t="shared" si="48"/>
        <v>9920</v>
      </c>
      <c r="L105" s="16">
        <f t="shared" si="48"/>
        <v>11904</v>
      </c>
    </row>
    <row r="106" spans="1:12" ht="18.75" customHeight="1" x14ac:dyDescent="0.25">
      <c r="A106" s="21" t="s">
        <v>92</v>
      </c>
      <c r="B106" s="38" t="s">
        <v>37</v>
      </c>
      <c r="C106" s="23" t="s">
        <v>18</v>
      </c>
      <c r="D106" s="79">
        <v>6</v>
      </c>
      <c r="E106" s="24"/>
      <c r="F106" s="25"/>
      <c r="G106" s="25"/>
      <c r="H106" s="25">
        <v>2567.5300000000002</v>
      </c>
      <c r="I106" s="25">
        <f>ROUND(H106*D106,2)</f>
        <v>15405.18</v>
      </c>
      <c r="J106" s="25">
        <f>ROUND(I106*1.2,2)</f>
        <v>18486.22</v>
      </c>
      <c r="K106" s="26">
        <f t="shared" si="48"/>
        <v>15405.18</v>
      </c>
      <c r="L106" s="25">
        <f t="shared" si="48"/>
        <v>18486.22</v>
      </c>
    </row>
    <row r="107" spans="1:12" ht="18.75" customHeight="1" x14ac:dyDescent="0.25">
      <c r="A107" s="11"/>
      <c r="B107" s="12" t="s">
        <v>41</v>
      </c>
      <c r="C107" s="13"/>
      <c r="D107" s="73"/>
      <c r="E107" s="15"/>
      <c r="F107" s="16"/>
      <c r="G107" s="16"/>
      <c r="H107" s="17"/>
      <c r="I107" s="16"/>
      <c r="J107" s="16"/>
      <c r="K107" s="18"/>
      <c r="L107" s="16"/>
    </row>
    <row r="108" spans="1:12" ht="21.75" customHeight="1" x14ac:dyDescent="0.25">
      <c r="A108" s="11">
        <f>A105+1</f>
        <v>58</v>
      </c>
      <c r="B108" s="19" t="s">
        <v>118</v>
      </c>
      <c r="C108" s="13" t="s">
        <v>15</v>
      </c>
      <c r="D108" s="62">
        <v>4</v>
      </c>
      <c r="E108" s="18">
        <v>17160</v>
      </c>
      <c r="F108" s="20">
        <f t="shared" ref="F108:F117" si="50">ROUND(E108*D108,2)</f>
        <v>68640</v>
      </c>
      <c r="G108" s="20">
        <f t="shared" ref="G108:G117" si="51">ROUND(F108*1.2,2)</f>
        <v>82368</v>
      </c>
      <c r="H108" s="17"/>
      <c r="I108" s="16"/>
      <c r="J108" s="16"/>
      <c r="K108" s="18">
        <f t="shared" ref="K108:L117" si="52">F108+I108</f>
        <v>68640</v>
      </c>
      <c r="L108" s="16">
        <f t="shared" si="52"/>
        <v>82368</v>
      </c>
    </row>
    <row r="109" spans="1:12" ht="18.75" customHeight="1" x14ac:dyDescent="0.25">
      <c r="A109" s="21" t="s">
        <v>93</v>
      </c>
      <c r="B109" s="22" t="s">
        <v>144</v>
      </c>
      <c r="C109" s="23" t="s">
        <v>18</v>
      </c>
      <c r="D109" s="62">
        <v>4</v>
      </c>
      <c r="E109" s="24"/>
      <c r="F109" s="25"/>
      <c r="G109" s="25"/>
      <c r="H109" s="25">
        <v>3936.63</v>
      </c>
      <c r="I109" s="25">
        <f>ROUND(H109*D109,2)</f>
        <v>15746.52</v>
      </c>
      <c r="J109" s="25">
        <f>ROUND(I109*1.2,2)</f>
        <v>18895.82</v>
      </c>
      <c r="K109" s="26">
        <f t="shared" si="52"/>
        <v>15746.52</v>
      </c>
      <c r="L109" s="25">
        <f t="shared" si="52"/>
        <v>18895.82</v>
      </c>
    </row>
    <row r="110" spans="1:12" ht="32.25" customHeight="1" x14ac:dyDescent="0.25">
      <c r="A110" s="11">
        <f>A108+1</f>
        <v>59</v>
      </c>
      <c r="B110" s="19" t="s">
        <v>119</v>
      </c>
      <c r="C110" s="13" t="s">
        <v>27</v>
      </c>
      <c r="D110" s="62">
        <v>30</v>
      </c>
      <c r="E110" s="18">
        <v>748.21</v>
      </c>
      <c r="F110" s="20">
        <f t="shared" si="50"/>
        <v>22446.3</v>
      </c>
      <c r="G110" s="20">
        <f t="shared" si="51"/>
        <v>26935.56</v>
      </c>
      <c r="H110" s="17"/>
      <c r="I110" s="16"/>
      <c r="J110" s="16"/>
      <c r="K110" s="18">
        <f t="shared" si="52"/>
        <v>22446.3</v>
      </c>
      <c r="L110" s="16">
        <f t="shared" si="52"/>
        <v>26935.56</v>
      </c>
    </row>
    <row r="111" spans="1:12" ht="29.25" customHeight="1" x14ac:dyDescent="0.25">
      <c r="A111" s="11">
        <f>A110+1</f>
        <v>60</v>
      </c>
      <c r="B111" s="27" t="s">
        <v>120</v>
      </c>
      <c r="C111" s="11" t="s">
        <v>20</v>
      </c>
      <c r="D111" s="72">
        <v>4.2</v>
      </c>
      <c r="E111" s="18">
        <v>1200.08</v>
      </c>
      <c r="F111" s="20">
        <f>ROUND(E111*D111,2)</f>
        <v>5040.34</v>
      </c>
      <c r="G111" s="20">
        <f>ROUND(F111*1.2,2)</f>
        <v>6048.41</v>
      </c>
      <c r="H111" s="17"/>
      <c r="I111" s="16"/>
      <c r="J111" s="16"/>
      <c r="K111" s="18">
        <f t="shared" si="52"/>
        <v>5040.34</v>
      </c>
      <c r="L111" s="16">
        <f t="shared" si="52"/>
        <v>6048.41</v>
      </c>
    </row>
    <row r="112" spans="1:12" ht="22.5" customHeight="1" x14ac:dyDescent="0.25">
      <c r="A112" s="21" t="s">
        <v>94</v>
      </c>
      <c r="B112" s="22" t="s">
        <v>45</v>
      </c>
      <c r="C112" s="23" t="s">
        <v>46</v>
      </c>
      <c r="D112" s="73">
        <v>6.3</v>
      </c>
      <c r="E112" s="26"/>
      <c r="F112" s="25"/>
      <c r="G112" s="25"/>
      <c r="H112" s="25">
        <v>1920.41</v>
      </c>
      <c r="I112" s="25">
        <f>ROUND(H112*D112,2)</f>
        <v>12098.58</v>
      </c>
      <c r="J112" s="25">
        <f>ROUND(I112*1.2,2)</f>
        <v>14518.3</v>
      </c>
      <c r="K112" s="26">
        <f t="shared" si="52"/>
        <v>12098.58</v>
      </c>
      <c r="L112" s="25">
        <f t="shared" si="52"/>
        <v>14518.3</v>
      </c>
    </row>
    <row r="113" spans="1:12" ht="30.75" customHeight="1" x14ac:dyDescent="0.25">
      <c r="A113" s="13">
        <v>61</v>
      </c>
      <c r="B113" s="19" t="s">
        <v>121</v>
      </c>
      <c r="C113" s="13" t="s">
        <v>27</v>
      </c>
      <c r="D113" s="62">
        <v>224</v>
      </c>
      <c r="E113" s="39">
        <v>748.21</v>
      </c>
      <c r="F113" s="20">
        <f t="shared" si="50"/>
        <v>167599.04000000001</v>
      </c>
      <c r="G113" s="20">
        <f t="shared" si="51"/>
        <v>201118.85</v>
      </c>
      <c r="H113" s="17"/>
      <c r="I113" s="16"/>
      <c r="J113" s="16"/>
      <c r="K113" s="18">
        <f t="shared" si="52"/>
        <v>167599.04000000001</v>
      </c>
      <c r="L113" s="16">
        <f t="shared" si="52"/>
        <v>201118.85</v>
      </c>
    </row>
    <row r="114" spans="1:12" ht="32.25" customHeight="1" x14ac:dyDescent="0.25">
      <c r="A114" s="11">
        <v>62</v>
      </c>
      <c r="B114" s="19" t="s">
        <v>133</v>
      </c>
      <c r="C114" s="13" t="s">
        <v>27</v>
      </c>
      <c r="D114" s="62">
        <v>2.5</v>
      </c>
      <c r="E114" s="18">
        <v>485.74</v>
      </c>
      <c r="F114" s="20">
        <f t="shared" si="50"/>
        <v>1214.3499999999999</v>
      </c>
      <c r="G114" s="20">
        <f t="shared" si="51"/>
        <v>1457.22</v>
      </c>
      <c r="H114" s="17"/>
      <c r="I114" s="16"/>
      <c r="J114" s="16"/>
      <c r="K114" s="18">
        <f t="shared" si="52"/>
        <v>1214.3499999999999</v>
      </c>
      <c r="L114" s="16">
        <f t="shared" si="52"/>
        <v>1457.22</v>
      </c>
    </row>
    <row r="115" spans="1:12" ht="33" customHeight="1" x14ac:dyDescent="0.25">
      <c r="A115" s="11">
        <f>A114+1</f>
        <v>63</v>
      </c>
      <c r="B115" s="19" t="s">
        <v>134</v>
      </c>
      <c r="C115" s="13" t="s">
        <v>27</v>
      </c>
      <c r="D115" s="62">
        <v>36</v>
      </c>
      <c r="E115" s="18">
        <v>485.74</v>
      </c>
      <c r="F115" s="20">
        <f t="shared" si="50"/>
        <v>17486.64</v>
      </c>
      <c r="G115" s="20">
        <f t="shared" si="51"/>
        <v>20983.97</v>
      </c>
      <c r="H115" s="17"/>
      <c r="I115" s="16"/>
      <c r="J115" s="16"/>
      <c r="K115" s="18">
        <f t="shared" si="52"/>
        <v>17486.64</v>
      </c>
      <c r="L115" s="16">
        <f t="shared" si="52"/>
        <v>20983.97</v>
      </c>
    </row>
    <row r="116" spans="1:12" ht="43.5" customHeight="1" x14ac:dyDescent="0.25">
      <c r="A116" s="11">
        <v>64</v>
      </c>
      <c r="B116" s="19" t="s">
        <v>135</v>
      </c>
      <c r="C116" s="13" t="s">
        <v>27</v>
      </c>
      <c r="D116" s="62">
        <v>380</v>
      </c>
      <c r="E116" s="18">
        <v>485.74</v>
      </c>
      <c r="F116" s="20">
        <f t="shared" si="50"/>
        <v>184581.2</v>
      </c>
      <c r="G116" s="20">
        <f t="shared" si="51"/>
        <v>221497.44</v>
      </c>
      <c r="H116" s="17"/>
      <c r="I116" s="16"/>
      <c r="J116" s="16"/>
      <c r="K116" s="18">
        <f t="shared" si="52"/>
        <v>184581.2</v>
      </c>
      <c r="L116" s="16">
        <f t="shared" si="52"/>
        <v>221497.44</v>
      </c>
    </row>
    <row r="117" spans="1:12" ht="43.5" customHeight="1" x14ac:dyDescent="0.25">
      <c r="A117" s="11">
        <f>A116+1</f>
        <v>65</v>
      </c>
      <c r="B117" s="19" t="s">
        <v>136</v>
      </c>
      <c r="C117" s="13" t="s">
        <v>27</v>
      </c>
      <c r="D117" s="62">
        <v>60</v>
      </c>
      <c r="E117" s="18">
        <v>485.74</v>
      </c>
      <c r="F117" s="20">
        <f t="shared" si="50"/>
        <v>29144.400000000001</v>
      </c>
      <c r="G117" s="20">
        <f t="shared" si="51"/>
        <v>34973.279999999999</v>
      </c>
      <c r="H117" s="17"/>
      <c r="I117" s="16"/>
      <c r="J117" s="16"/>
      <c r="K117" s="18">
        <f t="shared" si="52"/>
        <v>29144.400000000001</v>
      </c>
      <c r="L117" s="16">
        <f t="shared" si="52"/>
        <v>34973.279999999999</v>
      </c>
    </row>
    <row r="118" spans="1:12" ht="43.5" customHeight="1" x14ac:dyDescent="0.25">
      <c r="A118" s="11">
        <f>A117+1</f>
        <v>66</v>
      </c>
      <c r="B118" s="19" t="s">
        <v>137</v>
      </c>
      <c r="C118" s="13" t="s">
        <v>27</v>
      </c>
      <c r="D118" s="62">
        <v>32</v>
      </c>
      <c r="E118" s="39">
        <v>748.21</v>
      </c>
      <c r="F118" s="20">
        <f t="shared" ref="F118" si="53">ROUND(E118*D118,2)</f>
        <v>23942.720000000001</v>
      </c>
      <c r="G118" s="20">
        <f t="shared" ref="G118" si="54">ROUND(F118*1.2,2)</f>
        <v>28731.26</v>
      </c>
      <c r="H118" s="17"/>
      <c r="I118" s="16"/>
      <c r="J118" s="16"/>
      <c r="K118" s="18">
        <f t="shared" ref="K118" si="55">F118+I118</f>
        <v>23942.720000000001</v>
      </c>
      <c r="L118" s="16">
        <f t="shared" ref="L118" si="56">G118+J118</f>
        <v>28731.26</v>
      </c>
    </row>
    <row r="119" spans="1:12" ht="22.5" customHeight="1" x14ac:dyDescent="0.25">
      <c r="A119" s="7"/>
      <c r="B119" s="59" t="s">
        <v>95</v>
      </c>
      <c r="C119" s="60"/>
      <c r="D119" s="61"/>
      <c r="E119" s="8"/>
      <c r="F119" s="9"/>
      <c r="G119" s="10"/>
      <c r="H119" s="10"/>
      <c r="I119" s="10"/>
      <c r="J119" s="10"/>
      <c r="K119" s="10"/>
      <c r="L119" s="10"/>
    </row>
    <row r="120" spans="1:12" ht="18.75" customHeight="1" x14ac:dyDescent="0.25">
      <c r="A120" s="11"/>
      <c r="B120" s="12" t="s">
        <v>13</v>
      </c>
      <c r="C120" s="13"/>
      <c r="D120" s="14"/>
      <c r="E120" s="15"/>
      <c r="F120" s="16"/>
      <c r="G120" s="16"/>
      <c r="H120" s="17"/>
      <c r="I120" s="16"/>
      <c r="J120" s="16"/>
      <c r="K120" s="18"/>
      <c r="L120" s="16"/>
    </row>
    <row r="121" spans="1:12" ht="30" customHeight="1" x14ac:dyDescent="0.25">
      <c r="A121" s="11">
        <f>A118+1</f>
        <v>67</v>
      </c>
      <c r="B121" s="19" t="s">
        <v>96</v>
      </c>
      <c r="C121" s="13" t="s">
        <v>15</v>
      </c>
      <c r="D121" s="62">
        <v>33</v>
      </c>
      <c r="E121" s="18">
        <v>719.05</v>
      </c>
      <c r="F121" s="20">
        <f>ROUND(E121*D121,2)</f>
        <v>23728.65</v>
      </c>
      <c r="G121" s="20">
        <f>ROUND(F121*1.2,2)</f>
        <v>28474.38</v>
      </c>
      <c r="H121" s="17"/>
      <c r="I121" s="16"/>
      <c r="J121" s="16"/>
      <c r="K121" s="18">
        <f t="shared" ref="K121:L142" si="57">F121+I121</f>
        <v>23728.65</v>
      </c>
      <c r="L121" s="16">
        <f t="shared" si="57"/>
        <v>28474.38</v>
      </c>
    </row>
    <row r="122" spans="1:12" ht="18.75" customHeight="1" x14ac:dyDescent="0.25">
      <c r="A122" s="21" t="s">
        <v>99</v>
      </c>
      <c r="B122" s="22" t="s">
        <v>40</v>
      </c>
      <c r="C122" s="23" t="s">
        <v>18</v>
      </c>
      <c r="D122" s="80">
        <v>12</v>
      </c>
      <c r="E122" s="24"/>
      <c r="F122" s="25"/>
      <c r="G122" s="25"/>
      <c r="H122" s="25">
        <v>244.54</v>
      </c>
      <c r="I122" s="25">
        <f>ROUND(H122*D122,2)</f>
        <v>2934.48</v>
      </c>
      <c r="J122" s="25">
        <f>ROUND(I122*1.2,2)</f>
        <v>3521.38</v>
      </c>
      <c r="K122" s="26">
        <f>F122+I122</f>
        <v>2934.48</v>
      </c>
      <c r="L122" s="25">
        <f>G122+J122</f>
        <v>3521.38</v>
      </c>
    </row>
    <row r="123" spans="1:12" ht="21.75" customHeight="1" x14ac:dyDescent="0.25">
      <c r="A123" s="11">
        <f>A121+1</f>
        <v>68</v>
      </c>
      <c r="B123" s="19" t="s">
        <v>97</v>
      </c>
      <c r="C123" s="13" t="s">
        <v>27</v>
      </c>
      <c r="D123" s="62">
        <v>50</v>
      </c>
      <c r="E123" s="18">
        <v>620</v>
      </c>
      <c r="F123" s="20">
        <f>ROUND(E123*D123,2)</f>
        <v>31000</v>
      </c>
      <c r="G123" s="20">
        <f>ROUND(F123*1.2,2)</f>
        <v>37200</v>
      </c>
      <c r="H123" s="17"/>
      <c r="I123" s="16"/>
      <c r="J123" s="16"/>
      <c r="K123" s="18">
        <f t="shared" si="57"/>
        <v>31000</v>
      </c>
      <c r="L123" s="16">
        <f t="shared" si="57"/>
        <v>37200</v>
      </c>
    </row>
    <row r="124" spans="1:12" ht="18.75" customHeight="1" x14ac:dyDescent="0.25">
      <c r="A124" s="21" t="s">
        <v>100</v>
      </c>
      <c r="B124" s="22" t="s">
        <v>37</v>
      </c>
      <c r="C124" s="23" t="s">
        <v>18</v>
      </c>
      <c r="D124" s="70">
        <v>16.7</v>
      </c>
      <c r="E124" s="24"/>
      <c r="F124" s="25"/>
      <c r="G124" s="25"/>
      <c r="H124" s="25">
        <v>2567.5300000000002</v>
      </c>
      <c r="I124" s="25">
        <f>ROUND(H124*D124,2)</f>
        <v>42877.75</v>
      </c>
      <c r="J124" s="25">
        <f>ROUND(I124*1.2,2)</f>
        <v>51453.3</v>
      </c>
      <c r="K124" s="26">
        <f t="shared" si="57"/>
        <v>42877.75</v>
      </c>
      <c r="L124" s="25">
        <f t="shared" si="57"/>
        <v>51453.3</v>
      </c>
    </row>
    <row r="125" spans="1:12" ht="21.75" customHeight="1" x14ac:dyDescent="0.25">
      <c r="A125" s="11">
        <f>A123+1</f>
        <v>69</v>
      </c>
      <c r="B125" s="19" t="s">
        <v>98</v>
      </c>
      <c r="C125" s="13" t="s">
        <v>15</v>
      </c>
      <c r="D125" s="62">
        <v>12</v>
      </c>
      <c r="E125" s="18">
        <v>719.05</v>
      </c>
      <c r="F125" s="20">
        <f>ROUND(E125*D125,2)</f>
        <v>8628.6</v>
      </c>
      <c r="G125" s="20">
        <f>ROUND(F125*1.2,2)</f>
        <v>10354.32</v>
      </c>
      <c r="H125" s="17"/>
      <c r="I125" s="16"/>
      <c r="J125" s="16"/>
      <c r="K125" s="18">
        <f t="shared" si="57"/>
        <v>8628.6</v>
      </c>
      <c r="L125" s="16">
        <f t="shared" si="57"/>
        <v>10354.32</v>
      </c>
    </row>
    <row r="126" spans="1:12" ht="18.75" customHeight="1" x14ac:dyDescent="0.25">
      <c r="A126" s="21" t="s">
        <v>101</v>
      </c>
      <c r="B126" s="22" t="s">
        <v>40</v>
      </c>
      <c r="C126" s="23" t="s">
        <v>18</v>
      </c>
      <c r="D126" s="62">
        <v>12</v>
      </c>
      <c r="E126" s="24"/>
      <c r="F126" s="25"/>
      <c r="G126" s="25"/>
      <c r="H126" s="25">
        <v>244.54</v>
      </c>
      <c r="I126" s="25">
        <f>ROUND(H126*D126,2)</f>
        <v>2934.48</v>
      </c>
      <c r="J126" s="25">
        <f>ROUND(I126*1.2,2)</f>
        <v>3521.38</v>
      </c>
      <c r="K126" s="26">
        <f t="shared" si="57"/>
        <v>2934.48</v>
      </c>
      <c r="L126" s="25">
        <f t="shared" si="57"/>
        <v>3521.38</v>
      </c>
    </row>
    <row r="127" spans="1:12" ht="18.75" customHeight="1" x14ac:dyDescent="0.25">
      <c r="A127" s="11"/>
      <c r="B127" s="12" t="s">
        <v>41</v>
      </c>
      <c r="C127" s="13"/>
      <c r="D127" s="14"/>
      <c r="E127" s="15"/>
      <c r="F127" s="16"/>
      <c r="G127" s="16"/>
      <c r="H127" s="17"/>
      <c r="I127" s="16"/>
      <c r="J127" s="16"/>
      <c r="K127" s="18"/>
      <c r="L127" s="16"/>
    </row>
    <row r="128" spans="1:12" ht="21.75" customHeight="1" x14ac:dyDescent="0.25">
      <c r="A128" s="11">
        <f>A125+1</f>
        <v>70</v>
      </c>
      <c r="B128" s="19" t="s">
        <v>118</v>
      </c>
      <c r="C128" s="13" t="s">
        <v>15</v>
      </c>
      <c r="D128" s="62">
        <v>4</v>
      </c>
      <c r="E128" s="18">
        <v>17160</v>
      </c>
      <c r="F128" s="20">
        <f>ROUND(E128*D128,2)</f>
        <v>68640</v>
      </c>
      <c r="G128" s="20">
        <f>ROUND(F128*1.2,2)</f>
        <v>82368</v>
      </c>
      <c r="H128" s="17"/>
      <c r="I128" s="16"/>
      <c r="J128" s="16"/>
      <c r="K128" s="18">
        <f t="shared" si="57"/>
        <v>68640</v>
      </c>
      <c r="L128" s="16">
        <f t="shared" si="57"/>
        <v>82368</v>
      </c>
    </row>
    <row r="129" spans="1:12" ht="18.75" customHeight="1" x14ac:dyDescent="0.25">
      <c r="A129" s="21" t="s">
        <v>102</v>
      </c>
      <c r="B129" s="22" t="s">
        <v>144</v>
      </c>
      <c r="C129" s="23" t="s">
        <v>18</v>
      </c>
      <c r="D129" s="62">
        <v>4</v>
      </c>
      <c r="E129" s="24"/>
      <c r="F129" s="25"/>
      <c r="G129" s="25"/>
      <c r="H129" s="25">
        <v>3936.63</v>
      </c>
      <c r="I129" s="25">
        <f>ROUND(H129*D129,2)</f>
        <v>15746.52</v>
      </c>
      <c r="J129" s="25">
        <f>ROUND(I129*1.2,2)</f>
        <v>18895.82</v>
      </c>
      <c r="K129" s="26">
        <f t="shared" si="57"/>
        <v>15746.52</v>
      </c>
      <c r="L129" s="25">
        <f t="shared" si="57"/>
        <v>18895.82</v>
      </c>
    </row>
    <row r="130" spans="1:12" ht="21.75" customHeight="1" x14ac:dyDescent="0.25">
      <c r="A130" s="11">
        <f>A128+1</f>
        <v>71</v>
      </c>
      <c r="B130" s="19" t="s">
        <v>138</v>
      </c>
      <c r="C130" s="13" t="s">
        <v>15</v>
      </c>
      <c r="D130" s="62">
        <v>2</v>
      </c>
      <c r="E130" s="18">
        <v>18931</v>
      </c>
      <c r="F130" s="20">
        <f>ROUND(E130*D130,2)</f>
        <v>37862</v>
      </c>
      <c r="G130" s="20">
        <f>ROUND(F130*1.2,2)</f>
        <v>45434.400000000001</v>
      </c>
      <c r="H130" s="17"/>
      <c r="I130" s="16"/>
      <c r="J130" s="16"/>
      <c r="K130" s="18">
        <f>F130+I130</f>
        <v>37862</v>
      </c>
      <c r="L130" s="16">
        <f>G130+J130</f>
        <v>45434.400000000001</v>
      </c>
    </row>
    <row r="131" spans="1:12" ht="18.75" customHeight="1" x14ac:dyDescent="0.25">
      <c r="A131" s="21" t="s">
        <v>103</v>
      </c>
      <c r="B131" s="22" t="s">
        <v>151</v>
      </c>
      <c r="C131" s="23" t="s">
        <v>18</v>
      </c>
      <c r="D131" s="62">
        <v>2</v>
      </c>
      <c r="E131" s="24"/>
      <c r="F131" s="25"/>
      <c r="G131" s="25"/>
      <c r="H131" s="25">
        <v>10178.75</v>
      </c>
      <c r="I131" s="25">
        <f>ROUND(H131*D131,2)</f>
        <v>20357.5</v>
      </c>
      <c r="J131" s="25">
        <f>ROUND(I131*1.2,2)</f>
        <v>24429</v>
      </c>
      <c r="K131" s="26">
        <f>F131+I131</f>
        <v>20357.5</v>
      </c>
      <c r="L131" s="25">
        <f>G131+J131</f>
        <v>24429</v>
      </c>
    </row>
    <row r="132" spans="1:12" ht="28.5" customHeight="1" x14ac:dyDescent="0.25">
      <c r="A132" s="11">
        <f>A130+1</f>
        <v>72</v>
      </c>
      <c r="B132" s="19" t="s">
        <v>119</v>
      </c>
      <c r="C132" s="13" t="s">
        <v>27</v>
      </c>
      <c r="D132" s="62">
        <v>30</v>
      </c>
      <c r="E132" s="18">
        <v>748.21</v>
      </c>
      <c r="F132" s="20">
        <f>ROUND(E132*D132,2)</f>
        <v>22446.3</v>
      </c>
      <c r="G132" s="20">
        <f>ROUND(F132*1.2,2)</f>
        <v>26935.56</v>
      </c>
      <c r="H132" s="17"/>
      <c r="I132" s="16"/>
      <c r="J132" s="16"/>
      <c r="K132" s="18">
        <f t="shared" si="57"/>
        <v>22446.3</v>
      </c>
      <c r="L132" s="16">
        <f t="shared" si="57"/>
        <v>26935.56</v>
      </c>
    </row>
    <row r="133" spans="1:12" ht="30" customHeight="1" x14ac:dyDescent="0.25">
      <c r="A133" s="11">
        <f>A132+1</f>
        <v>73</v>
      </c>
      <c r="B133" s="27" t="s">
        <v>120</v>
      </c>
      <c r="C133" s="11" t="s">
        <v>20</v>
      </c>
      <c r="D133" s="72">
        <v>4.2</v>
      </c>
      <c r="E133" s="18">
        <v>1200.08</v>
      </c>
      <c r="F133" s="20">
        <f>ROUND(E133*D133,2)</f>
        <v>5040.34</v>
      </c>
      <c r="G133" s="20">
        <f>ROUND(F133*1.2,2)</f>
        <v>6048.41</v>
      </c>
      <c r="H133" s="17"/>
      <c r="I133" s="16"/>
      <c r="J133" s="16"/>
      <c r="K133" s="18">
        <f t="shared" si="57"/>
        <v>5040.34</v>
      </c>
      <c r="L133" s="16">
        <f t="shared" si="57"/>
        <v>6048.41</v>
      </c>
    </row>
    <row r="134" spans="1:12" ht="18" customHeight="1" x14ac:dyDescent="0.25">
      <c r="A134" s="21" t="s">
        <v>104</v>
      </c>
      <c r="B134" s="22" t="s">
        <v>45</v>
      </c>
      <c r="C134" s="23" t="s">
        <v>46</v>
      </c>
      <c r="D134" s="73">
        <v>6.3</v>
      </c>
      <c r="E134" s="26"/>
      <c r="F134" s="25"/>
      <c r="G134" s="25"/>
      <c r="H134" s="25">
        <v>1920.41</v>
      </c>
      <c r="I134" s="25">
        <f>ROUND(H134*D134,2)</f>
        <v>12098.58</v>
      </c>
      <c r="J134" s="25">
        <f>ROUND(I134*1.2,2)</f>
        <v>14518.3</v>
      </c>
      <c r="K134" s="26">
        <f t="shared" si="57"/>
        <v>12098.58</v>
      </c>
      <c r="L134" s="25">
        <f t="shared" si="57"/>
        <v>14518.3</v>
      </c>
    </row>
    <row r="135" spans="1:12" ht="28.5" customHeight="1" x14ac:dyDescent="0.25">
      <c r="A135" s="13">
        <f>A133+1</f>
        <v>74</v>
      </c>
      <c r="B135" s="19" t="s">
        <v>121</v>
      </c>
      <c r="C135" s="13" t="s">
        <v>27</v>
      </c>
      <c r="D135" s="62">
        <v>224</v>
      </c>
      <c r="E135" s="39">
        <v>748.21</v>
      </c>
      <c r="F135" s="41">
        <f>ROUND(E135*D135,2)</f>
        <v>167599.04000000001</v>
      </c>
      <c r="G135" s="20">
        <f>ROUND(F135*1.2,2)</f>
        <v>201118.85</v>
      </c>
      <c r="H135" s="17"/>
      <c r="I135" s="16"/>
      <c r="J135" s="16"/>
      <c r="K135" s="18">
        <f t="shared" si="57"/>
        <v>167599.04000000001</v>
      </c>
      <c r="L135" s="16">
        <f t="shared" si="57"/>
        <v>201118.85</v>
      </c>
    </row>
    <row r="136" spans="1:12" ht="28.5" customHeight="1" x14ac:dyDescent="0.25">
      <c r="A136" s="13">
        <v>75</v>
      </c>
      <c r="B136" s="19" t="s">
        <v>133</v>
      </c>
      <c r="C136" s="13" t="s">
        <v>27</v>
      </c>
      <c r="D136" s="62">
        <v>2.5</v>
      </c>
      <c r="E136" s="39">
        <v>485.74</v>
      </c>
      <c r="F136" s="41">
        <f>ROUND(E136*D136,2)</f>
        <v>1214.3499999999999</v>
      </c>
      <c r="G136" s="20">
        <f>ROUND(F136*1.2,2)</f>
        <v>1457.22</v>
      </c>
      <c r="H136" s="17"/>
      <c r="I136" s="16"/>
      <c r="J136" s="16"/>
      <c r="K136" s="18">
        <f t="shared" si="57"/>
        <v>1214.3499999999999</v>
      </c>
      <c r="L136" s="16">
        <f t="shared" si="57"/>
        <v>1457.22</v>
      </c>
    </row>
    <row r="137" spans="1:12" ht="28.5" customHeight="1" x14ac:dyDescent="0.25">
      <c r="A137" s="13">
        <f>A136+1</f>
        <v>76</v>
      </c>
      <c r="B137" s="19" t="s">
        <v>134</v>
      </c>
      <c r="C137" s="13" t="s">
        <v>27</v>
      </c>
      <c r="D137" s="62">
        <v>36</v>
      </c>
      <c r="E137" s="39">
        <v>485.74</v>
      </c>
      <c r="F137" s="41">
        <f>ROUND(E137*D137,2)</f>
        <v>17486.64</v>
      </c>
      <c r="G137" s="20">
        <f>ROUND(F137*1.2,2)</f>
        <v>20983.97</v>
      </c>
      <c r="H137" s="17"/>
      <c r="I137" s="16"/>
      <c r="J137" s="16"/>
      <c r="K137" s="18">
        <f t="shared" si="57"/>
        <v>17486.64</v>
      </c>
      <c r="L137" s="16">
        <f t="shared" si="57"/>
        <v>20983.97</v>
      </c>
    </row>
    <row r="138" spans="1:12" ht="28.5" customHeight="1" x14ac:dyDescent="0.25">
      <c r="A138" s="13">
        <v>77</v>
      </c>
      <c r="B138" s="19" t="s">
        <v>135</v>
      </c>
      <c r="C138" s="13" t="s">
        <v>27</v>
      </c>
      <c r="D138" s="62">
        <v>380</v>
      </c>
      <c r="E138" s="39">
        <v>485.74</v>
      </c>
      <c r="F138" s="41">
        <f>ROUND(E138*D138,2)</f>
        <v>184581.2</v>
      </c>
      <c r="G138" s="20">
        <f>ROUND(F138*1.2,2)</f>
        <v>221497.44</v>
      </c>
      <c r="H138" s="17"/>
      <c r="I138" s="16"/>
      <c r="J138" s="16"/>
      <c r="K138" s="18">
        <f t="shared" si="57"/>
        <v>184581.2</v>
      </c>
      <c r="L138" s="16">
        <f t="shared" si="57"/>
        <v>221497.44</v>
      </c>
    </row>
    <row r="139" spans="1:12" ht="44.25" customHeight="1" x14ac:dyDescent="0.25">
      <c r="A139" s="13">
        <v>78</v>
      </c>
      <c r="B139" s="19" t="s">
        <v>137</v>
      </c>
      <c r="C139" s="13" t="s">
        <v>27</v>
      </c>
      <c r="D139" s="73">
        <v>22</v>
      </c>
      <c r="E139" s="39">
        <v>748.21</v>
      </c>
      <c r="F139" s="41">
        <f t="shared" ref="F139" si="58">ROUND(E139*D139,2)</f>
        <v>16460.62</v>
      </c>
      <c r="G139" s="20">
        <f t="shared" ref="G139" si="59">ROUND(F139*1.2,2)</f>
        <v>19752.740000000002</v>
      </c>
      <c r="H139" s="17"/>
      <c r="I139" s="16"/>
      <c r="J139" s="16"/>
      <c r="K139" s="18">
        <f t="shared" si="57"/>
        <v>16460.62</v>
      </c>
      <c r="L139" s="16">
        <f t="shared" si="57"/>
        <v>19752.740000000002</v>
      </c>
    </row>
    <row r="140" spans="1:12" ht="32.25" customHeight="1" x14ac:dyDescent="0.25">
      <c r="A140" s="13">
        <v>79</v>
      </c>
      <c r="B140" s="19" t="s">
        <v>139</v>
      </c>
      <c r="C140" s="13" t="s">
        <v>27</v>
      </c>
      <c r="D140" s="62">
        <v>106</v>
      </c>
      <c r="E140" s="39">
        <v>485.74</v>
      </c>
      <c r="F140" s="41">
        <f>ROUND(E140*D140,2)</f>
        <v>51488.44</v>
      </c>
      <c r="G140" s="20">
        <f>ROUND(F140*1.2,2)</f>
        <v>61786.13</v>
      </c>
      <c r="H140" s="17"/>
      <c r="I140" s="16"/>
      <c r="J140" s="16"/>
      <c r="K140" s="18">
        <f t="shared" si="57"/>
        <v>51488.44</v>
      </c>
      <c r="L140" s="16">
        <f t="shared" si="57"/>
        <v>61786.13</v>
      </c>
    </row>
    <row r="141" spans="1:12" ht="28.5" customHeight="1" x14ac:dyDescent="0.25">
      <c r="A141" s="13">
        <f>A140+1</f>
        <v>80</v>
      </c>
      <c r="B141" s="19" t="s">
        <v>140</v>
      </c>
      <c r="C141" s="13" t="s">
        <v>27</v>
      </c>
      <c r="D141" s="62">
        <v>87</v>
      </c>
      <c r="E141" s="39">
        <v>748.21</v>
      </c>
      <c r="F141" s="41">
        <f>ROUND(E141*D141,2)</f>
        <v>65094.27</v>
      </c>
      <c r="G141" s="41">
        <f>ROUND(F141*1.2,2)</f>
        <v>78113.119999999995</v>
      </c>
      <c r="H141" s="42"/>
      <c r="I141" s="41"/>
      <c r="J141" s="41"/>
      <c r="K141" s="39">
        <f t="shared" si="57"/>
        <v>65094.27</v>
      </c>
      <c r="L141" s="41">
        <f t="shared" si="57"/>
        <v>78113.119999999995</v>
      </c>
    </row>
    <row r="142" spans="1:12" ht="28.5" customHeight="1" x14ac:dyDescent="0.25">
      <c r="A142" s="11">
        <f>A141+1</f>
        <v>81</v>
      </c>
      <c r="B142" s="19" t="s">
        <v>141</v>
      </c>
      <c r="C142" s="13" t="s">
        <v>27</v>
      </c>
      <c r="D142" s="62">
        <v>145</v>
      </c>
      <c r="E142" s="18">
        <v>748.21</v>
      </c>
      <c r="F142" s="20">
        <f>ROUND(E142*D142,2)</f>
        <v>108490.45</v>
      </c>
      <c r="G142" s="20">
        <f>ROUND(F142*1.2,2)</f>
        <v>130188.54</v>
      </c>
      <c r="H142" s="17"/>
      <c r="I142" s="16"/>
      <c r="J142" s="16"/>
      <c r="K142" s="18">
        <f t="shared" si="57"/>
        <v>108490.45</v>
      </c>
      <c r="L142" s="16">
        <f t="shared" si="57"/>
        <v>130188.54</v>
      </c>
    </row>
    <row r="143" spans="1:12" ht="28.5" customHeight="1" x14ac:dyDescent="0.25">
      <c r="A143" s="11">
        <f>A142+1</f>
        <v>82</v>
      </c>
      <c r="B143" s="27" t="s">
        <v>142</v>
      </c>
      <c r="C143" s="11" t="s">
        <v>27</v>
      </c>
      <c r="D143" s="62">
        <v>20</v>
      </c>
      <c r="E143" s="18">
        <v>748.21</v>
      </c>
      <c r="F143" s="20">
        <f>ROUND(E143*D143,2)</f>
        <v>14964.2</v>
      </c>
      <c r="G143" s="20">
        <f>ROUND(F143*1.2,2)</f>
        <v>17957.04</v>
      </c>
      <c r="H143" s="17"/>
      <c r="I143" s="16"/>
      <c r="J143" s="16"/>
      <c r="K143" s="18">
        <f t="shared" ref="K143:L143" si="60">F143+I143</f>
        <v>14964.2</v>
      </c>
      <c r="L143" s="16">
        <f t="shared" si="60"/>
        <v>17957.04</v>
      </c>
    </row>
    <row r="144" spans="1:12" ht="28.5" customHeight="1" x14ac:dyDescent="0.25">
      <c r="A144" s="11">
        <f>A143+1</f>
        <v>83</v>
      </c>
      <c r="B144" s="27" t="s">
        <v>143</v>
      </c>
      <c r="C144" s="11" t="s">
        <v>20</v>
      </c>
      <c r="D144" s="72">
        <v>2.8</v>
      </c>
      <c r="E144" s="18">
        <v>1200.08</v>
      </c>
      <c r="F144" s="20">
        <f>ROUND(E144*D144,2)</f>
        <v>3360.22</v>
      </c>
      <c r="G144" s="20">
        <f>ROUND(F144*1.2,2)</f>
        <v>4032.26</v>
      </c>
      <c r="H144" s="17"/>
      <c r="I144" s="16"/>
      <c r="J144" s="16"/>
      <c r="K144" s="18">
        <f t="shared" ref="K144:L144" si="61">F144+I144</f>
        <v>3360.22</v>
      </c>
      <c r="L144" s="16">
        <f t="shared" si="61"/>
        <v>4032.26</v>
      </c>
    </row>
    <row r="145" spans="1:12" ht="20.25" customHeight="1" x14ac:dyDescent="0.25">
      <c r="A145" s="21" t="s">
        <v>105</v>
      </c>
      <c r="B145" s="22" t="s">
        <v>45</v>
      </c>
      <c r="C145" s="23" t="s">
        <v>46</v>
      </c>
      <c r="D145" s="73">
        <v>4.2</v>
      </c>
      <c r="E145" s="26"/>
      <c r="F145" s="25"/>
      <c r="G145" s="25"/>
      <c r="H145" s="25">
        <v>1920.41</v>
      </c>
      <c r="I145" s="25">
        <f>ROUND(H145*D145,2)</f>
        <v>8065.72</v>
      </c>
      <c r="J145" s="25">
        <f>ROUND(I145*1.2,2)</f>
        <v>9678.86</v>
      </c>
      <c r="K145" s="26">
        <f>F145+I145</f>
        <v>8065.72</v>
      </c>
      <c r="L145" s="25">
        <f>G145+J145</f>
        <v>9678.86</v>
      </c>
    </row>
    <row r="146" spans="1:12" ht="27.75" customHeight="1" x14ac:dyDescent="0.25">
      <c r="A146" s="13">
        <f>A144+1</f>
        <v>84</v>
      </c>
      <c r="B146" s="27" t="s">
        <v>106</v>
      </c>
      <c r="C146" s="11" t="s">
        <v>107</v>
      </c>
      <c r="D146" s="81">
        <v>17.5</v>
      </c>
      <c r="E146" s="18">
        <v>9337.11</v>
      </c>
      <c r="F146" s="20">
        <f>ROUND(E146*D146,2)</f>
        <v>163399.43</v>
      </c>
      <c r="G146" s="20">
        <f>ROUND(F146*1.2,2)</f>
        <v>196079.32</v>
      </c>
      <c r="H146" s="17"/>
      <c r="I146" s="16"/>
      <c r="J146" s="16"/>
      <c r="K146" s="18">
        <f t="shared" ref="K146:L146" si="62">F146+I146</f>
        <v>163399.43</v>
      </c>
      <c r="L146" s="16">
        <f t="shared" si="62"/>
        <v>196079.32</v>
      </c>
    </row>
    <row r="147" spans="1:12" ht="18.75" customHeight="1" x14ac:dyDescent="0.25">
      <c r="A147" s="11"/>
      <c r="B147" s="12" t="s">
        <v>108</v>
      </c>
      <c r="C147" s="13"/>
      <c r="D147" s="14"/>
      <c r="E147" s="15"/>
      <c r="F147" s="16"/>
      <c r="G147" s="16"/>
      <c r="H147" s="17"/>
      <c r="I147" s="16"/>
      <c r="J147" s="16"/>
      <c r="K147" s="18"/>
      <c r="L147" s="16"/>
    </row>
    <row r="148" spans="1:12" ht="27.75" customHeight="1" x14ac:dyDescent="0.25">
      <c r="A148" s="11">
        <f>A146+1</f>
        <v>85</v>
      </c>
      <c r="B148" s="19" t="s">
        <v>109</v>
      </c>
      <c r="C148" s="13" t="s">
        <v>110</v>
      </c>
      <c r="D148" s="28">
        <v>8</v>
      </c>
      <c r="E148" s="18">
        <v>15000</v>
      </c>
      <c r="F148" s="16">
        <f>ROUND(E148*D148,2)</f>
        <v>120000</v>
      </c>
      <c r="G148" s="16">
        <f>ROUND(F148*1.2,2)</f>
        <v>144000</v>
      </c>
      <c r="H148" s="17"/>
      <c r="I148" s="16"/>
      <c r="J148" s="16"/>
      <c r="K148" s="18">
        <f t="shared" ref="K148:L150" si="63">F148+I148</f>
        <v>120000</v>
      </c>
      <c r="L148" s="16">
        <f t="shared" si="63"/>
        <v>144000</v>
      </c>
    </row>
    <row r="149" spans="1:12" ht="34.5" customHeight="1" x14ac:dyDescent="0.25">
      <c r="A149" s="11">
        <f>A148+1</f>
        <v>86</v>
      </c>
      <c r="B149" s="27" t="s">
        <v>111</v>
      </c>
      <c r="C149" s="11" t="s">
        <v>110</v>
      </c>
      <c r="D149" s="29">
        <v>8</v>
      </c>
      <c r="E149" s="18">
        <v>15000</v>
      </c>
      <c r="F149" s="16">
        <f>ROUND(E149*D149,2)</f>
        <v>120000</v>
      </c>
      <c r="G149" s="16">
        <f>ROUND(F149*1.2,2)</f>
        <v>144000</v>
      </c>
      <c r="H149" s="17"/>
      <c r="I149" s="16"/>
      <c r="J149" s="16"/>
      <c r="K149" s="18">
        <f t="shared" si="63"/>
        <v>120000</v>
      </c>
      <c r="L149" s="16">
        <f t="shared" si="63"/>
        <v>144000</v>
      </c>
    </row>
    <row r="150" spans="1:12" ht="30" customHeight="1" x14ac:dyDescent="0.25">
      <c r="A150" s="11">
        <f>A149+1</f>
        <v>87</v>
      </c>
      <c r="B150" s="27" t="s">
        <v>112</v>
      </c>
      <c r="C150" s="11" t="s">
        <v>113</v>
      </c>
      <c r="D150" s="29">
        <v>24</v>
      </c>
      <c r="E150" s="18">
        <v>5950.86</v>
      </c>
      <c r="F150" s="16">
        <f>ROUND(E150*D150,2)</f>
        <v>142820.64000000001</v>
      </c>
      <c r="G150" s="16">
        <f>ROUND(F150*1.2,2)</f>
        <v>171384.77</v>
      </c>
      <c r="H150" s="17"/>
      <c r="I150" s="16"/>
      <c r="J150" s="16"/>
      <c r="K150" s="18">
        <f t="shared" si="63"/>
        <v>142820.64000000001</v>
      </c>
      <c r="L150" s="16">
        <f t="shared" si="63"/>
        <v>171384.77</v>
      </c>
    </row>
    <row r="151" spans="1:12" s="35" customFormat="1" ht="23.25" customHeight="1" x14ac:dyDescent="0.3">
      <c r="A151" s="30"/>
      <c r="B151" s="31"/>
      <c r="C151" s="31"/>
      <c r="D151" s="31"/>
      <c r="E151" s="32"/>
      <c r="F151" s="33">
        <f>SUM(F7:F150)</f>
        <v>5213363.9099999983</v>
      </c>
      <c r="G151" s="33">
        <f>ROUND(F151*1.2,2)</f>
        <v>6256036.6900000004</v>
      </c>
      <c r="H151" s="34"/>
      <c r="I151" s="33">
        <f>SUM(I7:I150)</f>
        <v>1052619.8400000001</v>
      </c>
      <c r="J151" s="33">
        <f>ROUND(I151*1.2,2)</f>
        <v>1263143.81</v>
      </c>
      <c r="K151" s="33">
        <f>SUM(K7:K150)</f>
        <v>6265983.7499999963</v>
      </c>
      <c r="L151" s="33">
        <f>ROUND(K151*1.2,2)</f>
        <v>7519180.5</v>
      </c>
    </row>
  </sheetData>
  <autoFilter ref="B1:B151" xr:uid="{92884325-6BD6-4865-B072-503D6A055FC6}"/>
  <mergeCells count="13">
    <mergeCell ref="M3:N7"/>
    <mergeCell ref="B5:D5"/>
    <mergeCell ref="B45:D45"/>
    <mergeCell ref="B79:D79"/>
    <mergeCell ref="B119:D119"/>
    <mergeCell ref="A1:A3"/>
    <mergeCell ref="C1:C3"/>
    <mergeCell ref="D1:D3"/>
    <mergeCell ref="E1:L1"/>
    <mergeCell ref="E2:G2"/>
    <mergeCell ref="H2:J2"/>
    <mergeCell ref="K2:L2"/>
    <mergeCell ref="B1:B3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colBreaks count="1" manualBreakCount="1">
    <brk id="5" max="15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СМР</vt:lpstr>
      <vt:lpstr>СМР!Область_печати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2025-02-13T12:09:24Z</cp:lastPrinted>
  <dcterms:created xsi:type="dcterms:W3CDTF">2024-07-29T08:05:28Z</dcterms:created>
  <dcterms:modified xsi:type="dcterms:W3CDTF">2025-03-06T08:39:07Z</dcterms:modified>
</cp:coreProperties>
</file>