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Мое\Отрисовка технических решений\дорожки цех-8\"/>
    </mc:Choice>
  </mc:AlternateContent>
  <xr:revisionPtr revIDLastSave="0" documentId="13_ncr:1_{C78D0E6F-286B-43B2-A61B-4F5D86907058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9" r:id="rId1"/>
    <sheet name="Table 1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72" i="9" l="1"/>
  <c r="W68" i="9"/>
  <c r="U75" i="9"/>
  <c r="O83" i="9"/>
  <c r="O82" i="9"/>
  <c r="P80" i="9"/>
  <c r="P72" i="9"/>
  <c r="O58" i="9"/>
  <c r="P44" i="9"/>
  <c r="P42" i="9"/>
  <c r="O32" i="9"/>
  <c r="O27" i="9"/>
</calcChain>
</file>

<file path=xl/sharedStrings.xml><?xml version="1.0" encoding="utf-8"?>
<sst xmlns="http://schemas.openxmlformats.org/spreadsheetml/2006/main" count="54" uniqueCount="50">
  <si>
    <t>131-23-АС1</t>
  </si>
  <si>
    <t>Архитектурно-строительные решения. Часть 1</t>
  </si>
  <si>
    <t>131-23-АС2</t>
  </si>
  <si>
    <t>Архитектурно-строительные решения. Часть 2</t>
  </si>
  <si>
    <t>131-23-ГП1</t>
  </si>
  <si>
    <t>Генеральный план</t>
  </si>
  <si>
    <t>131-23-ТС1</t>
  </si>
  <si>
    <t>Теплоснабжение. Переустройство трубопровода</t>
  </si>
  <si>
    <t>131-23-НВК1</t>
  </si>
  <si>
    <t>Наружные сети водоснабжения и канализации</t>
  </si>
  <si>
    <t>131-23-АС3</t>
  </si>
  <si>
    <t>Цех №121/18. Архитектурно-строительные решения</t>
  </si>
  <si>
    <t>131-23-АС4</t>
  </si>
  <si>
    <t>Эстакада. Архитектурно-строительные решения</t>
  </si>
  <si>
    <t>131-23-ГП2</t>
  </si>
  <si>
    <t>131-23-ГСН</t>
  </si>
  <si>
    <t>Наружные газопроводы. Вынос газопровода среднего давления</t>
  </si>
  <si>
    <t>131-23-НВК2</t>
  </si>
  <si>
    <r>
      <rPr>
        <sz val="11"/>
        <rFont val="Times New Roman"/>
        <family val="1"/>
        <charset val="204"/>
      </rPr>
      <t>Цех №121/18. Наружные сети водоснабжения и канализации.
Переустройство хозпитьевого водопровода</t>
    </r>
  </si>
  <si>
    <t>131-23-НВК3</t>
  </si>
  <si>
    <r>
      <rPr>
        <sz val="11"/>
        <rFont val="Times New Roman"/>
        <family val="1"/>
        <charset val="204"/>
      </rPr>
      <t>Наружные сети водоснабжения и канализации. Переустройство
хозпитьевого водопровода</t>
    </r>
  </si>
  <si>
    <t>131-23-НВК4</t>
  </si>
  <si>
    <r>
      <rPr>
        <sz val="11"/>
        <rFont val="Times New Roman"/>
        <family val="1"/>
        <charset val="204"/>
      </rPr>
      <t>Наружные сети водоснабжения и канализации. Переустройство
хозпитьевой канализации</t>
    </r>
  </si>
  <si>
    <t>131-23-НВК5</t>
  </si>
  <si>
    <r>
      <rPr>
        <sz val="11"/>
        <rFont val="Times New Roman"/>
        <family val="1"/>
        <charset val="204"/>
      </rPr>
      <t>Наружные сети водоснабжения и канализации. Переустройство
ливневой канализации</t>
    </r>
  </si>
  <si>
    <t>131-23-ПЖ</t>
  </si>
  <si>
    <t>Железнодорожные пути</t>
  </si>
  <si>
    <t>131-23-ТС2</t>
  </si>
  <si>
    <t>Теплоснабжение. Переустройство трубопровода по эстакаде</t>
  </si>
  <si>
    <t>131-23-ТС3</t>
  </si>
  <si>
    <t>131-23-ЭС1</t>
  </si>
  <si>
    <r>
      <rPr>
        <sz val="11"/>
        <rFont val="Times New Roman"/>
        <family val="1"/>
        <charset val="204"/>
      </rPr>
      <t>Цех №121/18. Электроснабжение. Переустройство кабельных
линий</t>
    </r>
  </si>
  <si>
    <t>131-23-ЭС2</t>
  </si>
  <si>
    <t>Электроснабжение. Переустройство кабельных линий</t>
  </si>
  <si>
    <t>131-23-ПОД</t>
  </si>
  <si>
    <t>131-23-ВР.2</t>
  </si>
  <si>
    <t>Мазутопровод</t>
  </si>
  <si>
    <t>ТС временная</t>
  </si>
  <si>
    <t>Земполотно+РШР</t>
  </si>
  <si>
    <t>Фндаменты</t>
  </si>
  <si>
    <t>Ферма</t>
  </si>
  <si>
    <t>Забор</t>
  </si>
  <si>
    <t>Подпорная стенка</t>
  </si>
  <si>
    <t>Продление подпорной стенки</t>
  </si>
  <si>
    <t>Длина проходов 0,8м</t>
  </si>
  <si>
    <t>Длина проходов 0,6м</t>
  </si>
  <si>
    <t>Площадь проходов 0,8м</t>
  </si>
  <si>
    <t>Площадь проходов 0,6м</t>
  </si>
  <si>
    <t>Площадь всех дорожек, м2</t>
  </si>
  <si>
    <t>Длина проходов по оси,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</si>
</sst>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</cellXfs>
  <cellStyles count="8">
    <cellStyle name="Обычный" xfId="0" builtinId="0"/>
    <cellStyle name="Обычный 2" xfId="3" xr:uid="{B080FF38-F281-4247-941D-83EB136AFC3F}"/>
    <cellStyle name="Обычный 2 2" xfId="4" xr:uid="{E2F12725-F5DE-44A5-AC35-3812132BD9E9}"/>
    <cellStyle name="Обычный 2 3" xfId="5" xr:uid="{862A4C7E-9F7B-479C-8134-D7892EDD4A78}"/>
    <cellStyle name="Обычный 3" xfId="1" xr:uid="{BBA0EB31-C151-4F8A-B49A-AB6DC8AFEB92}"/>
    <cellStyle name="Обычный 3 2" xfId="7" xr:uid="{F301D20F-1DF2-45F1-B7A0-E69FEDBD1B88}"/>
    <cellStyle name="Обычный 3 3" xfId="2" xr:uid="{6682B62B-87CE-488C-878F-0CF1C98631E7}"/>
    <cellStyle name="Финансовый 2 2" xfId="6" xr:uid="{FE58B2B9-6118-422C-B032-C0A771EBBCFC}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6</xdr:row>
      <xdr:rowOff>161924</xdr:rowOff>
    </xdr:from>
    <xdr:to>
      <xdr:col>32</xdr:col>
      <xdr:colOff>457199</xdr:colOff>
      <xdr:row>47</xdr:row>
      <xdr:rowOff>30166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F1D806D-4D58-41D5-B671-D1177F93D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0400" y="1133474"/>
          <a:ext cx="7924800" cy="6507167"/>
        </a:xfrm>
        <a:prstGeom prst="rect">
          <a:avLst/>
        </a:prstGeom>
      </xdr:spPr>
    </xdr:pic>
    <xdr:clientData/>
  </xdr:twoCellAnchor>
  <xdr:twoCellAnchor editAs="oneCell">
    <xdr:from>
      <xdr:col>35</xdr:col>
      <xdr:colOff>0</xdr:colOff>
      <xdr:row>14</xdr:row>
      <xdr:rowOff>0</xdr:rowOff>
    </xdr:from>
    <xdr:to>
      <xdr:col>39</xdr:col>
      <xdr:colOff>219403</xdr:colOff>
      <xdr:row>25</xdr:row>
      <xdr:rowOff>57407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05EB784-712E-4CD3-80E8-DEE50672B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88200" y="2266950"/>
          <a:ext cx="2353003" cy="18385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915B6-5BBD-4051-86E7-85D49355885C}">
  <dimension ref="O8:W83"/>
  <sheetViews>
    <sheetView tabSelected="1" topLeftCell="A43" zoomScale="130" zoomScaleNormal="130" workbookViewId="0">
      <selection activeCell="AI59" sqref="AI58:AJ59"/>
    </sheetView>
  </sheetViews>
  <sheetFormatPr defaultRowHeight="12.75" x14ac:dyDescent="0.2"/>
  <cols>
    <col min="15" max="15" width="27.5" customWidth="1"/>
    <col min="16" max="16" width="8.83203125" customWidth="1"/>
  </cols>
  <sheetData>
    <row r="8" spans="15:15" x14ac:dyDescent="0.2">
      <c r="O8">
        <v>9138</v>
      </c>
    </row>
    <row r="9" spans="15:15" x14ac:dyDescent="0.2">
      <c r="O9">
        <v>8214</v>
      </c>
    </row>
    <row r="10" spans="15:15" x14ac:dyDescent="0.2">
      <c r="O10">
        <v>2784</v>
      </c>
    </row>
    <row r="11" spans="15:15" x14ac:dyDescent="0.2">
      <c r="O11">
        <v>2858</v>
      </c>
    </row>
    <row r="12" spans="15:15" x14ac:dyDescent="0.2">
      <c r="O12">
        <v>2883</v>
      </c>
    </row>
    <row r="13" spans="15:15" x14ac:dyDescent="0.2">
      <c r="O13">
        <v>1558</v>
      </c>
    </row>
    <row r="14" spans="15:15" x14ac:dyDescent="0.2">
      <c r="O14">
        <v>204268</v>
      </c>
    </row>
    <row r="16" spans="15:15" x14ac:dyDescent="0.2">
      <c r="O16">
        <v>695</v>
      </c>
    </row>
    <row r="17" spans="15:15" x14ac:dyDescent="0.2">
      <c r="O17">
        <v>4462</v>
      </c>
    </row>
    <row r="18" spans="15:15" x14ac:dyDescent="0.2">
      <c r="O18">
        <v>496</v>
      </c>
    </row>
    <row r="19" spans="15:15" x14ac:dyDescent="0.2">
      <c r="O19">
        <v>8056</v>
      </c>
    </row>
    <row r="20" spans="15:15" x14ac:dyDescent="0.2">
      <c r="O20">
        <v>401</v>
      </c>
    </row>
    <row r="21" spans="15:15" x14ac:dyDescent="0.2">
      <c r="O21">
        <v>6</v>
      </c>
    </row>
    <row r="27" spans="15:15" x14ac:dyDescent="0.2">
      <c r="O27">
        <f>SUM(O8:O22)</f>
        <v>245819</v>
      </c>
    </row>
    <row r="32" spans="15:15" x14ac:dyDescent="0.2">
      <c r="O32">
        <f>O27/1000</f>
        <v>245.81899999999999</v>
      </c>
    </row>
    <row r="42" spans="15:16" x14ac:dyDescent="0.2">
      <c r="O42">
        <v>183764539</v>
      </c>
      <c r="P42">
        <f>O42/1000000</f>
        <v>183.76453900000001</v>
      </c>
    </row>
    <row r="44" spans="15:16" x14ac:dyDescent="0.2">
      <c r="O44">
        <v>8209853</v>
      </c>
      <c r="P44">
        <f>O44/1000000</f>
        <v>8.2098530000000007</v>
      </c>
    </row>
    <row r="58" spans="15:16" x14ac:dyDescent="0.2">
      <c r="O58">
        <f>246*0.8</f>
        <v>196.8</v>
      </c>
    </row>
    <row r="64" spans="15:16" x14ac:dyDescent="0.2">
      <c r="O64" s="11" t="s">
        <v>49</v>
      </c>
      <c r="P64" s="12">
        <v>246</v>
      </c>
    </row>
    <row r="65" spans="15:23" x14ac:dyDescent="0.2">
      <c r="O65" s="10"/>
      <c r="P65" s="13"/>
    </row>
    <row r="66" spans="15:23" x14ac:dyDescent="0.2">
      <c r="O66" s="9" t="s">
        <v>44</v>
      </c>
      <c r="P66" s="13">
        <v>232</v>
      </c>
    </row>
    <row r="67" spans="15:23" x14ac:dyDescent="0.2">
      <c r="O67" s="9" t="s">
        <v>45</v>
      </c>
      <c r="P67" s="13">
        <v>14</v>
      </c>
    </row>
    <row r="68" spans="15:23" x14ac:dyDescent="0.2">
      <c r="O68" s="10"/>
      <c r="P68" s="13"/>
      <c r="W68">
        <f>14*0.6</f>
        <v>8.4</v>
      </c>
    </row>
    <row r="69" spans="15:23" x14ac:dyDescent="0.2">
      <c r="O69" s="9" t="s">
        <v>46</v>
      </c>
      <c r="P69" s="13">
        <v>183.8</v>
      </c>
      <c r="S69">
        <v>183.8</v>
      </c>
    </row>
    <row r="70" spans="15:23" x14ac:dyDescent="0.2">
      <c r="O70" s="9" t="s">
        <v>47</v>
      </c>
      <c r="P70" s="13">
        <v>8.1999999999999993</v>
      </c>
      <c r="S70">
        <v>8.1999999999999993</v>
      </c>
    </row>
    <row r="71" spans="15:23" x14ac:dyDescent="0.2">
      <c r="O71" s="10"/>
      <c r="P71" s="13"/>
    </row>
    <row r="72" spans="15:23" x14ac:dyDescent="0.2">
      <c r="O72" s="11" t="s">
        <v>48</v>
      </c>
      <c r="P72" s="12">
        <f>P69+P70</f>
        <v>192</v>
      </c>
      <c r="W72">
        <f>232*0.8</f>
        <v>185.60000000000002</v>
      </c>
    </row>
    <row r="75" spans="15:23" x14ac:dyDescent="0.2">
      <c r="U75">
        <f>8*0.6</f>
        <v>4.8</v>
      </c>
    </row>
    <row r="80" spans="15:23" x14ac:dyDescent="0.2">
      <c r="P80">
        <f>246*0.8</f>
        <v>196.8</v>
      </c>
    </row>
    <row r="82" spans="15:15" x14ac:dyDescent="0.2">
      <c r="O82">
        <f>32*6</f>
        <v>192</v>
      </c>
    </row>
    <row r="83" spans="15:15" x14ac:dyDescent="0.2">
      <c r="O83">
        <f>0.8*O82</f>
        <v>153.60000000000002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workbookViewId="0">
      <selection activeCell="C46" sqref="C46"/>
    </sheetView>
  </sheetViews>
  <sheetFormatPr defaultColWidth="9.33203125" defaultRowHeight="15" outlineLevelRow="1" x14ac:dyDescent="0.2"/>
  <cols>
    <col min="1" max="1" width="8.5" style="1" customWidth="1"/>
    <col min="2" max="2" width="17" style="1" customWidth="1"/>
    <col min="3" max="3" width="122.5" style="1" customWidth="1"/>
    <col min="4" max="4" width="25.5" style="1" customWidth="1"/>
    <col min="5" max="16384" width="9.33203125" style="1"/>
  </cols>
  <sheetData>
    <row r="1" spans="1:4" x14ac:dyDescent="0.25">
      <c r="A1" s="4"/>
      <c r="B1" s="3"/>
      <c r="C1" s="4"/>
      <c r="D1" s="4"/>
    </row>
    <row r="2" spans="1:4" s="2" customFormat="1" ht="14.25" x14ac:dyDescent="0.2">
      <c r="A2" s="7"/>
      <c r="B2" s="8" t="s">
        <v>0</v>
      </c>
      <c r="C2" s="8" t="s">
        <v>1</v>
      </c>
      <c r="D2" s="7"/>
    </row>
    <row r="3" spans="1:4" outlineLevel="1" x14ac:dyDescent="0.25">
      <c r="A3" s="4"/>
      <c r="B3" s="3"/>
      <c r="C3" s="4" t="s">
        <v>38</v>
      </c>
      <c r="D3" s="4"/>
    </row>
    <row r="4" spans="1:4" outlineLevel="1" x14ac:dyDescent="0.25">
      <c r="A4" s="4"/>
      <c r="B4" s="3"/>
      <c r="C4" s="4" t="s">
        <v>39</v>
      </c>
      <c r="D4" s="4"/>
    </row>
    <row r="5" spans="1:4" outlineLevel="1" x14ac:dyDescent="0.25">
      <c r="A5" s="4"/>
      <c r="B5" s="3"/>
      <c r="C5" s="4" t="s">
        <v>40</v>
      </c>
      <c r="D5" s="4"/>
    </row>
    <row r="6" spans="1:4" s="2" customFormat="1" ht="14.25" x14ac:dyDescent="0.2">
      <c r="A6" s="7"/>
      <c r="B6" s="8" t="s">
        <v>2</v>
      </c>
      <c r="C6" s="8" t="s">
        <v>3</v>
      </c>
      <c r="D6" s="7"/>
    </row>
    <row r="7" spans="1:4" outlineLevel="1" x14ac:dyDescent="0.25">
      <c r="A7" s="4"/>
      <c r="B7" s="3"/>
      <c r="C7" s="4" t="s">
        <v>41</v>
      </c>
      <c r="D7" s="4"/>
    </row>
    <row r="8" spans="1:4" outlineLevel="1" x14ac:dyDescent="0.25">
      <c r="A8" s="4"/>
      <c r="B8" s="3"/>
      <c r="C8" s="4" t="s">
        <v>42</v>
      </c>
      <c r="D8" s="4"/>
    </row>
    <row r="9" spans="1:4" outlineLevel="1" x14ac:dyDescent="0.25">
      <c r="A9" s="4"/>
      <c r="B9" s="3"/>
      <c r="C9" s="4" t="s">
        <v>43</v>
      </c>
      <c r="D9" s="4"/>
    </row>
    <row r="10" spans="1:4" s="2" customFormat="1" ht="14.25" x14ac:dyDescent="0.2">
      <c r="A10" s="7"/>
      <c r="B10" s="8" t="s">
        <v>10</v>
      </c>
      <c r="C10" s="8" t="s">
        <v>11</v>
      </c>
      <c r="D10" s="7"/>
    </row>
    <row r="11" spans="1:4" x14ac:dyDescent="0.25">
      <c r="A11" s="4"/>
      <c r="B11" s="3"/>
      <c r="C11" s="4"/>
      <c r="D11" s="4"/>
    </row>
    <row r="12" spans="1:4" s="2" customFormat="1" ht="14.25" x14ac:dyDescent="0.2">
      <c r="A12" s="7"/>
      <c r="B12" s="8" t="s">
        <v>12</v>
      </c>
      <c r="C12" s="8" t="s">
        <v>13</v>
      </c>
      <c r="D12" s="7"/>
    </row>
    <row r="13" spans="1:4" outlineLevel="1" x14ac:dyDescent="0.25">
      <c r="A13" s="4"/>
      <c r="B13" s="3"/>
      <c r="C13" s="4" t="s">
        <v>39</v>
      </c>
      <c r="D13" s="4"/>
    </row>
    <row r="14" spans="1:4" outlineLevel="1" x14ac:dyDescent="0.25">
      <c r="A14" s="4"/>
      <c r="B14" s="3"/>
      <c r="C14" s="4" t="s">
        <v>40</v>
      </c>
      <c r="D14" s="4"/>
    </row>
    <row r="15" spans="1:4" s="2" customFormat="1" ht="14.25" x14ac:dyDescent="0.2">
      <c r="A15" s="7"/>
      <c r="B15" s="8" t="s">
        <v>4</v>
      </c>
      <c r="C15" s="8" t="s">
        <v>5</v>
      </c>
      <c r="D15" s="7"/>
    </row>
    <row r="16" spans="1:4" x14ac:dyDescent="0.25">
      <c r="A16" s="4"/>
      <c r="B16" s="3" t="s">
        <v>14</v>
      </c>
      <c r="C16" s="3" t="s">
        <v>5</v>
      </c>
      <c r="D16" s="4"/>
    </row>
    <row r="17" spans="1:4" x14ac:dyDescent="0.25">
      <c r="A17" s="4"/>
      <c r="B17" s="3" t="s">
        <v>15</v>
      </c>
      <c r="C17" s="3" t="s">
        <v>16</v>
      </c>
      <c r="D17" s="4"/>
    </row>
    <row r="18" spans="1:4" x14ac:dyDescent="0.25">
      <c r="A18" s="4"/>
      <c r="B18" s="3" t="s">
        <v>8</v>
      </c>
      <c r="C18" s="3" t="s">
        <v>9</v>
      </c>
      <c r="D18" s="4"/>
    </row>
    <row r="19" spans="1:4" x14ac:dyDescent="0.25">
      <c r="A19" s="4"/>
      <c r="B19" s="3" t="s">
        <v>17</v>
      </c>
      <c r="C19" s="5" t="s">
        <v>18</v>
      </c>
      <c r="D19" s="4"/>
    </row>
    <row r="20" spans="1:4" x14ac:dyDescent="0.2">
      <c r="A20" s="6"/>
      <c r="B20" s="3" t="s">
        <v>19</v>
      </c>
      <c r="C20" s="5" t="s">
        <v>20</v>
      </c>
      <c r="D20" s="6"/>
    </row>
    <row r="21" spans="1:4" x14ac:dyDescent="0.2">
      <c r="A21" s="6"/>
      <c r="B21" s="3" t="s">
        <v>21</v>
      </c>
      <c r="C21" s="5" t="s">
        <v>22</v>
      </c>
      <c r="D21" s="6"/>
    </row>
    <row r="22" spans="1:4" x14ac:dyDescent="0.2">
      <c r="A22" s="6"/>
      <c r="B22" s="3" t="s">
        <v>23</v>
      </c>
      <c r="C22" s="5" t="s">
        <v>24</v>
      </c>
      <c r="D22" s="6"/>
    </row>
    <row r="23" spans="1:4" x14ac:dyDescent="0.2">
      <c r="A23" s="6"/>
      <c r="B23" s="3" t="s">
        <v>25</v>
      </c>
      <c r="C23" s="3" t="s">
        <v>26</v>
      </c>
      <c r="D23" s="6"/>
    </row>
    <row r="24" spans="1:4" x14ac:dyDescent="0.25">
      <c r="A24" s="4"/>
      <c r="B24" s="3" t="s">
        <v>6</v>
      </c>
      <c r="C24" s="3" t="s">
        <v>7</v>
      </c>
      <c r="D24" s="4"/>
    </row>
    <row r="25" spans="1:4" x14ac:dyDescent="0.25">
      <c r="A25" s="4"/>
      <c r="B25" s="3" t="s">
        <v>27</v>
      </c>
      <c r="C25" s="3" t="s">
        <v>28</v>
      </c>
      <c r="D25" s="4"/>
    </row>
    <row r="26" spans="1:4" x14ac:dyDescent="0.25">
      <c r="A26" s="4"/>
      <c r="B26" s="3" t="s">
        <v>29</v>
      </c>
      <c r="C26" s="3" t="s">
        <v>7</v>
      </c>
      <c r="D26" s="4"/>
    </row>
    <row r="27" spans="1:4" x14ac:dyDescent="0.2">
      <c r="A27" s="6"/>
      <c r="B27" s="3" t="s">
        <v>30</v>
      </c>
      <c r="C27" s="5" t="s">
        <v>31</v>
      </c>
      <c r="D27" s="6"/>
    </row>
    <row r="28" spans="1:4" x14ac:dyDescent="0.25">
      <c r="A28" s="4"/>
      <c r="B28" s="3" t="s">
        <v>32</v>
      </c>
      <c r="C28" s="3" t="s">
        <v>33</v>
      </c>
      <c r="D28" s="4"/>
    </row>
    <row r="29" spans="1:4" x14ac:dyDescent="0.25">
      <c r="A29" s="4"/>
      <c r="B29" s="3" t="s">
        <v>34</v>
      </c>
      <c r="C29" s="4"/>
      <c r="D29" s="4"/>
    </row>
    <row r="30" spans="1:4" x14ac:dyDescent="0.25">
      <c r="A30" s="4"/>
      <c r="B30" s="3" t="s">
        <v>35</v>
      </c>
      <c r="C30" s="4"/>
      <c r="D30" s="4"/>
    </row>
    <row r="31" spans="1:4" x14ac:dyDescent="0.25">
      <c r="A31" s="4"/>
      <c r="B31" s="3" t="s">
        <v>36</v>
      </c>
      <c r="C31" s="4"/>
      <c r="D31" s="4"/>
    </row>
    <row r="32" spans="1:4" x14ac:dyDescent="0.25">
      <c r="A32" s="4"/>
      <c r="B32" s="3" t="s">
        <v>37</v>
      </c>
      <c r="C32" s="4"/>
      <c r="D32" s="4"/>
    </row>
    <row r="33" spans="1:4" x14ac:dyDescent="0.25">
      <c r="A33" s="4"/>
      <c r="B33" s="3"/>
      <c r="C33" s="4"/>
      <c r="D33" s="4"/>
    </row>
  </sheetData>
  <sortState xmlns:xlrd2="http://schemas.microsoft.com/office/spreadsheetml/2017/richdata2" ref="B2:C32">
    <sortCondition ref="B2:B3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2024-03-05T09:15:03Z</dcterms:created>
  <dcterms:modified xsi:type="dcterms:W3CDTF">2024-04-11T14:54:21Z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2023-05-26T00:00:00Z</vt:filetime>
  </property>
  <property fmtid="{D5CDD505-2E9C-101B-9397-08002B2CF9AE}" pid="3" name="Creator">
    <vt:lpwstr>Acrobat PDFMaker 10.0 для Word</vt:lpwstr>
  </property>
  <property fmtid="{D5CDD505-2E9C-101B-9397-08002B2CF9AE}" pid="4" name="LastSaved">
    <vt:filetime>2024-03-05T00:00:00Z</vt:filetime>
  </property>
  <property fmtid="{D5CDD505-2E9C-101B-9397-08002B2CF9AE}" pid="5" name="Producer">
    <vt:lpwstr>Adobe PDF Library 10.0</vt:lpwstr>
  </property>
</Properties>
</file>