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Слияния ворд-эксель\МВМ заполнение ВОР\"/>
    </mc:Choice>
  </mc:AlternateContent>
  <xr:revisionPtr revIDLastSave="0" documentId="13_ncr:1_{FD3C36EF-5154-4B3D-979F-AB69E13F8704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01-01-01_ВОР (2)" sheetId="3" r:id="rId1"/>
    <sheet name="01-01-01_ВОР" sheetId="2" r:id="rId2"/>
    <sheet name="рыба" sheetId="1" r:id="rId3"/>
  </sheets>
  <definedNames>
    <definedName name="_xlnm.Print_Titles" localSheetId="1">'01-01-01_ВОР'!$5:$5</definedName>
    <definedName name="_xlnm.Print_Titles" localSheetId="0">'01-01-01_ВОР (2)'!$5:$5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1" i="3" l="1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L18" i="3"/>
  <c r="K18" i="3"/>
  <c r="J18" i="3"/>
  <c r="K17" i="3"/>
  <c r="J17" i="3"/>
  <c r="L16" i="3"/>
  <c r="K16" i="3"/>
  <c r="J16" i="3"/>
  <c r="L15" i="3"/>
  <c r="K15" i="3"/>
  <c r="J15" i="3"/>
  <c r="K14" i="3"/>
  <c r="J14" i="3"/>
  <c r="L13" i="3"/>
  <c r="K13" i="3"/>
  <c r="J13" i="3"/>
  <c r="L12" i="3"/>
  <c r="K12" i="3"/>
  <c r="J12" i="3"/>
  <c r="L11" i="3"/>
  <c r="K11" i="3"/>
  <c r="J11" i="3"/>
  <c r="K10" i="3"/>
  <c r="J10" i="3"/>
  <c r="K9" i="3"/>
  <c r="J9" i="3"/>
  <c r="K8" i="3"/>
  <c r="J8" i="3"/>
  <c r="A8" i="3"/>
  <c r="J8" i="2"/>
  <c r="K8" i="2"/>
  <c r="J9" i="2"/>
  <c r="K9" i="2"/>
  <c r="J10" i="2"/>
  <c r="K10" i="2"/>
  <c r="L10" i="2"/>
  <c r="J11" i="2"/>
  <c r="A11" i="2" s="1"/>
  <c r="K11" i="2"/>
  <c r="L11" i="2"/>
  <c r="J12" i="2"/>
  <c r="A12" i="2" s="1"/>
  <c r="K12" i="2"/>
  <c r="L12" i="2"/>
  <c r="J13" i="2"/>
  <c r="K13" i="2"/>
  <c r="L13" i="2"/>
  <c r="J14" i="2"/>
  <c r="K14" i="2"/>
  <c r="J15" i="2"/>
  <c r="K15" i="2"/>
  <c r="L15" i="2"/>
  <c r="J16" i="2"/>
  <c r="K16" i="2"/>
  <c r="L16" i="2"/>
  <c r="J17" i="2"/>
  <c r="K17" i="2"/>
  <c r="J18" i="2"/>
  <c r="K18" i="2"/>
  <c r="L18" i="2"/>
  <c r="J19" i="2"/>
  <c r="K19" i="2"/>
  <c r="J20" i="2"/>
  <c r="K20" i="2"/>
  <c r="J21" i="2"/>
  <c r="K21" i="2"/>
  <c r="J22" i="2"/>
  <c r="K22" i="2"/>
  <c r="J23" i="2"/>
  <c r="K23" i="2"/>
  <c r="J24" i="2"/>
  <c r="K24" i="2"/>
  <c r="J25" i="2"/>
  <c r="K25" i="2"/>
  <c r="J26" i="2"/>
  <c r="K26" i="2"/>
  <c r="J27" i="2"/>
  <c r="K27" i="2"/>
  <c r="J28" i="2"/>
  <c r="K28" i="2"/>
  <c r="J29" i="2"/>
  <c r="K29" i="2"/>
  <c r="J30" i="2"/>
  <c r="K30" i="2"/>
  <c r="J31" i="2"/>
  <c r="K31" i="2"/>
  <c r="J32" i="2"/>
  <c r="K32" i="2"/>
  <c r="J33" i="2"/>
  <c r="K33" i="2"/>
  <c r="J34" i="2"/>
  <c r="K34" i="2"/>
  <c r="J35" i="2"/>
  <c r="K35" i="2"/>
  <c r="J36" i="2"/>
  <c r="K36" i="2"/>
  <c r="J37" i="2"/>
  <c r="K37" i="2"/>
  <c r="J38" i="2"/>
  <c r="K38" i="2"/>
  <c r="J39" i="2"/>
  <c r="K39" i="2"/>
  <c r="J40" i="2"/>
  <c r="K40" i="2"/>
  <c r="J41" i="2"/>
  <c r="K41" i="2"/>
  <c r="J42" i="2"/>
  <c r="K42" i="2"/>
  <c r="J43" i="2"/>
  <c r="K43" i="2"/>
  <c r="J44" i="2"/>
  <c r="K44" i="2"/>
  <c r="J45" i="2"/>
  <c r="K45" i="2"/>
  <c r="J46" i="2"/>
  <c r="K46" i="2"/>
  <c r="J47" i="2"/>
  <c r="K47" i="2"/>
  <c r="J48" i="2"/>
  <c r="K48" i="2"/>
  <c r="J49" i="2"/>
  <c r="K49" i="2"/>
  <c r="J50" i="2"/>
  <c r="K50" i="2"/>
  <c r="J51" i="2"/>
  <c r="K51" i="2"/>
  <c r="J52" i="2"/>
  <c r="K52" i="2"/>
  <c r="J53" i="2"/>
  <c r="K53" i="2"/>
  <c r="J54" i="2"/>
  <c r="K54" i="2"/>
  <c r="J55" i="2"/>
  <c r="K55" i="2"/>
  <c r="J56" i="2"/>
  <c r="K56" i="2"/>
  <c r="J57" i="2"/>
  <c r="K57" i="2"/>
  <c r="J58" i="2"/>
  <c r="K58" i="2"/>
  <c r="J59" i="2"/>
  <c r="K59" i="2"/>
  <c r="J60" i="2"/>
  <c r="K60" i="2"/>
  <c r="J61" i="2"/>
  <c r="K61" i="2"/>
  <c r="J62" i="2"/>
  <c r="K62" i="2"/>
  <c r="J63" i="2"/>
  <c r="K63" i="2"/>
  <c r="J64" i="2"/>
  <c r="K64" i="2"/>
  <c r="J65" i="2"/>
  <c r="K65" i="2"/>
  <c r="J66" i="2"/>
  <c r="K66" i="2"/>
  <c r="J67" i="2"/>
  <c r="K67" i="2"/>
  <c r="J68" i="2"/>
  <c r="K68" i="2"/>
  <c r="J69" i="2"/>
  <c r="K69" i="2"/>
  <c r="A11" i="3" l="1"/>
  <c r="A36" i="3"/>
  <c r="A47" i="3"/>
  <c r="A20" i="3"/>
  <c r="A9" i="3"/>
  <c r="A29" i="3"/>
  <c r="A18" i="3"/>
  <c r="A46" i="3"/>
  <c r="A10" i="3"/>
  <c r="A22" i="3"/>
  <c r="A37" i="3"/>
  <c r="A34" i="3"/>
  <c r="A44" i="3"/>
  <c r="A15" i="3"/>
  <c r="L10" i="3"/>
  <c r="A16" i="3"/>
  <c r="A49" i="3"/>
  <c r="A26" i="3"/>
  <c r="A21" i="3"/>
  <c r="A40" i="3"/>
  <c r="A45" i="3"/>
  <c r="A13" i="3"/>
  <c r="A50" i="3"/>
  <c r="A43" i="3"/>
  <c r="A32" i="3"/>
  <c r="A51" i="3"/>
  <c r="A17" i="3"/>
  <c r="A35" i="3"/>
  <c r="A27" i="3"/>
  <c r="A39" i="3"/>
  <c r="A12" i="3"/>
  <c r="A23" i="3"/>
  <c r="A33" i="3"/>
  <c r="A28" i="3"/>
  <c r="A52" i="2"/>
  <c r="A24" i="2"/>
  <c r="A49" i="2"/>
  <c r="A42" i="2"/>
  <c r="A44" i="2"/>
  <c r="A39" i="2"/>
  <c r="A33" i="2"/>
  <c r="A13" i="2"/>
  <c r="A45" i="2"/>
  <c r="A59" i="2"/>
  <c r="A65" i="2"/>
  <c r="A61" i="2"/>
  <c r="A69" i="2"/>
  <c r="A68" i="2"/>
  <c r="A50" i="2"/>
  <c r="A51" i="2"/>
  <c r="A36" i="2"/>
  <c r="A8" i="2"/>
  <c r="A9" i="2"/>
  <c r="A10" i="2"/>
  <c r="A62" i="2"/>
  <c r="A47" i="2"/>
  <c r="A23" i="2"/>
  <c r="A34" i="2"/>
  <c r="A66" i="2"/>
  <c r="A21" i="2"/>
  <c r="A55" i="2"/>
  <c r="A41" i="2"/>
  <c r="A35" i="2"/>
  <c r="A67" i="2"/>
  <c r="A58" i="2"/>
  <c r="A40" i="2"/>
  <c r="A15" i="2"/>
  <c r="A57" i="2"/>
  <c r="A16" i="2"/>
  <c r="A63" i="2"/>
  <c r="A64" i="2"/>
  <c r="A27" i="2"/>
  <c r="A46" i="2"/>
  <c r="A29" i="2"/>
  <c r="A17" i="2"/>
  <c r="A18" i="2"/>
  <c r="A56" i="2"/>
  <c r="A20" i="2"/>
  <c r="A30" i="2"/>
  <c r="A25" i="2"/>
  <c r="A26" i="2"/>
  <c r="A22" i="2"/>
  <c r="A43" i="2"/>
  <c r="A28" i="2"/>
</calcChain>
</file>

<file path=xl/sharedStrings.xml><?xml version="1.0" encoding="utf-8"?>
<sst xmlns="http://schemas.openxmlformats.org/spreadsheetml/2006/main" count="779" uniqueCount="178">
  <si>
    <t>№ в ЛСР</t>
  </si>
  <si>
    <t>Наименование работ</t>
  </si>
  <si>
    <t>Кол-во</t>
  </si>
  <si>
    <t>Ссылка на чертежи, спецификации</t>
  </si>
  <si>
    <t>Формула расчета, расчет объемов работ и расхода материалов</t>
  </si>
  <si>
    <t>№ п/п</t>
  </si>
  <si>
    <t>Ед. изм.</t>
  </si>
  <si>
    <t>Ведомость объёмов работ</t>
  </si>
  <si>
    <t>Ед.
изм.</t>
  </si>
  <si>
    <t>Ссылки на чертежи</t>
  </si>
  <si>
    <t>Формула расчёта, расчёт объёмов работ и расхода материалов</t>
  </si>
  <si>
    <t>Раздел 1. Фундаменты несущих колонн</t>
  </si>
  <si>
    <t>Демонтажные работы</t>
  </si>
  <si>
    <t>1</t>
  </si>
  <si>
    <t>Резка дисковыми стенорезными машинами бетонных и железобетонных конструкций стен, перегородок и перекрытий глубиной 230 мм</t>
  </si>
  <si>
    <t>м реза</t>
  </si>
  <si>
    <t xml:space="preserve"> </t>
  </si>
  <si>
    <t>Диск алмазный для твердых материалов, диаметр 350 мм</t>
  </si>
  <si>
    <t>шт</t>
  </si>
  <si>
    <t>3</t>
  </si>
  <si>
    <t>Разборка горизонтальных поверхностей бетонных конструкций при помощи отбойных молотков, бетон марки: 350</t>
  </si>
  <si>
    <t>м3</t>
  </si>
  <si>
    <t>4</t>
  </si>
  <si>
    <t>Гидроизоляция боковая обмазочная битумная в 2 слоя по выровненной поверхности бутовой кладки, кирпичу, бетону/Демонтаж</t>
  </si>
  <si>
    <t>100 м2</t>
  </si>
  <si>
    <t xml:space="preserve">31,2 / 100 </t>
  </si>
  <si>
    <t>5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</si>
  <si>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</si>
  <si>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</si>
  <si>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(34,272*2,5+31,2*1,3/1000)*0,8 </t>
  </si>
  <si>
    <t>6</t>
  </si>
  <si>
    <t>Погрузка при автомобильных перевозках мусора строительного с погрузкой вручную</t>
  </si>
  <si>
    <t xml:space="preserve">(34,272*2,5+31,2*1,3/1000)*0,2 </t>
  </si>
  <si>
    <t>7</t>
  </si>
  <si>
    <t>Перевозка и утилизация отходов 4-5 класса опасности</t>
  </si>
  <si>
    <t xml:space="preserve">0,192+31,2*0,01 </t>
  </si>
  <si>
    <t>Земляные работы</t>
  </si>
  <si>
    <t>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</si>
  <si>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</si>
  <si>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</si>
  <si>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 xml:space="preserve">(((2,9*2,6)-(0,8*0,5))*12*0,6) / 100 </t>
  </si>
  <si>
    <t>9</t>
  </si>
  <si>
    <t>Погрузка вручную неуплотненного грунта из штабелей и отвалов в транспортные средства, группа грунтов: 2</t>
  </si>
  <si>
    <t>10</t>
  </si>
  <si>
    <t>11</t>
  </si>
  <si>
    <t>Засыпка вручную траншей, пазух котлованов и ям, группа грунтов: 1</t>
  </si>
  <si>
    <t xml:space="preserve">47,124 / 100 </t>
  </si>
  <si>
    <t>Песок карьерный</t>
  </si>
  <si>
    <t>Строительно-монтажные работы</t>
  </si>
  <si>
    <t>14</t>
  </si>
  <si>
    <t>Устройство бетонной подготовки</t>
  </si>
  <si>
    <t xml:space="preserve">(((2,9*2,6)-(0,8*0,5))*12*0,05) / 100 </t>
  </si>
  <si>
    <t>15</t>
  </si>
  <si>
    <t>Смеси бетонные тяжелого бетона (БСТ), класс В7,5 (М100)</t>
  </si>
  <si>
    <t>16</t>
  </si>
  <si>
    <t>Армирование подстилающих слоев и набетонок</t>
  </si>
  <si>
    <t>т</t>
  </si>
  <si>
    <t xml:space="preserve">330*0,888/1000 </t>
  </si>
  <si>
    <t>17</t>
  </si>
  <si>
    <t>Сталь арматурная, горячекатаная, периодического профиля, класс А-III, диаметр 12 мм</t>
  </si>
  <si>
    <t>18</t>
  </si>
  <si>
    <t>Гидроизоляция боковая обмазочная битумная в 2 слоя по выровненной поверхности бутовой кладки, кирпичу, бетону</t>
  </si>
  <si>
    <t>19</t>
  </si>
  <si>
    <t>Мастика "Ярославна БПХ-2"</t>
  </si>
  <si>
    <t>20</t>
  </si>
  <si>
    <t>Праймер битумный производства «Техно-Николь»</t>
  </si>
  <si>
    <t>21</t>
  </si>
  <si>
    <t>Устройство покрытий: бетонных толщиной 30 мм</t>
  </si>
  <si>
    <t xml:space="preserve">(((2,9*2,6)-(0,8*0,5))*12) / 100 </t>
  </si>
  <si>
    <t>22</t>
  </si>
  <si>
    <t>Устройство покрытий: на каждые 5 мм изменения толщины покрытия добавлять или исключать к расценке 11-01-015-01</t>
  </si>
  <si>
    <t>23</t>
  </si>
  <si>
    <t>Смеси бетонные тяжелого бетона (БСТ), класс В25 (М350)</t>
  </si>
  <si>
    <t xml:space="preserve">2,62242+14,86038 </t>
  </si>
  <si>
    <t>24</t>
  </si>
  <si>
    <t>Раздел 2. Выборка грунта</t>
  </si>
  <si>
    <t>25</t>
  </si>
  <si>
    <t xml:space="preserve">12 / 100 </t>
  </si>
  <si>
    <t>26</t>
  </si>
  <si>
    <t>27</t>
  </si>
  <si>
    <t>28</t>
  </si>
  <si>
    <t xml:space="preserve">12*1,1 </t>
  </si>
  <si>
    <t>Раздел 3. Несущие колонны</t>
  </si>
  <si>
    <t>31</t>
  </si>
  <si>
    <t>Подъемники гидравлические высотой подъема: 12,5 м</t>
  </si>
  <si>
    <t>маш.-ч</t>
  </si>
  <si>
    <t xml:space="preserve">2*8 </t>
  </si>
  <si>
    <t>32</t>
  </si>
  <si>
    <t>33</t>
  </si>
  <si>
    <t xml:space="preserve">(230/50*0,73)/100*33,6 </t>
  </si>
  <si>
    <t>34</t>
  </si>
  <si>
    <t>На каждые 100 мм увеличения глубины реза добавлять к расценке 46-04-016-01</t>
  </si>
  <si>
    <t>35</t>
  </si>
  <si>
    <t>Диск алмазный для твердых материалов, диаметр: 600 мм</t>
  </si>
  <si>
    <t>36</t>
  </si>
  <si>
    <t>Разборка вертикальных поверхностей бетонных конструкций при помощи отбойных молотков, бетон марки: 350</t>
  </si>
  <si>
    <t>37</t>
  </si>
  <si>
    <t xml:space="preserve">0,192*2,5*0,8 </t>
  </si>
  <si>
    <t>38</t>
  </si>
  <si>
    <t xml:space="preserve">0,192*2,5*0,2 </t>
  </si>
  <si>
    <t>39</t>
  </si>
  <si>
    <t>40</t>
  </si>
  <si>
    <t>Покрытие поверхностей грунтовкой глубокого проникновения: за 1 раз стен</t>
  </si>
  <si>
    <t xml:space="preserve">(0,6*12*2) / 100 </t>
  </si>
  <si>
    <t>41</t>
  </si>
  <si>
    <t>Грунтовка: водно-дисперсионная "БИРСС Бетон-контакт"</t>
  </si>
  <si>
    <t xml:space="preserve">14,4*0,3/1000 </t>
  </si>
  <si>
    <t>42</t>
  </si>
  <si>
    <t>Заполнение бетоном отдельных мест в перекрытиях</t>
  </si>
  <si>
    <t>43</t>
  </si>
  <si>
    <t>Раствор готовый кладочный, цементный, М100</t>
  </si>
  <si>
    <t>Раздел 4. Кровля</t>
  </si>
  <si>
    <t>44</t>
  </si>
  <si>
    <t>Разборка покрытий кровель: из рулонных материалов</t>
  </si>
  <si>
    <t xml:space="preserve">3 / 100 </t>
  </si>
  <si>
    <t>45</t>
  </si>
  <si>
    <t>Разборка бетонных оснований под полы: на гравии/применит. Демонтаж стяжки бетонной</t>
  </si>
  <si>
    <t>46</t>
  </si>
  <si>
    <t>Разборка засыпной изоляции перекрытий: чердачных, толщина засыпки 20 см/применит. Демонтаж керамзитной засыпки</t>
  </si>
  <si>
    <t>47</t>
  </si>
  <si>
    <t xml:space="preserve">3*5,5/1000+0,15*2,4+0,3*450/1000 </t>
  </si>
  <si>
    <t>48</t>
  </si>
  <si>
    <t xml:space="preserve">3*0,0042+0,15+0,3 </t>
  </si>
  <si>
    <t>49</t>
  </si>
  <si>
    <t>Утепление покрытий: керамзитом</t>
  </si>
  <si>
    <t>50</t>
  </si>
  <si>
    <t>Гравий керамзитовый М 250, фракция 5-10 мм</t>
  </si>
  <si>
    <t>51</t>
  </si>
  <si>
    <t>Устройство выравнивающих стяжек: цементно-песчаных толщиной 15 мм (Толщина слоя 50мм)</t>
  </si>
  <si>
    <t>52</t>
  </si>
  <si>
    <t>53</t>
  </si>
  <si>
    <t>Устройство выравнивающих стяжек: на каждый 1 мм изменения толщины добавлять или исключать к расценке 12-01-017-01</t>
  </si>
  <si>
    <t>54</t>
  </si>
  <si>
    <t>55</t>
  </si>
  <si>
    <t>Устройство кровель плоских из наплавляемых материалов: в два слоя</t>
  </si>
  <si>
    <t xml:space="preserve">6,75 / 100 </t>
  </si>
  <si>
    <t>56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</si>
  <si>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</si>
  <si>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м2</t>
  </si>
  <si>
    <t>57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</si>
  <si>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</si>
  <si>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Составил:</t>
  </si>
  <si>
    <t/>
  </si>
  <si>
    <t>[должность, подпись (инициалы, фамилия)]</t>
  </si>
  <si>
    <t>Проверил:</t>
  </si>
  <si>
    <t>м</t>
  </si>
  <si>
    <t>смен</t>
  </si>
  <si>
    <t>Нарезка швов в бетонных полах</t>
  </si>
  <si>
    <t>2,9*2+2,6*2 х 12</t>
  </si>
  <si>
    <t xml:space="preserve">Разбивка фундамента  пола вручную отбойными молотками </t>
  </si>
  <si>
    <t>((2,9*2,6)-(0,8*0,5))*12*0,4</t>
  </si>
  <si>
    <t>Погрузка-разгрузка строительного мусора  экскаватором</t>
  </si>
  <si>
    <t>Погрузка-разгрузка строительного мусора вручную</t>
  </si>
  <si>
    <t>Снятие 2-х слоев обмазочной гидроизоляци фундаментов</t>
  </si>
  <si>
    <t>(0,8*2+0,5*2)*1 х 12шт</t>
  </si>
  <si>
    <t>((2,9*2,6)-(0,8*0,5))*12*0,6</t>
  </si>
  <si>
    <t>Разработка грунта вручную</t>
  </si>
  <si>
    <t>Погрузка грунта</t>
  </si>
  <si>
    <t>Обратная засыпка песком с уплотнением</t>
  </si>
  <si>
    <t>((2,9*2,6)-(0,8*0,5))*12*0,55</t>
  </si>
  <si>
    <t>((2,9*2,6)-(0,8*0,5))*12*0,05</t>
  </si>
  <si>
    <t>Устройство бетонной подготовки B7,5</t>
  </si>
  <si>
    <t xml:space="preserve">Устройство армокаркаса сварного </t>
  </si>
  <si>
    <t>кг</t>
  </si>
  <si>
    <t>Устройство гидроизоляции битумной, в 2 слоя</t>
  </si>
  <si>
    <t>Бетонирование пола смесью В25</t>
  </si>
  <si>
    <t>Работа на высоте на подъемнике 12,5м</t>
  </si>
  <si>
    <t>Нарезка швов в бетонных колоннах</t>
  </si>
  <si>
    <t xml:space="preserve">Разбивка бетонных колонн вручную отбойными молотками </t>
  </si>
  <si>
    <t>Покрытие участков колонн бетоноконтактом</t>
  </si>
  <si>
    <t>Восстановление демонтируемых участков бетоном</t>
  </si>
  <si>
    <t>Вырезка кровельного покрытия рулонного</t>
  </si>
  <si>
    <t>Демонтаж бетонной стяжки</t>
  </si>
  <si>
    <t>Демонтаж засыпки керамзитной 20см</t>
  </si>
  <si>
    <t>Погрузка строительного мусора</t>
  </si>
  <si>
    <t>Засыпка покрытий керамзитом</t>
  </si>
  <si>
    <t>Устройство стяжки кладочным раствоом М100</t>
  </si>
  <si>
    <t>Устройство покрытий кровли битумно-полимерным материаом в 2 слоя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</si>
</sst>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"/>
    <numFmt numFmtId="169" formatCode="0.0"/>
    <numFmt numFmtId="170" formatCode="0.0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5" fillId="0" borderId="0" xfId="1"/>
    <xf numFmtId="49" fontId="7" fillId="0" borderId="0" xfId="1" applyNumberFormat="1" applyFont="1" applyAlignment="1">
      <alignment vertical="center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7" fillId="0" borderId="1" xfId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1" fontId="7" fillId="0" borderId="1" xfId="1" applyNumberFormat="1" applyFont="1" applyBorder="1" applyAlignment="1">
      <alignment horizontal="right" vertical="top" wrapText="1"/>
    </xf>
    <xf numFmtId="0" fontId="7" fillId="0" borderId="1" xfId="1" applyFont="1" applyBorder="1" applyAlignment="1">
      <alignment horizontal="right" vertical="top" wrapText="1"/>
    </xf>
    <xf numFmtId="0" fontId="7" fillId="0" borderId="0" xfId="1" applyFont="1"/>
    <xf numFmtId="2" fontId="7" fillId="0" borderId="1" xfId="1" applyNumberFormat="1" applyFont="1" applyBorder="1" applyAlignment="1">
      <alignment horizontal="right" vertical="top" wrapText="1"/>
    </xf>
    <xf numFmtId="168" fontId="7" fillId="0" borderId="1" xfId="1" applyNumberFormat="1" applyFont="1" applyBorder="1" applyAlignment="1">
      <alignment horizontal="right" vertical="top" wrapText="1"/>
    </xf>
    <xf numFmtId="169" fontId="7" fillId="0" borderId="1" xfId="1" applyNumberFormat="1" applyFont="1" applyBorder="1" applyAlignment="1">
      <alignment horizontal="right" vertical="top" wrapText="1"/>
    </xf>
    <xf numFmtId="170" fontId="7" fillId="0" borderId="1" xfId="1" applyNumberFormat="1" applyFont="1" applyBorder="1" applyAlignment="1">
      <alignment horizontal="right" vertical="top" wrapText="1"/>
    </xf>
    <xf numFmtId="49" fontId="10" fillId="0" borderId="0" xfId="1" applyNumberFormat="1" applyFont="1"/>
    <xf numFmtId="0" fontId="10" fillId="0" borderId="0" xfId="1" applyFont="1" applyAlignment="1">
      <alignment horizontal="right" vertical="top"/>
    </xf>
    <xf numFmtId="0" fontId="10" fillId="0" borderId="0" xfId="1" applyFont="1" applyAlignment="1">
      <alignment wrapText="1"/>
    </xf>
    <xf numFmtId="0" fontId="10" fillId="0" borderId="0" xfId="1" applyFont="1"/>
    <xf numFmtId="49" fontId="10" fillId="0" borderId="0" xfId="1" applyNumberFormat="1" applyFont="1" applyAlignment="1">
      <alignment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2" fillId="0" borderId="0" xfId="1" applyFont="1"/>
    <xf numFmtId="49" fontId="7" fillId="0" borderId="0" xfId="1" applyNumberFormat="1" applyFont="1"/>
    <xf numFmtId="0" fontId="7" fillId="0" borderId="0" xfId="1" applyFont="1" applyAlignment="1">
      <alignment wrapText="1"/>
    </xf>
    <xf numFmtId="0" fontId="10" fillId="0" borderId="4" xfId="1" applyFont="1" applyBorder="1" applyAlignment="1">
      <alignment vertical="top" wrapText="1"/>
    </xf>
    <xf numFmtId="0" fontId="11" fillId="0" borderId="5" xfId="1" applyFont="1" applyBorder="1" applyAlignment="1">
      <alignment vertical="top"/>
    </xf>
    <xf numFmtId="0" fontId="9" fillId="0" borderId="1" xfId="1" applyFont="1" applyBorder="1" applyAlignment="1">
      <alignment vertical="center" wrapText="1"/>
    </xf>
    <xf numFmtId="0" fontId="6" fillId="0" borderId="0" xfId="1" applyFont="1" applyAlignment="1"/>
    <xf numFmtId="0" fontId="7" fillId="0" borderId="1" xfId="1" applyFont="1" applyBorder="1" applyAlignment="1">
      <alignment vertical="center" wrapText="1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7" fillId="0" borderId="0" xfId="1" applyNumberFormat="1" applyFont="1"/>
    <xf numFmtId="0" fontId="7" fillId="2" borderId="1" xfId="1" applyFont="1" applyFill="1" applyBorder="1" applyAlignment="1">
      <alignment horizontal="center" vertical="top"/>
    </xf>
    <xf numFmtId="49" fontId="7" fillId="2" borderId="1" xfId="1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center" vertical="top" wrapText="1"/>
    </xf>
    <xf numFmtId="1" fontId="7" fillId="2" borderId="1" xfId="1" applyNumberFormat="1" applyFont="1" applyFill="1" applyBorder="1" applyAlignment="1">
      <alignment horizontal="right" vertical="top" wrapText="1"/>
    </xf>
    <xf numFmtId="0" fontId="7" fillId="2" borderId="1" xfId="1" applyFont="1" applyFill="1" applyBorder="1" applyAlignment="1">
      <alignment horizontal="right" vertical="top" wrapText="1"/>
    </xf>
    <xf numFmtId="0" fontId="5" fillId="2" borderId="0" xfId="1" applyFill="1" applyAlignment="1">
      <alignment horizontal="center"/>
    </xf>
    <xf numFmtId="1" fontId="7" fillId="2" borderId="0" xfId="1" applyNumberFormat="1" applyFont="1" applyFill="1"/>
    <xf numFmtId="0" fontId="5" fillId="2" borderId="0" xfId="1" applyFill="1"/>
    <xf numFmtId="0" fontId="8" fillId="2" borderId="0" xfId="1" applyFont="1" applyFill="1" applyAlignment="1">
      <alignment wrapText="1"/>
    </xf>
    <xf numFmtId="0" fontId="9" fillId="2" borderId="0" xfId="1" applyFont="1" applyFill="1" applyAlignment="1">
      <alignment wrapText="1"/>
    </xf>
    <xf numFmtId="168" fontId="7" fillId="2" borderId="1" xfId="1" applyNumberFormat="1" applyFont="1" applyFill="1" applyBorder="1" applyAlignment="1">
      <alignment horizontal="right" vertical="top" wrapText="1"/>
    </xf>
    <xf numFmtId="1" fontId="5" fillId="2" borderId="0" xfId="1" applyNumberFormat="1" applyFill="1"/>
    <xf numFmtId="168" fontId="5" fillId="2" borderId="0" xfId="1" applyNumberFormat="1" applyFill="1"/>
    <xf numFmtId="169" fontId="7" fillId="2" borderId="1" xfId="1" applyNumberFormat="1" applyFont="1" applyFill="1" applyBorder="1" applyAlignment="1">
      <alignment horizontal="right" vertical="top" wrapText="1"/>
    </xf>
    <xf numFmtId="0" fontId="5" fillId="0" borderId="1" xfId="1" applyBorder="1" applyAlignment="1">
      <alignment horizontal="left" vertical="center" wrapText="1"/>
    </xf>
    <xf numFmtId="0" fontId="5" fillId="0" borderId="1" xfId="1" applyBorder="1" applyAlignment="1">
      <alignment horizontal="center" vertical="center" wrapText="1"/>
    </xf>
    <xf numFmtId="0" fontId="5" fillId="2" borderId="1" xfId="1" applyFill="1" applyBorder="1" applyAlignment="1">
      <alignment horizontal="left" vertical="center" wrapText="1"/>
    </xf>
    <xf numFmtId="0" fontId="5" fillId="2" borderId="1" xfId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2" fontId="7" fillId="2" borderId="1" xfId="1" applyNumberFormat="1" applyFont="1" applyFill="1" applyBorder="1" applyAlignment="1">
      <alignment horizontal="right" vertical="top" wrapText="1"/>
    </xf>
    <xf numFmtId="170" fontId="7" fillId="2" borderId="1" xfId="1" applyNumberFormat="1" applyFont="1" applyFill="1" applyBorder="1" applyAlignment="1">
      <alignment horizontal="right" vertical="top" wrapText="1"/>
    </xf>
    <xf numFmtId="168" fontId="7" fillId="2" borderId="1" xfId="1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 xr:uid="{8713116C-A3FE-4258-A96A-04004489A8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BCD9-60C2-4975-9C74-CA78F0D22ABE}">
  <sheetPr>
    <pageSetUpPr fitToPage="1"/>
  </sheetPr>
  <dimension ref="A2:W59"/>
  <sheetViews>
    <sheetView workbookViewId="0">
      <selection activeCell="N48" sqref="N48"/>
    </sheetView>
  </sheetViews>
  <sheetFormatPr defaultColWidth="9.109375" defaultRowHeight="11.25" customHeight="1" x14ac:dyDescent="0.2"/>
  <cols>
    <col min="1" max="1" width="5.5546875" style="29" customWidth="1"/>
    <col min="2" max="2" width="5.5546875" style="15" customWidth="1"/>
    <col min="3" max="3" width="44.44140625" style="15" customWidth="1"/>
    <col min="4" max="4" width="10.6640625" style="15" customWidth="1"/>
    <col min="5" max="5" width="12.33203125" style="15" customWidth="1"/>
    <col min="6" max="6" width="12.5546875" style="15" customWidth="1"/>
    <col min="7" max="7" width="22.109375" style="15" customWidth="1"/>
    <col min="8" max="8" width="22" style="15" customWidth="1"/>
    <col min="9" max="9" width="31.77734375" style="15" hidden="1" customWidth="1"/>
    <col min="10" max="10" width="18.44140625" style="15" hidden="1" customWidth="1"/>
    <col min="11" max="11" width="9.33203125" style="15" hidden="1" customWidth="1"/>
    <col min="12" max="12" width="18.33203125" style="15" hidden="1" customWidth="1"/>
    <col min="13" max="13" width="0" style="15" hidden="1" customWidth="1"/>
    <col min="14" max="14" width="37.77734375" style="4" customWidth="1"/>
    <col min="15" max="16" width="9.109375" style="4"/>
    <col min="17" max="17" width="33.6640625" style="4" customWidth="1"/>
    <col min="18" max="19" width="135.33203125" style="30" hidden="1" customWidth="1"/>
    <col min="20" max="20" width="55.109375" style="30" hidden="1" customWidth="1"/>
    <col min="21" max="21" width="69" style="30" hidden="1" customWidth="1"/>
    <col min="22" max="22" width="55.109375" style="30" hidden="1" customWidth="1"/>
    <col min="23" max="23" width="69" style="30" hidden="1" customWidth="1"/>
    <col min="24" max="16384" width="9.109375" style="15"/>
  </cols>
  <sheetData>
    <row r="2" spans="1:19" s="1" customFormat="1" ht="17.399999999999999" x14ac:dyDescent="0.3">
      <c r="A2" s="34" t="s">
        <v>7</v>
      </c>
      <c r="B2" s="34"/>
      <c r="C2" s="34"/>
      <c r="D2" s="34"/>
      <c r="E2" s="34"/>
      <c r="F2" s="34"/>
      <c r="G2" s="34"/>
      <c r="H2" s="34"/>
      <c r="N2" s="4"/>
      <c r="O2" s="4"/>
      <c r="P2" s="4"/>
      <c r="Q2" s="4"/>
    </row>
    <row r="3" spans="1:19" s="1" customFormat="1" ht="9.75" customHeight="1" x14ac:dyDescent="0.3">
      <c r="A3" s="2"/>
      <c r="N3" s="4"/>
      <c r="O3" s="4"/>
      <c r="P3" s="4"/>
      <c r="Q3" s="4"/>
    </row>
    <row r="4" spans="1:19" s="1" customFormat="1" ht="36" customHeight="1" x14ac:dyDescent="0.3">
      <c r="A4" s="3" t="s">
        <v>5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  <c r="G4" s="35" t="s">
        <v>10</v>
      </c>
      <c r="H4" s="35"/>
      <c r="N4" s="4"/>
      <c r="O4" s="4"/>
      <c r="P4" s="4"/>
      <c r="Q4" s="4"/>
    </row>
    <row r="5" spans="1:19" s="1" customFormat="1" ht="14.4" x14ac:dyDescent="0.3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36">
        <v>7</v>
      </c>
      <c r="H5" s="37"/>
      <c r="N5" s="4"/>
      <c r="O5" s="4"/>
      <c r="P5" s="4"/>
      <c r="Q5" s="4"/>
    </row>
    <row r="6" spans="1:19" s="50" customFormat="1" ht="14.4" customHeight="1" x14ac:dyDescent="0.3">
      <c r="A6" s="65"/>
      <c r="B6" s="65"/>
      <c r="C6" s="65" t="s">
        <v>11</v>
      </c>
      <c r="D6" s="65"/>
      <c r="E6" s="65"/>
      <c r="F6" s="65"/>
      <c r="G6" s="65"/>
      <c r="H6" s="65"/>
      <c r="N6" s="65" t="s">
        <v>11</v>
      </c>
      <c r="O6" s="69"/>
      <c r="P6" s="69"/>
      <c r="Q6" s="69"/>
      <c r="R6" s="51" t="s">
        <v>11</v>
      </c>
    </row>
    <row r="7" spans="1:19" s="50" customFormat="1" ht="14.4" customHeight="1" x14ac:dyDescent="0.3">
      <c r="A7" s="64"/>
      <c r="B7" s="64"/>
      <c r="C7" s="64" t="s">
        <v>12</v>
      </c>
      <c r="D7" s="64"/>
      <c r="E7" s="64"/>
      <c r="F7" s="64"/>
      <c r="G7" s="64"/>
      <c r="H7" s="64"/>
      <c r="N7" s="64" t="s">
        <v>12</v>
      </c>
      <c r="O7" s="69"/>
      <c r="P7" s="69"/>
      <c r="Q7" s="69"/>
      <c r="R7" s="51"/>
      <c r="S7" s="52" t="s">
        <v>12</v>
      </c>
    </row>
    <row r="8" spans="1:19" s="50" customFormat="1" ht="30.6" x14ac:dyDescent="0.3">
      <c r="A8" s="42">
        <f>IF(J8&lt;&gt;"",COUNTA(J$1:J8),"")</f>
        <v>1</v>
      </c>
      <c r="B8" s="43" t="s">
        <v>13</v>
      </c>
      <c r="C8" s="44" t="s">
        <v>14</v>
      </c>
      <c r="D8" s="45" t="s">
        <v>15</v>
      </c>
      <c r="E8" s="46">
        <v>132</v>
      </c>
      <c r="F8" s="44"/>
      <c r="G8" s="47"/>
      <c r="H8" s="44" t="s">
        <v>16</v>
      </c>
      <c r="I8" s="48" t="s">
        <v>145</v>
      </c>
      <c r="J8" s="49">
        <f>E8</f>
        <v>132</v>
      </c>
      <c r="K8" s="50" t="str">
        <f>D8</f>
        <v>м реза</v>
      </c>
      <c r="L8" s="50">
        <v>132</v>
      </c>
      <c r="N8" s="69" t="s">
        <v>147</v>
      </c>
      <c r="O8" s="69" t="s">
        <v>145</v>
      </c>
      <c r="P8" s="69">
        <v>132</v>
      </c>
      <c r="Q8" s="69" t="s">
        <v>148</v>
      </c>
      <c r="R8" s="51"/>
      <c r="S8" s="52"/>
    </row>
    <row r="9" spans="1:19" s="50" customFormat="1" ht="20.399999999999999" x14ac:dyDescent="0.3">
      <c r="A9" s="42">
        <f>IF(J9&lt;&gt;"",COUNTA(J$1:J9),"")</f>
        <v>2</v>
      </c>
      <c r="B9" s="43" t="s">
        <v>19</v>
      </c>
      <c r="C9" s="44" t="s">
        <v>20</v>
      </c>
      <c r="D9" s="45" t="s">
        <v>21</v>
      </c>
      <c r="E9" s="53">
        <v>34.271999999999998</v>
      </c>
      <c r="F9" s="44"/>
      <c r="G9" s="47"/>
      <c r="H9" s="44" t="s">
        <v>16</v>
      </c>
      <c r="I9" s="48" t="s">
        <v>21</v>
      </c>
      <c r="J9" s="49">
        <f t="shared" ref="J9:J51" si="0">E9</f>
        <v>34.271999999999998</v>
      </c>
      <c r="K9" s="50" t="str">
        <f t="shared" ref="K9:K51" si="1">D9</f>
        <v>м3</v>
      </c>
      <c r="L9" s="50">
        <v>34</v>
      </c>
      <c r="N9" s="69" t="s">
        <v>149</v>
      </c>
      <c r="O9" s="69" t="s">
        <v>21</v>
      </c>
      <c r="P9" s="69">
        <v>34.271999999999998</v>
      </c>
      <c r="Q9" s="69" t="s">
        <v>150</v>
      </c>
      <c r="R9" s="51"/>
      <c r="S9" s="52"/>
    </row>
    <row r="10" spans="1:19" s="50" customFormat="1" ht="30.6" x14ac:dyDescent="0.3">
      <c r="A10" s="42">
        <f>IF(J10&lt;&gt;"",COUNTA(J$1:J10),"")</f>
        <v>3</v>
      </c>
      <c r="B10" s="43" t="s">
        <v>22</v>
      </c>
      <c r="C10" s="44" t="s">
        <v>23</v>
      </c>
      <c r="D10" s="45" t="s">
        <v>24</v>
      </c>
      <c r="E10" s="53">
        <v>0.312</v>
      </c>
      <c r="F10" s="44"/>
      <c r="G10" s="47"/>
      <c r="H10" s="44" t="s">
        <v>25</v>
      </c>
      <c r="I10" s="48" t="s">
        <v>138</v>
      </c>
      <c r="J10" s="49">
        <f t="shared" si="0"/>
        <v>0.312</v>
      </c>
      <c r="K10" s="50" t="str">
        <f t="shared" si="1"/>
        <v>100 м2</v>
      </c>
      <c r="L10" s="50">
        <f>J10*100</f>
        <v>31.2</v>
      </c>
      <c r="N10" s="69" t="s">
        <v>153</v>
      </c>
      <c r="O10" s="69" t="s">
        <v>138</v>
      </c>
      <c r="P10" s="69">
        <v>31.2</v>
      </c>
      <c r="Q10" s="69" t="s">
        <v>154</v>
      </c>
      <c r="R10" s="51"/>
      <c r="S10" s="52"/>
    </row>
    <row r="11" spans="1:19" s="50" customFormat="1" ht="30.6" x14ac:dyDescent="0.3">
      <c r="A11" s="42">
        <f>IF(J11&lt;&gt;"",COUNTA(J$1:J11),"")</f>
        <v>4</v>
      </c>
      <c r="B11" s="43" t="s">
        <v>26</v>
      </c>
      <c r="C11" s="44" t="s">
        <v>27</v>
      </c>
      <c r="D11" s="45" t="s">
        <v>28</v>
      </c>
      <c r="E11" s="53">
        <v>68.575999999999993</v>
      </c>
      <c r="F11" s="44"/>
      <c r="G11" s="47"/>
      <c r="H11" s="44" t="s">
        <v>29</v>
      </c>
      <c r="I11" s="48" t="s">
        <v>56</v>
      </c>
      <c r="J11" s="49">
        <f t="shared" si="0"/>
        <v>68.575999999999993</v>
      </c>
      <c r="K11" s="50" t="str">
        <f t="shared" si="1"/>
        <v>1 т груза</v>
      </c>
      <c r="L11" s="54">
        <f>E11</f>
        <v>68.575999999999993</v>
      </c>
      <c r="N11" s="69" t="s">
        <v>151</v>
      </c>
      <c r="O11" s="69" t="s">
        <v>56</v>
      </c>
      <c r="P11" s="68">
        <v>68.575999999999993</v>
      </c>
      <c r="Q11" s="45" t="s">
        <v>29</v>
      </c>
      <c r="R11" s="51"/>
      <c r="S11" s="52"/>
    </row>
    <row r="12" spans="1:19" s="50" customFormat="1" ht="20.399999999999999" x14ac:dyDescent="0.3">
      <c r="A12" s="42">
        <f>IF(J12&lt;&gt;"",COUNTA(J$1:J12),"")</f>
        <v>5</v>
      </c>
      <c r="B12" s="43" t="s">
        <v>30</v>
      </c>
      <c r="C12" s="44" t="s">
        <v>31</v>
      </c>
      <c r="D12" s="45" t="s">
        <v>28</v>
      </c>
      <c r="E12" s="53">
        <v>17.143999999999998</v>
      </c>
      <c r="F12" s="44"/>
      <c r="G12" s="47"/>
      <c r="H12" s="44" t="s">
        <v>32</v>
      </c>
      <c r="I12" s="48" t="s">
        <v>56</v>
      </c>
      <c r="J12" s="49">
        <f t="shared" si="0"/>
        <v>17.143999999999998</v>
      </c>
      <c r="K12" s="50" t="str">
        <f t="shared" si="1"/>
        <v>1 т груза</v>
      </c>
      <c r="L12" s="55">
        <f>E12</f>
        <v>17.143999999999998</v>
      </c>
      <c r="N12" s="69" t="s">
        <v>152</v>
      </c>
      <c r="O12" s="69" t="s">
        <v>56</v>
      </c>
      <c r="P12" s="68">
        <v>17.143999999999998</v>
      </c>
      <c r="Q12" s="45" t="s">
        <v>32</v>
      </c>
      <c r="R12" s="51"/>
      <c r="S12" s="52"/>
    </row>
    <row r="13" spans="1:19" s="50" customFormat="1" ht="20.399999999999999" x14ac:dyDescent="0.3">
      <c r="A13" s="42">
        <f>IF(J13&lt;&gt;"",COUNTA(J$1:J13),"")</f>
        <v>6</v>
      </c>
      <c r="B13" s="43" t="s">
        <v>33</v>
      </c>
      <c r="C13" s="44" t="s">
        <v>34</v>
      </c>
      <c r="D13" s="45" t="s">
        <v>21</v>
      </c>
      <c r="E13" s="53">
        <v>0.504</v>
      </c>
      <c r="F13" s="44"/>
      <c r="G13" s="47"/>
      <c r="H13" s="44" t="s">
        <v>35</v>
      </c>
      <c r="I13" s="48" t="s">
        <v>21</v>
      </c>
      <c r="J13" s="49">
        <f t="shared" si="0"/>
        <v>0.504</v>
      </c>
      <c r="K13" s="50" t="str">
        <f t="shared" si="1"/>
        <v>м3</v>
      </c>
      <c r="L13" s="55">
        <f>E13</f>
        <v>0.504</v>
      </c>
      <c r="N13" s="69" t="s">
        <v>34</v>
      </c>
      <c r="O13" s="69" t="s">
        <v>21</v>
      </c>
      <c r="P13" s="69">
        <v>0.504</v>
      </c>
      <c r="Q13" s="45" t="s">
        <v>35</v>
      </c>
      <c r="R13" s="51"/>
      <c r="S13" s="52"/>
    </row>
    <row r="14" spans="1:19" s="50" customFormat="1" ht="14.4" customHeight="1" x14ac:dyDescent="0.3">
      <c r="A14" s="64"/>
      <c r="B14" s="64"/>
      <c r="C14" s="64" t="s">
        <v>36</v>
      </c>
      <c r="D14" s="64"/>
      <c r="E14" s="64"/>
      <c r="F14" s="64"/>
      <c r="G14" s="64"/>
      <c r="H14" s="64"/>
      <c r="I14" s="48"/>
      <c r="J14" s="49">
        <f t="shared" si="0"/>
        <v>0</v>
      </c>
      <c r="K14" s="50">
        <f t="shared" si="1"/>
        <v>0</v>
      </c>
      <c r="N14" s="64" t="s">
        <v>36</v>
      </c>
      <c r="O14" s="69"/>
      <c r="P14" s="69"/>
      <c r="Q14" s="69"/>
      <c r="R14" s="51"/>
      <c r="S14" s="52" t="s">
        <v>36</v>
      </c>
    </row>
    <row r="15" spans="1:19" s="50" customFormat="1" ht="30.6" x14ac:dyDescent="0.3">
      <c r="A15" s="42">
        <f>IF(J15&lt;&gt;"",COUNTA(J$1:J15),"")</f>
        <v>8</v>
      </c>
      <c r="B15" s="43" t="s">
        <v>37</v>
      </c>
      <c r="C15" s="44" t="s">
        <v>38</v>
      </c>
      <c r="D15" s="45" t="s">
        <v>39</v>
      </c>
      <c r="E15" s="53">
        <v>0.51400000000000001</v>
      </c>
      <c r="F15" s="44"/>
      <c r="G15" s="47"/>
      <c r="H15" s="44" t="s">
        <v>40</v>
      </c>
      <c r="I15" s="48" t="s">
        <v>21</v>
      </c>
      <c r="J15" s="49">
        <f t="shared" si="0"/>
        <v>0.51400000000000001</v>
      </c>
      <c r="K15" s="50" t="str">
        <f t="shared" si="1"/>
        <v>100 м3</v>
      </c>
      <c r="L15" s="50">
        <f>E15*100</f>
        <v>51.4</v>
      </c>
      <c r="N15" s="69" t="s">
        <v>156</v>
      </c>
      <c r="O15" s="69" t="s">
        <v>21</v>
      </c>
      <c r="P15" s="69">
        <v>51.4</v>
      </c>
      <c r="Q15" s="69" t="s">
        <v>155</v>
      </c>
      <c r="R15" s="51"/>
      <c r="S15" s="52"/>
    </row>
    <row r="16" spans="1:19" s="50" customFormat="1" ht="20.399999999999999" x14ac:dyDescent="0.3">
      <c r="A16" s="42">
        <f>IF(J16&lt;&gt;"",COUNTA(J$1:J16),"")</f>
        <v>9</v>
      </c>
      <c r="B16" s="43" t="s">
        <v>41</v>
      </c>
      <c r="C16" s="44" t="s">
        <v>42</v>
      </c>
      <c r="D16" s="45" t="s">
        <v>39</v>
      </c>
      <c r="E16" s="53">
        <v>0.51400000000000001</v>
      </c>
      <c r="F16" s="44"/>
      <c r="G16" s="47"/>
      <c r="H16" s="44" t="s">
        <v>16</v>
      </c>
      <c r="I16" s="48" t="s">
        <v>21</v>
      </c>
      <c r="J16" s="49">
        <f t="shared" si="0"/>
        <v>0.51400000000000001</v>
      </c>
      <c r="K16" s="50" t="str">
        <f t="shared" si="1"/>
        <v>100 м3</v>
      </c>
      <c r="L16" s="50">
        <f t="shared" ref="L16" si="2">E16*100</f>
        <v>51.4</v>
      </c>
      <c r="N16" s="69" t="s">
        <v>157</v>
      </c>
      <c r="O16" s="69" t="s">
        <v>21</v>
      </c>
      <c r="P16" s="69">
        <v>51.4</v>
      </c>
      <c r="Q16" s="69"/>
      <c r="R16" s="51"/>
      <c r="S16" s="52"/>
    </row>
    <row r="17" spans="1:19" s="50" customFormat="1" ht="20.399999999999999" x14ac:dyDescent="0.3">
      <c r="A17" s="42">
        <f>IF(J17&lt;&gt;"",COUNTA(J$1:J17),"")</f>
        <v>10</v>
      </c>
      <c r="B17" s="43" t="s">
        <v>43</v>
      </c>
      <c r="C17" s="44" t="s">
        <v>34</v>
      </c>
      <c r="D17" s="45" t="s">
        <v>21</v>
      </c>
      <c r="E17" s="56">
        <v>51.4</v>
      </c>
      <c r="F17" s="44"/>
      <c r="G17" s="47"/>
      <c r="H17" s="44" t="s">
        <v>16</v>
      </c>
      <c r="I17" s="48" t="s">
        <v>21</v>
      </c>
      <c r="J17" s="49">
        <f t="shared" si="0"/>
        <v>51.4</v>
      </c>
      <c r="K17" s="50" t="str">
        <f t="shared" si="1"/>
        <v>м3</v>
      </c>
      <c r="L17" s="50">
        <v>51.4</v>
      </c>
      <c r="N17" s="69" t="s">
        <v>34</v>
      </c>
      <c r="O17" s="69" t="s">
        <v>21</v>
      </c>
      <c r="P17" s="69">
        <v>51.4</v>
      </c>
      <c r="Q17" s="69"/>
      <c r="R17" s="51"/>
      <c r="S17" s="52"/>
    </row>
    <row r="18" spans="1:19" s="50" customFormat="1" ht="20.399999999999999" x14ac:dyDescent="0.3">
      <c r="A18" s="42">
        <f>IF(J18&lt;&gt;"",COUNTA(J$1:J18),"")</f>
        <v>11</v>
      </c>
      <c r="B18" s="43" t="s">
        <v>44</v>
      </c>
      <c r="C18" s="44" t="s">
        <v>45</v>
      </c>
      <c r="D18" s="45" t="s">
        <v>39</v>
      </c>
      <c r="E18" s="53">
        <v>0.47099999999999997</v>
      </c>
      <c r="F18" s="44"/>
      <c r="G18" s="47"/>
      <c r="H18" s="44" t="s">
        <v>46</v>
      </c>
      <c r="I18" s="48" t="s">
        <v>21</v>
      </c>
      <c r="J18" s="49">
        <f t="shared" si="0"/>
        <v>0.47099999999999997</v>
      </c>
      <c r="K18" s="50" t="str">
        <f t="shared" si="1"/>
        <v>100 м3</v>
      </c>
      <c r="L18" s="50">
        <f>E18*100</f>
        <v>47.099999999999994</v>
      </c>
      <c r="N18" s="69" t="s">
        <v>158</v>
      </c>
      <c r="O18" s="69" t="s">
        <v>21</v>
      </c>
      <c r="P18" s="69">
        <v>47.124000000000002</v>
      </c>
      <c r="Q18" s="69" t="s">
        <v>159</v>
      </c>
      <c r="R18" s="51"/>
      <c r="S18" s="52"/>
    </row>
    <row r="19" spans="1:19" s="50" customFormat="1" ht="14.4" customHeight="1" x14ac:dyDescent="0.3">
      <c r="A19" s="64"/>
      <c r="B19" s="64"/>
      <c r="C19" s="64" t="s">
        <v>48</v>
      </c>
      <c r="D19" s="64"/>
      <c r="E19" s="64"/>
      <c r="F19" s="64"/>
      <c r="G19" s="64"/>
      <c r="H19" s="64"/>
      <c r="I19" s="48"/>
      <c r="J19" s="49">
        <f t="shared" si="0"/>
        <v>0</v>
      </c>
      <c r="K19" s="50">
        <f t="shared" si="1"/>
        <v>0</v>
      </c>
      <c r="N19" s="64" t="s">
        <v>48</v>
      </c>
      <c r="O19" s="69"/>
      <c r="P19" s="69"/>
      <c r="Q19" s="69"/>
      <c r="R19" s="51"/>
      <c r="S19" s="52" t="s">
        <v>48</v>
      </c>
    </row>
    <row r="20" spans="1:19" s="50" customFormat="1" ht="20.399999999999999" x14ac:dyDescent="0.3">
      <c r="A20" s="42">
        <f>IF(J20&lt;&gt;"",COUNTA(J$1:J20),"")</f>
        <v>13</v>
      </c>
      <c r="B20" s="43" t="s">
        <v>49</v>
      </c>
      <c r="C20" s="44" t="s">
        <v>50</v>
      </c>
      <c r="D20" s="45" t="s">
        <v>39</v>
      </c>
      <c r="E20" s="53">
        <v>4.2999999999999997E-2</v>
      </c>
      <c r="F20" s="44"/>
      <c r="G20" s="47"/>
      <c r="H20" s="44" t="s">
        <v>51</v>
      </c>
      <c r="I20" s="48" t="s">
        <v>21</v>
      </c>
      <c r="J20" s="49">
        <f t="shared" si="0"/>
        <v>4.2999999999999997E-2</v>
      </c>
      <c r="K20" s="50" t="str">
        <f t="shared" si="1"/>
        <v>100 м3</v>
      </c>
      <c r="N20" s="69" t="s">
        <v>161</v>
      </c>
      <c r="O20" s="69" t="s">
        <v>21</v>
      </c>
      <c r="P20" s="69">
        <v>4.3</v>
      </c>
      <c r="Q20" s="69" t="s">
        <v>160</v>
      </c>
      <c r="R20" s="51"/>
      <c r="S20" s="52"/>
    </row>
    <row r="21" spans="1:19" s="50" customFormat="1" ht="14.4" x14ac:dyDescent="0.3">
      <c r="A21" s="42">
        <f>IF(J21&lt;&gt;"",COUNTA(J$1:J21),"")</f>
        <v>14</v>
      </c>
      <c r="B21" s="43" t="s">
        <v>54</v>
      </c>
      <c r="C21" s="44" t="s">
        <v>55</v>
      </c>
      <c r="D21" s="45" t="s">
        <v>56</v>
      </c>
      <c r="E21" s="53">
        <v>0.29299999999999998</v>
      </c>
      <c r="F21" s="44"/>
      <c r="G21" s="47"/>
      <c r="H21" s="44" t="s">
        <v>57</v>
      </c>
      <c r="I21" s="48" t="s">
        <v>56</v>
      </c>
      <c r="J21" s="49">
        <f t="shared" si="0"/>
        <v>0.29299999999999998</v>
      </c>
      <c r="K21" s="50" t="str">
        <f t="shared" si="1"/>
        <v>т</v>
      </c>
      <c r="N21" s="69" t="s">
        <v>162</v>
      </c>
      <c r="O21" s="69" t="s">
        <v>163</v>
      </c>
      <c r="P21" s="69">
        <v>293</v>
      </c>
      <c r="Q21" s="69"/>
      <c r="R21" s="51"/>
      <c r="S21" s="52"/>
    </row>
    <row r="22" spans="1:19" s="50" customFormat="1" ht="20.399999999999999" x14ac:dyDescent="0.3">
      <c r="A22" s="42">
        <f>IF(J22&lt;&gt;"",COUNTA(J$1:J22),"")</f>
        <v>15</v>
      </c>
      <c r="B22" s="43" t="s">
        <v>60</v>
      </c>
      <c r="C22" s="44" t="s">
        <v>61</v>
      </c>
      <c r="D22" s="45" t="s">
        <v>24</v>
      </c>
      <c r="E22" s="53">
        <v>0.312</v>
      </c>
      <c r="F22" s="44"/>
      <c r="G22" s="47"/>
      <c r="H22" s="44" t="s">
        <v>25</v>
      </c>
      <c r="I22" s="48" t="s">
        <v>138</v>
      </c>
      <c r="J22" s="49">
        <f t="shared" si="0"/>
        <v>0.312</v>
      </c>
      <c r="K22" s="50" t="str">
        <f t="shared" si="1"/>
        <v>100 м2</v>
      </c>
      <c r="N22" s="69" t="s">
        <v>164</v>
      </c>
      <c r="O22" s="69" t="s">
        <v>138</v>
      </c>
      <c r="P22" s="69">
        <v>31.2</v>
      </c>
      <c r="Q22" s="69"/>
      <c r="R22" s="51"/>
      <c r="S22" s="52"/>
    </row>
    <row r="23" spans="1:19" s="50" customFormat="1" ht="14.4" x14ac:dyDescent="0.3">
      <c r="A23" s="42">
        <f>IF(J23&lt;&gt;"",COUNTA(J$1:J23),"")</f>
        <v>16</v>
      </c>
      <c r="B23" s="43" t="s">
        <v>66</v>
      </c>
      <c r="C23" s="44" t="s">
        <v>67</v>
      </c>
      <c r="D23" s="45" t="s">
        <v>24</v>
      </c>
      <c r="E23" s="53">
        <v>0.85699999999999998</v>
      </c>
      <c r="F23" s="44"/>
      <c r="G23" s="47"/>
      <c r="H23" s="44" t="s">
        <v>68</v>
      </c>
      <c r="I23" s="48" t="s">
        <v>138</v>
      </c>
      <c r="J23" s="49">
        <f t="shared" si="0"/>
        <v>0.85699999999999998</v>
      </c>
      <c r="K23" s="50" t="str">
        <f t="shared" si="1"/>
        <v>100 м2</v>
      </c>
      <c r="N23" s="69" t="s">
        <v>165</v>
      </c>
      <c r="O23" s="69" t="s">
        <v>21</v>
      </c>
      <c r="P23" s="69">
        <v>34.271999999999998</v>
      </c>
      <c r="Q23" s="69" t="s">
        <v>150</v>
      </c>
      <c r="R23" s="51"/>
      <c r="S23" s="52"/>
    </row>
    <row r="24" spans="1:19" s="50" customFormat="1" ht="14.4" customHeight="1" x14ac:dyDescent="0.3">
      <c r="A24" s="65"/>
      <c r="B24" s="65"/>
      <c r="C24" s="65" t="s">
        <v>75</v>
      </c>
      <c r="D24" s="65"/>
      <c r="E24" s="65"/>
      <c r="F24" s="65"/>
      <c r="G24" s="65"/>
      <c r="H24" s="65"/>
      <c r="I24" s="48"/>
      <c r="J24" s="49">
        <f t="shared" si="0"/>
        <v>0</v>
      </c>
      <c r="K24" s="50">
        <f t="shared" si="1"/>
        <v>0</v>
      </c>
      <c r="N24" s="65" t="s">
        <v>75</v>
      </c>
      <c r="O24" s="69"/>
      <c r="P24" s="69"/>
      <c r="Q24" s="69"/>
      <c r="R24" s="51" t="s">
        <v>75</v>
      </c>
      <c r="S24" s="52"/>
    </row>
    <row r="25" spans="1:19" s="50" customFormat="1" ht="14.4" customHeight="1" x14ac:dyDescent="0.3">
      <c r="A25" s="64"/>
      <c r="B25" s="64"/>
      <c r="C25" s="64" t="s">
        <v>36</v>
      </c>
      <c r="D25" s="64"/>
      <c r="E25" s="64"/>
      <c r="F25" s="64"/>
      <c r="G25" s="64"/>
      <c r="H25" s="64"/>
      <c r="I25" s="48"/>
      <c r="J25" s="49">
        <f t="shared" si="0"/>
        <v>0</v>
      </c>
      <c r="K25" s="50">
        <f t="shared" si="1"/>
        <v>0</v>
      </c>
      <c r="N25" s="64" t="s">
        <v>36</v>
      </c>
      <c r="O25" s="69"/>
      <c r="P25" s="69"/>
      <c r="Q25" s="69"/>
      <c r="R25" s="51"/>
      <c r="S25" s="52" t="s">
        <v>36</v>
      </c>
    </row>
    <row r="26" spans="1:19" s="50" customFormat="1" ht="30.6" x14ac:dyDescent="0.3">
      <c r="A26" s="42">
        <f>IF(J26&lt;&gt;"",COUNTA(J$1:J26),"")</f>
        <v>19</v>
      </c>
      <c r="B26" s="43" t="s">
        <v>76</v>
      </c>
      <c r="C26" s="44" t="s">
        <v>38</v>
      </c>
      <c r="D26" s="45" t="s">
        <v>39</v>
      </c>
      <c r="E26" s="66">
        <v>0.12</v>
      </c>
      <c r="F26" s="44"/>
      <c r="G26" s="47"/>
      <c r="H26" s="44" t="s">
        <v>77</v>
      </c>
      <c r="I26" s="48" t="s">
        <v>21</v>
      </c>
      <c r="J26" s="49">
        <f t="shared" si="0"/>
        <v>0.12</v>
      </c>
      <c r="K26" s="50" t="str">
        <f t="shared" si="1"/>
        <v>100 м3</v>
      </c>
      <c r="N26" s="69" t="s">
        <v>156</v>
      </c>
      <c r="O26" s="69" t="s">
        <v>21</v>
      </c>
      <c r="P26" s="69">
        <v>12</v>
      </c>
      <c r="Q26" s="69"/>
      <c r="R26" s="51"/>
      <c r="S26" s="52"/>
    </row>
    <row r="27" spans="1:19" s="50" customFormat="1" ht="20.399999999999999" x14ac:dyDescent="0.3">
      <c r="A27" s="42">
        <f>IF(J27&lt;&gt;"",COUNTA(J$1:J27),"")</f>
        <v>20</v>
      </c>
      <c r="B27" s="43" t="s">
        <v>78</v>
      </c>
      <c r="C27" s="44" t="s">
        <v>42</v>
      </c>
      <c r="D27" s="45" t="s">
        <v>39</v>
      </c>
      <c r="E27" s="66">
        <v>0.12</v>
      </c>
      <c r="F27" s="44"/>
      <c r="G27" s="47"/>
      <c r="H27" s="44" t="s">
        <v>16</v>
      </c>
      <c r="I27" s="48" t="s">
        <v>21</v>
      </c>
      <c r="J27" s="49">
        <f t="shared" si="0"/>
        <v>0.12</v>
      </c>
      <c r="K27" s="50" t="str">
        <f t="shared" si="1"/>
        <v>100 м3</v>
      </c>
      <c r="N27" s="69" t="s">
        <v>157</v>
      </c>
      <c r="O27" s="69" t="s">
        <v>21</v>
      </c>
      <c r="P27" s="69">
        <v>12</v>
      </c>
      <c r="Q27" s="69"/>
      <c r="R27" s="51"/>
      <c r="S27" s="52"/>
    </row>
    <row r="28" spans="1:19" s="50" customFormat="1" ht="20.399999999999999" x14ac:dyDescent="0.3">
      <c r="A28" s="42">
        <f>IF(J28&lt;&gt;"",COUNTA(J$1:J28),"")</f>
        <v>21</v>
      </c>
      <c r="B28" s="43" t="s">
        <v>79</v>
      </c>
      <c r="C28" s="44" t="s">
        <v>45</v>
      </c>
      <c r="D28" s="45" t="s">
        <v>39</v>
      </c>
      <c r="E28" s="66">
        <v>0.12</v>
      </c>
      <c r="F28" s="44"/>
      <c r="G28" s="47"/>
      <c r="H28" s="44" t="s">
        <v>77</v>
      </c>
      <c r="I28" s="48" t="s">
        <v>21</v>
      </c>
      <c r="J28" s="49">
        <f t="shared" si="0"/>
        <v>0.12</v>
      </c>
      <c r="K28" s="50" t="str">
        <f t="shared" si="1"/>
        <v>100 м3</v>
      </c>
      <c r="N28" s="69" t="s">
        <v>34</v>
      </c>
      <c r="O28" s="69" t="s">
        <v>21</v>
      </c>
      <c r="P28" s="69">
        <v>12</v>
      </c>
      <c r="Q28" s="69"/>
      <c r="R28" s="51"/>
      <c r="S28" s="52"/>
    </row>
    <row r="29" spans="1:19" s="50" customFormat="1" ht="14.4" x14ac:dyDescent="0.3">
      <c r="A29" s="42">
        <f>IF(J29&lt;&gt;"",COUNTA(J$1:J29),"")</f>
        <v>22</v>
      </c>
      <c r="B29" s="43" t="s">
        <v>80</v>
      </c>
      <c r="C29" s="44" t="s">
        <v>47</v>
      </c>
      <c r="D29" s="45" t="s">
        <v>21</v>
      </c>
      <c r="E29" s="56">
        <v>13.2</v>
      </c>
      <c r="F29" s="44"/>
      <c r="G29" s="47"/>
      <c r="H29" s="44" t="s">
        <v>81</v>
      </c>
      <c r="I29" s="48" t="s">
        <v>21</v>
      </c>
      <c r="J29" s="49">
        <f t="shared" si="0"/>
        <v>13.2</v>
      </c>
      <c r="K29" s="50" t="str">
        <f t="shared" si="1"/>
        <v>м3</v>
      </c>
      <c r="N29" s="69" t="s">
        <v>158</v>
      </c>
      <c r="O29" s="69" t="s">
        <v>21</v>
      </c>
      <c r="P29" s="69">
        <v>12</v>
      </c>
      <c r="Q29" s="69"/>
      <c r="R29" s="51"/>
      <c r="S29" s="52"/>
    </row>
    <row r="30" spans="1:19" s="50" customFormat="1" ht="14.4" customHeight="1" x14ac:dyDescent="0.3">
      <c r="A30" s="65"/>
      <c r="B30" s="65"/>
      <c r="C30" s="65" t="s">
        <v>82</v>
      </c>
      <c r="D30" s="65"/>
      <c r="E30" s="65"/>
      <c r="F30" s="65"/>
      <c r="G30" s="65"/>
      <c r="H30" s="65"/>
      <c r="I30" s="48"/>
      <c r="J30" s="49">
        <f t="shared" si="0"/>
        <v>0</v>
      </c>
      <c r="K30" s="50">
        <f t="shared" si="1"/>
        <v>0</v>
      </c>
      <c r="N30" s="65" t="s">
        <v>82</v>
      </c>
      <c r="O30" s="69"/>
      <c r="P30" s="69"/>
      <c r="Q30" s="69"/>
      <c r="R30" s="51" t="s">
        <v>82</v>
      </c>
      <c r="S30" s="52"/>
    </row>
    <row r="31" spans="1:19" s="50" customFormat="1" ht="14.4" customHeight="1" x14ac:dyDescent="0.3">
      <c r="A31" s="64"/>
      <c r="B31" s="64"/>
      <c r="C31" s="64" t="s">
        <v>12</v>
      </c>
      <c r="D31" s="64"/>
      <c r="E31" s="64"/>
      <c r="F31" s="64"/>
      <c r="G31" s="64"/>
      <c r="H31" s="64"/>
      <c r="I31" s="48"/>
      <c r="J31" s="49">
        <f t="shared" si="0"/>
        <v>0</v>
      </c>
      <c r="K31" s="50">
        <f t="shared" si="1"/>
        <v>0</v>
      </c>
      <c r="N31" s="64" t="s">
        <v>12</v>
      </c>
      <c r="O31" s="69"/>
      <c r="P31" s="69"/>
      <c r="Q31" s="69"/>
      <c r="R31" s="51"/>
      <c r="S31" s="52" t="s">
        <v>12</v>
      </c>
    </row>
    <row r="32" spans="1:19" s="50" customFormat="1" ht="14.4" x14ac:dyDescent="0.3">
      <c r="A32" s="42">
        <f>IF(J32&lt;&gt;"",COUNTA(J$1:J32),"")</f>
        <v>25</v>
      </c>
      <c r="B32" s="43" t="s">
        <v>83</v>
      </c>
      <c r="C32" s="44" t="s">
        <v>84</v>
      </c>
      <c r="D32" s="45" t="s">
        <v>85</v>
      </c>
      <c r="E32" s="46">
        <v>16</v>
      </c>
      <c r="F32" s="44"/>
      <c r="G32" s="47"/>
      <c r="H32" s="44" t="s">
        <v>86</v>
      </c>
      <c r="I32" s="48" t="s">
        <v>146</v>
      </c>
      <c r="J32" s="49">
        <f t="shared" si="0"/>
        <v>16</v>
      </c>
      <c r="K32" s="50" t="str">
        <f t="shared" si="1"/>
        <v>маш.-ч</v>
      </c>
      <c r="N32" s="69" t="s">
        <v>166</v>
      </c>
      <c r="O32" s="69" t="s">
        <v>146</v>
      </c>
      <c r="P32" s="69">
        <v>2</v>
      </c>
      <c r="Q32" s="69"/>
      <c r="R32" s="51"/>
      <c r="S32" s="52"/>
    </row>
    <row r="33" spans="1:19" s="50" customFormat="1" ht="30.6" x14ac:dyDescent="0.3">
      <c r="A33" s="42">
        <f>IF(J33&lt;&gt;"",COUNTA(J$1:J33),"")</f>
        <v>26</v>
      </c>
      <c r="B33" s="43" t="s">
        <v>87</v>
      </c>
      <c r="C33" s="44" t="s">
        <v>14</v>
      </c>
      <c r="D33" s="45" t="s">
        <v>15</v>
      </c>
      <c r="E33" s="56">
        <v>33.6</v>
      </c>
      <c r="F33" s="44"/>
      <c r="G33" s="47"/>
      <c r="H33" s="44" t="s">
        <v>16</v>
      </c>
      <c r="I33" s="48" t="s">
        <v>145</v>
      </c>
      <c r="J33" s="49">
        <f t="shared" si="0"/>
        <v>33.6</v>
      </c>
      <c r="K33" s="50" t="str">
        <f t="shared" si="1"/>
        <v>м реза</v>
      </c>
      <c r="N33" s="69" t="s">
        <v>167</v>
      </c>
      <c r="O33" s="69" t="s">
        <v>145</v>
      </c>
      <c r="P33" s="69">
        <v>33.6</v>
      </c>
      <c r="Q33" s="69"/>
      <c r="R33" s="51"/>
      <c r="S33" s="52"/>
    </row>
    <row r="34" spans="1:19" s="50" customFormat="1" ht="20.399999999999999" x14ac:dyDescent="0.3">
      <c r="A34" s="42">
        <f>IF(J34&lt;&gt;"",COUNTA(J$1:J34),"")</f>
        <v>27</v>
      </c>
      <c r="B34" s="43" t="s">
        <v>90</v>
      </c>
      <c r="C34" s="44" t="s">
        <v>91</v>
      </c>
      <c r="D34" s="45" t="s">
        <v>15</v>
      </c>
      <c r="E34" s="56">
        <v>33.6</v>
      </c>
      <c r="F34" s="44"/>
      <c r="G34" s="47"/>
      <c r="H34" s="44" t="s">
        <v>16</v>
      </c>
      <c r="I34" s="48" t="s">
        <v>145</v>
      </c>
      <c r="J34" s="49">
        <f t="shared" si="0"/>
        <v>33.6</v>
      </c>
      <c r="K34" s="50" t="str">
        <f t="shared" si="1"/>
        <v>м реза</v>
      </c>
      <c r="N34" s="69" t="s">
        <v>168</v>
      </c>
      <c r="O34" s="69" t="s">
        <v>21</v>
      </c>
      <c r="P34" s="69">
        <v>0.192</v>
      </c>
      <c r="Q34" s="69"/>
      <c r="R34" s="51"/>
      <c r="S34" s="52"/>
    </row>
    <row r="35" spans="1:19" s="50" customFormat="1" ht="30.6" x14ac:dyDescent="0.3">
      <c r="A35" s="42">
        <f>IF(J35&lt;&gt;"",COUNTA(J$1:J35),"")</f>
        <v>28</v>
      </c>
      <c r="B35" s="43" t="s">
        <v>96</v>
      </c>
      <c r="C35" s="44" t="s">
        <v>27</v>
      </c>
      <c r="D35" s="45" t="s">
        <v>28</v>
      </c>
      <c r="E35" s="53">
        <v>0.38400000000000001</v>
      </c>
      <c r="F35" s="44"/>
      <c r="G35" s="47"/>
      <c r="H35" s="44" t="s">
        <v>97</v>
      </c>
      <c r="I35" s="48" t="s">
        <v>56</v>
      </c>
      <c r="J35" s="49">
        <f t="shared" si="0"/>
        <v>0.38400000000000001</v>
      </c>
      <c r="K35" s="50" t="str">
        <f t="shared" si="1"/>
        <v>1 т груза</v>
      </c>
      <c r="N35" s="69" t="s">
        <v>151</v>
      </c>
      <c r="O35" s="69" t="s">
        <v>56</v>
      </c>
      <c r="P35" s="68">
        <v>0.38400000000000001</v>
      </c>
      <c r="Q35" s="45" t="s">
        <v>97</v>
      </c>
      <c r="R35" s="51"/>
      <c r="S35" s="52"/>
    </row>
    <row r="36" spans="1:19" s="50" customFormat="1" ht="20.399999999999999" x14ac:dyDescent="0.3">
      <c r="A36" s="42">
        <f>IF(J36&lt;&gt;"",COUNTA(J$1:J36),"")</f>
        <v>29</v>
      </c>
      <c r="B36" s="43" t="s">
        <v>98</v>
      </c>
      <c r="C36" s="44" t="s">
        <v>31</v>
      </c>
      <c r="D36" s="45" t="s">
        <v>28</v>
      </c>
      <c r="E36" s="53">
        <v>9.6000000000000002E-2</v>
      </c>
      <c r="F36" s="44"/>
      <c r="G36" s="47"/>
      <c r="H36" s="44" t="s">
        <v>99</v>
      </c>
      <c r="I36" s="48" t="s">
        <v>56</v>
      </c>
      <c r="J36" s="49">
        <f t="shared" si="0"/>
        <v>9.6000000000000002E-2</v>
      </c>
      <c r="K36" s="50" t="str">
        <f t="shared" si="1"/>
        <v>1 т груза</v>
      </c>
      <c r="N36" s="69" t="s">
        <v>152</v>
      </c>
      <c r="O36" s="69" t="s">
        <v>56</v>
      </c>
      <c r="P36" s="68">
        <v>9.6000000000000002E-2</v>
      </c>
      <c r="Q36" s="45" t="s">
        <v>99</v>
      </c>
      <c r="R36" s="51"/>
      <c r="S36" s="52"/>
    </row>
    <row r="37" spans="1:19" s="50" customFormat="1" ht="20.399999999999999" x14ac:dyDescent="0.3">
      <c r="A37" s="42">
        <f>IF(J37&lt;&gt;"",COUNTA(J$1:J37),"")</f>
        <v>30</v>
      </c>
      <c r="B37" s="43" t="s">
        <v>100</v>
      </c>
      <c r="C37" s="44" t="s">
        <v>34</v>
      </c>
      <c r="D37" s="45" t="s">
        <v>21</v>
      </c>
      <c r="E37" s="53">
        <v>0.192</v>
      </c>
      <c r="F37" s="44"/>
      <c r="G37" s="47"/>
      <c r="H37" s="44" t="s">
        <v>16</v>
      </c>
      <c r="I37" s="48" t="s">
        <v>21</v>
      </c>
      <c r="J37" s="49">
        <f t="shared" si="0"/>
        <v>0.192</v>
      </c>
      <c r="K37" s="50" t="str">
        <f t="shared" si="1"/>
        <v>м3</v>
      </c>
      <c r="N37" s="69" t="s">
        <v>34</v>
      </c>
      <c r="O37" s="69" t="s">
        <v>21</v>
      </c>
      <c r="P37" s="69">
        <v>0.192</v>
      </c>
      <c r="Q37" s="69"/>
      <c r="R37" s="51"/>
      <c r="S37" s="52"/>
    </row>
    <row r="38" spans="1:19" s="50" customFormat="1" ht="14.4" customHeight="1" x14ac:dyDescent="0.3">
      <c r="A38" s="64"/>
      <c r="B38" s="64"/>
      <c r="C38" s="64" t="s">
        <v>48</v>
      </c>
      <c r="D38" s="64"/>
      <c r="E38" s="64"/>
      <c r="F38" s="64"/>
      <c r="G38" s="64"/>
      <c r="H38" s="64"/>
      <c r="I38" s="48"/>
      <c r="J38" s="49">
        <f t="shared" si="0"/>
        <v>0</v>
      </c>
      <c r="K38" s="50">
        <f t="shared" si="1"/>
        <v>0</v>
      </c>
      <c r="N38" s="64" t="s">
        <v>48</v>
      </c>
      <c r="O38" s="69"/>
      <c r="P38" s="69"/>
      <c r="Q38" s="69"/>
      <c r="R38" s="51"/>
      <c r="S38" s="52" t="s">
        <v>48</v>
      </c>
    </row>
    <row r="39" spans="1:19" s="50" customFormat="1" ht="20.399999999999999" x14ac:dyDescent="0.3">
      <c r="A39" s="42">
        <f>IF(J39&lt;&gt;"",COUNTA(J$1:J39),"")</f>
        <v>32</v>
      </c>
      <c r="B39" s="43" t="s">
        <v>101</v>
      </c>
      <c r="C39" s="44" t="s">
        <v>102</v>
      </c>
      <c r="D39" s="45" t="s">
        <v>24</v>
      </c>
      <c r="E39" s="53">
        <v>0.14399999999999999</v>
      </c>
      <c r="F39" s="44"/>
      <c r="G39" s="47"/>
      <c r="H39" s="44" t="s">
        <v>103</v>
      </c>
      <c r="I39" s="48" t="s">
        <v>138</v>
      </c>
      <c r="J39" s="49">
        <f t="shared" si="0"/>
        <v>0.14399999999999999</v>
      </c>
      <c r="K39" s="50" t="str">
        <f t="shared" si="1"/>
        <v>100 м2</v>
      </c>
      <c r="N39" s="69" t="s">
        <v>169</v>
      </c>
      <c r="O39" s="69" t="s">
        <v>138</v>
      </c>
      <c r="P39" s="69">
        <v>0.14399999999999999</v>
      </c>
      <c r="Q39" s="45" t="s">
        <v>103</v>
      </c>
      <c r="R39" s="51"/>
      <c r="S39" s="52"/>
    </row>
    <row r="40" spans="1:19" s="50" customFormat="1" ht="14.4" x14ac:dyDescent="0.3">
      <c r="A40" s="42">
        <f>IF(J40&lt;&gt;"",COUNTA(J$1:J40),"")</f>
        <v>33</v>
      </c>
      <c r="B40" s="43" t="s">
        <v>107</v>
      </c>
      <c r="C40" s="44" t="s">
        <v>108</v>
      </c>
      <c r="D40" s="45" t="s">
        <v>21</v>
      </c>
      <c r="E40" s="53">
        <v>0.192</v>
      </c>
      <c r="F40" s="44"/>
      <c r="G40" s="47"/>
      <c r="H40" s="44" t="s">
        <v>16</v>
      </c>
      <c r="I40" s="48" t="s">
        <v>21</v>
      </c>
      <c r="J40" s="49">
        <f t="shared" si="0"/>
        <v>0.192</v>
      </c>
      <c r="K40" s="50" t="str">
        <f t="shared" si="1"/>
        <v>м3</v>
      </c>
      <c r="N40" s="69" t="s">
        <v>170</v>
      </c>
      <c r="O40" s="69" t="s">
        <v>21</v>
      </c>
      <c r="P40" s="69">
        <v>0.192</v>
      </c>
      <c r="Q40" s="69"/>
      <c r="R40" s="51"/>
      <c r="S40" s="52"/>
    </row>
    <row r="41" spans="1:19" s="50" customFormat="1" ht="14.4" customHeight="1" x14ac:dyDescent="0.3">
      <c r="A41" s="65"/>
      <c r="B41" s="65"/>
      <c r="C41" s="65" t="s">
        <v>111</v>
      </c>
      <c r="D41" s="65"/>
      <c r="E41" s="65"/>
      <c r="F41" s="65"/>
      <c r="G41" s="65"/>
      <c r="H41" s="65"/>
      <c r="I41" s="48"/>
      <c r="J41" s="49">
        <f t="shared" si="0"/>
        <v>0</v>
      </c>
      <c r="K41" s="50">
        <f t="shared" si="1"/>
        <v>0</v>
      </c>
      <c r="N41" s="65" t="s">
        <v>111</v>
      </c>
      <c r="O41" s="69"/>
      <c r="P41" s="69"/>
      <c r="Q41" s="69"/>
      <c r="R41" s="51" t="s">
        <v>111</v>
      </c>
      <c r="S41" s="52"/>
    </row>
    <row r="42" spans="1:19" s="50" customFormat="1" ht="14.4" customHeight="1" x14ac:dyDescent="0.3">
      <c r="A42" s="64"/>
      <c r="B42" s="64"/>
      <c r="C42" s="64" t="s">
        <v>12</v>
      </c>
      <c r="D42" s="64"/>
      <c r="E42" s="64"/>
      <c r="F42" s="64"/>
      <c r="G42" s="64"/>
      <c r="H42" s="64"/>
      <c r="I42" s="48"/>
      <c r="J42" s="49">
        <f t="shared" si="0"/>
        <v>0</v>
      </c>
      <c r="K42" s="50">
        <f t="shared" si="1"/>
        <v>0</v>
      </c>
      <c r="N42" s="64" t="s">
        <v>12</v>
      </c>
      <c r="O42" s="69"/>
      <c r="P42" s="69"/>
      <c r="Q42" s="69"/>
      <c r="R42" s="51"/>
      <c r="S42" s="52" t="s">
        <v>12</v>
      </c>
    </row>
    <row r="43" spans="1:19" s="50" customFormat="1" ht="14.4" x14ac:dyDescent="0.3">
      <c r="A43" s="42">
        <f>IF(J43&lt;&gt;"",COUNTA(J$1:J43),"")</f>
        <v>36</v>
      </c>
      <c r="B43" s="43" t="s">
        <v>112</v>
      </c>
      <c r="C43" s="44" t="s">
        <v>113</v>
      </c>
      <c r="D43" s="45" t="s">
        <v>24</v>
      </c>
      <c r="E43" s="66">
        <v>0.03</v>
      </c>
      <c r="F43" s="44"/>
      <c r="G43" s="47"/>
      <c r="H43" s="44" t="s">
        <v>114</v>
      </c>
      <c r="I43" s="48" t="s">
        <v>138</v>
      </c>
      <c r="J43" s="49">
        <f t="shared" si="0"/>
        <v>0.03</v>
      </c>
      <c r="K43" s="50" t="str">
        <f t="shared" si="1"/>
        <v>100 м2</v>
      </c>
      <c r="N43" s="69" t="s">
        <v>171</v>
      </c>
      <c r="O43" s="69" t="s">
        <v>138</v>
      </c>
      <c r="P43" s="69">
        <v>3</v>
      </c>
      <c r="Q43" s="69"/>
      <c r="R43" s="51"/>
      <c r="S43" s="52"/>
    </row>
    <row r="44" spans="1:19" s="50" customFormat="1" ht="20.399999999999999" x14ac:dyDescent="0.3">
      <c r="A44" s="42">
        <f>IF(J44&lt;&gt;"",COUNTA(J$1:J44),"")</f>
        <v>37</v>
      </c>
      <c r="B44" s="43" t="s">
        <v>115</v>
      </c>
      <c r="C44" s="44" t="s">
        <v>116</v>
      </c>
      <c r="D44" s="45" t="s">
        <v>21</v>
      </c>
      <c r="E44" s="66">
        <v>0.15</v>
      </c>
      <c r="F44" s="44"/>
      <c r="G44" s="47"/>
      <c r="H44" s="44" t="s">
        <v>16</v>
      </c>
      <c r="I44" s="48" t="s">
        <v>21</v>
      </c>
      <c r="J44" s="49">
        <f t="shared" si="0"/>
        <v>0.15</v>
      </c>
      <c r="K44" s="50" t="str">
        <f t="shared" si="1"/>
        <v>м3</v>
      </c>
      <c r="N44" s="69" t="s">
        <v>172</v>
      </c>
      <c r="O44" s="69" t="s">
        <v>21</v>
      </c>
      <c r="P44" s="69">
        <v>0.15</v>
      </c>
      <c r="Q44" s="69"/>
      <c r="R44" s="51"/>
      <c r="S44" s="52"/>
    </row>
    <row r="45" spans="1:19" s="50" customFormat="1" ht="30.6" x14ac:dyDescent="0.3">
      <c r="A45" s="42">
        <f>IF(J45&lt;&gt;"",COUNTA(J$1:J45),"")</f>
        <v>38</v>
      </c>
      <c r="B45" s="43" t="s">
        <v>117</v>
      </c>
      <c r="C45" s="44" t="s">
        <v>118</v>
      </c>
      <c r="D45" s="45" t="s">
        <v>24</v>
      </c>
      <c r="E45" s="66">
        <v>0.03</v>
      </c>
      <c r="F45" s="44"/>
      <c r="G45" s="47"/>
      <c r="H45" s="44" t="s">
        <v>114</v>
      </c>
      <c r="I45" s="48" t="s">
        <v>138</v>
      </c>
      <c r="J45" s="49">
        <f t="shared" si="0"/>
        <v>0.03</v>
      </c>
      <c r="K45" s="50" t="str">
        <f t="shared" si="1"/>
        <v>100 м2</v>
      </c>
      <c r="N45" s="69" t="s">
        <v>173</v>
      </c>
      <c r="O45" s="69" t="s">
        <v>138</v>
      </c>
      <c r="P45" s="69">
        <v>3</v>
      </c>
      <c r="Q45" s="69"/>
      <c r="R45" s="51"/>
      <c r="S45" s="52"/>
    </row>
    <row r="46" spans="1:19" s="50" customFormat="1" ht="20.399999999999999" x14ac:dyDescent="0.3">
      <c r="A46" s="42">
        <f>IF(J46&lt;&gt;"",COUNTA(J$1:J46),"")</f>
        <v>39</v>
      </c>
      <c r="B46" s="43" t="s">
        <v>119</v>
      </c>
      <c r="C46" s="44" t="s">
        <v>31</v>
      </c>
      <c r="D46" s="45" t="s">
        <v>28</v>
      </c>
      <c r="E46" s="53">
        <v>0.51200000000000001</v>
      </c>
      <c r="F46" s="44"/>
      <c r="G46" s="47"/>
      <c r="H46" s="44" t="s">
        <v>120</v>
      </c>
      <c r="I46" s="48" t="s">
        <v>56</v>
      </c>
      <c r="J46" s="49">
        <f t="shared" si="0"/>
        <v>0.51200000000000001</v>
      </c>
      <c r="K46" s="50" t="str">
        <f t="shared" si="1"/>
        <v>1 т груза</v>
      </c>
      <c r="N46" s="69" t="s">
        <v>174</v>
      </c>
      <c r="O46" s="69" t="s">
        <v>21</v>
      </c>
      <c r="P46" s="69">
        <v>0.46260000000000001</v>
      </c>
      <c r="Q46" s="45" t="s">
        <v>122</v>
      </c>
      <c r="R46" s="51"/>
      <c r="S46" s="52"/>
    </row>
    <row r="47" spans="1:19" s="50" customFormat="1" ht="20.399999999999999" x14ac:dyDescent="0.3">
      <c r="A47" s="42">
        <f>IF(J47&lt;&gt;"",COUNTA(J$1:J47),"")</f>
        <v>40</v>
      </c>
      <c r="B47" s="43" t="s">
        <v>121</v>
      </c>
      <c r="C47" s="44" t="s">
        <v>34</v>
      </c>
      <c r="D47" s="45" t="s">
        <v>21</v>
      </c>
      <c r="E47" s="67">
        <v>0.46260000000000001</v>
      </c>
      <c r="F47" s="44"/>
      <c r="G47" s="47"/>
      <c r="H47" s="44" t="s">
        <v>122</v>
      </c>
      <c r="I47" s="48" t="s">
        <v>21</v>
      </c>
      <c r="J47" s="49">
        <f t="shared" si="0"/>
        <v>0.46260000000000001</v>
      </c>
      <c r="K47" s="50" t="str">
        <f t="shared" si="1"/>
        <v>м3</v>
      </c>
      <c r="N47" s="69" t="s">
        <v>34</v>
      </c>
      <c r="O47" s="69" t="s">
        <v>21</v>
      </c>
      <c r="P47" s="69">
        <v>0.46260000000000001</v>
      </c>
      <c r="Q47" s="69"/>
      <c r="R47" s="51"/>
      <c r="S47" s="52"/>
    </row>
    <row r="48" spans="1:19" s="50" customFormat="1" ht="14.4" customHeight="1" x14ac:dyDescent="0.3">
      <c r="A48" s="64"/>
      <c r="B48" s="64"/>
      <c r="C48" s="64" t="s">
        <v>48</v>
      </c>
      <c r="D48" s="64"/>
      <c r="E48" s="64"/>
      <c r="F48" s="64"/>
      <c r="G48" s="64"/>
      <c r="H48" s="64"/>
      <c r="I48" s="48"/>
      <c r="J48" s="49">
        <f t="shared" si="0"/>
        <v>0</v>
      </c>
      <c r="K48" s="50">
        <f t="shared" si="1"/>
        <v>0</v>
      </c>
      <c r="N48" s="64" t="s">
        <v>48</v>
      </c>
      <c r="O48" s="69"/>
      <c r="P48" s="69"/>
      <c r="Q48" s="69"/>
      <c r="R48" s="51"/>
      <c r="S48" s="52" t="s">
        <v>48</v>
      </c>
    </row>
    <row r="49" spans="1:19" s="50" customFormat="1" ht="14.4" x14ac:dyDescent="0.3">
      <c r="A49" s="42">
        <f>IF(J49&lt;&gt;"",COUNTA(J$1:J49),"")</f>
        <v>42</v>
      </c>
      <c r="B49" s="43" t="s">
        <v>123</v>
      </c>
      <c r="C49" s="44" t="s">
        <v>124</v>
      </c>
      <c r="D49" s="45" t="s">
        <v>21</v>
      </c>
      <c r="E49" s="56">
        <v>0.3</v>
      </c>
      <c r="F49" s="44"/>
      <c r="G49" s="47"/>
      <c r="H49" s="44" t="s">
        <v>16</v>
      </c>
      <c r="I49" s="48" t="s">
        <v>21</v>
      </c>
      <c r="J49" s="49">
        <f t="shared" si="0"/>
        <v>0.3</v>
      </c>
      <c r="K49" s="50" t="str">
        <f t="shared" si="1"/>
        <v>м3</v>
      </c>
      <c r="N49" s="69" t="s">
        <v>175</v>
      </c>
      <c r="O49" s="69" t="s">
        <v>21</v>
      </c>
      <c r="P49" s="69">
        <v>0.3</v>
      </c>
      <c r="Q49" s="69"/>
      <c r="R49" s="51"/>
      <c r="S49" s="52"/>
    </row>
    <row r="50" spans="1:19" s="50" customFormat="1" ht="20.399999999999999" x14ac:dyDescent="0.3">
      <c r="A50" s="42">
        <f>IF(J50&lt;&gt;"",COUNTA(J$1:J50),"")</f>
        <v>43</v>
      </c>
      <c r="B50" s="43" t="s">
        <v>127</v>
      </c>
      <c r="C50" s="44" t="s">
        <v>128</v>
      </c>
      <c r="D50" s="45" t="s">
        <v>24</v>
      </c>
      <c r="E50" s="66">
        <v>0.03</v>
      </c>
      <c r="F50" s="44"/>
      <c r="G50" s="47"/>
      <c r="H50" s="44" t="s">
        <v>114</v>
      </c>
      <c r="I50" s="48" t="s">
        <v>138</v>
      </c>
      <c r="J50" s="49">
        <f t="shared" si="0"/>
        <v>0.03</v>
      </c>
      <c r="K50" s="50" t="str">
        <f t="shared" si="1"/>
        <v>100 м2</v>
      </c>
      <c r="N50" s="69" t="s">
        <v>176</v>
      </c>
      <c r="O50" s="69" t="s">
        <v>138</v>
      </c>
      <c r="P50" s="69">
        <v>3</v>
      </c>
      <c r="Q50" s="69"/>
      <c r="R50" s="51"/>
      <c r="S50" s="52"/>
    </row>
    <row r="51" spans="1:19" s="50" customFormat="1" ht="20.399999999999999" x14ac:dyDescent="0.3">
      <c r="A51" s="42">
        <f>IF(J51&lt;&gt;"",COUNTA(J$1:J51),"")</f>
        <v>44</v>
      </c>
      <c r="B51" s="43" t="s">
        <v>133</v>
      </c>
      <c r="C51" s="44" t="s">
        <v>134</v>
      </c>
      <c r="D51" s="45" t="s">
        <v>24</v>
      </c>
      <c r="E51" s="67">
        <v>6.7500000000000004E-2</v>
      </c>
      <c r="F51" s="44"/>
      <c r="G51" s="47"/>
      <c r="H51" s="44" t="s">
        <v>135</v>
      </c>
      <c r="I51" s="48" t="s">
        <v>138</v>
      </c>
      <c r="J51" s="49">
        <f t="shared" si="0"/>
        <v>6.7500000000000004E-2</v>
      </c>
      <c r="K51" s="50" t="str">
        <f t="shared" si="1"/>
        <v>100 м2</v>
      </c>
      <c r="N51" s="69" t="s">
        <v>177</v>
      </c>
      <c r="O51" s="69" t="s">
        <v>138</v>
      </c>
      <c r="P51" s="69">
        <v>6.75</v>
      </c>
      <c r="Q51" s="69"/>
      <c r="R51" s="51"/>
      <c r="S51" s="52"/>
    </row>
    <row r="52" spans="1:19" s="1" customFormat="1" ht="14.4" x14ac:dyDescent="0.3">
      <c r="B52" s="27"/>
      <c r="D52" s="27"/>
      <c r="F52" s="27"/>
      <c r="N52" s="4"/>
      <c r="O52" s="4"/>
      <c r="P52" s="4"/>
      <c r="Q52" s="4"/>
    </row>
    <row r="57" spans="1:19" s="1" customFormat="1" ht="14.4" x14ac:dyDescent="0.3">
      <c r="C57" s="28"/>
      <c r="N57" s="4"/>
      <c r="O57" s="4"/>
      <c r="P57" s="4"/>
      <c r="Q57" s="4"/>
    </row>
    <row r="58" spans="1:19" s="1" customFormat="1" ht="14.4" x14ac:dyDescent="0.3">
      <c r="C58" s="28"/>
      <c r="N58" s="4"/>
      <c r="O58" s="4"/>
      <c r="P58" s="4"/>
      <c r="Q58" s="4"/>
    </row>
    <row r="59" spans="1:19" s="1" customFormat="1" ht="14.4" x14ac:dyDescent="0.3">
      <c r="C59" s="28"/>
      <c r="N59" s="4"/>
      <c r="O59" s="4"/>
      <c r="P59" s="4"/>
      <c r="Q59" s="4"/>
    </row>
  </sheetData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B5BE-A053-487E-9459-C3F23655C63B}">
  <sheetPr>
    <pageSetUpPr fitToPage="1"/>
  </sheetPr>
  <dimension ref="A2:W83"/>
  <sheetViews>
    <sheetView topLeftCell="A31" workbookViewId="0">
      <selection activeCell="A67" activeCellId="2" sqref="A61:XFD61 A63:XFD63 A67:XFD67"/>
    </sheetView>
  </sheetViews>
  <sheetFormatPr defaultColWidth="9.109375" defaultRowHeight="11.25" customHeight="1" x14ac:dyDescent="0.2"/>
  <cols>
    <col min="1" max="1" width="5.5546875" style="29" customWidth="1"/>
    <col min="2" max="2" width="5.5546875" style="15" customWidth="1"/>
    <col min="3" max="3" width="44.44140625" style="15" customWidth="1"/>
    <col min="4" max="4" width="10.6640625" style="15" customWidth="1"/>
    <col min="5" max="5" width="12.33203125" style="15" customWidth="1"/>
    <col min="6" max="6" width="12.5546875" style="15" customWidth="1"/>
    <col min="7" max="7" width="22.109375" style="15" customWidth="1"/>
    <col min="8" max="8" width="22" style="15" customWidth="1"/>
    <col min="9" max="9" width="31.77734375" style="15" hidden="1" customWidth="1"/>
    <col min="10" max="10" width="18.44140625" style="15" hidden="1" customWidth="1"/>
    <col min="11" max="11" width="9.33203125" style="15" hidden="1" customWidth="1"/>
    <col min="12" max="12" width="18.33203125" style="15" hidden="1" customWidth="1"/>
    <col min="13" max="13" width="0" style="15" hidden="1" customWidth="1"/>
    <col min="14" max="14" width="37.77734375" style="63" customWidth="1"/>
    <col min="15" max="16" width="9.109375" style="4"/>
    <col min="17" max="17" width="33.6640625" style="4" customWidth="1"/>
    <col min="18" max="19" width="135.33203125" style="30" hidden="1" customWidth="1"/>
    <col min="20" max="20" width="55.109375" style="30" hidden="1" customWidth="1"/>
    <col min="21" max="21" width="69" style="30" hidden="1" customWidth="1"/>
    <col min="22" max="22" width="55.109375" style="30" hidden="1" customWidth="1"/>
    <col min="23" max="23" width="69" style="30" hidden="1" customWidth="1"/>
    <col min="24" max="16384" width="9.109375" style="15"/>
  </cols>
  <sheetData>
    <row r="2" spans="1:19" s="1" customFormat="1" ht="17.399999999999999" x14ac:dyDescent="0.3">
      <c r="A2" s="34" t="s">
        <v>7</v>
      </c>
      <c r="B2" s="34"/>
      <c r="C2" s="34"/>
      <c r="D2" s="34"/>
      <c r="E2" s="34"/>
      <c r="F2" s="34"/>
      <c r="G2" s="34"/>
      <c r="H2" s="34"/>
      <c r="N2" s="57"/>
      <c r="O2" s="58"/>
      <c r="P2" s="58"/>
      <c r="Q2" s="58"/>
    </row>
    <row r="3" spans="1:19" s="1" customFormat="1" ht="9.75" customHeight="1" x14ac:dyDescent="0.3">
      <c r="A3" s="2"/>
      <c r="N3" s="57"/>
      <c r="O3" s="58"/>
      <c r="P3" s="58"/>
      <c r="Q3" s="58"/>
    </row>
    <row r="4" spans="1:19" s="1" customFormat="1" ht="36" customHeight="1" x14ac:dyDescent="0.3">
      <c r="A4" s="3" t="s">
        <v>5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  <c r="G4" s="35" t="s">
        <v>10</v>
      </c>
      <c r="H4" s="35"/>
      <c r="N4" s="57"/>
      <c r="O4" s="58"/>
      <c r="P4" s="58"/>
      <c r="Q4" s="58"/>
    </row>
    <row r="5" spans="1:19" s="1" customFormat="1" ht="14.4" x14ac:dyDescent="0.3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36">
        <v>7</v>
      </c>
      <c r="H5" s="37"/>
      <c r="N5" s="57"/>
      <c r="O5" s="58"/>
      <c r="P5" s="58"/>
      <c r="Q5" s="58"/>
    </row>
    <row r="6" spans="1:19" s="50" customFormat="1" ht="14.4" customHeight="1" x14ac:dyDescent="0.3">
      <c r="A6" s="65"/>
      <c r="B6" s="65"/>
      <c r="C6" s="65" t="s">
        <v>11</v>
      </c>
      <c r="D6" s="65"/>
      <c r="E6" s="65"/>
      <c r="F6" s="65"/>
      <c r="G6" s="65"/>
      <c r="H6" s="65"/>
      <c r="N6" s="59"/>
      <c r="O6" s="60"/>
      <c r="P6" s="60"/>
      <c r="Q6" s="60"/>
      <c r="R6" s="51" t="s">
        <v>11</v>
      </c>
    </row>
    <row r="7" spans="1:19" s="50" customFormat="1" ht="14.4" customHeight="1" x14ac:dyDescent="0.3">
      <c r="A7" s="64"/>
      <c r="B7" s="64"/>
      <c r="C7" s="64" t="s">
        <v>12</v>
      </c>
      <c r="D7" s="64"/>
      <c r="E7" s="64"/>
      <c r="F7" s="64"/>
      <c r="G7" s="64"/>
      <c r="H7" s="64"/>
      <c r="N7" s="59"/>
      <c r="O7" s="60"/>
      <c r="P7" s="60"/>
      <c r="Q7" s="60"/>
      <c r="R7" s="51"/>
      <c r="S7" s="52" t="s">
        <v>12</v>
      </c>
    </row>
    <row r="8" spans="1:19" s="50" customFormat="1" ht="30.6" x14ac:dyDescent="0.3">
      <c r="A8" s="42">
        <f>IF(J8&lt;&gt;"",COUNTA(J$1:J8),"")</f>
        <v>1</v>
      </c>
      <c r="B8" s="43" t="s">
        <v>13</v>
      </c>
      <c r="C8" s="44" t="s">
        <v>14</v>
      </c>
      <c r="D8" s="45" t="s">
        <v>15</v>
      </c>
      <c r="E8" s="46">
        <v>132</v>
      </c>
      <c r="F8" s="44"/>
      <c r="G8" s="47"/>
      <c r="H8" s="44" t="s">
        <v>16</v>
      </c>
      <c r="I8" s="48" t="s">
        <v>145</v>
      </c>
      <c r="J8" s="49">
        <f>E8</f>
        <v>132</v>
      </c>
      <c r="K8" s="50" t="str">
        <f>D8</f>
        <v>м реза</v>
      </c>
      <c r="L8" s="50">
        <v>132</v>
      </c>
      <c r="N8" s="59" t="s">
        <v>147</v>
      </c>
      <c r="O8" s="60" t="s">
        <v>145</v>
      </c>
      <c r="P8" s="60">
        <v>132</v>
      </c>
      <c r="Q8" s="60" t="s">
        <v>148</v>
      </c>
      <c r="R8" s="51"/>
      <c r="S8" s="52"/>
    </row>
    <row r="9" spans="1:19" s="50" customFormat="1" ht="28.8" x14ac:dyDescent="0.3">
      <c r="A9" s="42">
        <f>IF(J9&lt;&gt;"",COUNTA(J$1:J9),"")</f>
        <v>2</v>
      </c>
      <c r="B9" s="43" t="s">
        <v>19</v>
      </c>
      <c r="C9" s="44" t="s">
        <v>20</v>
      </c>
      <c r="D9" s="45" t="s">
        <v>21</v>
      </c>
      <c r="E9" s="53">
        <v>34.271999999999998</v>
      </c>
      <c r="F9" s="44"/>
      <c r="G9" s="47"/>
      <c r="H9" s="44" t="s">
        <v>16</v>
      </c>
      <c r="I9" s="48" t="s">
        <v>21</v>
      </c>
      <c r="J9" s="49">
        <f t="shared" ref="J9:J67" si="0">E9</f>
        <v>34.271999999999998</v>
      </c>
      <c r="K9" s="50" t="str">
        <f t="shared" ref="K9:K67" si="1">D9</f>
        <v>м3</v>
      </c>
      <c r="L9" s="50">
        <v>34</v>
      </c>
      <c r="N9" s="59" t="s">
        <v>149</v>
      </c>
      <c r="O9" s="60" t="s">
        <v>21</v>
      </c>
      <c r="P9" s="60">
        <v>34.271999999999998</v>
      </c>
      <c r="Q9" s="60" t="s">
        <v>150</v>
      </c>
      <c r="R9" s="51"/>
      <c r="S9" s="52"/>
    </row>
    <row r="10" spans="1:19" s="50" customFormat="1" ht="30.6" x14ac:dyDescent="0.3">
      <c r="A10" s="42">
        <f>IF(J10&lt;&gt;"",COUNTA(J$1:J10),"")</f>
        <v>3</v>
      </c>
      <c r="B10" s="43" t="s">
        <v>22</v>
      </c>
      <c r="C10" s="44" t="s">
        <v>23</v>
      </c>
      <c r="D10" s="45" t="s">
        <v>24</v>
      </c>
      <c r="E10" s="53">
        <v>0.312</v>
      </c>
      <c r="F10" s="44"/>
      <c r="G10" s="47"/>
      <c r="H10" s="44" t="s">
        <v>25</v>
      </c>
      <c r="I10" s="48" t="s">
        <v>138</v>
      </c>
      <c r="J10" s="49">
        <f t="shared" si="0"/>
        <v>0.312</v>
      </c>
      <c r="K10" s="50" t="str">
        <f t="shared" si="1"/>
        <v>100 м2</v>
      </c>
      <c r="L10" s="50">
        <f>J10*100</f>
        <v>31.2</v>
      </c>
      <c r="N10" s="59" t="s">
        <v>153</v>
      </c>
      <c r="O10" s="60" t="s">
        <v>138</v>
      </c>
      <c r="P10" s="60">
        <v>31.2</v>
      </c>
      <c r="Q10" s="60" t="s">
        <v>154</v>
      </c>
      <c r="R10" s="51"/>
      <c r="S10" s="52"/>
    </row>
    <row r="11" spans="1:19" s="50" customFormat="1" ht="30.6" x14ac:dyDescent="0.3">
      <c r="A11" s="42">
        <f>IF(J11&lt;&gt;"",COUNTA(J$1:J11),"")</f>
        <v>4</v>
      </c>
      <c r="B11" s="43" t="s">
        <v>26</v>
      </c>
      <c r="C11" s="44" t="s">
        <v>27</v>
      </c>
      <c r="D11" s="45" t="s">
        <v>28</v>
      </c>
      <c r="E11" s="53">
        <v>68.575999999999993</v>
      </c>
      <c r="F11" s="44"/>
      <c r="G11" s="47"/>
      <c r="H11" s="44" t="s">
        <v>29</v>
      </c>
      <c r="I11" s="48" t="s">
        <v>56</v>
      </c>
      <c r="J11" s="49">
        <f t="shared" si="0"/>
        <v>68.575999999999993</v>
      </c>
      <c r="K11" s="50" t="str">
        <f t="shared" si="1"/>
        <v>1 т груза</v>
      </c>
      <c r="L11" s="54">
        <f>E11</f>
        <v>68.575999999999993</v>
      </c>
      <c r="N11" s="59" t="s">
        <v>151</v>
      </c>
      <c r="O11" s="60" t="s">
        <v>56</v>
      </c>
      <c r="P11" s="53">
        <v>68.575999999999993</v>
      </c>
      <c r="Q11" s="44" t="s">
        <v>29</v>
      </c>
      <c r="R11" s="51"/>
      <c r="S11" s="52"/>
    </row>
    <row r="12" spans="1:19" s="50" customFormat="1" ht="28.8" x14ac:dyDescent="0.3">
      <c r="A12" s="42">
        <f>IF(J12&lt;&gt;"",COUNTA(J$1:J12),"")</f>
        <v>5</v>
      </c>
      <c r="B12" s="43" t="s">
        <v>30</v>
      </c>
      <c r="C12" s="44" t="s">
        <v>31</v>
      </c>
      <c r="D12" s="45" t="s">
        <v>28</v>
      </c>
      <c r="E12" s="53">
        <v>17.143999999999998</v>
      </c>
      <c r="F12" s="44"/>
      <c r="G12" s="47"/>
      <c r="H12" s="44" t="s">
        <v>32</v>
      </c>
      <c r="I12" s="48" t="s">
        <v>56</v>
      </c>
      <c r="J12" s="49">
        <f t="shared" si="0"/>
        <v>17.143999999999998</v>
      </c>
      <c r="K12" s="50" t="str">
        <f t="shared" si="1"/>
        <v>1 т груза</v>
      </c>
      <c r="L12" s="55">
        <f>E12</f>
        <v>17.143999999999998</v>
      </c>
      <c r="N12" s="59" t="s">
        <v>152</v>
      </c>
      <c r="O12" s="60" t="s">
        <v>56</v>
      </c>
      <c r="P12" s="53">
        <v>17.143999999999998</v>
      </c>
      <c r="Q12" s="44" t="s">
        <v>32</v>
      </c>
      <c r="R12" s="51"/>
      <c r="S12" s="52"/>
    </row>
    <row r="13" spans="1:19" s="50" customFormat="1" ht="28.8" x14ac:dyDescent="0.3">
      <c r="A13" s="42">
        <f>IF(J13&lt;&gt;"",COUNTA(J$1:J13),"")</f>
        <v>6</v>
      </c>
      <c r="B13" s="43" t="s">
        <v>33</v>
      </c>
      <c r="C13" s="44" t="s">
        <v>34</v>
      </c>
      <c r="D13" s="45" t="s">
        <v>21</v>
      </c>
      <c r="E13" s="53">
        <v>0.504</v>
      </c>
      <c r="F13" s="44"/>
      <c r="G13" s="47"/>
      <c r="H13" s="44" t="s">
        <v>35</v>
      </c>
      <c r="I13" s="48" t="s">
        <v>21</v>
      </c>
      <c r="J13" s="49">
        <f t="shared" si="0"/>
        <v>0.504</v>
      </c>
      <c r="K13" s="50" t="str">
        <f t="shared" si="1"/>
        <v>м3</v>
      </c>
      <c r="L13" s="55">
        <f>E13</f>
        <v>0.504</v>
      </c>
      <c r="N13" s="59" t="s">
        <v>34</v>
      </c>
      <c r="O13" s="60" t="s">
        <v>21</v>
      </c>
      <c r="P13" s="60">
        <v>0.504</v>
      </c>
      <c r="Q13" s="44" t="s">
        <v>35</v>
      </c>
      <c r="R13" s="51"/>
      <c r="S13" s="52"/>
    </row>
    <row r="14" spans="1:19" s="50" customFormat="1" ht="14.4" customHeight="1" x14ac:dyDescent="0.3">
      <c r="A14" s="64"/>
      <c r="B14" s="64"/>
      <c r="C14" s="64" t="s">
        <v>36</v>
      </c>
      <c r="D14" s="64"/>
      <c r="E14" s="64"/>
      <c r="F14" s="64"/>
      <c r="G14" s="64"/>
      <c r="H14" s="64"/>
      <c r="I14" s="48"/>
      <c r="J14" s="49">
        <f t="shared" si="0"/>
        <v>0</v>
      </c>
      <c r="K14" s="50">
        <f t="shared" si="1"/>
        <v>0</v>
      </c>
      <c r="N14" s="59"/>
      <c r="O14" s="60"/>
      <c r="P14" s="60"/>
      <c r="Q14" s="60"/>
      <c r="R14" s="51"/>
      <c r="S14" s="52" t="s">
        <v>36</v>
      </c>
    </row>
    <row r="15" spans="1:19" s="50" customFormat="1" ht="30.6" x14ac:dyDescent="0.3">
      <c r="A15" s="42">
        <f>IF(J15&lt;&gt;"",COUNTA(J$1:J15),"")</f>
        <v>8</v>
      </c>
      <c r="B15" s="43" t="s">
        <v>37</v>
      </c>
      <c r="C15" s="44" t="s">
        <v>38</v>
      </c>
      <c r="D15" s="45" t="s">
        <v>39</v>
      </c>
      <c r="E15" s="53">
        <v>0.51400000000000001</v>
      </c>
      <c r="F15" s="44"/>
      <c r="G15" s="47"/>
      <c r="H15" s="44" t="s">
        <v>40</v>
      </c>
      <c r="I15" s="48" t="s">
        <v>21</v>
      </c>
      <c r="J15" s="49">
        <f t="shared" si="0"/>
        <v>0.51400000000000001</v>
      </c>
      <c r="K15" s="50" t="str">
        <f t="shared" si="1"/>
        <v>100 м3</v>
      </c>
      <c r="L15" s="50">
        <f>E15*100</f>
        <v>51.4</v>
      </c>
      <c r="N15" s="59" t="s">
        <v>156</v>
      </c>
      <c r="O15" s="60" t="s">
        <v>21</v>
      </c>
      <c r="P15" s="60">
        <v>51.4</v>
      </c>
      <c r="Q15" s="60" t="s">
        <v>155</v>
      </c>
      <c r="R15" s="51"/>
      <c r="S15" s="52"/>
    </row>
    <row r="16" spans="1:19" s="50" customFormat="1" ht="20.399999999999999" x14ac:dyDescent="0.3">
      <c r="A16" s="42">
        <f>IF(J16&lt;&gt;"",COUNTA(J$1:J16),"")</f>
        <v>9</v>
      </c>
      <c r="B16" s="43" t="s">
        <v>41</v>
      </c>
      <c r="C16" s="44" t="s">
        <v>42</v>
      </c>
      <c r="D16" s="45" t="s">
        <v>39</v>
      </c>
      <c r="E16" s="53">
        <v>0.51400000000000001</v>
      </c>
      <c r="F16" s="44"/>
      <c r="G16" s="47"/>
      <c r="H16" s="44" t="s">
        <v>16</v>
      </c>
      <c r="I16" s="48" t="s">
        <v>21</v>
      </c>
      <c r="J16" s="49">
        <f t="shared" si="0"/>
        <v>0.51400000000000001</v>
      </c>
      <c r="K16" s="50" t="str">
        <f t="shared" si="1"/>
        <v>100 м3</v>
      </c>
      <c r="L16" s="50">
        <f t="shared" ref="L16" si="2">E16*100</f>
        <v>51.4</v>
      </c>
      <c r="N16" s="59" t="s">
        <v>157</v>
      </c>
      <c r="O16" s="60" t="s">
        <v>21</v>
      </c>
      <c r="P16" s="60">
        <v>51.4</v>
      </c>
      <c r="Q16" s="60"/>
      <c r="R16" s="51"/>
      <c r="S16" s="52"/>
    </row>
    <row r="17" spans="1:19" s="50" customFormat="1" ht="28.8" x14ac:dyDescent="0.3">
      <c r="A17" s="42">
        <f>IF(J17&lt;&gt;"",COUNTA(J$1:J17),"")</f>
        <v>10</v>
      </c>
      <c r="B17" s="43" t="s">
        <v>43</v>
      </c>
      <c r="C17" s="44" t="s">
        <v>34</v>
      </c>
      <c r="D17" s="45" t="s">
        <v>21</v>
      </c>
      <c r="E17" s="56">
        <v>51.4</v>
      </c>
      <c r="F17" s="44"/>
      <c r="G17" s="47"/>
      <c r="H17" s="44" t="s">
        <v>16</v>
      </c>
      <c r="I17" s="48" t="s">
        <v>21</v>
      </c>
      <c r="J17" s="49">
        <f t="shared" si="0"/>
        <v>51.4</v>
      </c>
      <c r="K17" s="50" t="str">
        <f t="shared" si="1"/>
        <v>м3</v>
      </c>
      <c r="L17" s="50">
        <v>51.4</v>
      </c>
      <c r="N17" s="59" t="s">
        <v>34</v>
      </c>
      <c r="O17" s="60" t="s">
        <v>21</v>
      </c>
      <c r="P17" s="60">
        <v>51.4</v>
      </c>
      <c r="Q17" s="60"/>
      <c r="R17" s="51"/>
      <c r="S17" s="52"/>
    </row>
    <row r="18" spans="1:19" s="50" customFormat="1" ht="20.399999999999999" x14ac:dyDescent="0.3">
      <c r="A18" s="42">
        <f>IF(J18&lt;&gt;"",COUNTA(J$1:J18),"")</f>
        <v>11</v>
      </c>
      <c r="B18" s="43" t="s">
        <v>44</v>
      </c>
      <c r="C18" s="44" t="s">
        <v>45</v>
      </c>
      <c r="D18" s="45" t="s">
        <v>39</v>
      </c>
      <c r="E18" s="53">
        <v>0.47099999999999997</v>
      </c>
      <c r="F18" s="44"/>
      <c r="G18" s="47"/>
      <c r="H18" s="44" t="s">
        <v>46</v>
      </c>
      <c r="I18" s="48" t="s">
        <v>21</v>
      </c>
      <c r="J18" s="49">
        <f t="shared" si="0"/>
        <v>0.47099999999999997</v>
      </c>
      <c r="K18" s="50" t="str">
        <f t="shared" si="1"/>
        <v>100 м3</v>
      </c>
      <c r="L18" s="50">
        <f>E18*100</f>
        <v>47.099999999999994</v>
      </c>
      <c r="N18" s="59" t="s">
        <v>158</v>
      </c>
      <c r="O18" s="60" t="s">
        <v>21</v>
      </c>
      <c r="P18" s="60">
        <v>47.124000000000002</v>
      </c>
      <c r="Q18" s="60" t="s">
        <v>159</v>
      </c>
      <c r="R18" s="51"/>
      <c r="S18" s="52"/>
    </row>
    <row r="19" spans="1:19" s="50" customFormat="1" ht="14.4" customHeight="1" x14ac:dyDescent="0.3">
      <c r="A19" s="64"/>
      <c r="B19" s="64"/>
      <c r="C19" s="64" t="s">
        <v>48</v>
      </c>
      <c r="D19" s="64"/>
      <c r="E19" s="64"/>
      <c r="F19" s="64"/>
      <c r="G19" s="64"/>
      <c r="H19" s="64"/>
      <c r="I19" s="48"/>
      <c r="J19" s="49">
        <f t="shared" si="0"/>
        <v>0</v>
      </c>
      <c r="K19" s="50">
        <f t="shared" si="1"/>
        <v>0</v>
      </c>
      <c r="N19" s="59"/>
      <c r="O19" s="60"/>
      <c r="P19" s="60"/>
      <c r="Q19" s="60"/>
      <c r="R19" s="51"/>
      <c r="S19" s="52" t="s">
        <v>48</v>
      </c>
    </row>
    <row r="20" spans="1:19" s="50" customFormat="1" ht="20.399999999999999" x14ac:dyDescent="0.3">
      <c r="A20" s="42">
        <f>IF(J20&lt;&gt;"",COUNTA(J$1:J20),"")</f>
        <v>13</v>
      </c>
      <c r="B20" s="43" t="s">
        <v>49</v>
      </c>
      <c r="C20" s="44" t="s">
        <v>50</v>
      </c>
      <c r="D20" s="45" t="s">
        <v>39</v>
      </c>
      <c r="E20" s="53">
        <v>4.2999999999999997E-2</v>
      </c>
      <c r="F20" s="44"/>
      <c r="G20" s="47"/>
      <c r="H20" s="44" t="s">
        <v>51</v>
      </c>
      <c r="I20" s="48" t="s">
        <v>21</v>
      </c>
      <c r="J20" s="49">
        <f t="shared" si="0"/>
        <v>4.2999999999999997E-2</v>
      </c>
      <c r="K20" s="50" t="str">
        <f t="shared" si="1"/>
        <v>100 м3</v>
      </c>
      <c r="N20" s="59" t="s">
        <v>161</v>
      </c>
      <c r="O20" s="60" t="s">
        <v>21</v>
      </c>
      <c r="P20" s="60">
        <v>4.3</v>
      </c>
      <c r="Q20" s="60" t="s">
        <v>160</v>
      </c>
      <c r="R20" s="51"/>
      <c r="S20" s="52"/>
    </row>
    <row r="21" spans="1:19" s="1" customFormat="1" ht="14.4" x14ac:dyDescent="0.3">
      <c r="A21" s="9">
        <f>IF(J21&lt;&gt;"",COUNTA(J$1:J21),"")</f>
        <v>14</v>
      </c>
      <c r="B21" s="10" t="s">
        <v>52</v>
      </c>
      <c r="C21" s="11" t="s">
        <v>53</v>
      </c>
      <c r="D21" s="12" t="s">
        <v>21</v>
      </c>
      <c r="E21" s="17">
        <v>4.3860000000000001</v>
      </c>
      <c r="F21" s="11"/>
      <c r="G21" s="14"/>
      <c r="H21" s="11" t="s">
        <v>16</v>
      </c>
      <c r="I21" s="39" t="s">
        <v>21</v>
      </c>
      <c r="J21" s="41">
        <f t="shared" si="0"/>
        <v>4.3860000000000001</v>
      </c>
      <c r="K21" s="1" t="str">
        <f t="shared" si="1"/>
        <v>м3</v>
      </c>
      <c r="N21" s="57"/>
      <c r="O21" s="58"/>
      <c r="P21" s="58"/>
      <c r="Q21" s="58"/>
      <c r="R21" s="7"/>
      <c r="S21" s="8"/>
    </row>
    <row r="22" spans="1:19" s="50" customFormat="1" ht="14.4" x14ac:dyDescent="0.3">
      <c r="A22" s="42">
        <f>IF(J22&lt;&gt;"",COUNTA(J$1:J22),"")</f>
        <v>15</v>
      </c>
      <c r="B22" s="43" t="s">
        <v>54</v>
      </c>
      <c r="C22" s="44" t="s">
        <v>55</v>
      </c>
      <c r="D22" s="45" t="s">
        <v>56</v>
      </c>
      <c r="E22" s="53">
        <v>0.29299999999999998</v>
      </c>
      <c r="F22" s="44"/>
      <c r="G22" s="47"/>
      <c r="H22" s="44" t="s">
        <v>57</v>
      </c>
      <c r="I22" s="48" t="s">
        <v>56</v>
      </c>
      <c r="J22" s="49">
        <f t="shared" si="0"/>
        <v>0.29299999999999998</v>
      </c>
      <c r="K22" s="50" t="str">
        <f t="shared" si="1"/>
        <v>т</v>
      </c>
      <c r="N22" s="59" t="s">
        <v>162</v>
      </c>
      <c r="O22" s="60" t="s">
        <v>163</v>
      </c>
      <c r="P22" s="60">
        <v>293</v>
      </c>
      <c r="Q22" s="60"/>
      <c r="R22" s="51"/>
      <c r="S22" s="52"/>
    </row>
    <row r="23" spans="1:19" s="1" customFormat="1" ht="20.399999999999999" x14ac:dyDescent="0.3">
      <c r="A23" s="9">
        <f>IF(J23&lt;&gt;"",COUNTA(J$1:J23),"")</f>
        <v>16</v>
      </c>
      <c r="B23" s="10" t="s">
        <v>58</v>
      </c>
      <c r="C23" s="11" t="s">
        <v>59</v>
      </c>
      <c r="D23" s="12" t="s">
        <v>56</v>
      </c>
      <c r="E23" s="17">
        <v>0.29299999999999998</v>
      </c>
      <c r="F23" s="11"/>
      <c r="G23" s="14"/>
      <c r="H23" s="11" t="s">
        <v>16</v>
      </c>
      <c r="I23" s="39" t="s">
        <v>56</v>
      </c>
      <c r="J23" s="41">
        <f t="shared" si="0"/>
        <v>0.29299999999999998</v>
      </c>
      <c r="K23" s="1" t="str">
        <f t="shared" si="1"/>
        <v>т</v>
      </c>
      <c r="N23" s="57"/>
      <c r="O23" s="58"/>
      <c r="P23" s="58"/>
      <c r="Q23" s="58"/>
      <c r="R23" s="7"/>
      <c r="S23" s="8"/>
    </row>
    <row r="24" spans="1:19" s="50" customFormat="1" ht="28.8" x14ac:dyDescent="0.3">
      <c r="A24" s="42">
        <f>IF(J24&lt;&gt;"",COUNTA(J$1:J24),"")</f>
        <v>17</v>
      </c>
      <c r="B24" s="43" t="s">
        <v>60</v>
      </c>
      <c r="C24" s="44" t="s">
        <v>61</v>
      </c>
      <c r="D24" s="45" t="s">
        <v>24</v>
      </c>
      <c r="E24" s="53">
        <v>0.312</v>
      </c>
      <c r="F24" s="44"/>
      <c r="G24" s="47"/>
      <c r="H24" s="44" t="s">
        <v>25</v>
      </c>
      <c r="I24" s="48" t="s">
        <v>138</v>
      </c>
      <c r="J24" s="49">
        <f t="shared" si="0"/>
        <v>0.312</v>
      </c>
      <c r="K24" s="50" t="str">
        <f t="shared" si="1"/>
        <v>100 м2</v>
      </c>
      <c r="N24" s="59" t="s">
        <v>164</v>
      </c>
      <c r="O24" s="60" t="s">
        <v>138</v>
      </c>
      <c r="P24" s="60">
        <v>31.2</v>
      </c>
      <c r="Q24" s="60"/>
      <c r="R24" s="51"/>
      <c r="S24" s="52"/>
    </row>
    <row r="25" spans="1:19" s="1" customFormat="1" ht="14.4" x14ac:dyDescent="0.3">
      <c r="A25" s="9">
        <f>IF(J25&lt;&gt;"",COUNTA(J$1:J25),"")</f>
        <v>18</v>
      </c>
      <c r="B25" s="10" t="s">
        <v>62</v>
      </c>
      <c r="C25" s="11" t="s">
        <v>63</v>
      </c>
      <c r="D25" s="12" t="s">
        <v>56</v>
      </c>
      <c r="E25" s="17">
        <v>7.4999999999999997E-2</v>
      </c>
      <c r="F25" s="11"/>
      <c r="G25" s="14"/>
      <c r="H25" s="11" t="s">
        <v>16</v>
      </c>
      <c r="I25" s="39" t="s">
        <v>56</v>
      </c>
      <c r="J25" s="41">
        <f t="shared" si="0"/>
        <v>7.4999999999999997E-2</v>
      </c>
      <c r="K25" s="1" t="str">
        <f t="shared" si="1"/>
        <v>т</v>
      </c>
      <c r="N25" s="57"/>
      <c r="O25" s="58"/>
      <c r="P25" s="58"/>
      <c r="Q25" s="58"/>
      <c r="R25" s="7"/>
      <c r="S25" s="8"/>
    </row>
    <row r="26" spans="1:19" s="1" customFormat="1" ht="14.4" x14ac:dyDescent="0.3">
      <c r="A26" s="9">
        <f>IF(J26&lt;&gt;"",COUNTA(J$1:J26),"")</f>
        <v>19</v>
      </c>
      <c r="B26" s="10" t="s">
        <v>64</v>
      </c>
      <c r="C26" s="11" t="s">
        <v>65</v>
      </c>
      <c r="D26" s="12" t="s">
        <v>56</v>
      </c>
      <c r="E26" s="17">
        <v>5.0000000000000001E-3</v>
      </c>
      <c r="F26" s="11"/>
      <c r="G26" s="14"/>
      <c r="H26" s="11" t="s">
        <v>16</v>
      </c>
      <c r="I26" s="39" t="s">
        <v>56</v>
      </c>
      <c r="J26" s="41">
        <f t="shared" si="0"/>
        <v>5.0000000000000001E-3</v>
      </c>
      <c r="K26" s="1" t="str">
        <f t="shared" si="1"/>
        <v>т</v>
      </c>
      <c r="N26" s="57"/>
      <c r="O26" s="58"/>
      <c r="P26" s="58"/>
      <c r="Q26" s="58"/>
      <c r="R26" s="7"/>
      <c r="S26" s="8"/>
    </row>
    <row r="27" spans="1:19" s="50" customFormat="1" ht="14.4" x14ac:dyDescent="0.3">
      <c r="A27" s="42">
        <f>IF(J27&lt;&gt;"",COUNTA(J$1:J27),"")</f>
        <v>20</v>
      </c>
      <c r="B27" s="43" t="s">
        <v>66</v>
      </c>
      <c r="C27" s="44" t="s">
        <v>67</v>
      </c>
      <c r="D27" s="45" t="s">
        <v>24</v>
      </c>
      <c r="E27" s="53">
        <v>0.85699999999999998</v>
      </c>
      <c r="F27" s="44"/>
      <c r="G27" s="47"/>
      <c r="H27" s="44" t="s">
        <v>68</v>
      </c>
      <c r="I27" s="48" t="s">
        <v>138</v>
      </c>
      <c r="J27" s="49">
        <f t="shared" si="0"/>
        <v>0.85699999999999998</v>
      </c>
      <c r="K27" s="50" t="str">
        <f t="shared" si="1"/>
        <v>100 м2</v>
      </c>
      <c r="N27" s="59" t="s">
        <v>165</v>
      </c>
      <c r="O27" s="60" t="s">
        <v>21</v>
      </c>
      <c r="P27" s="60">
        <v>34.271999999999998</v>
      </c>
      <c r="Q27" s="60" t="s">
        <v>150</v>
      </c>
      <c r="R27" s="51"/>
      <c r="S27" s="52"/>
    </row>
    <row r="28" spans="1:19" s="1" customFormat="1" ht="20.399999999999999" x14ac:dyDescent="0.3">
      <c r="A28" s="9">
        <f>IF(J28&lt;&gt;"",COUNTA(J$1:J28),"")</f>
        <v>21</v>
      </c>
      <c r="B28" s="10" t="s">
        <v>69</v>
      </c>
      <c r="C28" s="11" t="s">
        <v>70</v>
      </c>
      <c r="D28" s="12" t="s">
        <v>24</v>
      </c>
      <c r="E28" s="17">
        <v>0.85699999999999998</v>
      </c>
      <c r="F28" s="11"/>
      <c r="G28" s="14"/>
      <c r="H28" s="11" t="s">
        <v>68</v>
      </c>
      <c r="I28" s="39" t="s">
        <v>138</v>
      </c>
      <c r="J28" s="41">
        <f t="shared" si="0"/>
        <v>0.85699999999999998</v>
      </c>
      <c r="K28" s="1" t="str">
        <f t="shared" si="1"/>
        <v>100 м2</v>
      </c>
      <c r="N28" s="57"/>
      <c r="O28" s="58"/>
      <c r="P28" s="58"/>
      <c r="Q28" s="58"/>
      <c r="R28" s="7"/>
      <c r="S28" s="8"/>
    </row>
    <row r="29" spans="1:19" s="1" customFormat="1" ht="14.4" x14ac:dyDescent="0.3">
      <c r="A29" s="9">
        <f>IF(J29&lt;&gt;"",COUNTA(J$1:J29),"")</f>
        <v>22</v>
      </c>
      <c r="B29" s="10" t="s">
        <v>71</v>
      </c>
      <c r="C29" s="11" t="s">
        <v>72</v>
      </c>
      <c r="D29" s="12" t="s">
        <v>21</v>
      </c>
      <c r="E29" s="16">
        <v>17.48</v>
      </c>
      <c r="F29" s="11"/>
      <c r="G29" s="14"/>
      <c r="H29" s="11" t="s">
        <v>73</v>
      </c>
      <c r="I29" s="39" t="s">
        <v>21</v>
      </c>
      <c r="J29" s="41">
        <f t="shared" si="0"/>
        <v>17.48</v>
      </c>
      <c r="K29" s="1" t="str">
        <f t="shared" si="1"/>
        <v>м3</v>
      </c>
      <c r="N29" s="57"/>
      <c r="O29" s="58"/>
      <c r="P29" s="58"/>
      <c r="Q29" s="58"/>
      <c r="R29" s="7"/>
      <c r="S29" s="8"/>
    </row>
    <row r="30" spans="1:19" s="1" customFormat="1" ht="14.4" x14ac:dyDescent="0.3">
      <c r="A30" s="9">
        <f>IF(J30&lt;&gt;"",COUNTA(J$1:J30),"")</f>
        <v>23</v>
      </c>
      <c r="B30" s="10" t="s">
        <v>74</v>
      </c>
      <c r="C30" s="11" t="s">
        <v>72</v>
      </c>
      <c r="D30" s="12" t="s">
        <v>21</v>
      </c>
      <c r="E30" s="16">
        <v>17.48</v>
      </c>
      <c r="F30" s="11"/>
      <c r="G30" s="14"/>
      <c r="H30" s="11" t="s">
        <v>16</v>
      </c>
      <c r="I30" s="39" t="s">
        <v>21</v>
      </c>
      <c r="J30" s="41">
        <f t="shared" si="0"/>
        <v>17.48</v>
      </c>
      <c r="K30" s="1" t="str">
        <f t="shared" si="1"/>
        <v>м3</v>
      </c>
      <c r="N30" s="57"/>
      <c r="O30" s="58"/>
      <c r="P30" s="58"/>
      <c r="Q30" s="58"/>
      <c r="R30" s="7"/>
      <c r="S30" s="8"/>
    </row>
    <row r="31" spans="1:19" s="50" customFormat="1" ht="14.4" customHeight="1" x14ac:dyDescent="0.3">
      <c r="A31" s="65"/>
      <c r="B31" s="65"/>
      <c r="C31" s="65" t="s">
        <v>75</v>
      </c>
      <c r="D31" s="65"/>
      <c r="E31" s="65"/>
      <c r="F31" s="65"/>
      <c r="G31" s="65"/>
      <c r="H31" s="65"/>
      <c r="I31" s="48"/>
      <c r="J31" s="49">
        <f t="shared" si="0"/>
        <v>0</v>
      </c>
      <c r="K31" s="50">
        <f t="shared" si="1"/>
        <v>0</v>
      </c>
      <c r="N31" s="59"/>
      <c r="O31" s="60"/>
      <c r="P31" s="60"/>
      <c r="Q31" s="60"/>
      <c r="R31" s="51" t="s">
        <v>75</v>
      </c>
      <c r="S31" s="52"/>
    </row>
    <row r="32" spans="1:19" s="50" customFormat="1" ht="14.4" customHeight="1" x14ac:dyDescent="0.3">
      <c r="A32" s="64"/>
      <c r="B32" s="64"/>
      <c r="C32" s="64" t="s">
        <v>36</v>
      </c>
      <c r="D32" s="64"/>
      <c r="E32" s="64"/>
      <c r="F32" s="64"/>
      <c r="G32" s="64"/>
      <c r="H32" s="64"/>
      <c r="I32" s="48"/>
      <c r="J32" s="49">
        <f t="shared" si="0"/>
        <v>0</v>
      </c>
      <c r="K32" s="50">
        <f t="shared" si="1"/>
        <v>0</v>
      </c>
      <c r="N32" s="59"/>
      <c r="O32" s="60"/>
      <c r="P32" s="60"/>
      <c r="Q32" s="60"/>
      <c r="R32" s="51"/>
      <c r="S32" s="52" t="s">
        <v>36</v>
      </c>
    </row>
    <row r="33" spans="1:19" s="50" customFormat="1" ht="30.6" x14ac:dyDescent="0.3">
      <c r="A33" s="42">
        <f>IF(J33&lt;&gt;"",COUNTA(J$1:J33),"")</f>
        <v>26</v>
      </c>
      <c r="B33" s="43" t="s">
        <v>76</v>
      </c>
      <c r="C33" s="44" t="s">
        <v>38</v>
      </c>
      <c r="D33" s="45" t="s">
        <v>39</v>
      </c>
      <c r="E33" s="66">
        <v>0.12</v>
      </c>
      <c r="F33" s="44"/>
      <c r="G33" s="47"/>
      <c r="H33" s="44" t="s">
        <v>77</v>
      </c>
      <c r="I33" s="48" t="s">
        <v>21</v>
      </c>
      <c r="J33" s="49">
        <f t="shared" si="0"/>
        <v>0.12</v>
      </c>
      <c r="K33" s="50" t="str">
        <f t="shared" si="1"/>
        <v>100 м3</v>
      </c>
      <c r="N33" s="59" t="s">
        <v>156</v>
      </c>
      <c r="O33" s="60" t="s">
        <v>21</v>
      </c>
      <c r="P33" s="60">
        <v>12</v>
      </c>
      <c r="Q33" s="60"/>
      <c r="R33" s="51"/>
      <c r="S33" s="52"/>
    </row>
    <row r="34" spans="1:19" s="50" customFormat="1" ht="20.399999999999999" x14ac:dyDescent="0.3">
      <c r="A34" s="42">
        <f>IF(J34&lt;&gt;"",COUNTA(J$1:J34),"")</f>
        <v>27</v>
      </c>
      <c r="B34" s="43" t="s">
        <v>78</v>
      </c>
      <c r="C34" s="44" t="s">
        <v>42</v>
      </c>
      <c r="D34" s="45" t="s">
        <v>39</v>
      </c>
      <c r="E34" s="66">
        <v>0.12</v>
      </c>
      <c r="F34" s="44"/>
      <c r="G34" s="47"/>
      <c r="H34" s="44" t="s">
        <v>16</v>
      </c>
      <c r="I34" s="48" t="s">
        <v>21</v>
      </c>
      <c r="J34" s="49">
        <f t="shared" si="0"/>
        <v>0.12</v>
      </c>
      <c r="K34" s="50" t="str">
        <f t="shared" si="1"/>
        <v>100 м3</v>
      </c>
      <c r="N34" s="59" t="s">
        <v>157</v>
      </c>
      <c r="O34" s="60" t="s">
        <v>21</v>
      </c>
      <c r="P34" s="60">
        <v>12</v>
      </c>
      <c r="Q34" s="60"/>
      <c r="R34" s="51"/>
      <c r="S34" s="52"/>
    </row>
    <row r="35" spans="1:19" s="50" customFormat="1" ht="28.8" x14ac:dyDescent="0.3">
      <c r="A35" s="42">
        <f>IF(J35&lt;&gt;"",COUNTA(J$1:J35),"")</f>
        <v>28</v>
      </c>
      <c r="B35" s="43" t="s">
        <v>79</v>
      </c>
      <c r="C35" s="44" t="s">
        <v>45</v>
      </c>
      <c r="D35" s="45" t="s">
        <v>39</v>
      </c>
      <c r="E35" s="66">
        <v>0.12</v>
      </c>
      <c r="F35" s="44"/>
      <c r="G35" s="47"/>
      <c r="H35" s="44" t="s">
        <v>77</v>
      </c>
      <c r="I35" s="48" t="s">
        <v>21</v>
      </c>
      <c r="J35" s="49">
        <f t="shared" si="0"/>
        <v>0.12</v>
      </c>
      <c r="K35" s="50" t="str">
        <f t="shared" si="1"/>
        <v>100 м3</v>
      </c>
      <c r="N35" s="59" t="s">
        <v>34</v>
      </c>
      <c r="O35" s="60" t="s">
        <v>21</v>
      </c>
      <c r="P35" s="60">
        <v>12</v>
      </c>
      <c r="Q35" s="60"/>
      <c r="R35" s="51"/>
      <c r="S35" s="52"/>
    </row>
    <row r="36" spans="1:19" s="50" customFormat="1" ht="14.4" x14ac:dyDescent="0.3">
      <c r="A36" s="42">
        <f>IF(J36&lt;&gt;"",COUNTA(J$1:J36),"")</f>
        <v>29</v>
      </c>
      <c r="B36" s="43" t="s">
        <v>80</v>
      </c>
      <c r="C36" s="44" t="s">
        <v>47</v>
      </c>
      <c r="D36" s="45" t="s">
        <v>21</v>
      </c>
      <c r="E36" s="56">
        <v>13.2</v>
      </c>
      <c r="F36" s="44"/>
      <c r="G36" s="47"/>
      <c r="H36" s="44" t="s">
        <v>81</v>
      </c>
      <c r="I36" s="48" t="s">
        <v>21</v>
      </c>
      <c r="J36" s="49">
        <f t="shared" si="0"/>
        <v>13.2</v>
      </c>
      <c r="K36" s="50" t="str">
        <f t="shared" si="1"/>
        <v>м3</v>
      </c>
      <c r="N36" s="59" t="s">
        <v>158</v>
      </c>
      <c r="O36" s="60" t="s">
        <v>21</v>
      </c>
      <c r="P36" s="60">
        <v>12</v>
      </c>
      <c r="Q36" s="60"/>
      <c r="R36" s="51"/>
      <c r="S36" s="52"/>
    </row>
    <row r="37" spans="1:19" s="50" customFormat="1" ht="14.4" customHeight="1" x14ac:dyDescent="0.3">
      <c r="A37" s="65"/>
      <c r="B37" s="65"/>
      <c r="C37" s="65" t="s">
        <v>82</v>
      </c>
      <c r="D37" s="65"/>
      <c r="E37" s="65"/>
      <c r="F37" s="65"/>
      <c r="G37" s="65"/>
      <c r="H37" s="65"/>
      <c r="I37" s="48"/>
      <c r="J37" s="49">
        <f t="shared" si="0"/>
        <v>0</v>
      </c>
      <c r="K37" s="50">
        <f t="shared" si="1"/>
        <v>0</v>
      </c>
      <c r="N37" s="59"/>
      <c r="O37" s="60"/>
      <c r="P37" s="60"/>
      <c r="Q37" s="60"/>
      <c r="R37" s="51" t="s">
        <v>82</v>
      </c>
      <c r="S37" s="52"/>
    </row>
    <row r="38" spans="1:19" s="50" customFormat="1" ht="14.4" customHeight="1" x14ac:dyDescent="0.3">
      <c r="A38" s="64"/>
      <c r="B38" s="64"/>
      <c r="C38" s="64" t="s">
        <v>12</v>
      </c>
      <c r="D38" s="64"/>
      <c r="E38" s="64"/>
      <c r="F38" s="64"/>
      <c r="G38" s="64"/>
      <c r="H38" s="64"/>
      <c r="I38" s="48"/>
      <c r="J38" s="49">
        <f t="shared" si="0"/>
        <v>0</v>
      </c>
      <c r="K38" s="50">
        <f t="shared" si="1"/>
        <v>0</v>
      </c>
      <c r="N38" s="59"/>
      <c r="O38" s="60"/>
      <c r="P38" s="60"/>
      <c r="Q38" s="60"/>
      <c r="R38" s="51"/>
      <c r="S38" s="52" t="s">
        <v>12</v>
      </c>
    </row>
    <row r="39" spans="1:19" s="1" customFormat="1" ht="14.4" x14ac:dyDescent="0.3">
      <c r="A39" s="9">
        <f>IF(J39&lt;&gt;"",COUNTA(J$1:J39),"")</f>
        <v>32</v>
      </c>
      <c r="B39" s="10" t="s">
        <v>83</v>
      </c>
      <c r="C39" s="11" t="s">
        <v>84</v>
      </c>
      <c r="D39" s="12" t="s">
        <v>85</v>
      </c>
      <c r="E39" s="13">
        <v>16</v>
      </c>
      <c r="F39" s="11"/>
      <c r="G39" s="14"/>
      <c r="H39" s="11" t="s">
        <v>86</v>
      </c>
      <c r="I39" s="39" t="s">
        <v>146</v>
      </c>
      <c r="J39" s="41">
        <f t="shared" si="0"/>
        <v>16</v>
      </c>
      <c r="K39" s="1" t="str">
        <f t="shared" si="1"/>
        <v>маш.-ч</v>
      </c>
      <c r="N39" s="59" t="s">
        <v>166</v>
      </c>
      <c r="O39" s="60" t="s">
        <v>146</v>
      </c>
      <c r="P39" s="60">
        <v>2</v>
      </c>
      <c r="Q39" s="58"/>
      <c r="R39" s="7"/>
      <c r="S39" s="8"/>
    </row>
    <row r="40" spans="1:19" s="1" customFormat="1" ht="30.6" x14ac:dyDescent="0.3">
      <c r="A40" s="9">
        <f>IF(J40&lt;&gt;"",COUNTA(J$1:J40),"")</f>
        <v>33</v>
      </c>
      <c r="B40" s="10" t="s">
        <v>87</v>
      </c>
      <c r="C40" s="11" t="s">
        <v>14</v>
      </c>
      <c r="D40" s="12" t="s">
        <v>15</v>
      </c>
      <c r="E40" s="18">
        <v>33.6</v>
      </c>
      <c r="F40" s="11"/>
      <c r="G40" s="14"/>
      <c r="H40" s="11" t="s">
        <v>16</v>
      </c>
      <c r="I40" s="39" t="s">
        <v>145</v>
      </c>
      <c r="J40" s="41">
        <f t="shared" si="0"/>
        <v>33.6</v>
      </c>
      <c r="K40" s="1" t="str">
        <f t="shared" si="1"/>
        <v>м реза</v>
      </c>
      <c r="N40" s="59" t="s">
        <v>167</v>
      </c>
      <c r="O40" s="58" t="s">
        <v>145</v>
      </c>
      <c r="P40" s="58">
        <v>33.6</v>
      </c>
      <c r="Q40" s="58"/>
      <c r="R40" s="7"/>
      <c r="S40" s="8"/>
    </row>
    <row r="41" spans="1:19" s="1" customFormat="1" ht="14.4" x14ac:dyDescent="0.3">
      <c r="A41" s="9">
        <f>IF(J41&lt;&gt;"",COUNTA(J$1:J41),"")</f>
        <v>34</v>
      </c>
      <c r="B41" s="10" t="s">
        <v>88</v>
      </c>
      <c r="C41" s="11" t="s">
        <v>17</v>
      </c>
      <c r="D41" s="12" t="s">
        <v>18</v>
      </c>
      <c r="E41" s="16">
        <v>1.1299999999999999</v>
      </c>
      <c r="F41" s="11"/>
      <c r="G41" s="14"/>
      <c r="H41" s="11" t="s">
        <v>89</v>
      </c>
      <c r="I41" s="39" t="s">
        <v>18</v>
      </c>
      <c r="J41" s="41">
        <f t="shared" si="0"/>
        <v>1.1299999999999999</v>
      </c>
      <c r="K41" s="1" t="str">
        <f t="shared" si="1"/>
        <v>шт</v>
      </c>
      <c r="N41" s="57"/>
      <c r="O41" s="58"/>
      <c r="P41" s="58"/>
      <c r="Q41" s="58"/>
      <c r="R41" s="7"/>
      <c r="S41" s="8"/>
    </row>
    <row r="42" spans="1:19" s="1" customFormat="1" ht="28.8" x14ac:dyDescent="0.3">
      <c r="A42" s="9">
        <f>IF(J42&lt;&gt;"",COUNTA(J$1:J42),"")</f>
        <v>35</v>
      </c>
      <c r="B42" s="10" t="s">
        <v>90</v>
      </c>
      <c r="C42" s="11" t="s">
        <v>91</v>
      </c>
      <c r="D42" s="12" t="s">
        <v>15</v>
      </c>
      <c r="E42" s="18">
        <v>33.6</v>
      </c>
      <c r="F42" s="11"/>
      <c r="G42" s="14"/>
      <c r="H42" s="11" t="s">
        <v>16</v>
      </c>
      <c r="I42" s="39" t="s">
        <v>145</v>
      </c>
      <c r="J42" s="41">
        <f t="shared" si="0"/>
        <v>33.6</v>
      </c>
      <c r="K42" s="1" t="str">
        <f t="shared" si="1"/>
        <v>м реза</v>
      </c>
      <c r="N42" s="59" t="s">
        <v>168</v>
      </c>
      <c r="O42" s="60" t="s">
        <v>21</v>
      </c>
      <c r="P42" s="60">
        <v>0.192</v>
      </c>
      <c r="Q42" s="58"/>
      <c r="R42" s="7"/>
      <c r="S42" s="8"/>
    </row>
    <row r="43" spans="1:19" s="1" customFormat="1" ht="14.4" x14ac:dyDescent="0.3">
      <c r="A43" s="9">
        <f>IF(J43&lt;&gt;"",COUNTA(J$1:J43),"")</f>
        <v>36</v>
      </c>
      <c r="B43" s="10" t="s">
        <v>92</v>
      </c>
      <c r="C43" s="11" t="s">
        <v>93</v>
      </c>
      <c r="D43" s="12" t="s">
        <v>18</v>
      </c>
      <c r="E43" s="17">
        <v>1.1279999999999999</v>
      </c>
      <c r="F43" s="11"/>
      <c r="G43" s="14"/>
      <c r="H43" s="11" t="s">
        <v>89</v>
      </c>
      <c r="I43" s="39" t="s">
        <v>18</v>
      </c>
      <c r="J43" s="41">
        <f t="shared" si="0"/>
        <v>1.1279999999999999</v>
      </c>
      <c r="K43" s="1" t="str">
        <f t="shared" si="1"/>
        <v>шт</v>
      </c>
      <c r="N43" s="57"/>
      <c r="O43" s="58"/>
      <c r="P43" s="58"/>
      <c r="Q43" s="58"/>
      <c r="R43" s="7"/>
      <c r="S43" s="8"/>
    </row>
    <row r="44" spans="1:19" s="1" customFormat="1" ht="20.399999999999999" x14ac:dyDescent="0.3">
      <c r="A44" s="9">
        <f>IF(J44&lt;&gt;"",COUNTA(J$1:J44),"")</f>
        <v>37</v>
      </c>
      <c r="B44" s="10" t="s">
        <v>94</v>
      </c>
      <c r="C44" s="11" t="s">
        <v>95</v>
      </c>
      <c r="D44" s="12" t="s">
        <v>21</v>
      </c>
      <c r="E44" s="17">
        <v>0.192</v>
      </c>
      <c r="F44" s="11"/>
      <c r="G44" s="14"/>
      <c r="H44" s="11" t="s">
        <v>16</v>
      </c>
      <c r="I44" s="39" t="s">
        <v>21</v>
      </c>
      <c r="J44" s="41">
        <f t="shared" si="0"/>
        <v>0.192</v>
      </c>
      <c r="K44" s="1" t="str">
        <f t="shared" si="1"/>
        <v>м3</v>
      </c>
      <c r="N44" s="57"/>
      <c r="O44" s="58"/>
      <c r="P44" s="58"/>
      <c r="Q44" s="58"/>
      <c r="R44" s="7"/>
      <c r="S44" s="8"/>
    </row>
    <row r="45" spans="1:19" s="50" customFormat="1" ht="30.6" x14ac:dyDescent="0.3">
      <c r="A45" s="42">
        <f>IF(J45&lt;&gt;"",COUNTA(J$1:J45),"")</f>
        <v>38</v>
      </c>
      <c r="B45" s="43" t="s">
        <v>96</v>
      </c>
      <c r="C45" s="44" t="s">
        <v>27</v>
      </c>
      <c r="D45" s="45" t="s">
        <v>28</v>
      </c>
      <c r="E45" s="53">
        <v>0.38400000000000001</v>
      </c>
      <c r="F45" s="44"/>
      <c r="G45" s="47"/>
      <c r="H45" s="44" t="s">
        <v>97</v>
      </c>
      <c r="I45" s="48" t="s">
        <v>56</v>
      </c>
      <c r="J45" s="49">
        <f t="shared" si="0"/>
        <v>0.38400000000000001</v>
      </c>
      <c r="K45" s="50" t="str">
        <f t="shared" si="1"/>
        <v>1 т груза</v>
      </c>
      <c r="N45" s="59" t="s">
        <v>151</v>
      </c>
      <c r="O45" s="60" t="s">
        <v>56</v>
      </c>
      <c r="P45" s="53">
        <v>0.38400000000000001</v>
      </c>
      <c r="Q45" s="44" t="s">
        <v>97</v>
      </c>
      <c r="R45" s="51"/>
      <c r="S45" s="52"/>
    </row>
    <row r="46" spans="1:19" s="50" customFormat="1" ht="28.8" x14ac:dyDescent="0.3">
      <c r="A46" s="42">
        <f>IF(J46&lt;&gt;"",COUNTA(J$1:J46),"")</f>
        <v>39</v>
      </c>
      <c r="B46" s="43" t="s">
        <v>98</v>
      </c>
      <c r="C46" s="44" t="s">
        <v>31</v>
      </c>
      <c r="D46" s="45" t="s">
        <v>28</v>
      </c>
      <c r="E46" s="53">
        <v>9.6000000000000002E-2</v>
      </c>
      <c r="F46" s="44"/>
      <c r="G46" s="47"/>
      <c r="H46" s="44" t="s">
        <v>99</v>
      </c>
      <c r="I46" s="48" t="s">
        <v>56</v>
      </c>
      <c r="J46" s="49">
        <f t="shared" si="0"/>
        <v>9.6000000000000002E-2</v>
      </c>
      <c r="K46" s="50" t="str">
        <f t="shared" si="1"/>
        <v>1 т груза</v>
      </c>
      <c r="N46" s="59" t="s">
        <v>152</v>
      </c>
      <c r="O46" s="60" t="s">
        <v>56</v>
      </c>
      <c r="P46" s="53">
        <v>9.6000000000000002E-2</v>
      </c>
      <c r="Q46" s="44" t="s">
        <v>99</v>
      </c>
      <c r="R46" s="51"/>
      <c r="S46" s="52"/>
    </row>
    <row r="47" spans="1:19" s="50" customFormat="1" ht="28.8" x14ac:dyDescent="0.3">
      <c r="A47" s="42">
        <f>IF(J47&lt;&gt;"",COUNTA(J$1:J47),"")</f>
        <v>40</v>
      </c>
      <c r="B47" s="43" t="s">
        <v>100</v>
      </c>
      <c r="C47" s="44" t="s">
        <v>34</v>
      </c>
      <c r="D47" s="45" t="s">
        <v>21</v>
      </c>
      <c r="E47" s="53">
        <v>0.192</v>
      </c>
      <c r="F47" s="44"/>
      <c r="G47" s="47"/>
      <c r="H47" s="44" t="s">
        <v>16</v>
      </c>
      <c r="I47" s="48" t="s">
        <v>21</v>
      </c>
      <c r="J47" s="49">
        <f t="shared" si="0"/>
        <v>0.192</v>
      </c>
      <c r="K47" s="50" t="str">
        <f t="shared" si="1"/>
        <v>м3</v>
      </c>
      <c r="N47" s="59" t="s">
        <v>34</v>
      </c>
      <c r="O47" s="60" t="s">
        <v>21</v>
      </c>
      <c r="P47" s="60">
        <v>0.192</v>
      </c>
      <c r="Q47" s="60"/>
      <c r="R47" s="51"/>
      <c r="S47" s="52"/>
    </row>
    <row r="48" spans="1:19" s="1" customFormat="1" ht="14.4" customHeight="1" x14ac:dyDescent="0.3">
      <c r="A48" s="33"/>
      <c r="B48" s="33"/>
      <c r="C48" s="33" t="s">
        <v>48</v>
      </c>
      <c r="D48" s="33"/>
      <c r="E48" s="33"/>
      <c r="F48" s="33"/>
      <c r="G48" s="33"/>
      <c r="H48" s="33"/>
      <c r="I48" s="39"/>
      <c r="J48" s="41">
        <f t="shared" si="0"/>
        <v>0</v>
      </c>
      <c r="K48" s="1">
        <f t="shared" si="1"/>
        <v>0</v>
      </c>
      <c r="N48" s="57"/>
      <c r="O48" s="58"/>
      <c r="P48" s="58"/>
      <c r="Q48" s="58"/>
      <c r="R48" s="7"/>
      <c r="S48" s="8" t="s">
        <v>48</v>
      </c>
    </row>
    <row r="49" spans="1:19" s="50" customFormat="1" ht="28.8" x14ac:dyDescent="0.3">
      <c r="A49" s="42">
        <f>IF(J49&lt;&gt;"",COUNTA(J$1:J49),"")</f>
        <v>42</v>
      </c>
      <c r="B49" s="43" t="s">
        <v>101</v>
      </c>
      <c r="C49" s="44" t="s">
        <v>102</v>
      </c>
      <c r="D49" s="45" t="s">
        <v>24</v>
      </c>
      <c r="E49" s="53">
        <v>0.14399999999999999</v>
      </c>
      <c r="F49" s="44"/>
      <c r="G49" s="47"/>
      <c r="H49" s="44" t="s">
        <v>103</v>
      </c>
      <c r="I49" s="48" t="s">
        <v>138</v>
      </c>
      <c r="J49" s="49">
        <f t="shared" si="0"/>
        <v>0.14399999999999999</v>
      </c>
      <c r="K49" s="50" t="str">
        <f t="shared" si="1"/>
        <v>100 м2</v>
      </c>
      <c r="N49" s="59" t="s">
        <v>169</v>
      </c>
      <c r="O49" s="60" t="s">
        <v>138</v>
      </c>
      <c r="P49" s="60">
        <v>0.14399999999999999</v>
      </c>
      <c r="Q49" s="44" t="s">
        <v>103</v>
      </c>
      <c r="R49" s="51"/>
      <c r="S49" s="52"/>
    </row>
    <row r="50" spans="1:19" s="1" customFormat="1" ht="14.4" x14ac:dyDescent="0.3">
      <c r="A50" s="9">
        <f>IF(J50&lt;&gt;"",COUNTA(J$1:J50),"")</f>
        <v>43</v>
      </c>
      <c r="B50" s="10" t="s">
        <v>104</v>
      </c>
      <c r="C50" s="11" t="s">
        <v>105</v>
      </c>
      <c r="D50" s="12" t="s">
        <v>56</v>
      </c>
      <c r="E50" s="17">
        <v>4.0000000000000001E-3</v>
      </c>
      <c r="F50" s="11"/>
      <c r="G50" s="14"/>
      <c r="H50" s="11" t="s">
        <v>106</v>
      </c>
      <c r="I50" s="39" t="s">
        <v>56</v>
      </c>
      <c r="J50" s="41">
        <f t="shared" si="0"/>
        <v>4.0000000000000001E-3</v>
      </c>
      <c r="K50" s="1" t="str">
        <f t="shared" si="1"/>
        <v>т</v>
      </c>
      <c r="N50" s="57"/>
      <c r="O50" s="58"/>
      <c r="P50" s="58"/>
      <c r="Q50" s="58"/>
      <c r="R50" s="7"/>
      <c r="S50" s="8"/>
    </row>
    <row r="51" spans="1:19" s="1" customFormat="1" ht="28.8" x14ac:dyDescent="0.3">
      <c r="A51" s="9">
        <f>IF(J51&lt;&gt;"",COUNTA(J$1:J51),"")</f>
        <v>44</v>
      </c>
      <c r="B51" s="10" t="s">
        <v>107</v>
      </c>
      <c r="C51" s="11" t="s">
        <v>108</v>
      </c>
      <c r="D51" s="12" t="s">
        <v>21</v>
      </c>
      <c r="E51" s="17">
        <v>0.192</v>
      </c>
      <c r="F51" s="11"/>
      <c r="G51" s="14"/>
      <c r="H51" s="11" t="s">
        <v>16</v>
      </c>
      <c r="I51" s="39" t="s">
        <v>21</v>
      </c>
      <c r="J51" s="41">
        <f t="shared" si="0"/>
        <v>0.192</v>
      </c>
      <c r="K51" s="1" t="str">
        <f t="shared" si="1"/>
        <v>м3</v>
      </c>
      <c r="N51" s="59" t="s">
        <v>170</v>
      </c>
      <c r="O51" s="60" t="s">
        <v>21</v>
      </c>
      <c r="P51" s="60">
        <v>0.192</v>
      </c>
      <c r="Q51" s="58"/>
      <c r="R51" s="7"/>
      <c r="S51" s="8"/>
    </row>
    <row r="52" spans="1:19" s="1" customFormat="1" ht="14.4" x14ac:dyDescent="0.3">
      <c r="A52" s="9">
        <f>IF(J52&lt;&gt;"",COUNTA(J$1:J52),"")</f>
        <v>45</v>
      </c>
      <c r="B52" s="10" t="s">
        <v>109</v>
      </c>
      <c r="C52" s="11" t="s">
        <v>110</v>
      </c>
      <c r="D52" s="12" t="s">
        <v>21</v>
      </c>
      <c r="E52" s="17">
        <v>0.19600000000000001</v>
      </c>
      <c r="F52" s="11"/>
      <c r="G52" s="14"/>
      <c r="H52" s="11" t="s">
        <v>16</v>
      </c>
      <c r="I52" s="39" t="s">
        <v>21</v>
      </c>
      <c r="J52" s="41">
        <f t="shared" si="0"/>
        <v>0.19600000000000001</v>
      </c>
      <c r="K52" s="1" t="str">
        <f t="shared" si="1"/>
        <v>м3</v>
      </c>
      <c r="N52" s="57"/>
      <c r="O52" s="58"/>
      <c r="P52" s="58"/>
      <c r="Q52" s="58"/>
      <c r="R52" s="7"/>
      <c r="S52" s="8"/>
    </row>
    <row r="53" spans="1:19" s="50" customFormat="1" ht="14.4" customHeight="1" x14ac:dyDescent="0.3">
      <c r="A53" s="65"/>
      <c r="B53" s="65"/>
      <c r="C53" s="65" t="s">
        <v>111</v>
      </c>
      <c r="D53" s="65"/>
      <c r="E53" s="65"/>
      <c r="F53" s="65"/>
      <c r="G53" s="65"/>
      <c r="H53" s="65"/>
      <c r="I53" s="48"/>
      <c r="J53" s="49">
        <f t="shared" si="0"/>
        <v>0</v>
      </c>
      <c r="K53" s="50">
        <f t="shared" si="1"/>
        <v>0</v>
      </c>
      <c r="N53" s="59"/>
      <c r="O53" s="60"/>
      <c r="P53" s="60"/>
      <c r="Q53" s="60"/>
      <c r="R53" s="51" t="s">
        <v>111</v>
      </c>
      <c r="S53" s="52"/>
    </row>
    <row r="54" spans="1:19" s="50" customFormat="1" ht="14.4" customHeight="1" x14ac:dyDescent="0.3">
      <c r="A54" s="64"/>
      <c r="B54" s="64"/>
      <c r="C54" s="64" t="s">
        <v>12</v>
      </c>
      <c r="D54" s="64"/>
      <c r="E54" s="64"/>
      <c r="F54" s="64"/>
      <c r="G54" s="64"/>
      <c r="H54" s="64"/>
      <c r="I54" s="48"/>
      <c r="J54" s="49">
        <f t="shared" si="0"/>
        <v>0</v>
      </c>
      <c r="K54" s="50">
        <f t="shared" si="1"/>
        <v>0</v>
      </c>
      <c r="N54" s="59"/>
      <c r="O54" s="60"/>
      <c r="P54" s="60"/>
      <c r="Q54" s="60"/>
      <c r="R54" s="51"/>
      <c r="S54" s="52" t="s">
        <v>12</v>
      </c>
    </row>
    <row r="55" spans="1:19" s="1" customFormat="1" ht="28.8" x14ac:dyDescent="0.3">
      <c r="A55" s="9">
        <f>IF(J55&lt;&gt;"",COUNTA(J$1:J55),"")</f>
        <v>48</v>
      </c>
      <c r="B55" s="10" t="s">
        <v>112</v>
      </c>
      <c r="C55" s="11" t="s">
        <v>113</v>
      </c>
      <c r="D55" s="12" t="s">
        <v>24</v>
      </c>
      <c r="E55" s="16">
        <v>0.03</v>
      </c>
      <c r="F55" s="11"/>
      <c r="G55" s="14"/>
      <c r="H55" s="11" t="s">
        <v>114</v>
      </c>
      <c r="I55" s="39" t="s">
        <v>138</v>
      </c>
      <c r="J55" s="41">
        <f t="shared" si="0"/>
        <v>0.03</v>
      </c>
      <c r="K55" s="1" t="str">
        <f t="shared" si="1"/>
        <v>100 м2</v>
      </c>
      <c r="N55" s="59" t="s">
        <v>171</v>
      </c>
      <c r="O55" s="60" t="s">
        <v>138</v>
      </c>
      <c r="P55" s="60">
        <v>3</v>
      </c>
      <c r="Q55" s="58"/>
      <c r="R55" s="7"/>
      <c r="S55" s="8"/>
    </row>
    <row r="56" spans="1:19" s="1" customFormat="1" ht="20.399999999999999" x14ac:dyDescent="0.3">
      <c r="A56" s="9">
        <f>IF(J56&lt;&gt;"",COUNTA(J$1:J56),"")</f>
        <v>49</v>
      </c>
      <c r="B56" s="10" t="s">
        <v>115</v>
      </c>
      <c r="C56" s="11" t="s">
        <v>116</v>
      </c>
      <c r="D56" s="12" t="s">
        <v>21</v>
      </c>
      <c r="E56" s="16">
        <v>0.15</v>
      </c>
      <c r="F56" s="11"/>
      <c r="G56" s="14"/>
      <c r="H56" s="11" t="s">
        <v>16</v>
      </c>
      <c r="I56" s="39" t="s">
        <v>21</v>
      </c>
      <c r="J56" s="41">
        <f t="shared" si="0"/>
        <v>0.15</v>
      </c>
      <c r="K56" s="1" t="str">
        <f t="shared" si="1"/>
        <v>м3</v>
      </c>
      <c r="N56" s="59" t="s">
        <v>172</v>
      </c>
      <c r="O56" s="60" t="s">
        <v>21</v>
      </c>
      <c r="P56" s="60">
        <v>0.15</v>
      </c>
      <c r="Q56" s="58"/>
      <c r="R56" s="7"/>
      <c r="S56" s="8"/>
    </row>
    <row r="57" spans="1:19" s="1" customFormat="1" ht="30.6" x14ac:dyDescent="0.3">
      <c r="A57" s="9">
        <f>IF(J57&lt;&gt;"",COUNTA(J$1:J57),"")</f>
        <v>50</v>
      </c>
      <c r="B57" s="10" t="s">
        <v>117</v>
      </c>
      <c r="C57" s="11" t="s">
        <v>118</v>
      </c>
      <c r="D57" s="12" t="s">
        <v>24</v>
      </c>
      <c r="E57" s="16">
        <v>0.03</v>
      </c>
      <c r="F57" s="11"/>
      <c r="G57" s="14"/>
      <c r="H57" s="11" t="s">
        <v>114</v>
      </c>
      <c r="I57" s="39" t="s">
        <v>138</v>
      </c>
      <c r="J57" s="41">
        <f t="shared" si="0"/>
        <v>0.03</v>
      </c>
      <c r="K57" s="1" t="str">
        <f t="shared" si="1"/>
        <v>100 м2</v>
      </c>
      <c r="N57" s="59" t="s">
        <v>173</v>
      </c>
      <c r="O57" s="60" t="s">
        <v>138</v>
      </c>
      <c r="P57" s="60">
        <v>3</v>
      </c>
      <c r="Q57" s="58"/>
      <c r="R57" s="7"/>
      <c r="S57" s="8"/>
    </row>
    <row r="58" spans="1:19" s="1" customFormat="1" ht="20.399999999999999" x14ac:dyDescent="0.3">
      <c r="A58" s="9">
        <f>IF(J58&lt;&gt;"",COUNTA(J$1:J58),"")</f>
        <v>51</v>
      </c>
      <c r="B58" s="10" t="s">
        <v>119</v>
      </c>
      <c r="C58" s="11" t="s">
        <v>31</v>
      </c>
      <c r="D58" s="12" t="s">
        <v>28</v>
      </c>
      <c r="E58" s="17">
        <v>0.51200000000000001</v>
      </c>
      <c r="F58" s="11"/>
      <c r="G58" s="14"/>
      <c r="H58" s="11" t="s">
        <v>120</v>
      </c>
      <c r="I58" s="39" t="s">
        <v>56</v>
      </c>
      <c r="J58" s="41">
        <f t="shared" si="0"/>
        <v>0.51200000000000001</v>
      </c>
      <c r="K58" s="1" t="str">
        <f t="shared" si="1"/>
        <v>1 т груза</v>
      </c>
      <c r="N58" s="59" t="s">
        <v>174</v>
      </c>
      <c r="O58" s="60" t="s">
        <v>21</v>
      </c>
      <c r="P58" s="60">
        <v>0.46260000000000001</v>
      </c>
      <c r="Q58" s="11" t="s">
        <v>122</v>
      </c>
      <c r="R58" s="7"/>
      <c r="S58" s="8"/>
    </row>
    <row r="59" spans="1:19" s="1" customFormat="1" ht="28.8" x14ac:dyDescent="0.3">
      <c r="A59" s="9">
        <f>IF(J59&lt;&gt;"",COUNTA(J$1:J59),"")</f>
        <v>52</v>
      </c>
      <c r="B59" s="10" t="s">
        <v>121</v>
      </c>
      <c r="C59" s="11" t="s">
        <v>34</v>
      </c>
      <c r="D59" s="12" t="s">
        <v>21</v>
      </c>
      <c r="E59" s="19">
        <v>0.46260000000000001</v>
      </c>
      <c r="F59" s="11"/>
      <c r="G59" s="14"/>
      <c r="H59" s="11" t="s">
        <v>122</v>
      </c>
      <c r="I59" s="39" t="s">
        <v>21</v>
      </c>
      <c r="J59" s="41">
        <f t="shared" si="0"/>
        <v>0.46260000000000001</v>
      </c>
      <c r="K59" s="1" t="str">
        <f t="shared" si="1"/>
        <v>м3</v>
      </c>
      <c r="N59" s="59" t="s">
        <v>34</v>
      </c>
      <c r="O59" s="60" t="s">
        <v>21</v>
      </c>
      <c r="P59" s="60">
        <v>0.46260000000000001</v>
      </c>
      <c r="Q59" s="58"/>
      <c r="R59" s="7"/>
      <c r="S59" s="8"/>
    </row>
    <row r="60" spans="1:19" s="50" customFormat="1" ht="14.4" customHeight="1" x14ac:dyDescent="0.3">
      <c r="A60" s="64"/>
      <c r="B60" s="64"/>
      <c r="C60" s="64" t="s">
        <v>48</v>
      </c>
      <c r="D60" s="64"/>
      <c r="E60" s="64"/>
      <c r="F60" s="64"/>
      <c r="G60" s="64"/>
      <c r="H60" s="64"/>
      <c r="I60" s="48"/>
      <c r="J60" s="49">
        <f t="shared" si="0"/>
        <v>0</v>
      </c>
      <c r="K60" s="50">
        <f t="shared" si="1"/>
        <v>0</v>
      </c>
      <c r="N60" s="59"/>
      <c r="O60" s="60"/>
      <c r="P60" s="60"/>
      <c r="Q60" s="60"/>
      <c r="R60" s="51"/>
      <c r="S60" s="52" t="s">
        <v>48</v>
      </c>
    </row>
    <row r="61" spans="1:19" s="50" customFormat="1" ht="14.4" x14ac:dyDescent="0.3">
      <c r="A61" s="42">
        <f>IF(J61&lt;&gt;"",COUNTA(J$1:J61),"")</f>
        <v>54</v>
      </c>
      <c r="B61" s="43" t="s">
        <v>123</v>
      </c>
      <c r="C61" s="44" t="s">
        <v>124</v>
      </c>
      <c r="D61" s="45" t="s">
        <v>21</v>
      </c>
      <c r="E61" s="56">
        <v>0.3</v>
      </c>
      <c r="F61" s="44"/>
      <c r="G61" s="47"/>
      <c r="H61" s="44" t="s">
        <v>16</v>
      </c>
      <c r="I61" s="48" t="s">
        <v>21</v>
      </c>
      <c r="J61" s="49">
        <f t="shared" si="0"/>
        <v>0.3</v>
      </c>
      <c r="K61" s="50" t="str">
        <f t="shared" si="1"/>
        <v>м3</v>
      </c>
      <c r="N61" s="59" t="s">
        <v>175</v>
      </c>
      <c r="O61" s="60" t="s">
        <v>21</v>
      </c>
      <c r="P61" s="60">
        <v>0.3</v>
      </c>
      <c r="Q61" s="60"/>
      <c r="R61" s="51"/>
      <c r="S61" s="52"/>
    </row>
    <row r="62" spans="1:19" s="1" customFormat="1" ht="14.4" x14ac:dyDescent="0.3">
      <c r="A62" s="9">
        <f>IF(J62&lt;&gt;"",COUNTA(J$1:J62),"")</f>
        <v>55</v>
      </c>
      <c r="B62" s="10" t="s">
        <v>125</v>
      </c>
      <c r="C62" s="11" t="s">
        <v>126</v>
      </c>
      <c r="D62" s="12" t="s">
        <v>21</v>
      </c>
      <c r="E62" s="17">
        <v>0.309</v>
      </c>
      <c r="F62" s="11"/>
      <c r="G62" s="14"/>
      <c r="H62" s="11" t="s">
        <v>16</v>
      </c>
      <c r="I62" s="39" t="s">
        <v>21</v>
      </c>
      <c r="J62" s="41">
        <f t="shared" si="0"/>
        <v>0.309</v>
      </c>
      <c r="K62" s="1" t="str">
        <f t="shared" si="1"/>
        <v>м3</v>
      </c>
      <c r="N62" s="57"/>
      <c r="O62" s="58"/>
      <c r="P62" s="58"/>
      <c r="Q62" s="58"/>
      <c r="R62" s="7"/>
      <c r="S62" s="8"/>
    </row>
    <row r="63" spans="1:19" s="50" customFormat="1" ht="28.8" x14ac:dyDescent="0.3">
      <c r="A63" s="42">
        <f>IF(J63&lt;&gt;"",COUNTA(J$1:J63),"")</f>
        <v>56</v>
      </c>
      <c r="B63" s="43" t="s">
        <v>127</v>
      </c>
      <c r="C63" s="44" t="s">
        <v>128</v>
      </c>
      <c r="D63" s="45" t="s">
        <v>24</v>
      </c>
      <c r="E63" s="66">
        <v>0.03</v>
      </c>
      <c r="F63" s="44"/>
      <c r="G63" s="47"/>
      <c r="H63" s="44" t="s">
        <v>114</v>
      </c>
      <c r="I63" s="48" t="s">
        <v>138</v>
      </c>
      <c r="J63" s="49">
        <f t="shared" si="0"/>
        <v>0.03</v>
      </c>
      <c r="K63" s="50" t="str">
        <f t="shared" si="1"/>
        <v>100 м2</v>
      </c>
      <c r="N63" s="59" t="s">
        <v>176</v>
      </c>
      <c r="O63" s="60" t="s">
        <v>138</v>
      </c>
      <c r="P63" s="60">
        <v>3</v>
      </c>
      <c r="Q63" s="60"/>
      <c r="R63" s="51"/>
      <c r="S63" s="52"/>
    </row>
    <row r="64" spans="1:19" s="1" customFormat="1" ht="14.4" x14ac:dyDescent="0.3">
      <c r="A64" s="9">
        <f>IF(J64&lt;&gt;"",COUNTA(J$1:J64),"")</f>
        <v>57</v>
      </c>
      <c r="B64" s="10" t="s">
        <v>129</v>
      </c>
      <c r="C64" s="11" t="s">
        <v>110</v>
      </c>
      <c r="D64" s="12" t="s">
        <v>21</v>
      </c>
      <c r="E64" s="19">
        <v>4.5900000000000003E-2</v>
      </c>
      <c r="F64" s="11"/>
      <c r="G64" s="14"/>
      <c r="H64" s="11" t="s">
        <v>16</v>
      </c>
      <c r="I64" s="39" t="s">
        <v>21</v>
      </c>
      <c r="J64" s="41">
        <f t="shared" si="0"/>
        <v>4.5900000000000003E-2</v>
      </c>
      <c r="K64" s="1" t="str">
        <f t="shared" si="1"/>
        <v>м3</v>
      </c>
      <c r="N64" s="57"/>
      <c r="O64" s="58"/>
      <c r="P64" s="58"/>
      <c r="Q64" s="58"/>
      <c r="R64" s="7"/>
      <c r="S64" s="8"/>
    </row>
    <row r="65" spans="1:23" s="1" customFormat="1" ht="30.6" x14ac:dyDescent="0.3">
      <c r="A65" s="9">
        <f>IF(J65&lt;&gt;"",COUNTA(J$1:J65),"")</f>
        <v>58</v>
      </c>
      <c r="B65" s="10" t="s">
        <v>130</v>
      </c>
      <c r="C65" s="11" t="s">
        <v>131</v>
      </c>
      <c r="D65" s="12" t="s">
        <v>24</v>
      </c>
      <c r="E65" s="16">
        <v>0.03</v>
      </c>
      <c r="F65" s="11"/>
      <c r="G65" s="14"/>
      <c r="H65" s="11" t="s">
        <v>114</v>
      </c>
      <c r="I65" s="39" t="s">
        <v>138</v>
      </c>
      <c r="J65" s="41">
        <f t="shared" si="0"/>
        <v>0.03</v>
      </c>
      <c r="K65" s="1" t="str">
        <f t="shared" si="1"/>
        <v>100 м2</v>
      </c>
      <c r="N65" s="57"/>
      <c r="O65" s="58"/>
      <c r="P65" s="58"/>
      <c r="Q65" s="58"/>
      <c r="R65" s="7"/>
      <c r="S65" s="8"/>
    </row>
    <row r="66" spans="1:23" s="1" customFormat="1" ht="14.4" x14ac:dyDescent="0.3">
      <c r="A66" s="9">
        <f>IF(J66&lt;&gt;"",COUNTA(J$1:J66),"")</f>
        <v>59</v>
      </c>
      <c r="B66" s="10" t="s">
        <v>132</v>
      </c>
      <c r="C66" s="11" t="s">
        <v>110</v>
      </c>
      <c r="D66" s="12" t="s">
        <v>21</v>
      </c>
      <c r="E66" s="19">
        <v>0.1071</v>
      </c>
      <c r="F66" s="11"/>
      <c r="G66" s="14"/>
      <c r="H66" s="11" t="s">
        <v>16</v>
      </c>
      <c r="I66" s="39" t="s">
        <v>21</v>
      </c>
      <c r="J66" s="41">
        <f t="shared" si="0"/>
        <v>0.1071</v>
      </c>
      <c r="K66" s="1" t="str">
        <f t="shared" si="1"/>
        <v>м3</v>
      </c>
      <c r="N66" s="57"/>
      <c r="O66" s="58"/>
      <c r="P66" s="58"/>
      <c r="Q66" s="58"/>
      <c r="R66" s="7"/>
      <c r="S66" s="8"/>
    </row>
    <row r="67" spans="1:23" s="50" customFormat="1" ht="28.8" x14ac:dyDescent="0.3">
      <c r="A67" s="42">
        <f>IF(J67&lt;&gt;"",COUNTA(J$1:J67),"")</f>
        <v>60</v>
      </c>
      <c r="B67" s="43" t="s">
        <v>133</v>
      </c>
      <c r="C67" s="44" t="s">
        <v>134</v>
      </c>
      <c r="D67" s="45" t="s">
        <v>24</v>
      </c>
      <c r="E67" s="67">
        <v>6.7500000000000004E-2</v>
      </c>
      <c r="F67" s="44"/>
      <c r="G67" s="47"/>
      <c r="H67" s="44" t="s">
        <v>135</v>
      </c>
      <c r="I67" s="48" t="s">
        <v>138</v>
      </c>
      <c r="J67" s="49">
        <f t="shared" si="0"/>
        <v>6.7500000000000004E-2</v>
      </c>
      <c r="K67" s="50" t="str">
        <f t="shared" si="1"/>
        <v>100 м2</v>
      </c>
      <c r="N67" s="59" t="s">
        <v>177</v>
      </c>
      <c r="O67" s="60" t="s">
        <v>138</v>
      </c>
      <c r="P67" s="60">
        <v>6.75</v>
      </c>
      <c r="Q67" s="60"/>
      <c r="R67" s="51"/>
      <c r="S67" s="52"/>
    </row>
    <row r="68" spans="1:23" s="1" customFormat="1" ht="51" x14ac:dyDescent="0.3">
      <c r="A68" s="9">
        <f>IF(J68&lt;&gt;"",COUNTA(J$1:J68),"")</f>
        <v>61</v>
      </c>
      <c r="B68" s="10" t="s">
        <v>136</v>
      </c>
      <c r="C68" s="11" t="s">
        <v>137</v>
      </c>
      <c r="D68" s="12" t="s">
        <v>138</v>
      </c>
      <c r="E68" s="17">
        <v>7.6950000000000003</v>
      </c>
      <c r="F68" s="11"/>
      <c r="G68" s="14"/>
      <c r="H68" s="11" t="s">
        <v>16</v>
      </c>
      <c r="I68" s="39" t="s">
        <v>138</v>
      </c>
      <c r="J68" s="41">
        <f t="shared" ref="J68:J69" si="3">E68</f>
        <v>7.6950000000000003</v>
      </c>
      <c r="K68" s="1" t="str">
        <f t="shared" ref="K68:K69" si="4">D68</f>
        <v>м2</v>
      </c>
      <c r="N68" s="57"/>
      <c r="O68" s="58"/>
      <c r="P68" s="58"/>
      <c r="Q68" s="58"/>
      <c r="R68" s="7"/>
      <c r="S68" s="8"/>
    </row>
    <row r="69" spans="1:23" s="1" customFormat="1" ht="51" x14ac:dyDescent="0.3">
      <c r="A69" s="9">
        <f>IF(J69&lt;&gt;"",COUNTA(J$1:J69),"")</f>
        <v>62</v>
      </c>
      <c r="B69" s="10" t="s">
        <v>139</v>
      </c>
      <c r="C69" s="11" t="s">
        <v>140</v>
      </c>
      <c r="D69" s="12" t="s">
        <v>138</v>
      </c>
      <c r="E69" s="16">
        <v>7.83</v>
      </c>
      <c r="F69" s="11"/>
      <c r="G69" s="14"/>
      <c r="H69" s="11" t="s">
        <v>16</v>
      </c>
      <c r="I69" s="39" t="s">
        <v>138</v>
      </c>
      <c r="J69" s="41">
        <f t="shared" si="3"/>
        <v>7.83</v>
      </c>
      <c r="K69" s="1" t="str">
        <f t="shared" si="4"/>
        <v>м2</v>
      </c>
      <c r="N69" s="57"/>
      <c r="O69" s="58"/>
      <c r="P69" s="58"/>
      <c r="Q69" s="58"/>
      <c r="R69" s="7"/>
      <c r="S69" s="8"/>
    </row>
    <row r="70" spans="1:23" s="1" customFormat="1" ht="36.75" customHeight="1" x14ac:dyDescent="0.3">
      <c r="N70" s="57"/>
      <c r="O70" s="58"/>
      <c r="P70" s="58"/>
      <c r="Q70" s="58"/>
    </row>
    <row r="71" spans="1:23" s="23" customFormat="1" ht="14.4" x14ac:dyDescent="0.3">
      <c r="A71" s="20"/>
      <c r="B71" s="21" t="s">
        <v>141</v>
      </c>
      <c r="C71" s="31"/>
      <c r="D71" s="31"/>
      <c r="E71" s="31"/>
      <c r="F71" s="31"/>
      <c r="G71" s="31"/>
      <c r="H71" s="31"/>
      <c r="I71" s="1"/>
      <c r="J71" s="1"/>
      <c r="K71" s="1"/>
      <c r="L71" s="1"/>
      <c r="M71" s="1"/>
      <c r="N71" s="57"/>
      <c r="O71" s="58"/>
      <c r="P71" s="58"/>
      <c r="Q71" s="58"/>
      <c r="R71" s="22"/>
      <c r="S71" s="22"/>
      <c r="T71" s="22" t="s">
        <v>142</v>
      </c>
      <c r="U71" s="22" t="s">
        <v>142</v>
      </c>
      <c r="V71" s="22"/>
      <c r="W71" s="22"/>
    </row>
    <row r="72" spans="1:23" s="25" customFormat="1" ht="20.25" customHeight="1" x14ac:dyDescent="0.3">
      <c r="A72" s="24"/>
      <c r="B72" s="21"/>
      <c r="C72" s="32" t="s">
        <v>143</v>
      </c>
      <c r="D72" s="32"/>
      <c r="E72" s="32"/>
      <c r="F72" s="32"/>
      <c r="G72" s="32"/>
      <c r="H72" s="32"/>
      <c r="N72" s="61"/>
      <c r="O72" s="62"/>
      <c r="P72" s="62"/>
      <c r="Q72" s="62"/>
      <c r="R72" s="26"/>
      <c r="S72" s="26"/>
      <c r="T72" s="26"/>
      <c r="U72" s="26"/>
      <c r="V72" s="26"/>
      <c r="W72" s="26"/>
    </row>
    <row r="73" spans="1:23" s="23" customFormat="1" ht="14.4" x14ac:dyDescent="0.3">
      <c r="A73" s="20"/>
      <c r="B73" s="21" t="s">
        <v>144</v>
      </c>
      <c r="C73" s="31"/>
      <c r="D73" s="31"/>
      <c r="E73" s="31"/>
      <c r="F73" s="31"/>
      <c r="G73" s="31"/>
      <c r="H73" s="31"/>
      <c r="I73" s="1"/>
      <c r="J73" s="1"/>
      <c r="K73" s="1"/>
      <c r="L73" s="1"/>
      <c r="M73" s="1"/>
      <c r="N73" s="57"/>
      <c r="O73" s="58"/>
      <c r="P73" s="58"/>
      <c r="Q73" s="58"/>
      <c r="R73" s="22"/>
      <c r="S73" s="22"/>
      <c r="T73" s="22"/>
      <c r="U73" s="22"/>
      <c r="V73" s="22" t="s">
        <v>142</v>
      </c>
      <c r="W73" s="22" t="s">
        <v>142</v>
      </c>
    </row>
    <row r="74" spans="1:23" s="25" customFormat="1" ht="20.25" customHeight="1" x14ac:dyDescent="0.3">
      <c r="A74" s="24"/>
      <c r="C74" s="32" t="s">
        <v>143</v>
      </c>
      <c r="D74" s="32"/>
      <c r="E74" s="32"/>
      <c r="F74" s="32"/>
      <c r="G74" s="32"/>
      <c r="H74" s="32"/>
      <c r="N74" s="61"/>
      <c r="O74" s="62"/>
      <c r="P74" s="62"/>
      <c r="Q74" s="62"/>
      <c r="R74" s="26"/>
      <c r="S74" s="26"/>
      <c r="T74" s="26"/>
      <c r="U74" s="26"/>
      <c r="V74" s="26"/>
      <c r="W74" s="26"/>
    </row>
    <row r="76" spans="1:23" s="1" customFormat="1" ht="14.4" x14ac:dyDescent="0.3">
      <c r="B76" s="27"/>
      <c r="D76" s="27"/>
      <c r="F76" s="27"/>
      <c r="N76" s="57"/>
      <c r="O76" s="58"/>
      <c r="P76" s="58"/>
      <c r="Q76" s="58"/>
    </row>
    <row r="81" spans="3:17" s="1" customFormat="1" ht="14.4" x14ac:dyDescent="0.3">
      <c r="C81" s="28"/>
      <c r="N81" s="57"/>
      <c r="O81" s="58"/>
      <c r="P81" s="58"/>
      <c r="Q81" s="58"/>
    </row>
    <row r="82" spans="3:17" s="1" customFormat="1" ht="14.4" x14ac:dyDescent="0.3">
      <c r="C82" s="28"/>
      <c r="N82" s="57"/>
      <c r="O82" s="58"/>
      <c r="P82" s="58"/>
      <c r="Q82" s="58"/>
    </row>
    <row r="83" spans="3:17" s="1" customFormat="1" ht="14.4" x14ac:dyDescent="0.3">
      <c r="C83" s="28"/>
      <c r="N83" s="57"/>
      <c r="O83" s="58"/>
      <c r="P83" s="58"/>
      <c r="Q83" s="58"/>
    </row>
  </sheetData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topLeftCell="A31" zoomScaleNormal="100" zoomScalePageLayoutView="160" workbookViewId="0">
      <selection activeCell="J37" sqref="J37"/>
    </sheetView>
  </sheetViews>
  <sheetFormatPr defaultColWidth="8.88671875" defaultRowHeight="15.6" x14ac:dyDescent="0.3"/>
  <cols>
    <col min="1" max="1" width="7" style="72" customWidth="1"/>
    <col min="2" max="2" width="7.44140625" style="72" customWidth="1"/>
    <col min="3" max="3" width="35.21875" style="71" customWidth="1"/>
    <col min="4" max="4" width="10.5546875" style="72" customWidth="1"/>
    <col min="5" max="5" width="12.109375" style="71" customWidth="1"/>
    <col min="6" max="6" width="22.6640625" style="71" customWidth="1"/>
    <col min="7" max="7" width="40.21875" style="71" customWidth="1"/>
    <col min="8" max="16384" width="8.88671875" style="71"/>
  </cols>
  <sheetData>
    <row r="1" spans="1:8" ht="96.6" customHeight="1" x14ac:dyDescent="0.3">
      <c r="A1" s="70" t="s">
        <v>5</v>
      </c>
      <c r="B1" s="70" t="s">
        <v>0</v>
      </c>
      <c r="C1" s="70" t="s">
        <v>1</v>
      </c>
      <c r="D1" s="70" t="s">
        <v>6</v>
      </c>
      <c r="E1" s="70" t="s">
        <v>2</v>
      </c>
      <c r="F1" s="70" t="s">
        <v>3</v>
      </c>
      <c r="G1" s="70" t="s">
        <v>4</v>
      </c>
    </row>
    <row r="2" spans="1:8" x14ac:dyDescent="0.3">
      <c r="A2" s="70">
        <v>1</v>
      </c>
      <c r="B2" s="70">
        <v>2</v>
      </c>
      <c r="C2" s="70">
        <v>3</v>
      </c>
      <c r="D2" s="70">
        <v>4</v>
      </c>
      <c r="E2" s="70">
        <v>5</v>
      </c>
      <c r="F2" s="70">
        <v>6</v>
      </c>
      <c r="G2" s="70">
        <v>7</v>
      </c>
    </row>
    <row r="3" spans="1:8" ht="31.2" x14ac:dyDescent="0.3">
      <c r="A3" s="40"/>
      <c r="B3" s="40"/>
      <c r="C3" s="73" t="s">
        <v>11</v>
      </c>
      <c r="D3" s="40"/>
      <c r="E3" s="40"/>
      <c r="F3" s="38"/>
      <c r="G3" s="38"/>
    </row>
    <row r="4" spans="1:8" x14ac:dyDescent="0.3">
      <c r="A4" s="40"/>
      <c r="B4" s="40"/>
      <c r="C4" s="73" t="s">
        <v>12</v>
      </c>
      <c r="D4" s="40"/>
      <c r="E4" s="40"/>
      <c r="F4" s="38"/>
      <c r="G4" s="38"/>
    </row>
    <row r="5" spans="1:8" x14ac:dyDescent="0.3">
      <c r="A5" s="40"/>
      <c r="B5" s="40"/>
      <c r="C5" s="38" t="s">
        <v>147</v>
      </c>
      <c r="D5" s="40" t="s">
        <v>145</v>
      </c>
      <c r="E5" s="40">
        <v>132</v>
      </c>
      <c r="F5" s="38"/>
      <c r="G5" s="38" t="s">
        <v>148</v>
      </c>
    </row>
    <row r="6" spans="1:8" ht="31.2" x14ac:dyDescent="0.3">
      <c r="A6" s="40"/>
      <c r="B6" s="40"/>
      <c r="C6" s="38" t="s">
        <v>149</v>
      </c>
      <c r="D6" s="40" t="s">
        <v>21</v>
      </c>
      <c r="E6" s="40">
        <v>34.271999999999998</v>
      </c>
      <c r="F6" s="38"/>
      <c r="G6" s="38" t="s">
        <v>150</v>
      </c>
    </row>
    <row r="7" spans="1:8" ht="31.2" x14ac:dyDescent="0.3">
      <c r="A7" s="40"/>
      <c r="B7" s="40"/>
      <c r="C7" s="38" t="s">
        <v>153</v>
      </c>
      <c r="D7" s="40" t="s">
        <v>138</v>
      </c>
      <c r="E7" s="40">
        <v>31.2</v>
      </c>
      <c r="F7" s="38"/>
      <c r="G7" s="38" t="s">
        <v>154</v>
      </c>
    </row>
    <row r="8" spans="1:8" ht="31.2" x14ac:dyDescent="0.3">
      <c r="A8" s="40"/>
      <c r="B8" s="40"/>
      <c r="C8" s="38" t="s">
        <v>151</v>
      </c>
      <c r="D8" s="40" t="s">
        <v>56</v>
      </c>
      <c r="E8" s="40">
        <v>68.575999999999993</v>
      </c>
      <c r="F8" s="38"/>
      <c r="G8" s="38" t="s">
        <v>29</v>
      </c>
    </row>
    <row r="9" spans="1:8" ht="31.2" x14ac:dyDescent="0.3">
      <c r="A9" s="40"/>
      <c r="B9" s="40"/>
      <c r="C9" s="38" t="s">
        <v>152</v>
      </c>
      <c r="D9" s="40" t="s">
        <v>56</v>
      </c>
      <c r="E9" s="40">
        <v>17.143999999999998</v>
      </c>
      <c r="F9" s="38"/>
      <c r="G9" s="38" t="s">
        <v>32</v>
      </c>
    </row>
    <row r="10" spans="1:8" ht="31.2" x14ac:dyDescent="0.3">
      <c r="A10" s="40"/>
      <c r="B10" s="40"/>
      <c r="C10" s="38" t="s">
        <v>34</v>
      </c>
      <c r="D10" s="40" t="s">
        <v>21</v>
      </c>
      <c r="E10" s="40">
        <v>0.504</v>
      </c>
      <c r="F10" s="38"/>
      <c r="G10" s="38" t="s">
        <v>35</v>
      </c>
    </row>
    <row r="11" spans="1:8" x14ac:dyDescent="0.3">
      <c r="A11" s="70"/>
      <c r="B11" s="70"/>
      <c r="C11" s="73" t="s">
        <v>36</v>
      </c>
      <c r="D11" s="40"/>
      <c r="E11" s="40"/>
      <c r="F11" s="73"/>
      <c r="G11" s="73"/>
      <c r="H11" s="74"/>
    </row>
    <row r="12" spans="1:8" x14ac:dyDescent="0.3">
      <c r="A12" s="40"/>
      <c r="B12" s="40"/>
      <c r="C12" s="38" t="s">
        <v>156</v>
      </c>
      <c r="D12" s="40" t="s">
        <v>21</v>
      </c>
      <c r="E12" s="40">
        <v>51.4</v>
      </c>
      <c r="F12" s="38"/>
      <c r="G12" s="38" t="s">
        <v>155</v>
      </c>
    </row>
    <row r="13" spans="1:8" x14ac:dyDescent="0.3">
      <c r="A13" s="40"/>
      <c r="B13" s="40"/>
      <c r="C13" s="38" t="s">
        <v>157</v>
      </c>
      <c r="D13" s="40" t="s">
        <v>21</v>
      </c>
      <c r="E13" s="40">
        <v>51.4</v>
      </c>
      <c r="F13" s="38"/>
      <c r="G13" s="38"/>
    </row>
    <row r="14" spans="1:8" x14ac:dyDescent="0.3">
      <c r="A14" s="70">
        <v>1</v>
      </c>
      <c r="B14" s="70">
        <v>2</v>
      </c>
      <c r="C14" s="70">
        <v>3</v>
      </c>
      <c r="D14" s="70">
        <v>4</v>
      </c>
      <c r="E14" s="70">
        <v>5</v>
      </c>
      <c r="F14" s="70">
        <v>6</v>
      </c>
      <c r="G14" s="70">
        <v>7</v>
      </c>
    </row>
    <row r="15" spans="1:8" ht="31.2" x14ac:dyDescent="0.3">
      <c r="A15" s="40"/>
      <c r="B15" s="40"/>
      <c r="C15" s="38" t="s">
        <v>34</v>
      </c>
      <c r="D15" s="40" t="s">
        <v>21</v>
      </c>
      <c r="E15" s="40">
        <v>51.4</v>
      </c>
      <c r="F15" s="38"/>
      <c r="G15" s="38"/>
    </row>
    <row r="16" spans="1:8" ht="31.2" x14ac:dyDescent="0.3">
      <c r="A16" s="40"/>
      <c r="B16" s="40"/>
      <c r="C16" s="38" t="s">
        <v>158</v>
      </c>
      <c r="D16" s="40" t="s">
        <v>21</v>
      </c>
      <c r="E16" s="40">
        <v>47.124000000000002</v>
      </c>
      <c r="F16" s="38"/>
      <c r="G16" s="38" t="s">
        <v>159</v>
      </c>
    </row>
    <row r="17" spans="1:7" ht="31.2" x14ac:dyDescent="0.3">
      <c r="A17" s="40"/>
      <c r="B17" s="40"/>
      <c r="C17" s="73" t="s">
        <v>48</v>
      </c>
      <c r="D17" s="40"/>
      <c r="E17" s="40"/>
      <c r="F17" s="38"/>
      <c r="G17" s="38"/>
    </row>
    <row r="18" spans="1:7" ht="31.2" x14ac:dyDescent="0.3">
      <c r="A18" s="40"/>
      <c r="B18" s="40"/>
      <c r="C18" s="38" t="s">
        <v>161</v>
      </c>
      <c r="D18" s="40" t="s">
        <v>21</v>
      </c>
      <c r="E18" s="40">
        <v>4.3</v>
      </c>
      <c r="F18" s="38"/>
      <c r="G18" s="38" t="s">
        <v>160</v>
      </c>
    </row>
    <row r="19" spans="1:7" x14ac:dyDescent="0.3">
      <c r="A19" s="40"/>
      <c r="B19" s="40"/>
      <c r="C19" s="38" t="s">
        <v>162</v>
      </c>
      <c r="D19" s="40" t="s">
        <v>163</v>
      </c>
      <c r="E19" s="40">
        <v>293</v>
      </c>
      <c r="F19" s="38"/>
      <c r="G19" s="38"/>
    </row>
    <row r="20" spans="1:7" ht="31.2" x14ac:dyDescent="0.3">
      <c r="A20" s="40"/>
      <c r="B20" s="40"/>
      <c r="C20" s="38" t="s">
        <v>164</v>
      </c>
      <c r="D20" s="40" t="s">
        <v>138</v>
      </c>
      <c r="E20" s="40">
        <v>31.2</v>
      </c>
      <c r="F20" s="38"/>
      <c r="G20" s="38"/>
    </row>
    <row r="21" spans="1:7" x14ac:dyDescent="0.3">
      <c r="A21" s="40"/>
      <c r="B21" s="40"/>
      <c r="C21" s="38" t="s">
        <v>165</v>
      </c>
      <c r="D21" s="40" t="s">
        <v>21</v>
      </c>
      <c r="E21" s="40">
        <v>34.271999999999998</v>
      </c>
      <c r="F21" s="38"/>
      <c r="G21" s="38" t="s">
        <v>150</v>
      </c>
    </row>
    <row r="22" spans="1:7" x14ac:dyDescent="0.3">
      <c r="A22" s="40"/>
      <c r="B22" s="40"/>
      <c r="C22" s="73" t="s">
        <v>75</v>
      </c>
      <c r="D22" s="40"/>
      <c r="E22" s="40"/>
      <c r="F22" s="38"/>
      <c r="G22" s="38"/>
    </row>
    <row r="23" spans="1:7" x14ac:dyDescent="0.3">
      <c r="A23" s="40"/>
      <c r="B23" s="40"/>
      <c r="C23" s="73" t="s">
        <v>36</v>
      </c>
      <c r="D23" s="40"/>
      <c r="E23" s="40"/>
      <c r="F23" s="38"/>
      <c r="G23" s="38"/>
    </row>
    <row r="24" spans="1:7" x14ac:dyDescent="0.3">
      <c r="A24" s="40"/>
      <c r="B24" s="40"/>
      <c r="C24" s="38" t="s">
        <v>156</v>
      </c>
      <c r="D24" s="40" t="s">
        <v>21</v>
      </c>
      <c r="E24" s="40">
        <v>12</v>
      </c>
      <c r="F24" s="38"/>
      <c r="G24" s="38"/>
    </row>
    <row r="25" spans="1:7" x14ac:dyDescent="0.3">
      <c r="A25" s="40"/>
      <c r="B25" s="40"/>
      <c r="C25" s="38" t="s">
        <v>157</v>
      </c>
      <c r="D25" s="40" t="s">
        <v>21</v>
      </c>
      <c r="E25" s="40">
        <v>12</v>
      </c>
      <c r="F25" s="38"/>
      <c r="G25" s="38"/>
    </row>
    <row r="26" spans="1:7" ht="31.2" x14ac:dyDescent="0.3">
      <c r="A26" s="40"/>
      <c r="B26" s="40"/>
      <c r="C26" s="38" t="s">
        <v>34</v>
      </c>
      <c r="D26" s="40" t="s">
        <v>21</v>
      </c>
      <c r="E26" s="40">
        <v>12</v>
      </c>
      <c r="F26" s="38"/>
      <c r="G26" s="38"/>
    </row>
    <row r="27" spans="1:7" ht="31.2" x14ac:dyDescent="0.3">
      <c r="A27" s="40"/>
      <c r="B27" s="40"/>
      <c r="C27" s="38" t="s">
        <v>158</v>
      </c>
      <c r="D27" s="40" t="s">
        <v>21</v>
      </c>
      <c r="E27" s="40">
        <v>12</v>
      </c>
      <c r="F27" s="38"/>
      <c r="G27" s="38"/>
    </row>
    <row r="28" spans="1:7" x14ac:dyDescent="0.3">
      <c r="A28" s="40"/>
      <c r="B28" s="40"/>
      <c r="C28" s="73" t="s">
        <v>82</v>
      </c>
      <c r="D28" s="40"/>
      <c r="E28" s="40"/>
      <c r="F28" s="38"/>
      <c r="G28" s="38"/>
    </row>
    <row r="29" spans="1:7" x14ac:dyDescent="0.3">
      <c r="A29" s="40"/>
      <c r="B29" s="40"/>
      <c r="C29" s="73" t="s">
        <v>12</v>
      </c>
      <c r="D29" s="40"/>
      <c r="E29" s="40"/>
      <c r="F29" s="38"/>
      <c r="G29" s="38"/>
    </row>
    <row r="30" spans="1:7" ht="31.2" x14ac:dyDescent="0.3">
      <c r="A30" s="40"/>
      <c r="B30" s="40"/>
      <c r="C30" s="38" t="s">
        <v>166</v>
      </c>
      <c r="D30" s="40" t="s">
        <v>146</v>
      </c>
      <c r="E30" s="40">
        <v>2</v>
      </c>
      <c r="F30" s="38"/>
      <c r="G30" s="38"/>
    </row>
    <row r="31" spans="1:7" ht="31.2" x14ac:dyDescent="0.3">
      <c r="A31" s="40"/>
      <c r="B31" s="40"/>
      <c r="C31" s="38" t="s">
        <v>167</v>
      </c>
      <c r="D31" s="40" t="s">
        <v>145</v>
      </c>
      <c r="E31" s="40">
        <v>33.6</v>
      </c>
      <c r="F31" s="38"/>
      <c r="G31" s="38"/>
    </row>
    <row r="32" spans="1:7" ht="31.2" x14ac:dyDescent="0.3">
      <c r="A32" s="40"/>
      <c r="B32" s="40"/>
      <c r="C32" s="38" t="s">
        <v>168</v>
      </c>
      <c r="D32" s="40" t="s">
        <v>21</v>
      </c>
      <c r="E32" s="40">
        <v>0.192</v>
      </c>
      <c r="F32" s="38"/>
      <c r="G32" s="38"/>
    </row>
    <row r="33" spans="1:7" x14ac:dyDescent="0.3">
      <c r="A33" s="70">
        <v>1</v>
      </c>
      <c r="B33" s="70">
        <v>2</v>
      </c>
      <c r="C33" s="70">
        <v>3</v>
      </c>
      <c r="D33" s="70">
        <v>4</v>
      </c>
      <c r="E33" s="70">
        <v>5</v>
      </c>
      <c r="F33" s="70">
        <v>6</v>
      </c>
      <c r="G33" s="70">
        <v>7</v>
      </c>
    </row>
    <row r="34" spans="1:7" ht="31.2" x14ac:dyDescent="0.3">
      <c r="A34" s="40"/>
      <c r="B34" s="40"/>
      <c r="C34" s="38" t="s">
        <v>151</v>
      </c>
      <c r="D34" s="40" t="s">
        <v>56</v>
      </c>
      <c r="E34" s="40">
        <v>0.38400000000000001</v>
      </c>
      <c r="F34" s="38"/>
      <c r="G34" s="38" t="s">
        <v>97</v>
      </c>
    </row>
    <row r="35" spans="1:7" ht="31.2" x14ac:dyDescent="0.3">
      <c r="A35" s="40"/>
      <c r="B35" s="40"/>
      <c r="C35" s="38" t="s">
        <v>152</v>
      </c>
      <c r="D35" s="40" t="s">
        <v>56</v>
      </c>
      <c r="E35" s="40">
        <v>9.6000000000000002E-2</v>
      </c>
      <c r="F35" s="38"/>
      <c r="G35" s="38" t="s">
        <v>99</v>
      </c>
    </row>
    <row r="36" spans="1:7" ht="31.2" x14ac:dyDescent="0.3">
      <c r="A36" s="40"/>
      <c r="B36" s="40"/>
      <c r="C36" s="38" t="s">
        <v>34</v>
      </c>
      <c r="D36" s="40" t="s">
        <v>21</v>
      </c>
      <c r="E36" s="40">
        <v>0.192</v>
      </c>
      <c r="F36" s="38"/>
      <c r="G36" s="38"/>
    </row>
    <row r="37" spans="1:7" ht="31.2" x14ac:dyDescent="0.3">
      <c r="A37" s="40"/>
      <c r="B37" s="40"/>
      <c r="C37" s="73" t="s">
        <v>48</v>
      </c>
      <c r="D37" s="40"/>
      <c r="E37" s="40"/>
      <c r="F37" s="38"/>
      <c r="G37" s="38"/>
    </row>
    <row r="38" spans="1:7" ht="31.2" x14ac:dyDescent="0.3">
      <c r="A38" s="40"/>
      <c r="B38" s="40"/>
      <c r="C38" s="38" t="s">
        <v>169</v>
      </c>
      <c r="D38" s="40" t="s">
        <v>138</v>
      </c>
      <c r="E38" s="40">
        <v>0.14399999999999999</v>
      </c>
      <c r="F38" s="38"/>
      <c r="G38" s="38" t="s">
        <v>103</v>
      </c>
    </row>
    <row r="39" spans="1:7" ht="31.2" x14ac:dyDescent="0.3">
      <c r="A39" s="40"/>
      <c r="B39" s="40"/>
      <c r="C39" s="38" t="s">
        <v>170</v>
      </c>
      <c r="D39" s="40" t="s">
        <v>21</v>
      </c>
      <c r="E39" s="40">
        <v>0.192</v>
      </c>
      <c r="F39" s="38"/>
      <c r="G39" s="38"/>
    </row>
    <row r="40" spans="1:7" x14ac:dyDescent="0.3">
      <c r="A40" s="40"/>
      <c r="B40" s="40"/>
      <c r="C40" s="73" t="s">
        <v>111</v>
      </c>
      <c r="D40" s="40"/>
      <c r="E40" s="40"/>
      <c r="F40" s="38"/>
      <c r="G40" s="38"/>
    </row>
    <row r="41" spans="1:7" x14ac:dyDescent="0.3">
      <c r="A41" s="40"/>
      <c r="B41" s="40"/>
      <c r="C41" s="73" t="s">
        <v>12</v>
      </c>
      <c r="D41" s="40"/>
      <c r="E41" s="40"/>
      <c r="F41" s="38"/>
      <c r="G41" s="38"/>
    </row>
    <row r="42" spans="1:7" ht="31.2" x14ac:dyDescent="0.3">
      <c r="A42" s="40"/>
      <c r="B42" s="40"/>
      <c r="C42" s="38" t="s">
        <v>171</v>
      </c>
      <c r="D42" s="40" t="s">
        <v>138</v>
      </c>
      <c r="E42" s="40">
        <v>3</v>
      </c>
      <c r="F42" s="38"/>
      <c r="G42" s="38"/>
    </row>
    <row r="43" spans="1:7" x14ac:dyDescent="0.3">
      <c r="A43" s="40"/>
      <c r="B43" s="40"/>
      <c r="C43" s="38" t="s">
        <v>172</v>
      </c>
      <c r="D43" s="40" t="s">
        <v>21</v>
      </c>
      <c r="E43" s="40">
        <v>0.15</v>
      </c>
      <c r="F43" s="38"/>
      <c r="G43" s="38"/>
    </row>
    <row r="44" spans="1:7" ht="31.2" x14ac:dyDescent="0.3">
      <c r="A44" s="40"/>
      <c r="B44" s="40"/>
      <c r="C44" s="38" t="s">
        <v>173</v>
      </c>
      <c r="D44" s="40" t="s">
        <v>138</v>
      </c>
      <c r="E44" s="40">
        <v>3</v>
      </c>
      <c r="F44" s="38"/>
      <c r="G44" s="38"/>
    </row>
    <row r="45" spans="1:7" x14ac:dyDescent="0.3">
      <c r="A45" s="40"/>
      <c r="B45" s="40"/>
      <c r="C45" s="38" t="s">
        <v>174</v>
      </c>
      <c r="D45" s="40" t="s">
        <v>21</v>
      </c>
      <c r="E45" s="40">
        <v>0.46260000000000001</v>
      </c>
      <c r="F45" s="38"/>
      <c r="G45" s="38" t="s">
        <v>122</v>
      </c>
    </row>
    <row r="46" spans="1:7" ht="31.2" x14ac:dyDescent="0.3">
      <c r="A46" s="40"/>
      <c r="B46" s="40"/>
      <c r="C46" s="38" t="s">
        <v>34</v>
      </c>
      <c r="D46" s="40" t="s">
        <v>21</v>
      </c>
      <c r="E46" s="40">
        <v>0.46260000000000001</v>
      </c>
      <c r="F46" s="38"/>
      <c r="G46" s="38"/>
    </row>
    <row r="47" spans="1:7" ht="31.2" x14ac:dyDescent="0.3">
      <c r="A47" s="40"/>
      <c r="B47" s="40"/>
      <c r="C47" s="73" t="s">
        <v>48</v>
      </c>
      <c r="D47" s="40"/>
      <c r="E47" s="40"/>
      <c r="F47" s="38"/>
      <c r="G47" s="38"/>
    </row>
    <row r="48" spans="1:7" x14ac:dyDescent="0.3">
      <c r="A48" s="40"/>
      <c r="B48" s="40"/>
      <c r="C48" s="38" t="s">
        <v>175</v>
      </c>
      <c r="D48" s="40" t="s">
        <v>21</v>
      </c>
      <c r="E48" s="40">
        <v>0.3</v>
      </c>
      <c r="F48" s="38"/>
      <c r="G48" s="38"/>
    </row>
    <row r="49" spans="1:7" ht="31.2" x14ac:dyDescent="0.3">
      <c r="A49" s="40"/>
      <c r="B49" s="40"/>
      <c r="C49" s="38" t="s">
        <v>176</v>
      </c>
      <c r="D49" s="40" t="s">
        <v>138</v>
      </c>
      <c r="E49" s="40">
        <v>3</v>
      </c>
      <c r="F49" s="38"/>
      <c r="G49" s="38"/>
    </row>
    <row r="50" spans="1:7" ht="46.8" x14ac:dyDescent="0.3">
      <c r="A50" s="40"/>
      <c r="B50" s="40"/>
      <c r="C50" s="38" t="s">
        <v>177</v>
      </c>
      <c r="D50" s="40" t="s">
        <v>138</v>
      </c>
      <c r="E50" s="40">
        <v>6.75</v>
      </c>
      <c r="F50" s="38"/>
      <c r="G50" s="38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01-01-01_ВОР (2)</vt:lpstr>
      <vt:lpstr>01-01-01_ВОР</vt:lpstr>
      <vt:lpstr>рыба</vt:lpstr>
      <vt:lpstr>'01-01-01_ВОР'!Заголовки_для_печати</vt:lpstr>
      <vt:lpstr>'01-01-01_ВОР (2)'!Заголовки_для_печати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2023-11-18T11:51:41Z</dcterms:modified>
</cp:coreProperties>
</file>