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Допработы\"/>
    </mc:Choice>
  </mc:AlternateContent>
  <xr:revisionPtr revIDLastSave="0" documentId="13_ncr:1_{E7140C01-9BFD-45A9-811D-D1CBAC20B810}" xr6:coauthVersionLast="47" xr6:coauthVersionMax="47" xr10:uidLastSave="{00000000-0000-0000-0000-000000000000}"/>
  <bookViews>
    <workbookView xWindow="-108" yWindow="-108" windowWidth="23256" windowHeight="12576" tabRatio="930" activeTab="2" xr2:uid="{00000000-000D-0000-FFFF-FFFF00000000}"/>
  </bookViews>
  <sheets>
    <sheet name="Проект" sheetId="2" r:id="rId1"/>
    <sheet name="Доп работы вариант №1" sheetId="1" r:id="rId2"/>
    <sheet name="1 вариант - ВОР по смете с под" sheetId="4" r:id="rId3"/>
    <sheet name="01-01-01_1 вариант - ЛСР" sheetId="7" r:id="rId4"/>
    <sheet name="Доп работы вариант №2" sheetId="6" r:id="rId5"/>
    <sheet name="Доп работы вариант №2..." sheetId="3" state="hidden" r:id="rId6"/>
    <sheet name="2 вариант - ВОР по смете" sheetId="5" r:id="rId7"/>
    <sheet name="01-01-01_2 вариант - ЛСР " sheetId="8" r:id="rId8"/>
  </sheets>
  <definedNames>
    <definedName name="_xlnm.Print_Titles" localSheetId="3">'01-01-01_1 вариант - ЛСР'!$38:$38</definedName>
    <definedName name="_xlnm.Print_Titles" localSheetId="7">'01-01-01_2 вариант - ЛСР '!$38:$38</definedName>
    <definedName name="_xlnm.Print_Titles" localSheetId="2">'1 вариант - ВОР по смете с под'!$8:$8</definedName>
    <definedName name="_xlnm.Print_Titles" localSheetId="6">'2 вариант - ВОР по смете'!$8:$8</definedName>
    <definedName name="_xlnm.Print_Area" localSheetId="1">'Доп работы вариант №1'!$A$1:$D$30</definedName>
    <definedName name="_xlnm.Print_Area" localSheetId="4">'Доп работы вариант №2'!$A$1:$D$31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6" l="1"/>
  <c r="A15" i="6"/>
  <c r="A16" i="6" s="1"/>
  <c r="A17" i="6" s="1"/>
  <c r="A18" i="6" s="1"/>
  <c r="A19" i="6" s="1"/>
  <c r="A14" i="1"/>
  <c r="A15" i="1" s="1"/>
  <c r="A16" i="1" s="1"/>
  <c r="A17" i="1" s="1"/>
  <c r="A18" i="1" s="1"/>
  <c r="D11" i="1"/>
  <c r="D10" i="1"/>
  <c r="A29" i="5"/>
  <c r="A28" i="5"/>
  <c r="A27" i="5"/>
  <c r="A26" i="5"/>
  <c r="A25" i="5"/>
  <c r="A24" i="5"/>
  <c r="A23" i="5"/>
  <c r="A22" i="5"/>
  <c r="A21" i="5"/>
  <c r="A20" i="5"/>
  <c r="A19" i="5"/>
  <c r="A18" i="5"/>
  <c r="A15" i="5"/>
  <c r="A14" i="5"/>
  <c r="A13" i="5"/>
  <c r="A12" i="5"/>
  <c r="A11" i="5"/>
  <c r="A29" i="4"/>
  <c r="A28" i="4"/>
  <c r="A27" i="4"/>
  <c r="A26" i="4"/>
  <c r="A25" i="4"/>
  <c r="A24" i="4"/>
  <c r="A23" i="4"/>
  <c r="A22" i="4"/>
  <c r="A21" i="4"/>
  <c r="A20" i="4"/>
  <c r="A19" i="4"/>
  <c r="A18" i="4"/>
  <c r="A15" i="4"/>
  <c r="A14" i="4"/>
  <c r="A13" i="4"/>
  <c r="A12" i="4"/>
  <c r="A11" i="4"/>
  <c r="G13" i="3"/>
  <c r="F12" i="3"/>
  <c r="F10" i="3"/>
  <c r="E17" i="3"/>
  <c r="E6" i="3"/>
  <c r="E8" i="3" s="1"/>
  <c r="E7" i="3"/>
  <c r="D20" i="1"/>
  <c r="D9" i="1"/>
  <c r="D12" i="1" s="1"/>
</calcChain>
</file>

<file path=xl/sharedStrings.xml><?xml version="1.0" encoding="utf-8"?>
<sst xmlns="http://schemas.openxmlformats.org/spreadsheetml/2006/main" count="1624" uniqueCount="320">
  <si>
    <t xml:space="preserve">Земляные работы </t>
  </si>
  <si>
    <t>Сборные железобетонные, монолитные и кирпичные конструкции</t>
  </si>
  <si>
    <t>Устройство фундаментов ограждения ФО-2 «Альбом ИЖ 31-77» массой 0,63 т</t>
  </si>
  <si>
    <t>Устройство панелей ограждения 
ПО-2 «Альбом ИЖ 31-77» массой 1420 кг</t>
  </si>
  <si>
    <t>Устройство щебеночной подготовки из щебня фр. 20-40 мм под фундаменты</t>
  </si>
  <si>
    <t>Очистка поверхности сборных железобетонных и монолитных фундаментов перед обмазкой</t>
  </si>
  <si>
    <t>Обмазка поверхностей сборных же-лезобетонных и монолитных фунда-ментов битумной мастикой (ТЕХНОНИКОЛЬ № 24. Расход 0,7 кг/м² на один слой) за 2 раза по битумной грунтовке (ТЕХНОНИКОЛЬ № 01 - 0,20…0,30 кг/м2) за 1 раз.</t>
  </si>
  <si>
    <t>Демонтаж</t>
  </si>
  <si>
    <t>Демонтаж фундаментов</t>
  </si>
  <si>
    <t>Наименование работ</t>
  </si>
  <si>
    <t>Кол-во</t>
  </si>
  <si>
    <t>Ед. изм.</t>
  </si>
  <si>
    <t>№ п/п</t>
  </si>
  <si>
    <t>м3</t>
  </si>
  <si>
    <t>шт/м3</t>
  </si>
  <si>
    <t>м2</t>
  </si>
  <si>
    <t>Разработка сухого грунта механизированным способом экскаватором емк. ковша 0,65 м3</t>
  </si>
  <si>
    <t>Доработка грунта вручную</t>
  </si>
  <si>
    <t>Уплотнение грунта под фундаментами</t>
  </si>
  <si>
    <t>Лишний грунт с отвозкой на 1 км</t>
  </si>
  <si>
    <t>Обратная засыпка грунта механизированным способом с послойным уплотнением</t>
  </si>
  <si>
    <t>Обратная засыпка грунта вручную</t>
  </si>
  <si>
    <t>Устройство фундаментов ограждения
ФО-2 «Альбом ИЖ 31-77» массой 0,63 т</t>
  </si>
  <si>
    <t>Устройство кирпичной кладки из кирпича КР-р-по 250х120х88/1,4НФ/150/2,0/50 на растворе М50</t>
  </si>
  <si>
    <t>Устройство цементной стяжки толщ. 30 мм по верху кирпичной кладки из цементного раствора М100</t>
  </si>
  <si>
    <t>Штукатурка поверхности кирпичных стен</t>
  </si>
  <si>
    <t>Окраска поверхности кирпичных стен фасадной краской типа «Полифан» за 2 раза</t>
  </si>
  <si>
    <t>Заделка панелей ограждения в фундаментах бетоном кл. В20, W6, F150</t>
  </si>
  <si>
    <t>35/8,82</t>
  </si>
  <si>
    <t>32/18,8</t>
  </si>
  <si>
    <t>Демонтаж забора (88,52 п.м. + 192,22 п.м.= 280,74 п.м.)</t>
  </si>
  <si>
    <t>шт</t>
  </si>
  <si>
    <t>Демонтаж ограждения (88,52 п.м. + 46,14 п.м.= 134,66 п.м.)</t>
  </si>
  <si>
    <t>т</t>
  </si>
  <si>
    <t>Погрузка, вывоз и утилизация кирпичного боя</t>
  </si>
  <si>
    <t>Погрузка, вывоз и утилизация бетонного боя</t>
  </si>
  <si>
    <t>Очистка поверхности сборных железобетонных и монолитных фундаментов перед гидроизоляцией</t>
  </si>
  <si>
    <t>Обратная засыпка механизированным  способом (80%)</t>
  </si>
  <si>
    <t>Обратная засыпка вручную (20%)</t>
  </si>
  <si>
    <t>Доработка грунта вручную (5%)</t>
  </si>
  <si>
    <t>Разработка сухого грунта механизированным способом экскаватором (95)</t>
  </si>
  <si>
    <t>те же вопросы</t>
  </si>
  <si>
    <t>№ в ЛСР</t>
  </si>
  <si>
    <t>Ед.
изм.</t>
  </si>
  <si>
    <t>Ссылки на чертежи</t>
  </si>
  <si>
    <t>Формула расчёта, расчёт объёмов работ и расхода материалов</t>
  </si>
  <si>
    <t>Раздел 1. Демонтажные работы.</t>
  </si>
  <si>
    <t>Ограждение из кирпича,фундамент</t>
  </si>
  <si>
    <t>1</t>
  </si>
  <si>
    <t>Разборка: кирпичных стен</t>
  </si>
  <si>
    <t xml:space="preserve"> </t>
  </si>
  <si>
    <t xml:space="preserve">1 </t>
  </si>
  <si>
    <t>2</t>
  </si>
  <si>
    <t>Разборка: железобетонных фундаментов</t>
  </si>
  <si>
    <t>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</si>
  <si>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</si>
  <si>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</si>
  <si>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(314*1,8+114,55*2,5)*0,8 </t>
  </si>
  <si>
    <t>4</t>
  </si>
  <si>
    <t>Погрузка при автомобильных перевозках мусора строительного с погрузкой вручную</t>
  </si>
  <si>
    <t xml:space="preserve">(314*1,8+114,55*2,5)*0,2 </t>
  </si>
  <si>
    <t>5</t>
  </si>
  <si>
    <t>Перевозка и утилизация отходов 4-5 класса опасности</t>
  </si>
  <si>
    <t xml:space="preserve">314+114,55 </t>
  </si>
  <si>
    <t>Раздел 2. Устройство ограждения</t>
  </si>
  <si>
    <t>Железобетонные панели</t>
  </si>
  <si>
    <t>6</t>
  </si>
  <si>
    <t>Устройство основания под фундаменты: щебеночного</t>
  </si>
  <si>
    <t>7</t>
  </si>
  <si>
    <t>Щебень известняковый М600 фр. 20/40</t>
  </si>
  <si>
    <t>8</t>
  </si>
  <si>
    <t>Установка железобетонных оград из панелей длиной: 3 м</t>
  </si>
  <si>
    <t>100 м</t>
  </si>
  <si>
    <t xml:space="preserve">(2,5*126) / 100 </t>
  </si>
  <si>
    <t>9</t>
  </si>
  <si>
    <t>Фундаменты стаканного типа, бетон B15 (М200), объем от 0,2 до 1 м3, расход арматуры 25 кгм3/ ФО-2 «Альбом ИЖ 31-77»</t>
  </si>
  <si>
    <t xml:space="preserve">0,253*128 </t>
  </si>
  <si>
    <t>10</t>
  </si>
  <si>
    <t>Панели оград железобетонные / ПО-2 «Альбом ИЖ 31-77»</t>
  </si>
  <si>
    <t xml:space="preserve">0,566*126 </t>
  </si>
  <si>
    <t>11</t>
  </si>
  <si>
    <t>Смеси бетонные тяжелого бетона (БСТ), класс B20 (М250)</t>
  </si>
  <si>
    <t>12</t>
  </si>
  <si>
    <t>Очистка поверхности щетками</t>
  </si>
  <si>
    <t>13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</si>
  <si>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</si>
  <si>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</si>
  <si>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490,79 / 100 </t>
  </si>
  <si>
    <t>14</t>
  </si>
  <si>
    <t>Праймер битумный производства «Техно-Николь»</t>
  </si>
  <si>
    <t xml:space="preserve">0,3*490,79/1000 </t>
  </si>
  <si>
    <t>15</t>
  </si>
  <si>
    <t>Мастика битумная гидроизоляционная МГ-1</t>
  </si>
  <si>
    <t xml:space="preserve">0,7*490,79*2/1000 </t>
  </si>
  <si>
    <t>16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</si>
  <si>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</si>
  <si>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100 м3</t>
  </si>
  <si>
    <t xml:space="preserve">100 / 100 </t>
  </si>
  <si>
    <t>17</t>
  </si>
  <si>
    <t>Составил:</t>
  </si>
  <si>
    <t/>
  </si>
  <si>
    <t>[должность, подпись (инициалы, фамилия)]</t>
  </si>
  <si>
    <t>Проверил:</t>
  </si>
  <si>
    <t xml:space="preserve">(150,81*1,8+55,02*2,5)*0,8 </t>
  </si>
  <si>
    <t xml:space="preserve">(150,81*1,8+55,02*2,5)*0,2 </t>
  </si>
  <si>
    <t xml:space="preserve">150,81+55,02 </t>
  </si>
  <si>
    <t xml:space="preserve">(2,5*60) / 100 </t>
  </si>
  <si>
    <t xml:space="preserve">0,253*62 </t>
  </si>
  <si>
    <t xml:space="preserve">0,566*60 </t>
  </si>
  <si>
    <t xml:space="preserve">237,73 / 100 </t>
  </si>
  <si>
    <t xml:space="preserve">0,3*237,73/1000 </t>
  </si>
  <si>
    <t xml:space="preserve">0,7*237,73*2/1000 </t>
  </si>
  <si>
    <t xml:space="preserve">(94-69,76) / 100 </t>
  </si>
  <si>
    <t xml:space="preserve">94-69,76 </t>
  </si>
  <si>
    <t>Погрузка строительного мусора механизированно</t>
  </si>
  <si>
    <t>Перевозка и утилизация строительного мусора на 30 км</t>
  </si>
  <si>
    <t>Демонтаж железобетонных фундаментов</t>
  </si>
  <si>
    <t>В ВР оставить, в смете "сидит" в расценке на устройство ограждения.</t>
  </si>
  <si>
    <t>Обмазочная гидроизоляция ж/б фундаментов битумной мастикой ТЕХНОНИКОЛЬ № 24. (Расход 0,7 кг/м² на один слой) в 2 слоя по битумной грунтовке ТЕХНОНИКОЛЬ № 01 (расход 0,30 кг/м2) в 1 слой</t>
  </si>
  <si>
    <t>Лишний грунт с погрузкой вручную и отвозкой на 30 км</t>
  </si>
  <si>
    <t>шт/м</t>
  </si>
  <si>
    <t>60/150</t>
  </si>
  <si>
    <t>126/315</t>
  </si>
  <si>
    <t>62/15,69</t>
  </si>
  <si>
    <t>128/32,38</t>
  </si>
  <si>
    <t>Погрузка строительного мусора вручную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</si>
  <si>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</si>
  <si>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</si>
  <si>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</si>
  <si>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</si>
  <si>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</si>
  <si>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</si>
  <si>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</si>
  <si>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</si>
  <si>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</si>
  <si>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</si>
  <si>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</si>
  <si>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</si>
  <si>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</si>
  <si>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</si>
  <si>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</si>
  <si>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</si>
  <si>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Устройство ограждения.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</si>
  <si>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</si>
  <si>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</si>
  <si>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</si>
  <si>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</si>
  <si>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</si>
  <si>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</si>
  <si>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</si>
  <si>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кв. 2023г.</t>
  </si>
  <si>
    <t xml:space="preserve"> (01.01.2000)</t>
  </si>
  <si>
    <t xml:space="preserve">Сметная стоимость </t>
  </si>
  <si>
    <t>(604,25)</t>
  </si>
  <si>
    <t>тыс.руб.</t>
  </si>
  <si>
    <t>в том числе:</t>
  </si>
  <si>
    <t>строительных работ</t>
  </si>
  <si>
    <t>(491,74)</t>
  </si>
  <si>
    <t>Средства на оплату труда рабочих</t>
  </si>
  <si>
    <t>(47,67)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</si>
  <si>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</si>
  <si>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</si>
  <si>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</si>
  <si>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</si>
  <si>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</si>
  <si>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</si>
  <si>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</si>
  <si>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</si>
  <si>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</si>
  <si>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</si>
  <si>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</si>
  <si>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</si>
  <si>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</si>
  <si>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</si>
  <si>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</si>
  <si>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</si>
  <si>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</si>
  <si>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</si>
  <si>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</si>
  <si>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ФЕР46-04-001-04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</si>
  <si>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</si>
  <si>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</si>
  <si>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</si>
  <si>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</si>
  <si>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</si>
  <si>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</si>
  <si>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</si>
  <si>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</si>
  <si>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</si>
  <si>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</si>
  <si>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</si>
  <si>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</si>
  <si>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</si>
  <si>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</si>
  <si>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ФЕР46-04-001-03</t>
  </si>
  <si>
    <t>М</t>
  </si>
  <si>
    <t>Н</t>
  </si>
  <si>
    <t>999-9900</t>
  </si>
  <si>
    <t>Строительный мусор</t>
  </si>
  <si>
    <t>ФССЦпг-01-01-01-043</t>
  </si>
  <si>
    <t>Объем=(314*1,8+114,55*2,5)*0,8</t>
  </si>
  <si>
    <t>ФССЦпг-01-01-01-041</t>
  </si>
  <si>
    <t>Объем=(314*1,8+114,55*2,5)*0,2</t>
  </si>
  <si>
    <t>Цена поставщика ООО "Террус"</t>
  </si>
  <si>
    <t>(Материалы для строительных работ)</t>
  </si>
  <si>
    <t>Объем=314+114,55</t>
  </si>
  <si>
    <t>Цена=1590/1,2/8,16</t>
  </si>
  <si>
    <t>Итоги по разделу 1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</si>
  <si>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</si>
  <si>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</si>
  <si>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</si>
  <si>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</si>
  <si>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</si>
  <si>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</si>
  <si>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</si>
  <si>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</si>
  <si>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</si>
  <si>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</si>
  <si>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</si>
  <si>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</si>
  <si>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</si>
  <si>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</si>
  <si>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</si>
  <si>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</si>
  <si>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</si>
  <si>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работы.</t>
  </si>
  <si>
    <t>ФЕР08-01-002-02</t>
  </si>
  <si>
    <t>в т.ч. ОТм</t>
  </si>
  <si>
    <t>02.2.05.04</t>
  </si>
  <si>
    <t>Щебень</t>
  </si>
  <si>
    <t>ЗТм</t>
  </si>
  <si>
    <t>Приказ № 812/пр от 21.12.2020 Прил. п.8</t>
  </si>
  <si>
    <t>НР Конструкции из кирпича и блоков</t>
  </si>
  <si>
    <t>Приказ № 774/пр от 11.12.2020 Прил. п.8</t>
  </si>
  <si>
    <t>СП Конструкции из кирпича и блоков</t>
  </si>
  <si>
    <t>Цена Поставщика ООО "Генпоставка"</t>
  </si>
  <si>
    <t>(Конструкции из кирпича и блоков)</t>
  </si>
  <si>
    <t>Цена=3184,5/1,2/8,16</t>
  </si>
  <si>
    <t>ЗГСР МАТ=1,012 к расх.</t>
  </si>
  <si>
    <t>ФЕР07-01-054-02</t>
  </si>
  <si>
    <t>Объем=(2,5*126) / 100</t>
  </si>
  <si>
    <t>04.1.02.05</t>
  </si>
  <si>
    <t>Смеси бетонные тяжелого бетона</t>
  </si>
  <si>
    <t>05.1.05.15</t>
  </si>
  <si>
    <t>Фундаменты железобетонные</t>
  </si>
  <si>
    <t>05.1.07.13</t>
  </si>
  <si>
    <t>Панели</t>
  </si>
  <si>
    <t>05.1.07.27</t>
  </si>
  <si>
    <t>Столбы бетонные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</si>
  <si>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</si>
  <si>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</si>
  <si>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</si>
  <si>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</si>
  <si>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ФССЦ-05.1.05.15-0019</t>
  </si>
  <si>
    <t>Объем=0,253*128</t>
  </si>
  <si>
    <t>ФССЦ-05.1.07.13-0009</t>
  </si>
  <si>
    <t>Объем=0,566*126</t>
  </si>
  <si>
    <t>ФССЦ-04.1.02.05-0007</t>
  </si>
  <si>
    <t>ФЕР13-06-003-01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</si>
  <si>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</si>
  <si>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</si>
  <si>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</t>
  </si>
  <si>
    <t>СП Защита строительных конструкций и оборудования от коррозии</t>
  </si>
  <si>
    <t>ФЕР08-01-003-07</t>
  </si>
  <si>
    <t>Объем=490,79 / 100</t>
  </si>
  <si>
    <t>01.2.01.02</t>
  </si>
  <si>
    <t>Битум</t>
  </si>
  <si>
    <t>01.2.03.03</t>
  </si>
  <si>
    <t>Мастика</t>
  </si>
  <si>
    <t>ФССЦ-01.2.03.05-0010</t>
  </si>
  <si>
    <t>Объем=0,3*490,79/1000</t>
  </si>
  <si>
    <t>ФССЦ-01.2.03.03-0011</t>
  </si>
  <si>
    <t>Объем=0,7*490,79*2/1000</t>
  </si>
  <si>
    <t>ФЕР01-02-060-01</t>
  </si>
  <si>
    <t>Объем=100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</si>
  <si>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</si>
  <si>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</si>
  <si>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</t>
  </si>
  <si>
    <t>СП Земляные работы, выполняемые ручным способом</t>
  </si>
  <si>
    <t>Итоги по разделу 2 Устройство ограждения :</t>
  </si>
  <si>
    <t xml:space="preserve">                    в том числе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</si>
  <si>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</si>
  <si>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</si>
  <si>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</si>
  <si>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</si>
  <si>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</si>
  <si>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</si>
  <si>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ограждения</t>
  </si>
  <si>
    <t>Итоги по смете:</t>
  </si>
  <si>
    <t xml:space="preserve">                         в том числе оплата труда машинистов (ОТм)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</si>
  <si>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</si>
  <si>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</si>
  <si>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</si>
  <si>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</si>
  <si>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</si>
  <si>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</si>
  <si>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</si>
  <si>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(284,6)</t>
  </si>
  <si>
    <t>(231,61)</t>
  </si>
  <si>
    <t>(22,8)</t>
  </si>
  <si>
    <t>Объем=(150,81*1,8+55,02*2,5)*0,8</t>
  </si>
  <si>
    <t>Объем=(150,81*1,8+55,02*2,5)*0,2</t>
  </si>
  <si>
    <t>Объем=150,81+55,02</t>
  </si>
  <si>
    <t>Объем=(2,5*60) / 100</t>
  </si>
  <si>
    <t>Объем=0,253*62</t>
  </si>
  <si>
    <t>Объем=0,566*60</t>
  </si>
  <si>
    <t>Объем=237,73 / 100</t>
  </si>
  <si>
    <t>Объем=0,3*237,73/1000</t>
  </si>
  <si>
    <t>Объем=0,7*237,73*2/1000</t>
  </si>
  <si>
    <t>Объем=(94-69,76) / 100</t>
  </si>
  <si>
    <t>Объем=94-69,76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</si>
  <si>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</si>
  <si>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Утверждаю</t>
  </si>
  <si>
    <t>Согласовал:</t>
  </si>
  <si>
    <t>Устройство панелей ограждения ПО-2 «Альбом ИЖ 31-77» массой 1420 кг</t>
  </si>
  <si>
    <t>Составил</t>
  </si>
  <si>
    <t>Проверил</t>
  </si>
  <si>
    <t>Согласовал</t>
  </si>
  <si>
    <t>Ведомость объемов работ
Объект: "Устройство ограждения вдоль обкаточного пути"</t>
  </si>
  <si>
    <t>Ведомость объёмов работ
Объект: "Устройство ограждения вдоль обкаточного пути"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</si>
</sst>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0.000000"/>
  </numFmts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charset val="204"/>
    </font>
    <font>
      <b/>
      <sz val="14"/>
      <color rgb="FF000000"/>
      <name val="Arial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/>
    <xf numFmtId="0" fontId="13" fillId="0" borderId="0"/>
  </cellStyleXfs>
  <cellXfs count="254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4" fontId="0" fillId="0" borderId="0" xfId="0" applyNumberFormat="1"/>
    <xf numFmtId="2" fontId="0" fillId="0" borderId="1" xfId="0" applyNumberFormat="1" applyBorder="1" applyAlignment="1">
      <alignment horizontal="center" vertical="center"/>
    </xf>
    <xf numFmtId="0" fontId="3" fillId="0" borderId="0" xfId="0" applyFont="1"/>
    <xf numFmtId="0" fontId="4" fillId="0" borderId="0" xfId="1"/>
    <xf numFmtId="49" fontId="6" fillId="0" borderId="0" xfId="1" applyNumberFormat="1" applyFont="1" applyAlignment="1">
      <alignment vertical="center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Alignment="1">
      <alignment wrapText="1"/>
    </xf>
    <xf numFmtId="0" fontId="8" fillId="0" borderId="0" xfId="1" applyFont="1" applyAlignment="1">
      <alignment wrapText="1"/>
    </xf>
    <xf numFmtId="0" fontId="6" fillId="0" borderId="1" xfId="1" applyFont="1" applyBorder="1" applyAlignment="1">
      <alignment horizontal="center" vertical="top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1" fontId="6" fillId="0" borderId="1" xfId="1" applyNumberFormat="1" applyFont="1" applyBorder="1" applyAlignment="1">
      <alignment horizontal="right" vertical="top" wrapText="1"/>
    </xf>
    <xf numFmtId="0" fontId="6" fillId="0" borderId="1" xfId="1" applyFont="1" applyBorder="1" applyAlignment="1">
      <alignment horizontal="right" vertical="top" wrapText="1"/>
    </xf>
    <xf numFmtId="0" fontId="6" fillId="0" borderId="0" xfId="1" applyFont="1"/>
    <xf numFmtId="2" fontId="6" fillId="0" borderId="1" xfId="1" applyNumberFormat="1" applyFont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165" fontId="6" fillId="0" borderId="1" xfId="1" applyNumberFormat="1" applyFont="1" applyBorder="1" applyAlignment="1">
      <alignment horizontal="right" vertical="top" wrapText="1"/>
    </xf>
    <xf numFmtId="166" fontId="6" fillId="0" borderId="1" xfId="1" applyNumberFormat="1" applyFont="1" applyBorder="1" applyAlignment="1">
      <alignment horizontal="right" vertical="top" wrapText="1"/>
    </xf>
    <xf numFmtId="49" fontId="9" fillId="0" borderId="0" xfId="1" applyNumberFormat="1" applyFont="1"/>
    <xf numFmtId="0" fontId="9" fillId="0" borderId="0" xfId="1" applyFont="1" applyAlignment="1">
      <alignment horizontal="right" vertical="top"/>
    </xf>
    <xf numFmtId="0" fontId="9" fillId="0" borderId="0" xfId="1" applyFont="1" applyAlignment="1">
      <alignment wrapText="1"/>
    </xf>
    <xf numFmtId="0" fontId="9" fillId="0" borderId="0" xfId="1" applyFont="1"/>
    <xf numFmtId="49" fontId="9" fillId="0" borderId="0" xfId="1" applyNumberFormat="1" applyFont="1" applyAlignment="1">
      <alignment vertical="top"/>
    </xf>
    <xf numFmtId="0" fontId="9" fillId="0" borderId="0" xfId="1" applyFont="1" applyAlignment="1">
      <alignment vertical="top"/>
    </xf>
    <xf numFmtId="0" fontId="9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11" fillId="0" borderId="0" xfId="1" applyFont="1"/>
    <xf numFmtId="49" fontId="6" fillId="0" borderId="0" xfId="1" applyNumberFormat="1" applyFont="1"/>
    <xf numFmtId="0" fontId="6" fillId="0" borderId="0" xfId="1" applyFont="1" applyAlignment="1">
      <alignment wrapText="1"/>
    </xf>
    <xf numFmtId="0" fontId="12" fillId="0" borderId="1" xfId="1" applyFont="1" applyBorder="1" applyAlignment="1">
      <alignment horizontal="left" vertical="top" wrapText="1"/>
    </xf>
    <xf numFmtId="0" fontId="13" fillId="0" borderId="0" xfId="2"/>
    <xf numFmtId="0" fontId="14" fillId="0" borderId="0" xfId="2" applyFont="1" applyAlignment="1">
      <alignment horizontal="right"/>
    </xf>
    <xf numFmtId="49" fontId="14" fillId="0" borderId="0" xfId="2" applyNumberFormat="1" applyFont="1"/>
    <xf numFmtId="49" fontId="14" fillId="0" borderId="0" xfId="2" applyNumberFormat="1" applyFont="1" applyAlignment="1">
      <alignment horizontal="right"/>
    </xf>
    <xf numFmtId="0" fontId="14" fillId="0" borderId="0" xfId="2" applyFont="1"/>
    <xf numFmtId="49" fontId="14" fillId="0" borderId="0" xfId="2" applyNumberFormat="1" applyFont="1" applyAlignment="1">
      <alignment horizontal="left" vertical="top"/>
    </xf>
    <xf numFmtId="49" fontId="14" fillId="0" borderId="0" xfId="2" applyNumberFormat="1" applyFont="1" applyAlignment="1">
      <alignment vertical="top"/>
    </xf>
    <xf numFmtId="49" fontId="14" fillId="0" borderId="0" xfId="2" applyNumberFormat="1" applyFont="1" applyAlignment="1">
      <alignment wrapText="1"/>
    </xf>
    <xf numFmtId="0" fontId="14" fillId="0" borderId="0" xfId="2" applyFont="1" applyAlignment="1">
      <alignment wrapText="1"/>
    </xf>
    <xf numFmtId="49" fontId="15" fillId="0" borderId="0" xfId="2" applyNumberFormat="1" applyFont="1" applyAlignment="1">
      <alignment vertical="top" wrapText="1"/>
    </xf>
    <xf numFmtId="49" fontId="14" fillId="0" borderId="0" xfId="2" applyNumberFormat="1" applyFont="1" applyAlignment="1">
      <alignment vertical="top" wrapText="1"/>
    </xf>
    <xf numFmtId="49" fontId="14" fillId="0" borderId="0" xfId="2" applyNumberFormat="1" applyFont="1" applyAlignment="1">
      <alignment horizontal="left"/>
    </xf>
    <xf numFmtId="49" fontId="16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center"/>
    </xf>
    <xf numFmtId="49" fontId="12" fillId="0" borderId="5" xfId="2" applyNumberFormat="1" applyFont="1" applyBorder="1" applyAlignment="1">
      <alignment horizontal="center"/>
    </xf>
    <xf numFmtId="49" fontId="12" fillId="0" borderId="0" xfId="2" applyNumberFormat="1" applyFont="1"/>
    <xf numFmtId="49" fontId="16" fillId="0" borderId="0" xfId="2" applyNumberFormat="1" applyFont="1"/>
    <xf numFmtId="49" fontId="12" fillId="0" borderId="0" xfId="2" applyNumberFormat="1" applyFont="1" applyAlignment="1">
      <alignment horizontal="right" vertical="top"/>
    </xf>
    <xf numFmtId="49" fontId="16" fillId="0" borderId="0" xfId="2" applyNumberFormat="1" applyFont="1" applyAlignment="1">
      <alignment horizontal="center"/>
    </xf>
    <xf numFmtId="49" fontId="18" fillId="0" borderId="0" xfId="2" applyNumberFormat="1" applyFont="1" applyAlignment="1">
      <alignment horizontal="left"/>
    </xf>
    <xf numFmtId="49" fontId="14" fillId="0" borderId="0" xfId="2" applyNumberFormat="1" applyFont="1" applyAlignment="1">
      <alignment horizontal="center"/>
    </xf>
    <xf numFmtId="0" fontId="14" fillId="0" borderId="0" xfId="2" applyFont="1" applyAlignment="1">
      <alignment horizontal="center"/>
    </xf>
    <xf numFmtId="4" fontId="14" fillId="0" borderId="5" xfId="2" applyNumberFormat="1" applyFont="1" applyBorder="1"/>
    <xf numFmtId="49" fontId="12" fillId="0" borderId="5" xfId="2" applyNumberFormat="1" applyFont="1" applyBorder="1" applyAlignment="1">
      <alignment horizontal="right"/>
    </xf>
    <xf numFmtId="0" fontId="14" fillId="0" borderId="0" xfId="2" applyFont="1" applyAlignment="1">
      <alignment horizontal="left"/>
    </xf>
    <xf numFmtId="0" fontId="14" fillId="0" borderId="0" xfId="2" applyFont="1" applyAlignment="1">
      <alignment vertical="center" wrapText="1"/>
    </xf>
    <xf numFmtId="0" fontId="16" fillId="0" borderId="0" xfId="2" applyFont="1"/>
    <xf numFmtId="4" fontId="14" fillId="0" borderId="0" xfId="2" applyNumberFormat="1" applyFont="1"/>
    <xf numFmtId="49" fontId="12" fillId="0" borderId="0" xfId="2" applyNumberFormat="1" applyFont="1" applyAlignment="1">
      <alignment horizontal="right"/>
    </xf>
    <xf numFmtId="0" fontId="18" fillId="0" borderId="0" xfId="2" applyFont="1"/>
    <xf numFmtId="49" fontId="14" fillId="0" borderId="5" xfId="2" applyNumberFormat="1" applyFont="1" applyBorder="1" applyAlignment="1">
      <alignment horizontal="right"/>
    </xf>
    <xf numFmtId="49" fontId="12" fillId="0" borderId="7" xfId="2" applyNumberFormat="1" applyFont="1" applyBorder="1" applyAlignment="1">
      <alignment horizontal="right"/>
    </xf>
    <xf numFmtId="49" fontId="12" fillId="0" borderId="0" xfId="2" applyNumberFormat="1" applyFont="1" applyAlignment="1">
      <alignment vertical="center"/>
    </xf>
    <xf numFmtId="0" fontId="12" fillId="0" borderId="1" xfId="2" applyFont="1" applyBorder="1" applyAlignment="1">
      <alignment horizontal="center" vertical="center" wrapText="1"/>
    </xf>
    <xf numFmtId="49" fontId="12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9" fillId="0" borderId="0" xfId="2" applyFont="1" applyAlignment="1">
      <alignment wrapText="1"/>
    </xf>
    <xf numFmtId="0" fontId="20" fillId="0" borderId="0" xfId="2" applyFont="1" applyAlignment="1">
      <alignment wrapText="1"/>
    </xf>
    <xf numFmtId="49" fontId="20" fillId="0" borderId="8" xfId="2" applyNumberFormat="1" applyFont="1" applyBorder="1" applyAlignment="1">
      <alignment horizontal="center" vertical="top" wrapText="1"/>
    </xf>
    <xf numFmtId="49" fontId="20" fillId="0" borderId="6" xfId="2" applyNumberFormat="1" applyFont="1" applyBorder="1" applyAlignment="1">
      <alignment horizontal="left" vertical="top" wrapText="1"/>
    </xf>
    <xf numFmtId="49" fontId="20" fillId="0" borderId="6" xfId="2" applyNumberFormat="1" applyFont="1" applyBorder="1" applyAlignment="1">
      <alignment horizontal="center" vertical="top" wrapText="1"/>
    </xf>
    <xf numFmtId="0" fontId="20" fillId="0" borderId="6" xfId="2" applyFont="1" applyBorder="1" applyAlignment="1">
      <alignment horizontal="center" vertical="top" wrapText="1"/>
    </xf>
    <xf numFmtId="1" fontId="20" fillId="0" borderId="6" xfId="2" applyNumberFormat="1" applyFont="1" applyBorder="1" applyAlignment="1">
      <alignment horizontal="center" vertical="top" wrapText="1"/>
    </xf>
    <xf numFmtId="0" fontId="20" fillId="0" borderId="6" xfId="2" applyFont="1" applyBorder="1" applyAlignment="1">
      <alignment horizontal="right" vertical="top" wrapText="1"/>
    </xf>
    <xf numFmtId="0" fontId="20" fillId="0" borderId="9" xfId="2" applyFont="1" applyBorder="1" applyAlignment="1">
      <alignment horizontal="right" vertical="top" wrapText="1"/>
    </xf>
    <xf numFmtId="49" fontId="12" fillId="0" borderId="2" xfId="2" applyNumberFormat="1" applyFont="1" applyBorder="1" applyAlignment="1">
      <alignment vertical="center" wrapText="1"/>
    </xf>
    <xf numFmtId="49" fontId="12" fillId="0" borderId="0" xfId="2" applyNumberFormat="1" applyFont="1" applyAlignment="1">
      <alignment horizontal="right" vertical="top" wrapText="1"/>
    </xf>
    <xf numFmtId="0" fontId="12" fillId="0" borderId="0" xfId="2" applyFont="1" applyAlignment="1">
      <alignment wrapText="1"/>
    </xf>
    <xf numFmtId="49" fontId="12" fillId="0" borderId="2" xfId="2" applyNumberFormat="1" applyFont="1" applyBorder="1" applyAlignment="1">
      <alignment horizontal="center" vertical="center" wrapText="1"/>
    </xf>
    <xf numFmtId="49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center" vertical="top" wrapText="1"/>
    </xf>
    <xf numFmtId="2" fontId="12" fillId="0" borderId="0" xfId="2" applyNumberFormat="1" applyFont="1" applyAlignment="1">
      <alignment horizontal="right" vertical="top" wrapText="1"/>
    </xf>
    <xf numFmtId="2" fontId="12" fillId="0" borderId="0" xfId="2" applyNumberFormat="1" applyFont="1" applyAlignment="1">
      <alignment horizontal="center" vertical="top" wrapText="1"/>
    </xf>
    <xf numFmtId="4" fontId="12" fillId="0" borderId="0" xfId="2" applyNumberFormat="1" applyFont="1" applyAlignment="1">
      <alignment horizontal="right" vertical="top" wrapText="1"/>
    </xf>
    <xf numFmtId="4" fontId="12" fillId="0" borderId="10" xfId="2" applyNumberFormat="1" applyFont="1" applyBorder="1" applyAlignment="1">
      <alignment horizontal="right" vertical="top" wrapText="1"/>
    </xf>
    <xf numFmtId="49" fontId="12" fillId="0" borderId="2" xfId="2" applyNumberFormat="1" applyFont="1" applyBorder="1" applyAlignment="1">
      <alignment horizontal="right" vertical="top" wrapText="1"/>
    </xf>
    <xf numFmtId="164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right" vertical="top" wrapText="1"/>
    </xf>
    <xf numFmtId="0" fontId="12" fillId="0" borderId="10" xfId="2" applyFont="1" applyBorder="1" applyAlignment="1">
      <alignment horizontal="right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2" fontId="12" fillId="0" borderId="6" xfId="2" applyNumberFormat="1" applyFont="1" applyBorder="1" applyAlignment="1">
      <alignment horizontal="right" vertical="top" wrapText="1"/>
    </xf>
    <xf numFmtId="4" fontId="12" fillId="0" borderId="6" xfId="2" applyNumberFormat="1" applyFont="1" applyBorder="1" applyAlignment="1">
      <alignment horizontal="right" vertical="top" wrapText="1"/>
    </xf>
    <xf numFmtId="4" fontId="12" fillId="0" borderId="9" xfId="2" applyNumberFormat="1" applyFont="1" applyBorder="1" applyAlignment="1">
      <alignment horizontal="right" vertical="top" wrapText="1"/>
    </xf>
    <xf numFmtId="1" fontId="12" fillId="0" borderId="0" xfId="2" applyNumberFormat="1" applyFont="1" applyAlignment="1">
      <alignment horizontal="center" vertical="top" wrapText="1"/>
    </xf>
    <xf numFmtId="49" fontId="20" fillId="0" borderId="2" xfId="2" applyNumberFormat="1" applyFont="1" applyBorder="1" applyAlignment="1">
      <alignment horizontal="center" vertical="top" wrapText="1"/>
    </xf>
    <xf numFmtId="49" fontId="20" fillId="0" borderId="0" xfId="2" applyNumberFormat="1" applyFont="1" applyAlignment="1">
      <alignment horizontal="left" vertical="top" wrapText="1"/>
    </xf>
    <xf numFmtId="4" fontId="20" fillId="0" borderId="6" xfId="2" applyNumberFormat="1" applyFont="1" applyBorder="1" applyAlignment="1">
      <alignment horizontal="right" vertical="top" wrapText="1"/>
    </xf>
    <xf numFmtId="4" fontId="20" fillId="0" borderId="9" xfId="2" applyNumberFormat="1" applyFont="1" applyBorder="1" applyAlignment="1">
      <alignment horizontal="right" vertical="top" wrapText="1"/>
    </xf>
    <xf numFmtId="2" fontId="20" fillId="0" borderId="6" xfId="2" applyNumberFormat="1" applyFont="1" applyBorder="1" applyAlignment="1">
      <alignment horizontal="center" vertical="top" wrapText="1"/>
    </xf>
    <xf numFmtId="49" fontId="21" fillId="0" borderId="2" xfId="2" applyNumberFormat="1" applyFont="1" applyBorder="1" applyAlignment="1">
      <alignment horizontal="right" vertical="top" wrapText="1"/>
    </xf>
    <xf numFmtId="49" fontId="21" fillId="0" borderId="0" xfId="2" applyNumberFormat="1" applyFont="1" applyAlignment="1">
      <alignment horizontal="right" vertical="top" wrapText="1"/>
    </xf>
    <xf numFmtId="49" fontId="21" fillId="0" borderId="0" xfId="2" applyNumberFormat="1" applyFont="1" applyAlignment="1">
      <alignment horizontal="center" vertical="top" wrapText="1"/>
    </xf>
    <xf numFmtId="164" fontId="21" fillId="0" borderId="0" xfId="2" applyNumberFormat="1" applyFont="1" applyAlignment="1">
      <alignment horizontal="center" vertical="top" wrapText="1"/>
    </xf>
    <xf numFmtId="0" fontId="21" fillId="0" borderId="0" xfId="2" applyFont="1" applyAlignment="1">
      <alignment horizontal="center" vertical="top" wrapText="1"/>
    </xf>
    <xf numFmtId="165" fontId="21" fillId="0" borderId="0" xfId="2" applyNumberFormat="1" applyFont="1" applyAlignment="1">
      <alignment horizontal="center" vertical="top" wrapText="1"/>
    </xf>
    <xf numFmtId="0" fontId="21" fillId="0" borderId="0" xfId="2" applyFont="1" applyAlignment="1">
      <alignment wrapText="1"/>
    </xf>
    <xf numFmtId="166" fontId="12" fillId="0" borderId="0" xfId="2" applyNumberFormat="1" applyFont="1" applyAlignment="1">
      <alignment horizontal="center" vertical="top" wrapText="1"/>
    </xf>
    <xf numFmtId="2" fontId="20" fillId="0" borderId="6" xfId="2" applyNumberFormat="1" applyFont="1" applyBorder="1" applyAlignment="1">
      <alignment horizontal="right" vertical="top" wrapText="1"/>
    </xf>
    <xf numFmtId="49" fontId="12" fillId="0" borderId="2" xfId="2" applyNumberFormat="1" applyFont="1" applyBorder="1" applyAlignment="1">
      <alignment horizontal="center" vertical="top" wrapText="1"/>
    </xf>
    <xf numFmtId="49" fontId="12" fillId="0" borderId="0" xfId="2" applyNumberFormat="1" applyFont="1" applyAlignment="1">
      <alignment horizontal="left" vertical="top" wrapText="1"/>
    </xf>
    <xf numFmtId="49" fontId="20" fillId="0" borderId="0" xfId="2" applyNumberFormat="1" applyFont="1" applyAlignment="1">
      <alignment horizontal="center" vertical="top" wrapText="1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right" vertical="top" wrapText="1"/>
    </xf>
    <xf numFmtId="49" fontId="12" fillId="0" borderId="8" xfId="2" applyNumberFormat="1" applyFont="1" applyBorder="1"/>
    <xf numFmtId="49" fontId="20" fillId="0" borderId="6" xfId="2" applyNumberFormat="1" applyFont="1" applyBorder="1" applyAlignment="1">
      <alignment horizontal="right" vertical="top" wrapText="1"/>
    </xf>
    <xf numFmtId="0" fontId="20" fillId="0" borderId="6" xfId="2" applyFont="1" applyBorder="1" applyAlignment="1">
      <alignment horizontal="right" vertical="top"/>
    </xf>
    <xf numFmtId="0" fontId="20" fillId="0" borderId="6" xfId="2" applyFont="1" applyBorder="1" applyAlignment="1">
      <alignment horizontal="center" vertical="top"/>
    </xf>
    <xf numFmtId="0" fontId="20" fillId="0" borderId="9" xfId="2" applyFont="1" applyBorder="1" applyAlignment="1">
      <alignment horizontal="right" vertical="top"/>
    </xf>
    <xf numFmtId="49" fontId="12" fillId="0" borderId="2" xfId="2" applyNumberFormat="1" applyFont="1" applyBorder="1"/>
    <xf numFmtId="4" fontId="12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top"/>
    </xf>
    <xf numFmtId="0" fontId="12" fillId="0" borderId="10" xfId="2" applyFont="1" applyBorder="1" applyAlignment="1">
      <alignment horizontal="right" vertical="top"/>
    </xf>
    <xf numFmtId="0" fontId="12" fillId="0" borderId="0" xfId="2" applyFont="1" applyAlignment="1">
      <alignment horizontal="right" vertical="top"/>
    </xf>
    <xf numFmtId="49" fontId="20" fillId="0" borderId="0" xfId="2" applyNumberFormat="1" applyFont="1" applyAlignment="1">
      <alignment horizontal="right" vertical="top" wrapText="1"/>
    </xf>
    <xf numFmtId="4" fontId="20" fillId="0" borderId="0" xfId="2" applyNumberFormat="1" applyFont="1" applyAlignment="1">
      <alignment horizontal="right" vertical="top"/>
    </xf>
    <xf numFmtId="0" fontId="20" fillId="0" borderId="0" xfId="2" applyFont="1" applyAlignment="1">
      <alignment horizontal="center" vertical="top"/>
    </xf>
    <xf numFmtId="0" fontId="20" fillId="0" borderId="10" xfId="2" applyFont="1" applyBorder="1" applyAlignment="1">
      <alignment horizontal="right" vertical="top"/>
    </xf>
    <xf numFmtId="164" fontId="20" fillId="0" borderId="6" xfId="2" applyNumberFormat="1" applyFont="1" applyBorder="1" applyAlignment="1">
      <alignment horizontal="center" vertical="top" wrapText="1"/>
    </xf>
    <xf numFmtId="2" fontId="12" fillId="0" borderId="10" xfId="2" applyNumberFormat="1" applyFont="1" applyBorder="1" applyAlignment="1">
      <alignment horizontal="right" vertical="top" wrapText="1"/>
    </xf>
    <xf numFmtId="2" fontId="21" fillId="0" borderId="0" xfId="2" applyNumberFormat="1" applyFont="1" applyAlignment="1">
      <alignment horizontal="center" vertical="top" wrapText="1"/>
    </xf>
    <xf numFmtId="167" fontId="12" fillId="0" borderId="0" xfId="2" applyNumberFormat="1" applyFont="1" applyAlignment="1">
      <alignment horizontal="center" vertical="top" wrapText="1"/>
    </xf>
    <xf numFmtId="165" fontId="20" fillId="0" borderId="6" xfId="2" applyNumberFormat="1" applyFont="1" applyBorder="1" applyAlignment="1">
      <alignment horizontal="center" vertical="top" wrapText="1"/>
    </xf>
    <xf numFmtId="166" fontId="21" fillId="0" borderId="0" xfId="2" applyNumberFormat="1" applyFont="1" applyAlignment="1">
      <alignment horizontal="center" vertical="top" wrapText="1"/>
    </xf>
    <xf numFmtId="166" fontId="20" fillId="0" borderId="6" xfId="2" applyNumberFormat="1" applyFont="1" applyBorder="1" applyAlignment="1">
      <alignment horizontal="center" vertical="top" wrapText="1"/>
    </xf>
    <xf numFmtId="168" fontId="21" fillId="0" borderId="0" xfId="2" applyNumberFormat="1" applyFont="1" applyAlignment="1">
      <alignment horizontal="center" vertical="top" wrapText="1"/>
    </xf>
    <xf numFmtId="169" fontId="21" fillId="0" borderId="0" xfId="2" applyNumberFormat="1" applyFont="1" applyAlignment="1">
      <alignment horizontal="center" vertical="top" wrapText="1"/>
    </xf>
    <xf numFmtId="169" fontId="12" fillId="0" borderId="0" xfId="2" applyNumberFormat="1" applyFont="1" applyAlignment="1">
      <alignment horizontal="center" vertical="top" wrapText="1"/>
    </xf>
    <xf numFmtId="165" fontId="12" fillId="0" borderId="0" xfId="2" applyNumberFormat="1" applyFont="1" applyAlignment="1">
      <alignment horizontal="center" vertical="top" wrapText="1"/>
    </xf>
    <xf numFmtId="0" fontId="22" fillId="0" borderId="0" xfId="2" applyFont="1" applyAlignment="1">
      <alignment wrapText="1"/>
    </xf>
    <xf numFmtId="0" fontId="23" fillId="0" borderId="0" xfId="2" applyFont="1" applyAlignment="1">
      <alignment wrapText="1"/>
    </xf>
    <xf numFmtId="49" fontId="12" fillId="0" borderId="0" xfId="2" applyNumberFormat="1" applyFont="1" applyAlignment="1">
      <alignment vertical="top"/>
    </xf>
    <xf numFmtId="0" fontId="12" fillId="0" borderId="0" xfId="2" applyFont="1" applyAlignment="1">
      <alignment vertical="top"/>
    </xf>
    <xf numFmtId="0" fontId="12" fillId="4" borderId="0" xfId="2" applyFont="1" applyFill="1"/>
    <xf numFmtId="4" fontId="12" fillId="0" borderId="10" xfId="2" applyNumberFormat="1" applyFont="1" applyBorder="1" applyAlignment="1">
      <alignment horizontal="right" vertical="top"/>
    </xf>
    <xf numFmtId="4" fontId="20" fillId="0" borderId="10" xfId="2" applyNumberFormat="1" applyFont="1" applyBorder="1" applyAlignment="1">
      <alignment horizontal="right" vertical="top"/>
    </xf>
    <xf numFmtId="2" fontId="20" fillId="0" borderId="0" xfId="2" applyNumberFormat="1" applyFont="1" applyAlignment="1">
      <alignment horizontal="center" vertical="top"/>
    </xf>
    <xf numFmtId="3" fontId="20" fillId="0" borderId="0" xfId="2" applyNumberFormat="1" applyFont="1" applyAlignment="1">
      <alignment horizontal="right" vertical="top"/>
    </xf>
    <xf numFmtId="49" fontId="12" fillId="0" borderId="6" xfId="2" applyNumberFormat="1" applyFont="1" applyBorder="1"/>
    <xf numFmtId="0" fontId="12" fillId="0" borderId="6" xfId="2" applyFont="1" applyBorder="1"/>
    <xf numFmtId="0" fontId="14" fillId="0" borderId="0" xfId="2" applyFont="1" applyAlignment="1">
      <alignment horizontal="right" vertical="top"/>
    </xf>
    <xf numFmtId="0" fontId="14" fillId="0" borderId="0" xfId="2" applyFont="1" applyAlignment="1">
      <alignment vertical="top"/>
    </xf>
    <xf numFmtId="0" fontId="14" fillId="0" borderId="0" xfId="2" applyFont="1" applyAlignment="1">
      <alignment vertical="top" wrapText="1"/>
    </xf>
    <xf numFmtId="0" fontId="16" fillId="0" borderId="0" xfId="2" applyFont="1" applyAlignment="1">
      <alignment horizontal="center" vertical="center"/>
    </xf>
    <xf numFmtId="0" fontId="20" fillId="0" borderId="0" xfId="2" applyFont="1" applyAlignment="1">
      <alignment vertical="top" wrapText="1"/>
    </xf>
    <xf numFmtId="0" fontId="12" fillId="0" borderId="0" xfId="2" applyFont="1"/>
    <xf numFmtId="168" fontId="12" fillId="0" borderId="0" xfId="2" applyNumberFormat="1" applyFont="1" applyAlignment="1">
      <alignment horizontal="center" vertical="top" wrapText="1"/>
    </xf>
    <xf numFmtId="2" fontId="12" fillId="0" borderId="0" xfId="2" applyNumberFormat="1" applyFont="1" applyAlignment="1">
      <alignment horizontal="right" vertical="top"/>
    </xf>
    <xf numFmtId="0" fontId="14" fillId="0" borderId="0" xfId="1" applyFont="1" applyAlignment="1">
      <alignment horizontal="right" vertical="top"/>
    </xf>
    <xf numFmtId="0" fontId="24" fillId="0" borderId="0" xfId="0" applyFont="1"/>
    <xf numFmtId="0" fontId="24" fillId="0" borderId="0" xfId="0" applyFont="1" applyAlignment="1">
      <alignment wrapText="1" shrinkToFit="1"/>
    </xf>
    <xf numFmtId="0" fontId="25" fillId="0" borderId="1" xfId="0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vertical="center" wrapText="1" shrinkToFit="1"/>
    </xf>
    <xf numFmtId="0" fontId="24" fillId="0" borderId="1" xfId="0" applyFont="1" applyBorder="1" applyAlignment="1">
      <alignment wrapText="1" shrinkToFit="1"/>
    </xf>
    <xf numFmtId="4" fontId="24" fillId="0" borderId="0" xfId="0" applyNumberFormat="1" applyFont="1"/>
    <xf numFmtId="0" fontId="24" fillId="3" borderId="1" xfId="0" applyFont="1" applyFill="1" applyBorder="1" applyAlignment="1">
      <alignment vertical="center" wrapText="1" shrinkToFit="1"/>
    </xf>
    <xf numFmtId="0" fontId="24" fillId="0" borderId="0" xfId="0" applyFont="1" applyAlignment="1">
      <alignment vertical="center" wrapText="1" shrinkToFit="1"/>
    </xf>
    <xf numFmtId="0" fontId="24" fillId="0" borderId="5" xfId="0" applyFont="1" applyBorder="1" applyAlignment="1">
      <alignment vertical="center" wrapText="1" shrinkToFit="1"/>
    </xf>
    <xf numFmtId="0" fontId="24" fillId="0" borderId="0" xfId="0" applyFont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4" fontId="24" fillId="0" borderId="0" xfId="0" applyNumberFormat="1" applyFont="1" applyAlignment="1">
      <alignment vertical="center" wrapText="1"/>
    </xf>
    <xf numFmtId="0" fontId="24" fillId="3" borderId="1" xfId="0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 shrinkToFit="1"/>
    </xf>
    <xf numFmtId="0" fontId="24" fillId="3" borderId="1" xfId="0" applyFont="1" applyFill="1" applyBorder="1" applyAlignment="1">
      <alignment horizontal="left" vertical="center" wrapText="1" shrinkToFit="1"/>
    </xf>
    <xf numFmtId="4" fontId="2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center" vertical="top"/>
    </xf>
    <xf numFmtId="0" fontId="9" fillId="0" borderId="5" xfId="1" applyFont="1" applyBorder="1" applyAlignment="1">
      <alignment vertical="top" wrapText="1"/>
    </xf>
    <xf numFmtId="0" fontId="7" fillId="0" borderId="1" xfId="1" applyFont="1" applyBorder="1" applyAlignment="1">
      <alignment horizontal="left" vertical="center" wrapText="1"/>
    </xf>
    <xf numFmtId="0" fontId="1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16" fillId="0" borderId="5" xfId="1" applyFont="1" applyBorder="1" applyAlignment="1">
      <alignment vertical="top" wrapText="1"/>
    </xf>
    <xf numFmtId="0" fontId="12" fillId="0" borderId="0" xfId="2" applyFont="1" applyAlignment="1">
      <alignment horizontal="left" vertical="top" wrapText="1"/>
    </xf>
    <xf numFmtId="0" fontId="16" fillId="0" borderId="6" xfId="2" applyFont="1" applyBorder="1" applyAlignment="1">
      <alignment horizontal="center" vertical="top"/>
    </xf>
    <xf numFmtId="49" fontId="14" fillId="0" borderId="5" xfId="2" applyNumberFormat="1" applyFont="1" applyBorder="1" applyAlignment="1">
      <alignment vertical="top" wrapText="1"/>
    </xf>
    <xf numFmtId="49" fontId="14" fillId="0" borderId="5" xfId="2" applyNumberFormat="1" applyFont="1" applyBorder="1" applyAlignment="1">
      <alignment horizontal="right" vertical="top" wrapText="1"/>
    </xf>
    <xf numFmtId="49" fontId="12" fillId="0" borderId="0" xfId="2" applyNumberFormat="1" applyFont="1" applyAlignment="1">
      <alignment horizontal="left" vertical="top" wrapText="1"/>
    </xf>
    <xf numFmtId="49" fontId="20" fillId="0" borderId="0" xfId="2" applyNumberFormat="1" applyFont="1" applyAlignment="1">
      <alignment horizontal="left" vertical="top" wrapText="1"/>
    </xf>
    <xf numFmtId="49" fontId="20" fillId="0" borderId="6" xfId="2" applyNumberFormat="1" applyFont="1" applyBorder="1" applyAlignment="1">
      <alignment horizontal="left" vertical="top" wrapText="1"/>
    </xf>
    <xf numFmtId="49" fontId="12" fillId="0" borderId="10" xfId="2" applyNumberFormat="1" applyFont="1" applyBorder="1" applyAlignment="1">
      <alignment horizontal="left" vertical="top" wrapText="1"/>
    </xf>
    <xf numFmtId="49" fontId="12" fillId="0" borderId="6" xfId="2" applyNumberFormat="1" applyFont="1" applyBorder="1" applyAlignment="1">
      <alignment horizontal="left" vertical="top" wrapText="1"/>
    </xf>
    <xf numFmtId="0" fontId="12" fillId="0" borderId="10" xfId="2" applyFont="1" applyBorder="1" applyAlignment="1">
      <alignment horizontal="left" vertical="top" wrapText="1"/>
    </xf>
    <xf numFmtId="49" fontId="21" fillId="0" borderId="0" xfId="2" applyNumberFormat="1" applyFont="1" applyAlignment="1">
      <alignment horizontal="left" vertical="top" wrapText="1"/>
    </xf>
    <xf numFmtId="49" fontId="19" fillId="0" borderId="3" xfId="2" applyNumberFormat="1" applyFont="1" applyBorder="1" applyAlignment="1">
      <alignment horizontal="left" vertical="center" wrapText="1"/>
    </xf>
    <xf numFmtId="49" fontId="19" fillId="0" borderId="7" xfId="2" applyNumberFormat="1" applyFont="1" applyBorder="1" applyAlignment="1">
      <alignment horizontal="left" vertical="center" wrapText="1"/>
    </xf>
    <xf numFmtId="49" fontId="19" fillId="0" borderId="4" xfId="2" applyNumberFormat="1" applyFont="1" applyBorder="1" applyAlignment="1">
      <alignment horizontal="left" vertical="center" wrapText="1"/>
    </xf>
    <xf numFmtId="49" fontId="20" fillId="0" borderId="3" xfId="2" applyNumberFormat="1" applyFont="1" applyBorder="1" applyAlignment="1">
      <alignment horizontal="left" vertical="center" wrapText="1"/>
    </xf>
    <xf numFmtId="49" fontId="20" fillId="0" borderId="7" xfId="2" applyNumberFormat="1" applyFont="1" applyBorder="1" applyAlignment="1">
      <alignment horizontal="left" vertical="center" wrapText="1"/>
    </xf>
    <xf numFmtId="49" fontId="20" fillId="0" borderId="4" xfId="2" applyNumberFormat="1" applyFont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/>
    </xf>
    <xf numFmtId="49" fontId="12" fillId="0" borderId="1" xfId="2" applyNumberFormat="1" applyFont="1" applyBorder="1" applyAlignment="1">
      <alignment horizontal="center" vertical="center" wrapText="1"/>
    </xf>
    <xf numFmtId="49" fontId="16" fillId="0" borderId="6" xfId="2" applyNumberFormat="1" applyFont="1" applyBorder="1" applyAlignment="1">
      <alignment horizontal="center" vertical="top"/>
    </xf>
    <xf numFmtId="49" fontId="14" fillId="0" borderId="5" xfId="2" applyNumberFormat="1" applyFont="1" applyBorder="1" applyAlignment="1">
      <alignment horizontal="left" wrapText="1"/>
    </xf>
    <xf numFmtId="49" fontId="16" fillId="0" borderId="6" xfId="2" applyNumberFormat="1" applyFont="1" applyBorder="1" applyAlignment="1">
      <alignment horizontal="center"/>
    </xf>
    <xf numFmtId="49" fontId="14" fillId="0" borderId="5" xfId="2" applyNumberFormat="1" applyFont="1" applyBorder="1" applyAlignment="1">
      <alignment wrapText="1"/>
    </xf>
    <xf numFmtId="4" fontId="14" fillId="0" borderId="7" xfId="2" applyNumberFormat="1" applyFont="1" applyBorder="1" applyAlignment="1">
      <alignment horizontal="right"/>
    </xf>
    <xf numFmtId="49" fontId="17" fillId="0" borderId="0" xfId="2" applyNumberFormat="1" applyFont="1" applyAlignment="1">
      <alignment horizontal="center"/>
    </xf>
    <xf numFmtId="49" fontId="14" fillId="0" borderId="5" xfId="2" applyNumberFormat="1" applyFont="1" applyBorder="1" applyAlignment="1">
      <alignment horizontal="center" wrapText="1"/>
    </xf>
    <xf numFmtId="49" fontId="14" fillId="0" borderId="0" xfId="2" applyNumberFormat="1" applyFont="1" applyAlignment="1">
      <alignment horizontal="left" vertical="top" wrapText="1"/>
    </xf>
    <xf numFmtId="0" fontId="14" fillId="0" borderId="7" xfId="2" applyFont="1" applyBorder="1" applyAlignment="1">
      <alignment horizontal="left" wrapText="1"/>
    </xf>
    <xf numFmtId="49" fontId="14" fillId="0" borderId="0" xfId="2" applyNumberFormat="1" applyFont="1" applyAlignment="1">
      <alignment horizontal="left" vertical="top"/>
    </xf>
    <xf numFmtId="0" fontId="14" fillId="0" borderId="0" xfId="2" applyFont="1" applyAlignment="1">
      <alignment horizontal="left" vertical="top" wrapText="1"/>
    </xf>
    <xf numFmtId="49" fontId="14" fillId="0" borderId="0" xfId="2" applyNumberFormat="1" applyFont="1" applyAlignment="1">
      <alignment horizontal="center" wrapText="1"/>
    </xf>
    <xf numFmtId="0" fontId="25" fillId="0" borderId="1" xfId="0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 wrapText="1" shrinkToFit="1"/>
    </xf>
    <xf numFmtId="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</cellXfs>
  <cellStyles count="3">
    <cellStyle name="Обычный" xfId="0" builtinId="0"/>
    <cellStyle name="Обычный 2" xfId="1" xr:uid="{D8160BBD-A3D0-47D8-BC55-57106A8241D3}"/>
    <cellStyle name="Обычный 3" xfId="2" xr:uid="{2802BD05-1F8D-4C0E-B66B-03998FE1C3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21"/>
  <sheetViews>
    <sheetView workbookViewId="0">
      <selection activeCell="M35" sqref="M35"/>
    </sheetView>
  </sheetViews>
  <sheetFormatPr defaultRowHeight="14.4" x14ac:dyDescent="0.3"/>
  <cols>
    <col min="3" max="3" width="57.44140625" style="10" customWidth="1"/>
    <col min="5" max="5" width="11" bestFit="1" customWidth="1"/>
  </cols>
  <sheetData>
    <row r="3" spans="2:5" ht="21" customHeight="1" x14ac:dyDescent="0.3">
      <c r="B3" s="2" t="s">
        <v>12</v>
      </c>
      <c r="C3" s="3" t="s">
        <v>9</v>
      </c>
      <c r="D3" s="2" t="s">
        <v>11</v>
      </c>
      <c r="E3" s="2" t="s">
        <v>10</v>
      </c>
    </row>
    <row r="4" spans="2:5" ht="24.75" customHeight="1" x14ac:dyDescent="0.3">
      <c r="B4" s="195" t="s">
        <v>0</v>
      </c>
      <c r="C4" s="195"/>
      <c r="D4" s="195"/>
      <c r="E4" s="195"/>
    </row>
    <row r="5" spans="2:5" ht="28.8" x14ac:dyDescent="0.3">
      <c r="B5" s="5">
        <v>1</v>
      </c>
      <c r="C5" s="6" t="s">
        <v>16</v>
      </c>
      <c r="D5" s="5" t="s">
        <v>13</v>
      </c>
      <c r="E5" s="5">
        <v>162.6</v>
      </c>
    </row>
    <row r="6" spans="2:5" x14ac:dyDescent="0.3">
      <c r="B6" s="5">
        <v>2</v>
      </c>
      <c r="C6" s="6" t="s">
        <v>17</v>
      </c>
      <c r="D6" s="5" t="s">
        <v>13</v>
      </c>
      <c r="E6" s="5">
        <v>2.6</v>
      </c>
    </row>
    <row r="7" spans="2:5" x14ac:dyDescent="0.3">
      <c r="B7" s="5">
        <v>3</v>
      </c>
      <c r="C7" s="6" t="s">
        <v>18</v>
      </c>
      <c r="D7" s="5" t="s">
        <v>13</v>
      </c>
      <c r="E7" s="5">
        <v>66.2</v>
      </c>
    </row>
    <row r="8" spans="2:5" x14ac:dyDescent="0.3">
      <c r="B8" s="5">
        <v>4</v>
      </c>
      <c r="C8" s="6" t="s">
        <v>19</v>
      </c>
      <c r="D8" s="5" t="s">
        <v>13</v>
      </c>
      <c r="E8" s="5">
        <v>28.4</v>
      </c>
    </row>
    <row r="9" spans="2:5" ht="29.25" customHeight="1" x14ac:dyDescent="0.3">
      <c r="B9" s="5">
        <v>5</v>
      </c>
      <c r="C9" s="6" t="s">
        <v>20</v>
      </c>
      <c r="D9" s="5" t="s">
        <v>13</v>
      </c>
      <c r="E9" s="5">
        <v>109.4</v>
      </c>
    </row>
    <row r="10" spans="2:5" x14ac:dyDescent="0.3">
      <c r="B10" s="5">
        <v>6</v>
      </c>
      <c r="C10" s="6" t="s">
        <v>21</v>
      </c>
      <c r="D10" s="5" t="s">
        <v>13</v>
      </c>
      <c r="E10" s="5">
        <v>27.4</v>
      </c>
    </row>
    <row r="11" spans="2:5" ht="25.5" customHeight="1" x14ac:dyDescent="0.3">
      <c r="B11" s="195" t="s">
        <v>1</v>
      </c>
      <c r="C11" s="195"/>
      <c r="D11" s="195"/>
      <c r="E11" s="195"/>
    </row>
    <row r="12" spans="2:5" ht="28.8" x14ac:dyDescent="0.3">
      <c r="B12" s="5">
        <v>7</v>
      </c>
      <c r="C12" s="6" t="s">
        <v>22</v>
      </c>
      <c r="D12" s="5" t="s">
        <v>14</v>
      </c>
      <c r="E12" s="5" t="s">
        <v>28</v>
      </c>
    </row>
    <row r="13" spans="2:5" ht="28.8" x14ac:dyDescent="0.3">
      <c r="B13" s="5">
        <v>8</v>
      </c>
      <c r="C13" s="6" t="s">
        <v>3</v>
      </c>
      <c r="D13" s="5" t="s">
        <v>14</v>
      </c>
      <c r="E13" s="5" t="s">
        <v>29</v>
      </c>
    </row>
    <row r="14" spans="2:5" ht="28.8" x14ac:dyDescent="0.3">
      <c r="B14" s="7">
        <v>9</v>
      </c>
      <c r="C14" s="9" t="s">
        <v>23</v>
      </c>
      <c r="D14" s="7" t="s">
        <v>13</v>
      </c>
      <c r="E14" s="7">
        <v>8.6</v>
      </c>
    </row>
    <row r="15" spans="2:5" ht="28.8" x14ac:dyDescent="0.3">
      <c r="B15" s="5">
        <v>10</v>
      </c>
      <c r="C15" s="6" t="s">
        <v>4</v>
      </c>
      <c r="D15" s="5" t="s">
        <v>13</v>
      </c>
      <c r="E15" s="5">
        <v>9.35</v>
      </c>
    </row>
    <row r="16" spans="2:5" ht="28.8" x14ac:dyDescent="0.3">
      <c r="B16" s="5">
        <v>11</v>
      </c>
      <c r="C16" s="6" t="s">
        <v>24</v>
      </c>
      <c r="D16" s="5" t="s">
        <v>13</v>
      </c>
      <c r="E16" s="5">
        <v>3.6</v>
      </c>
    </row>
    <row r="17" spans="2:5" x14ac:dyDescent="0.3">
      <c r="B17" s="7">
        <v>12</v>
      </c>
      <c r="C17" s="9" t="s">
        <v>25</v>
      </c>
      <c r="D17" s="7" t="s">
        <v>15</v>
      </c>
      <c r="E17" s="7">
        <v>56</v>
      </c>
    </row>
    <row r="18" spans="2:5" ht="28.8" x14ac:dyDescent="0.3">
      <c r="B18" s="7">
        <v>13</v>
      </c>
      <c r="C18" s="9" t="s">
        <v>26</v>
      </c>
      <c r="D18" s="7" t="s">
        <v>15</v>
      </c>
      <c r="E18" s="7">
        <v>56</v>
      </c>
    </row>
    <row r="19" spans="2:5" ht="28.8" x14ac:dyDescent="0.3">
      <c r="B19" s="5">
        <v>14</v>
      </c>
      <c r="C19" s="6" t="s">
        <v>5</v>
      </c>
      <c r="D19" s="5" t="s">
        <v>15</v>
      </c>
      <c r="E19" s="5">
        <v>134.19999999999999</v>
      </c>
    </row>
    <row r="20" spans="2:5" ht="57.6" x14ac:dyDescent="0.3">
      <c r="B20" s="5">
        <v>15</v>
      </c>
      <c r="C20" s="6" t="s">
        <v>6</v>
      </c>
      <c r="D20" s="5" t="s">
        <v>15</v>
      </c>
      <c r="E20" s="5">
        <v>134.19999999999999</v>
      </c>
    </row>
    <row r="21" spans="2:5" ht="28.8" x14ac:dyDescent="0.3">
      <c r="B21" s="5">
        <v>16</v>
      </c>
      <c r="C21" s="6" t="s">
        <v>27</v>
      </c>
      <c r="D21" s="5" t="s">
        <v>13</v>
      </c>
      <c r="E21" s="5">
        <v>1.3</v>
      </c>
    </row>
  </sheetData>
  <mergeCells count="2">
    <mergeCell ref="B4:E4"/>
    <mergeCell ref="B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F30"/>
  <sheetViews>
    <sheetView view="pageBreakPreview" zoomScale="60" zoomScaleNormal="100" workbookViewId="0">
      <selection activeCell="A5" sqref="A5:XFD5"/>
    </sheetView>
  </sheetViews>
  <sheetFormatPr defaultRowHeight="15.6" x14ac:dyDescent="0.3"/>
  <cols>
    <col min="1" max="1" width="6.77734375" style="184" customWidth="1"/>
    <col min="2" max="2" width="96.77734375" style="182" customWidth="1"/>
    <col min="3" max="4" width="15.77734375" style="184" customWidth="1"/>
    <col min="5" max="5" width="8.88671875" style="184"/>
    <col min="6" max="6" width="113.33203125" style="184" customWidth="1"/>
    <col min="7" max="16384" width="8.88671875" style="184"/>
  </cols>
  <sheetData>
    <row r="1" spans="1:6" x14ac:dyDescent="0.3">
      <c r="C1" s="197" t="s">
        <v>312</v>
      </c>
      <c r="D1" s="197"/>
    </row>
    <row r="2" spans="1:6" x14ac:dyDescent="0.3">
      <c r="C2" s="198"/>
      <c r="D2" s="198"/>
    </row>
    <row r="3" spans="1:6" x14ac:dyDescent="0.3">
      <c r="C3" s="198"/>
      <c r="D3" s="198"/>
    </row>
    <row r="4" spans="1:6" x14ac:dyDescent="0.3">
      <c r="C4" s="198"/>
      <c r="D4" s="198"/>
    </row>
    <row r="5" spans="1:6" ht="30.6" customHeight="1" x14ac:dyDescent="0.3">
      <c r="A5" s="252" t="s">
        <v>318</v>
      </c>
      <c r="B5" s="252"/>
      <c r="C5" s="252"/>
      <c r="D5" s="252"/>
    </row>
    <row r="6" spans="1:6" ht="31.2" x14ac:dyDescent="0.3">
      <c r="A6" s="185" t="s">
        <v>12</v>
      </c>
      <c r="B6" s="177" t="s">
        <v>9</v>
      </c>
      <c r="C6" s="185" t="s">
        <v>11</v>
      </c>
      <c r="D6" s="185" t="s">
        <v>10</v>
      </c>
    </row>
    <row r="7" spans="1:6" x14ac:dyDescent="0.3">
      <c r="A7" s="196" t="s">
        <v>7</v>
      </c>
      <c r="B7" s="196"/>
      <c r="C7" s="196"/>
      <c r="D7" s="196"/>
    </row>
    <row r="8" spans="1:6" x14ac:dyDescent="0.3">
      <c r="A8" s="186">
        <v>1</v>
      </c>
      <c r="B8" s="192" t="s">
        <v>30</v>
      </c>
      <c r="C8" s="186" t="s">
        <v>13</v>
      </c>
      <c r="D8" s="187">
        <v>314</v>
      </c>
    </row>
    <row r="9" spans="1:6" x14ac:dyDescent="0.3">
      <c r="A9" s="186">
        <v>2</v>
      </c>
      <c r="B9" s="192" t="s">
        <v>116</v>
      </c>
      <c r="C9" s="186" t="s">
        <v>13</v>
      </c>
      <c r="D9" s="187">
        <f>D8*0.64*0.57</f>
        <v>114.54719999999999</v>
      </c>
    </row>
    <row r="10" spans="1:6" x14ac:dyDescent="0.3">
      <c r="A10" s="186">
        <v>3</v>
      </c>
      <c r="B10" s="192" t="s">
        <v>114</v>
      </c>
      <c r="C10" s="186" t="s">
        <v>33</v>
      </c>
      <c r="D10" s="187">
        <f>'1 вариант - ВОР по смете с под'!E13</f>
        <v>681.26</v>
      </c>
    </row>
    <row r="11" spans="1:6" x14ac:dyDescent="0.3">
      <c r="A11" s="186">
        <v>4</v>
      </c>
      <c r="B11" s="192" t="s">
        <v>125</v>
      </c>
      <c r="C11" s="186" t="s">
        <v>33</v>
      </c>
      <c r="D11" s="187">
        <f>'1 вариант - ВОР по смете с под'!E14</f>
        <v>170.32</v>
      </c>
    </row>
    <row r="12" spans="1:6" x14ac:dyDescent="0.3">
      <c r="A12" s="186">
        <v>5</v>
      </c>
      <c r="B12" s="192" t="s">
        <v>115</v>
      </c>
      <c r="C12" s="186" t="s">
        <v>13</v>
      </c>
      <c r="D12" s="187">
        <f>D8+D9</f>
        <v>428.54719999999998</v>
      </c>
    </row>
    <row r="13" spans="1:6" x14ac:dyDescent="0.3">
      <c r="A13" s="196" t="s">
        <v>0</v>
      </c>
      <c r="B13" s="196"/>
      <c r="C13" s="196"/>
      <c r="D13" s="196"/>
    </row>
    <row r="14" spans="1:6" x14ac:dyDescent="0.3">
      <c r="A14" s="186">
        <f>A12+1</f>
        <v>6</v>
      </c>
      <c r="B14" s="192" t="s">
        <v>40</v>
      </c>
      <c r="C14" s="186" t="s">
        <v>13</v>
      </c>
      <c r="D14" s="187">
        <v>140.76149999999998</v>
      </c>
      <c r="F14" s="184" t="s">
        <v>117</v>
      </c>
    </row>
    <row r="15" spans="1:6" x14ac:dyDescent="0.3">
      <c r="A15" s="186">
        <f>A14+1</f>
        <v>7</v>
      </c>
      <c r="B15" s="192" t="s">
        <v>39</v>
      </c>
      <c r="C15" s="186" t="s">
        <v>13</v>
      </c>
      <c r="D15" s="187">
        <v>7.4085000000000001</v>
      </c>
    </row>
    <row r="16" spans="1:6" x14ac:dyDescent="0.3">
      <c r="A16" s="186">
        <f t="shared" ref="A16:A18" si="0">A15+1</f>
        <v>8</v>
      </c>
      <c r="B16" s="192" t="s">
        <v>37</v>
      </c>
      <c r="C16" s="186" t="s">
        <v>13</v>
      </c>
      <c r="D16" s="187">
        <v>78.497599999999991</v>
      </c>
    </row>
    <row r="17" spans="1:6" x14ac:dyDescent="0.3">
      <c r="A17" s="186">
        <f t="shared" si="0"/>
        <v>9</v>
      </c>
      <c r="B17" s="192" t="s">
        <v>38</v>
      </c>
      <c r="C17" s="186" t="s">
        <v>13</v>
      </c>
      <c r="D17" s="187">
        <v>19.624399999999998</v>
      </c>
      <c r="F17" s="188"/>
    </row>
    <row r="18" spans="1:6" x14ac:dyDescent="0.3">
      <c r="A18" s="189">
        <f t="shared" si="0"/>
        <v>10</v>
      </c>
      <c r="B18" s="193" t="s">
        <v>119</v>
      </c>
      <c r="C18" s="189" t="s">
        <v>13</v>
      </c>
      <c r="D18" s="189">
        <v>100</v>
      </c>
      <c r="E18" s="188"/>
    </row>
    <row r="19" spans="1:6" x14ac:dyDescent="0.3">
      <c r="A19" s="196" t="s">
        <v>1</v>
      </c>
      <c r="B19" s="196"/>
      <c r="C19" s="196"/>
      <c r="D19" s="196"/>
    </row>
    <row r="20" spans="1:6" x14ac:dyDescent="0.3">
      <c r="A20" s="186">
        <v>11</v>
      </c>
      <c r="B20" s="192" t="s">
        <v>4</v>
      </c>
      <c r="C20" s="186" t="s">
        <v>13</v>
      </c>
      <c r="D20" s="190">
        <f>(0.95*0.95*0.2)*128</f>
        <v>23.103999999999999</v>
      </c>
    </row>
    <row r="21" spans="1:6" x14ac:dyDescent="0.3">
      <c r="A21" s="186">
        <v>9</v>
      </c>
      <c r="B21" s="192" t="s">
        <v>2</v>
      </c>
      <c r="C21" s="186" t="s">
        <v>14</v>
      </c>
      <c r="D21" s="186" t="s">
        <v>124</v>
      </c>
    </row>
    <row r="22" spans="1:6" x14ac:dyDescent="0.3">
      <c r="A22" s="186">
        <v>10</v>
      </c>
      <c r="B22" s="192" t="s">
        <v>314</v>
      </c>
      <c r="C22" s="186" t="s">
        <v>120</v>
      </c>
      <c r="D22" s="186" t="s">
        <v>122</v>
      </c>
    </row>
    <row r="23" spans="1:6" ht="31.2" x14ac:dyDescent="0.3">
      <c r="A23" s="186">
        <v>12</v>
      </c>
      <c r="B23" s="192" t="s">
        <v>36</v>
      </c>
      <c r="C23" s="186" t="s">
        <v>15</v>
      </c>
      <c r="D23" s="186">
        <v>490.79</v>
      </c>
    </row>
    <row r="24" spans="1:6" ht="46.8" x14ac:dyDescent="0.3">
      <c r="A24" s="186">
        <v>13</v>
      </c>
      <c r="B24" s="192" t="s">
        <v>118</v>
      </c>
      <c r="C24" s="186" t="s">
        <v>15</v>
      </c>
      <c r="D24" s="186">
        <v>490.79</v>
      </c>
    </row>
    <row r="26" spans="1:6" x14ac:dyDescent="0.3">
      <c r="B26" s="183" t="s">
        <v>315</v>
      </c>
      <c r="C26" s="191"/>
      <c r="D26" s="191"/>
    </row>
    <row r="28" spans="1:6" x14ac:dyDescent="0.3">
      <c r="B28" s="183" t="s">
        <v>316</v>
      </c>
      <c r="C28" s="191"/>
      <c r="D28" s="191"/>
    </row>
    <row r="30" spans="1:6" x14ac:dyDescent="0.3">
      <c r="B30" s="183" t="s">
        <v>317</v>
      </c>
      <c r="C30" s="191"/>
      <c r="D30" s="191"/>
    </row>
  </sheetData>
  <mergeCells count="8">
    <mergeCell ref="A7:D7"/>
    <mergeCell ref="A19:D19"/>
    <mergeCell ref="A13:D13"/>
    <mergeCell ref="C1:D1"/>
    <mergeCell ref="C2:D2"/>
    <mergeCell ref="C3:D3"/>
    <mergeCell ref="C4:D4"/>
    <mergeCell ref="A5:D5"/>
  </mergeCells>
  <phoneticPr fontId="2" type="noConversion"/>
  <printOptions horizontalCentered="1"/>
  <pageMargins left="0.39370078740157483" right="0.39370078740157483" top="0.39370078740157483" bottom="0.39370078740157483" header="0" footer="0"/>
  <pageSetup paperSize="9" scale="9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05FA-659C-46FB-BCAB-E534A7940C45}">
  <sheetPr>
    <tabColor rgb="FFFFFF00"/>
    <pageSetUpPr fitToPage="1"/>
  </sheetPr>
  <dimension ref="A1:V45"/>
  <sheetViews>
    <sheetView tabSelected="1" workbookViewId="0">
      <selection activeCell="A5" sqref="A5:H5"/>
    </sheetView>
  </sheetViews>
  <sheetFormatPr defaultColWidth="9.109375" defaultRowHeight="11.25" customHeight="1" x14ac:dyDescent="0.2"/>
  <cols>
    <col min="1" max="1" width="5.5546875" style="42" customWidth="1"/>
    <col min="2" max="2" width="5.5546875" style="28" customWidth="1"/>
    <col min="3" max="3" width="44.44140625" style="28" customWidth="1"/>
    <col min="4" max="4" width="10.6640625" style="28" customWidth="1"/>
    <col min="5" max="5" width="12.33203125" style="28" customWidth="1"/>
    <col min="6" max="6" width="12.5546875" style="28" customWidth="1"/>
    <col min="7" max="7" width="22.109375" style="28" customWidth="1"/>
    <col min="8" max="8" width="22" style="28" customWidth="1"/>
    <col min="9" max="9" width="9.109375" style="28"/>
    <col min="10" max="10" width="4.6640625" style="28" hidden="1" customWidth="1"/>
    <col min="11" max="16" width="9.109375" style="28"/>
    <col min="17" max="18" width="135.33203125" style="43" hidden="1" customWidth="1"/>
    <col min="19" max="19" width="55.109375" style="43" hidden="1" customWidth="1"/>
    <col min="20" max="20" width="69" style="43" hidden="1" customWidth="1"/>
    <col min="21" max="21" width="55.109375" style="43" hidden="1" customWidth="1"/>
    <col min="22" max="22" width="69" style="43" hidden="1" customWidth="1"/>
    <col min="23" max="16384" width="9.109375" style="28"/>
  </cols>
  <sheetData>
    <row r="1" spans="1:18" ht="25.2" customHeight="1" x14ac:dyDescent="0.2">
      <c r="G1" s="203" t="s">
        <v>312</v>
      </c>
      <c r="H1" s="204"/>
    </row>
    <row r="2" spans="1:18" ht="25.2" customHeight="1" x14ac:dyDescent="0.2">
      <c r="G2" s="205"/>
      <c r="H2" s="206"/>
    </row>
    <row r="3" spans="1:18" ht="25.2" customHeight="1" x14ac:dyDescent="0.2">
      <c r="G3" s="207"/>
      <c r="H3" s="208"/>
    </row>
    <row r="4" spans="1:18" ht="25.2" customHeight="1" x14ac:dyDescent="0.2">
      <c r="G4" s="205"/>
      <c r="H4" s="206"/>
    </row>
    <row r="5" spans="1:18" s="14" customFormat="1" ht="44.4" customHeight="1" x14ac:dyDescent="0.3">
      <c r="A5" s="253" t="s">
        <v>319</v>
      </c>
      <c r="B5" s="251"/>
      <c r="C5" s="251"/>
      <c r="D5" s="251"/>
      <c r="E5" s="251"/>
      <c r="F5" s="251"/>
      <c r="G5" s="251"/>
      <c r="H5" s="251"/>
    </row>
    <row r="6" spans="1:18" s="14" customFormat="1" ht="9.75" customHeight="1" x14ac:dyDescent="0.3">
      <c r="A6" s="15"/>
    </row>
    <row r="7" spans="1:18" s="14" customFormat="1" ht="36" customHeight="1" x14ac:dyDescent="0.3">
      <c r="A7" s="16" t="s">
        <v>12</v>
      </c>
      <c r="B7" s="17" t="s">
        <v>42</v>
      </c>
      <c r="C7" s="17" t="s">
        <v>9</v>
      </c>
      <c r="D7" s="17" t="s">
        <v>43</v>
      </c>
      <c r="E7" s="17" t="s">
        <v>10</v>
      </c>
      <c r="F7" s="17" t="s">
        <v>44</v>
      </c>
      <c r="G7" s="209" t="s">
        <v>45</v>
      </c>
      <c r="H7" s="209"/>
    </row>
    <row r="8" spans="1:18" s="14" customFormat="1" ht="14.4" x14ac:dyDescent="0.3">
      <c r="A8" s="18">
        <v>1</v>
      </c>
      <c r="B8" s="19">
        <v>2</v>
      </c>
      <c r="C8" s="19">
        <v>3</v>
      </c>
      <c r="D8" s="19">
        <v>4</v>
      </c>
      <c r="E8" s="19">
        <v>5</v>
      </c>
      <c r="F8" s="19">
        <v>6</v>
      </c>
      <c r="G8" s="210">
        <v>7</v>
      </c>
      <c r="H8" s="211"/>
    </row>
    <row r="9" spans="1:18" s="14" customFormat="1" ht="14.4" x14ac:dyDescent="0.3">
      <c r="A9" s="202" t="s">
        <v>46</v>
      </c>
      <c r="B9" s="202"/>
      <c r="C9" s="202"/>
      <c r="D9" s="202"/>
      <c r="E9" s="202"/>
      <c r="F9" s="202"/>
      <c r="G9" s="202"/>
      <c r="H9" s="202"/>
      <c r="Q9" s="20" t="s">
        <v>46</v>
      </c>
    </row>
    <row r="10" spans="1:18" s="14" customFormat="1" ht="14.4" x14ac:dyDescent="0.3">
      <c r="A10" s="212" t="s">
        <v>47</v>
      </c>
      <c r="B10" s="212"/>
      <c r="C10" s="212"/>
      <c r="D10" s="212"/>
      <c r="E10" s="212"/>
      <c r="F10" s="212"/>
      <c r="G10" s="212"/>
      <c r="H10" s="212"/>
      <c r="Q10" s="20"/>
      <c r="R10" s="21" t="s">
        <v>47</v>
      </c>
    </row>
    <row r="11" spans="1:18" s="14" customFormat="1" ht="14.4" x14ac:dyDescent="0.3">
      <c r="A11" s="22">
        <f>IF(J11&lt;&gt;"",COUNTA(J$4:J11),"")</f>
        <v>1</v>
      </c>
      <c r="B11" s="23" t="s">
        <v>48</v>
      </c>
      <c r="C11" s="24" t="s">
        <v>49</v>
      </c>
      <c r="D11" s="25" t="s">
        <v>13</v>
      </c>
      <c r="E11" s="26">
        <v>314</v>
      </c>
      <c r="F11" s="24"/>
      <c r="G11" s="27"/>
      <c r="H11" s="24" t="s">
        <v>50</v>
      </c>
      <c r="J11" s="28" t="s">
        <v>51</v>
      </c>
      <c r="Q11" s="20"/>
      <c r="R11" s="21"/>
    </row>
    <row r="12" spans="1:18" s="14" customFormat="1" ht="14.4" x14ac:dyDescent="0.3">
      <c r="A12" s="22">
        <f>IF(J12&lt;&gt;"",COUNTA(J$4:J12),"")</f>
        <v>2</v>
      </c>
      <c r="B12" s="23" t="s">
        <v>52</v>
      </c>
      <c r="C12" s="24" t="s">
        <v>53</v>
      </c>
      <c r="D12" s="25" t="s">
        <v>13</v>
      </c>
      <c r="E12" s="29">
        <v>114.55</v>
      </c>
      <c r="F12" s="24"/>
      <c r="G12" s="27"/>
      <c r="H12" s="24" t="s">
        <v>50</v>
      </c>
      <c r="J12" s="28" t="s">
        <v>51</v>
      </c>
      <c r="Q12" s="20"/>
      <c r="R12" s="21"/>
    </row>
    <row r="13" spans="1:18" s="14" customFormat="1" ht="30.6" x14ac:dyDescent="0.3">
      <c r="A13" s="22">
        <f>IF(J13&lt;&gt;"",COUNTA(J$4:J13),"")</f>
        <v>3</v>
      </c>
      <c r="B13" s="23" t="s">
        <v>54</v>
      </c>
      <c r="C13" s="24" t="s">
        <v>55</v>
      </c>
      <c r="D13" s="25" t="s">
        <v>56</v>
      </c>
      <c r="E13" s="29">
        <v>681.26</v>
      </c>
      <c r="F13" s="24"/>
      <c r="G13" s="27"/>
      <c r="H13" s="44" t="s">
        <v>57</v>
      </c>
      <c r="J13" s="28" t="s">
        <v>51</v>
      </c>
      <c r="Q13" s="20"/>
      <c r="R13" s="21"/>
    </row>
    <row r="14" spans="1:18" s="14" customFormat="1" ht="20.399999999999999" x14ac:dyDescent="0.3">
      <c r="A14" s="22">
        <f>IF(J14&lt;&gt;"",COUNTA(J$4:J14),"")</f>
        <v>4</v>
      </c>
      <c r="B14" s="23" t="s">
        <v>58</v>
      </c>
      <c r="C14" s="24" t="s">
        <v>59</v>
      </c>
      <c r="D14" s="25" t="s">
        <v>56</v>
      </c>
      <c r="E14" s="29">
        <v>170.32</v>
      </c>
      <c r="F14" s="24"/>
      <c r="G14" s="27"/>
      <c r="H14" s="44" t="s">
        <v>60</v>
      </c>
      <c r="J14" s="28" t="s">
        <v>51</v>
      </c>
      <c r="Q14" s="20"/>
      <c r="R14" s="21"/>
    </row>
    <row r="15" spans="1:18" s="14" customFormat="1" ht="14.4" x14ac:dyDescent="0.3">
      <c r="A15" s="22">
        <f>IF(J15&lt;&gt;"",COUNTA(J$4:J15),"")</f>
        <v>5</v>
      </c>
      <c r="B15" s="23" t="s">
        <v>61</v>
      </c>
      <c r="C15" s="24" t="s">
        <v>62</v>
      </c>
      <c r="D15" s="25" t="s">
        <v>13</v>
      </c>
      <c r="E15" s="29">
        <v>428.55</v>
      </c>
      <c r="F15" s="24"/>
      <c r="G15" s="27"/>
      <c r="H15" s="44" t="s">
        <v>63</v>
      </c>
      <c r="J15" s="28" t="s">
        <v>51</v>
      </c>
      <c r="Q15" s="20"/>
      <c r="R15" s="21"/>
    </row>
    <row r="16" spans="1:18" s="14" customFormat="1" ht="14.4" x14ac:dyDescent="0.3">
      <c r="A16" s="202" t="s">
        <v>64</v>
      </c>
      <c r="B16" s="202"/>
      <c r="C16" s="202"/>
      <c r="D16" s="202"/>
      <c r="E16" s="202"/>
      <c r="F16" s="202"/>
      <c r="G16" s="202"/>
      <c r="H16" s="202"/>
      <c r="Q16" s="20" t="s">
        <v>64</v>
      </c>
      <c r="R16" s="21"/>
    </row>
    <row r="17" spans="1:22" s="14" customFormat="1" ht="14.4" x14ac:dyDescent="0.3">
      <c r="A17" s="212" t="s">
        <v>65</v>
      </c>
      <c r="B17" s="212"/>
      <c r="C17" s="212"/>
      <c r="D17" s="212"/>
      <c r="E17" s="212"/>
      <c r="F17" s="212"/>
      <c r="G17" s="212"/>
      <c r="H17" s="212"/>
      <c r="Q17" s="20"/>
      <c r="R17" s="21" t="s">
        <v>65</v>
      </c>
    </row>
    <row r="18" spans="1:22" s="14" customFormat="1" ht="14.4" x14ac:dyDescent="0.3">
      <c r="A18" s="22">
        <f>IF(J18&lt;&gt;"",COUNTA(J$4:J18),"")</f>
        <v>6</v>
      </c>
      <c r="B18" s="23" t="s">
        <v>66</v>
      </c>
      <c r="C18" s="24" t="s">
        <v>67</v>
      </c>
      <c r="D18" s="25" t="s">
        <v>13</v>
      </c>
      <c r="E18" s="30">
        <v>23.1</v>
      </c>
      <c r="F18" s="24"/>
      <c r="G18" s="27"/>
      <c r="H18" s="24" t="s">
        <v>50</v>
      </c>
      <c r="J18" s="28" t="s">
        <v>51</v>
      </c>
      <c r="Q18" s="20"/>
      <c r="R18" s="21"/>
    </row>
    <row r="19" spans="1:22" s="14" customFormat="1" ht="14.4" x14ac:dyDescent="0.3">
      <c r="A19" s="22">
        <f>IF(J19&lt;&gt;"",COUNTA(J$4:J19),"")</f>
        <v>7</v>
      </c>
      <c r="B19" s="23" t="s">
        <v>68</v>
      </c>
      <c r="C19" s="24" t="s">
        <v>69</v>
      </c>
      <c r="D19" s="25" t="s">
        <v>13</v>
      </c>
      <c r="E19" s="31">
        <v>26.565000000000001</v>
      </c>
      <c r="F19" s="24"/>
      <c r="G19" s="27"/>
      <c r="H19" s="24" t="s">
        <v>50</v>
      </c>
      <c r="J19" s="28" t="s">
        <v>51</v>
      </c>
      <c r="Q19" s="20"/>
      <c r="R19" s="21"/>
    </row>
    <row r="20" spans="1:22" s="14" customFormat="1" ht="14.4" x14ac:dyDescent="0.3">
      <c r="A20" s="22">
        <f>IF(J20&lt;&gt;"",COUNTA(J$4:J20),"")</f>
        <v>8</v>
      </c>
      <c r="B20" s="23" t="s">
        <v>70</v>
      </c>
      <c r="C20" s="24" t="s">
        <v>71</v>
      </c>
      <c r="D20" s="25" t="s">
        <v>72</v>
      </c>
      <c r="E20" s="29">
        <v>3.15</v>
      </c>
      <c r="F20" s="24"/>
      <c r="G20" s="27"/>
      <c r="H20" s="24" t="s">
        <v>73</v>
      </c>
      <c r="J20" s="28" t="s">
        <v>51</v>
      </c>
      <c r="Q20" s="20"/>
      <c r="R20" s="21"/>
    </row>
    <row r="21" spans="1:22" s="14" customFormat="1" ht="20.399999999999999" x14ac:dyDescent="0.3">
      <c r="A21" s="22">
        <f>IF(J21&lt;&gt;"",COUNTA(J$4:J21),"")</f>
        <v>9</v>
      </c>
      <c r="B21" s="23" t="s">
        <v>74</v>
      </c>
      <c r="C21" s="24" t="s">
        <v>75</v>
      </c>
      <c r="D21" s="25" t="s">
        <v>13</v>
      </c>
      <c r="E21" s="29">
        <v>32.380000000000003</v>
      </c>
      <c r="F21" s="24"/>
      <c r="G21" s="27"/>
      <c r="H21" s="24" t="s">
        <v>76</v>
      </c>
      <c r="J21" s="28" t="s">
        <v>51</v>
      </c>
      <c r="Q21" s="20"/>
      <c r="R21" s="21"/>
    </row>
    <row r="22" spans="1:22" s="14" customFormat="1" ht="14.4" x14ac:dyDescent="0.3">
      <c r="A22" s="22">
        <f>IF(J22&lt;&gt;"",COUNTA(J$4:J22),"")</f>
        <v>10</v>
      </c>
      <c r="B22" s="23" t="s">
        <v>77</v>
      </c>
      <c r="C22" s="24" t="s">
        <v>78</v>
      </c>
      <c r="D22" s="25" t="s">
        <v>13</v>
      </c>
      <c r="E22" s="29">
        <v>71.319999999999993</v>
      </c>
      <c r="F22" s="24"/>
      <c r="G22" s="27"/>
      <c r="H22" s="24" t="s">
        <v>79</v>
      </c>
      <c r="J22" s="28" t="s">
        <v>51</v>
      </c>
      <c r="Q22" s="20"/>
      <c r="R22" s="21"/>
    </row>
    <row r="23" spans="1:22" s="14" customFormat="1" ht="14.4" x14ac:dyDescent="0.3">
      <c r="A23" s="22">
        <f>IF(J23&lt;&gt;"",COUNTA(J$4:J23),"")</f>
        <v>11</v>
      </c>
      <c r="B23" s="23" t="s">
        <v>80</v>
      </c>
      <c r="C23" s="24" t="s">
        <v>81</v>
      </c>
      <c r="D23" s="25" t="s">
        <v>13</v>
      </c>
      <c r="E23" s="32">
        <v>1.4175</v>
      </c>
      <c r="F23" s="24"/>
      <c r="G23" s="27"/>
      <c r="H23" s="24" t="s">
        <v>50</v>
      </c>
      <c r="J23" s="28" t="s">
        <v>51</v>
      </c>
      <c r="Q23" s="20"/>
      <c r="R23" s="21"/>
    </row>
    <row r="24" spans="1:22" s="14" customFormat="1" ht="14.4" x14ac:dyDescent="0.3">
      <c r="A24" s="22">
        <f>IF(J24&lt;&gt;"",COUNTA(J$4:J24),"")</f>
        <v>12</v>
      </c>
      <c r="B24" s="23" t="s">
        <v>82</v>
      </c>
      <c r="C24" s="24" t="s">
        <v>83</v>
      </c>
      <c r="D24" s="25" t="s">
        <v>15</v>
      </c>
      <c r="E24" s="29">
        <v>490.79</v>
      </c>
      <c r="F24" s="24"/>
      <c r="G24" s="27"/>
      <c r="H24" s="24" t="s">
        <v>50</v>
      </c>
      <c r="J24" s="28" t="s">
        <v>51</v>
      </c>
      <c r="Q24" s="20"/>
      <c r="R24" s="21"/>
    </row>
    <row r="25" spans="1:22" s="14" customFormat="1" ht="20.399999999999999" x14ac:dyDescent="0.3">
      <c r="A25" s="22">
        <f>IF(J25&lt;&gt;"",COUNTA(J$4:J25),"")</f>
        <v>13</v>
      </c>
      <c r="B25" s="23" t="s">
        <v>84</v>
      </c>
      <c r="C25" s="24" t="s">
        <v>85</v>
      </c>
      <c r="D25" s="25" t="s">
        <v>86</v>
      </c>
      <c r="E25" s="32">
        <v>4.9078999999999997</v>
      </c>
      <c r="F25" s="24"/>
      <c r="G25" s="27"/>
      <c r="H25" s="24" t="s">
        <v>87</v>
      </c>
      <c r="J25" s="28" t="s">
        <v>51</v>
      </c>
      <c r="Q25" s="20"/>
      <c r="R25" s="21"/>
    </row>
    <row r="26" spans="1:22" s="14" customFormat="1" ht="14.4" x14ac:dyDescent="0.3">
      <c r="A26" s="22">
        <f>IF(J26&lt;&gt;"",COUNTA(J$4:J26),"")</f>
        <v>14</v>
      </c>
      <c r="B26" s="23" t="s">
        <v>88</v>
      </c>
      <c r="C26" s="24" t="s">
        <v>89</v>
      </c>
      <c r="D26" s="25" t="s">
        <v>33</v>
      </c>
      <c r="E26" s="31">
        <v>0.14699999999999999</v>
      </c>
      <c r="F26" s="24"/>
      <c r="G26" s="27"/>
      <c r="H26" s="24" t="s">
        <v>90</v>
      </c>
      <c r="J26" s="28" t="s">
        <v>51</v>
      </c>
      <c r="Q26" s="20"/>
      <c r="R26" s="21"/>
    </row>
    <row r="27" spans="1:22" s="14" customFormat="1" ht="14.4" x14ac:dyDescent="0.3">
      <c r="A27" s="22">
        <f>IF(J27&lt;&gt;"",COUNTA(J$4:J27),"")</f>
        <v>15</v>
      </c>
      <c r="B27" s="23" t="s">
        <v>91</v>
      </c>
      <c r="C27" s="24" t="s">
        <v>92</v>
      </c>
      <c r="D27" s="25" t="s">
        <v>33</v>
      </c>
      <c r="E27" s="31">
        <v>0.68700000000000006</v>
      </c>
      <c r="F27" s="24"/>
      <c r="G27" s="27"/>
      <c r="H27" s="24" t="s">
        <v>93</v>
      </c>
      <c r="J27" s="28" t="s">
        <v>51</v>
      </c>
      <c r="Q27" s="20"/>
      <c r="R27" s="21"/>
    </row>
    <row r="28" spans="1:22" s="14" customFormat="1" ht="30.6" x14ac:dyDescent="0.3">
      <c r="A28" s="22">
        <f>IF(J28&lt;&gt;"",COUNTA(J$4:J28),"")</f>
        <v>16</v>
      </c>
      <c r="B28" s="23" t="s">
        <v>94</v>
      </c>
      <c r="C28" s="24" t="s">
        <v>95</v>
      </c>
      <c r="D28" s="25" t="s">
        <v>96</v>
      </c>
      <c r="E28" s="26">
        <v>1</v>
      </c>
      <c r="F28" s="24"/>
      <c r="G28" s="27"/>
      <c r="H28" s="24" t="s">
        <v>97</v>
      </c>
      <c r="J28" s="28" t="s">
        <v>51</v>
      </c>
      <c r="Q28" s="20"/>
      <c r="R28" s="21"/>
    </row>
    <row r="29" spans="1:22" s="14" customFormat="1" ht="14.4" x14ac:dyDescent="0.3">
      <c r="A29" s="22">
        <f>IF(J29&lt;&gt;"",COUNTA(J$4:J29),"")</f>
        <v>17</v>
      </c>
      <c r="B29" s="23" t="s">
        <v>98</v>
      </c>
      <c r="C29" s="44" t="s">
        <v>62</v>
      </c>
      <c r="D29" s="25" t="s">
        <v>13</v>
      </c>
      <c r="E29" s="26">
        <v>100</v>
      </c>
      <c r="F29" s="24"/>
      <c r="G29" s="27"/>
      <c r="H29" s="24" t="s">
        <v>50</v>
      </c>
      <c r="J29" s="28" t="s">
        <v>51</v>
      </c>
      <c r="Q29" s="20"/>
      <c r="R29" s="21"/>
    </row>
    <row r="30" spans="1:22" s="14" customFormat="1" ht="36.75" customHeight="1" x14ac:dyDescent="0.3"/>
    <row r="31" spans="1:22" s="36" customFormat="1" ht="14.4" x14ac:dyDescent="0.3">
      <c r="A31" s="33"/>
      <c r="B31" s="34" t="s">
        <v>99</v>
      </c>
      <c r="C31" s="213"/>
      <c r="D31" s="213"/>
      <c r="E31" s="199"/>
      <c r="F31" s="199"/>
      <c r="G31" s="199"/>
      <c r="H31" s="199"/>
      <c r="I31" s="14"/>
      <c r="J31" s="14"/>
      <c r="K31" s="14"/>
      <c r="L31" s="14"/>
      <c r="M31" s="14"/>
      <c r="N31" s="14"/>
      <c r="O31" s="14"/>
      <c r="P31" s="14"/>
      <c r="Q31" s="35"/>
      <c r="R31" s="35"/>
      <c r="S31" s="35" t="s">
        <v>100</v>
      </c>
      <c r="T31" s="35" t="s">
        <v>100</v>
      </c>
      <c r="U31" s="35"/>
      <c r="V31" s="35"/>
    </row>
    <row r="32" spans="1:22" s="38" customFormat="1" ht="20.25" customHeight="1" x14ac:dyDescent="0.3">
      <c r="A32" s="37"/>
      <c r="B32" s="34"/>
      <c r="C32" s="200" t="s">
        <v>101</v>
      </c>
      <c r="D32" s="200"/>
      <c r="E32" s="200"/>
      <c r="F32" s="200"/>
      <c r="G32" s="200"/>
      <c r="H32" s="200"/>
      <c r="Q32" s="39"/>
      <c r="R32" s="39"/>
      <c r="S32" s="39"/>
      <c r="T32" s="39"/>
      <c r="U32" s="39"/>
      <c r="V32" s="39"/>
    </row>
    <row r="33" spans="1:22" s="36" customFormat="1" ht="14.4" x14ac:dyDescent="0.3">
      <c r="A33" s="33"/>
      <c r="B33" s="34" t="s">
        <v>102</v>
      </c>
      <c r="C33" s="201"/>
      <c r="D33" s="201"/>
      <c r="E33" s="199"/>
      <c r="F33" s="199"/>
      <c r="G33" s="199"/>
      <c r="H33" s="199"/>
      <c r="I33" s="14"/>
      <c r="J33" s="14"/>
      <c r="K33" s="14"/>
      <c r="L33" s="14"/>
      <c r="M33" s="14"/>
      <c r="N33" s="14"/>
      <c r="O33" s="14"/>
      <c r="P33" s="14"/>
      <c r="Q33" s="35"/>
      <c r="R33" s="35"/>
      <c r="S33" s="35"/>
      <c r="T33" s="35"/>
      <c r="U33" s="35" t="s">
        <v>100</v>
      </c>
      <c r="V33" s="35" t="s">
        <v>100</v>
      </c>
    </row>
    <row r="34" spans="1:22" s="38" customFormat="1" ht="20.25" customHeight="1" x14ac:dyDescent="0.3">
      <c r="A34" s="37"/>
      <c r="C34" s="200" t="s">
        <v>101</v>
      </c>
      <c r="D34" s="200"/>
      <c r="E34" s="200"/>
      <c r="F34" s="200"/>
      <c r="G34" s="200"/>
      <c r="H34" s="200"/>
      <c r="Q34" s="39"/>
      <c r="R34" s="39"/>
      <c r="S34" s="39"/>
      <c r="T34" s="39"/>
      <c r="U34" s="39"/>
      <c r="V34" s="39"/>
    </row>
    <row r="35" spans="1:22" s="36" customFormat="1" ht="14.4" x14ac:dyDescent="0.3">
      <c r="A35" s="33"/>
      <c r="B35" s="174" t="s">
        <v>313</v>
      </c>
      <c r="C35" s="201"/>
      <c r="D35" s="201"/>
      <c r="E35" s="199"/>
      <c r="F35" s="199"/>
      <c r="G35" s="199"/>
      <c r="H35" s="199"/>
      <c r="I35" s="14"/>
      <c r="J35" s="14"/>
      <c r="K35" s="14"/>
      <c r="L35" s="14"/>
      <c r="M35" s="14"/>
      <c r="N35" s="14"/>
      <c r="O35" s="14"/>
      <c r="P35" s="14"/>
      <c r="Q35" s="35"/>
      <c r="R35" s="35"/>
      <c r="S35" s="35"/>
      <c r="T35" s="35"/>
      <c r="U35" s="35" t="s">
        <v>100</v>
      </c>
      <c r="V35" s="35" t="s">
        <v>100</v>
      </c>
    </row>
    <row r="36" spans="1:22" s="38" customFormat="1" ht="20.25" customHeight="1" x14ac:dyDescent="0.3">
      <c r="A36" s="37"/>
      <c r="C36" s="200" t="s">
        <v>101</v>
      </c>
      <c r="D36" s="200"/>
      <c r="E36" s="200"/>
      <c r="F36" s="200"/>
      <c r="G36" s="200"/>
      <c r="H36" s="200"/>
      <c r="Q36" s="39"/>
      <c r="R36" s="39"/>
      <c r="S36" s="39"/>
      <c r="T36" s="39"/>
      <c r="U36" s="39"/>
      <c r="V36" s="39"/>
    </row>
    <row r="38" spans="1:22" s="14" customFormat="1" ht="14.4" x14ac:dyDescent="0.3">
      <c r="B38" s="40"/>
      <c r="D38" s="40"/>
      <c r="F38" s="40"/>
    </row>
    <row r="43" spans="1:22" s="14" customFormat="1" ht="14.4" x14ac:dyDescent="0.3">
      <c r="C43" s="41"/>
    </row>
    <row r="44" spans="1:22" s="14" customFormat="1" ht="14.4" x14ac:dyDescent="0.3">
      <c r="C44" s="41"/>
    </row>
    <row r="45" spans="1:22" s="14" customFormat="1" ht="14.4" x14ac:dyDescent="0.3">
      <c r="C45" s="41"/>
    </row>
  </sheetData>
  <mergeCells count="20">
    <mergeCell ref="C36:H36"/>
    <mergeCell ref="A16:H16"/>
    <mergeCell ref="G1:H1"/>
    <mergeCell ref="G2:H2"/>
    <mergeCell ref="G3:H3"/>
    <mergeCell ref="G4:H4"/>
    <mergeCell ref="A5:H5"/>
    <mergeCell ref="G7:H7"/>
    <mergeCell ref="G8:H8"/>
    <mergeCell ref="A9:H9"/>
    <mergeCell ref="A10:H10"/>
    <mergeCell ref="C34:H34"/>
    <mergeCell ref="A17:H17"/>
    <mergeCell ref="C31:D31"/>
    <mergeCell ref="E31:H31"/>
    <mergeCell ref="C32:H32"/>
    <mergeCell ref="C33:D33"/>
    <mergeCell ref="E33:H33"/>
    <mergeCell ref="C35:D35"/>
    <mergeCell ref="E35:H35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FE86-60E4-449C-9571-E1E773C9F00D}">
  <sheetPr>
    <tabColor rgb="FFFFFF00"/>
    <pageSetUpPr fitToPage="1"/>
  </sheetPr>
  <dimension ref="A1:BH247"/>
  <sheetViews>
    <sheetView topLeftCell="A50" workbookViewId="0">
      <selection activeCell="A16" sqref="A16:N16"/>
    </sheetView>
  </sheetViews>
  <sheetFormatPr defaultColWidth="9.109375" defaultRowHeight="11.25" customHeight="1" x14ac:dyDescent="0.2"/>
  <cols>
    <col min="1" max="1" width="9.109375" style="60" customWidth="1"/>
    <col min="2" max="2" width="20.109375" style="171" customWidth="1"/>
    <col min="3" max="3" width="13.44140625" style="171" customWidth="1"/>
    <col min="4" max="4" width="12.88671875" style="171" customWidth="1"/>
    <col min="5" max="5" width="13.33203125" style="171" customWidth="1"/>
    <col min="6" max="6" width="8.5546875" style="171" customWidth="1"/>
    <col min="7" max="7" width="10.5546875" style="171" customWidth="1"/>
    <col min="8" max="8" width="8.44140625" style="171" customWidth="1"/>
    <col min="9" max="9" width="13" style="171" customWidth="1"/>
    <col min="10" max="10" width="12.44140625" style="171" customWidth="1"/>
    <col min="11" max="11" width="8.5546875" style="171" customWidth="1"/>
    <col min="12" max="12" width="12.88671875" style="171" customWidth="1"/>
    <col min="13" max="13" width="7.44140625" style="171" customWidth="1"/>
    <col min="14" max="14" width="13.44140625" style="171" customWidth="1"/>
    <col min="15" max="15" width="14.5546875" style="171" hidden="1" customWidth="1"/>
    <col min="16" max="16" width="78.33203125" style="171" hidden="1" customWidth="1"/>
    <col min="17" max="17" width="73.6640625" style="171" hidden="1" customWidth="1"/>
    <col min="18" max="21" width="9.109375" style="171"/>
    <col min="22" max="27" width="86.6640625" style="92" hidden="1" customWidth="1"/>
    <col min="28" max="30" width="164.109375" style="92" hidden="1" customWidth="1"/>
    <col min="31" max="31" width="34.6640625" style="92" hidden="1" customWidth="1"/>
    <col min="32" max="33" width="164.109375" style="92" hidden="1" customWidth="1"/>
    <col min="34" max="34" width="39.5546875" style="92" hidden="1" customWidth="1"/>
    <col min="35" max="35" width="134.88671875" style="92" hidden="1" customWidth="1"/>
    <col min="36" max="40" width="39.5546875" style="92" hidden="1" customWidth="1"/>
    <col min="41" max="43" width="134.88671875" style="92" hidden="1" customWidth="1"/>
    <col min="44" max="46" width="101.109375" style="92" hidden="1" customWidth="1"/>
    <col min="47" max="47" width="39.5546875" style="92" hidden="1" customWidth="1"/>
    <col min="48" max="50" width="134.88671875" style="92" hidden="1" customWidth="1"/>
    <col min="51" max="51" width="39.5546875" style="92" hidden="1" customWidth="1"/>
    <col min="52" max="56" width="101.109375" style="92" hidden="1" customWidth="1"/>
    <col min="57" max="57" width="58.6640625" style="92" hidden="1" customWidth="1"/>
    <col min="58" max="58" width="55.33203125" style="92" hidden="1" customWidth="1"/>
    <col min="59" max="59" width="58.6640625" style="92" hidden="1" customWidth="1"/>
    <col min="60" max="60" width="55.33203125" style="92" hidden="1" customWidth="1"/>
    <col min="61" max="16384" width="9.109375" style="171"/>
  </cols>
  <sheetData>
    <row r="1" spans="1:29" s="45" customFormat="1" ht="14.4" x14ac:dyDescent="0.3">
      <c r="N1" s="46" t="s">
        <v>126</v>
      </c>
    </row>
    <row r="2" spans="1:29" s="45" customFormat="1" ht="11.25" customHeight="1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 t="s">
        <v>127</v>
      </c>
    </row>
    <row r="3" spans="1:29" s="45" customFormat="1" ht="6.75" customHeight="1" x14ac:dyDescent="0.3">
      <c r="A3" s="4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6"/>
    </row>
    <row r="4" spans="1:29" s="45" customFormat="1" ht="2.25" customHeight="1" x14ac:dyDescent="0.3">
      <c r="A4" s="50"/>
      <c r="B4" s="51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29" s="45" customFormat="1" ht="11.25" customHeight="1" x14ac:dyDescent="0.3">
      <c r="A5" s="50" t="s">
        <v>128</v>
      </c>
      <c r="B5" s="51"/>
      <c r="C5" s="47"/>
      <c r="E5" s="47"/>
      <c r="F5" s="47"/>
      <c r="G5" s="236" t="s">
        <v>129</v>
      </c>
      <c r="H5" s="236"/>
      <c r="I5" s="236"/>
      <c r="J5" s="236"/>
      <c r="K5" s="236"/>
      <c r="L5" s="236"/>
      <c r="M5" s="236"/>
      <c r="N5" s="236"/>
    </row>
    <row r="6" spans="1:29" s="45" customFormat="1" ht="22.5" customHeight="1" x14ac:dyDescent="0.3">
      <c r="A6" s="50" t="s">
        <v>130</v>
      </c>
      <c r="B6" s="51"/>
      <c r="C6" s="47"/>
      <c r="E6" s="52"/>
      <c r="F6" s="52"/>
      <c r="G6" s="243" t="s">
        <v>131</v>
      </c>
      <c r="H6" s="243"/>
      <c r="I6" s="243"/>
      <c r="J6" s="243"/>
      <c r="K6" s="243"/>
      <c r="L6" s="243"/>
      <c r="M6" s="243"/>
      <c r="N6" s="243"/>
      <c r="V6" s="53" t="s">
        <v>131</v>
      </c>
    </row>
    <row r="7" spans="1:29" s="45" customFormat="1" ht="90" customHeight="1" x14ac:dyDescent="0.3">
      <c r="A7" s="242" t="s">
        <v>132</v>
      </c>
      <c r="B7" s="242"/>
      <c r="C7" s="242"/>
      <c r="D7" s="242"/>
      <c r="E7" s="242"/>
      <c r="F7" s="242"/>
      <c r="G7" s="243" t="s">
        <v>133</v>
      </c>
      <c r="H7" s="243"/>
      <c r="I7" s="243"/>
      <c r="J7" s="243"/>
      <c r="K7" s="243"/>
      <c r="L7" s="243"/>
      <c r="M7" s="243"/>
      <c r="N7" s="243"/>
      <c r="P7" s="54" t="s">
        <v>132</v>
      </c>
      <c r="Q7" s="54" t="s">
        <v>133</v>
      </c>
      <c r="R7" s="55"/>
      <c r="S7" s="55"/>
      <c r="T7" s="55"/>
      <c r="U7" s="55"/>
      <c r="W7" s="53" t="s">
        <v>133</v>
      </c>
    </row>
    <row r="8" spans="1:29" s="45" customFormat="1" ht="67.5" customHeight="1" x14ac:dyDescent="0.3">
      <c r="A8" s="245" t="s">
        <v>134</v>
      </c>
      <c r="B8" s="245"/>
      <c r="C8" s="245"/>
      <c r="D8" s="245"/>
      <c r="E8" s="245"/>
      <c r="F8" s="245"/>
      <c r="G8" s="243"/>
      <c r="H8" s="243"/>
      <c r="I8" s="243"/>
      <c r="J8" s="243"/>
      <c r="K8" s="243"/>
      <c r="L8" s="243"/>
      <c r="M8" s="243"/>
      <c r="N8" s="243"/>
      <c r="P8" s="54" t="s">
        <v>135</v>
      </c>
      <c r="Q8" s="54"/>
      <c r="R8" s="55"/>
      <c r="S8" s="55"/>
      <c r="T8" s="55"/>
      <c r="U8" s="55"/>
      <c r="X8" s="53" t="s">
        <v>100</v>
      </c>
    </row>
    <row r="9" spans="1:29" s="45" customFormat="1" ht="33.75" customHeight="1" x14ac:dyDescent="0.3">
      <c r="A9" s="242" t="s">
        <v>136</v>
      </c>
      <c r="B9" s="242"/>
      <c r="C9" s="242"/>
      <c r="D9" s="242"/>
      <c r="E9" s="242"/>
      <c r="F9" s="242"/>
      <c r="G9" s="243"/>
      <c r="H9" s="243"/>
      <c r="I9" s="243"/>
      <c r="J9" s="243"/>
      <c r="K9" s="243"/>
      <c r="L9" s="243"/>
      <c r="M9" s="243"/>
      <c r="N9" s="243"/>
      <c r="P9" s="54" t="s">
        <v>136</v>
      </c>
      <c r="Q9" s="54"/>
      <c r="R9" s="55"/>
      <c r="S9" s="55"/>
      <c r="T9" s="55"/>
      <c r="U9" s="55"/>
      <c r="Y9" s="53" t="s">
        <v>100</v>
      </c>
    </row>
    <row r="10" spans="1:29" s="45" customFormat="1" ht="11.25" customHeight="1" x14ac:dyDescent="0.3">
      <c r="A10" s="244" t="s">
        <v>137</v>
      </c>
      <c r="B10" s="244"/>
      <c r="C10" s="244"/>
      <c r="D10" s="244"/>
      <c r="E10" s="244"/>
      <c r="F10" s="244"/>
      <c r="G10" s="243"/>
      <c r="H10" s="243"/>
      <c r="I10" s="243"/>
      <c r="J10" s="243"/>
      <c r="K10" s="243"/>
      <c r="L10" s="243"/>
      <c r="M10" s="243"/>
      <c r="N10" s="243"/>
      <c r="Z10" s="53" t="s">
        <v>100</v>
      </c>
    </row>
    <row r="11" spans="1:29" s="45" customFormat="1" ht="14.4" x14ac:dyDescent="0.3">
      <c r="A11" s="244" t="s">
        <v>138</v>
      </c>
      <c r="B11" s="244"/>
      <c r="C11" s="244"/>
      <c r="D11" s="244"/>
      <c r="E11" s="244"/>
      <c r="F11" s="244"/>
      <c r="G11" s="243"/>
      <c r="H11" s="243"/>
      <c r="I11" s="243"/>
      <c r="J11" s="243"/>
      <c r="K11" s="243"/>
      <c r="L11" s="243"/>
      <c r="M11" s="243"/>
      <c r="N11" s="243"/>
      <c r="AA11" s="53" t="s">
        <v>100</v>
      </c>
    </row>
    <row r="12" spans="1:29" s="45" customFormat="1" ht="3.75" customHeight="1" x14ac:dyDescent="0.3">
      <c r="A12" s="56"/>
      <c r="B12" s="47"/>
      <c r="C12" s="47"/>
      <c r="D12" s="47"/>
      <c r="E12" s="47"/>
      <c r="F12" s="51"/>
      <c r="G12" s="51"/>
      <c r="H12" s="51"/>
      <c r="I12" s="51"/>
      <c r="J12" s="51"/>
      <c r="K12" s="51"/>
      <c r="L12" s="51"/>
      <c r="M12" s="51"/>
      <c r="N12" s="51"/>
    </row>
    <row r="13" spans="1:29" s="45" customFormat="1" ht="14.4" x14ac:dyDescent="0.3">
      <c r="A13" s="246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AB13" s="53" t="s">
        <v>100</v>
      </c>
    </row>
    <row r="14" spans="1:29" s="45" customFormat="1" ht="14.4" x14ac:dyDescent="0.3">
      <c r="A14" s="235" t="s">
        <v>139</v>
      </c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</row>
    <row r="15" spans="1:29" s="45" customFormat="1" ht="5.25" customHeight="1" x14ac:dyDescent="0.3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29" s="45" customFormat="1" ht="14.4" x14ac:dyDescent="0.3">
      <c r="A16" s="246" t="s">
        <v>311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AC16" s="53" t="s">
        <v>100</v>
      </c>
    </row>
    <row r="17" spans="1:31" s="45" customFormat="1" ht="14.4" x14ac:dyDescent="0.3">
      <c r="A17" s="235" t="s">
        <v>140</v>
      </c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</row>
    <row r="18" spans="1:31" s="45" customFormat="1" ht="21" customHeight="1" x14ac:dyDescent="0.3">
      <c r="A18" s="240" t="s">
        <v>141</v>
      </c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</row>
    <row r="19" spans="1:31" s="45" customFormat="1" ht="3.75" customHeight="1" x14ac:dyDescent="0.3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31" s="45" customFormat="1" ht="14.4" x14ac:dyDescent="0.3">
      <c r="A20" s="241" t="s">
        <v>142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AD20" s="53" t="s">
        <v>142</v>
      </c>
    </row>
    <row r="21" spans="1:31" s="45" customFormat="1" ht="12" customHeight="1" x14ac:dyDescent="0.3">
      <c r="A21" s="235" t="s">
        <v>143</v>
      </c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</row>
    <row r="22" spans="1:31" s="45" customFormat="1" ht="12" customHeight="1" x14ac:dyDescent="0.3">
      <c r="A22" s="47" t="s">
        <v>144</v>
      </c>
      <c r="B22" s="59" t="s">
        <v>145</v>
      </c>
      <c r="C22" s="60" t="s">
        <v>146</v>
      </c>
      <c r="D22" s="60"/>
      <c r="E22" s="60"/>
      <c r="F22" s="52"/>
      <c r="G22" s="52"/>
      <c r="H22" s="52"/>
      <c r="I22" s="52"/>
      <c r="J22" s="52"/>
      <c r="K22" s="52"/>
      <c r="L22" s="52"/>
      <c r="M22" s="52"/>
      <c r="N22" s="52"/>
    </row>
    <row r="23" spans="1:31" s="45" customFormat="1" ht="12" customHeight="1" x14ac:dyDescent="0.3">
      <c r="A23" s="47" t="s">
        <v>147</v>
      </c>
      <c r="B23" s="236"/>
      <c r="C23" s="236"/>
      <c r="D23" s="236"/>
      <c r="E23" s="236"/>
      <c r="F23" s="236"/>
      <c r="G23" s="52"/>
      <c r="H23" s="52"/>
      <c r="I23" s="52"/>
      <c r="J23" s="52"/>
      <c r="K23" s="52"/>
      <c r="L23" s="52"/>
      <c r="M23" s="52"/>
      <c r="N23" s="52"/>
    </row>
    <row r="24" spans="1:31" s="45" customFormat="1" ht="14.4" x14ac:dyDescent="0.3">
      <c r="A24" s="47"/>
      <c r="B24" s="237" t="s">
        <v>148</v>
      </c>
      <c r="C24" s="237"/>
      <c r="D24" s="237"/>
      <c r="E24" s="237"/>
      <c r="F24" s="237"/>
      <c r="G24" s="61"/>
      <c r="H24" s="61"/>
      <c r="I24" s="61"/>
      <c r="J24" s="61"/>
      <c r="K24" s="61"/>
      <c r="L24" s="61"/>
      <c r="M24" s="62"/>
      <c r="N24" s="61"/>
    </row>
    <row r="25" spans="1:31" s="45" customFormat="1" ht="5.25" customHeight="1" x14ac:dyDescent="0.3">
      <c r="A25" s="47"/>
      <c r="B25" s="47"/>
      <c r="C25" s="47"/>
      <c r="D25" s="63"/>
      <c r="E25" s="63"/>
      <c r="F25" s="63"/>
      <c r="G25" s="63"/>
      <c r="H25" s="63"/>
      <c r="I25" s="63"/>
      <c r="J25" s="63"/>
      <c r="K25" s="63"/>
      <c r="L25" s="63"/>
      <c r="M25" s="61"/>
      <c r="N25" s="61"/>
    </row>
    <row r="26" spans="1:31" s="45" customFormat="1" ht="14.4" x14ac:dyDescent="0.3">
      <c r="A26" s="64" t="s">
        <v>149</v>
      </c>
      <c r="B26" s="47"/>
      <c r="C26" s="47"/>
      <c r="D26" s="238" t="s">
        <v>150</v>
      </c>
      <c r="E26" s="238"/>
      <c r="F26" s="238"/>
      <c r="G26" s="65"/>
      <c r="H26" s="65"/>
      <c r="I26" s="65"/>
      <c r="J26" s="65"/>
      <c r="K26" s="65"/>
      <c r="L26" s="65"/>
      <c r="M26" s="65"/>
      <c r="N26" s="65"/>
      <c r="AE26" s="53" t="s">
        <v>151</v>
      </c>
    </row>
    <row r="27" spans="1:31" s="45" customFormat="1" ht="7.5" customHeight="1" x14ac:dyDescent="0.3">
      <c r="A27" s="47"/>
      <c r="B27" s="49"/>
      <c r="C27" s="49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</row>
    <row r="28" spans="1:31" s="45" customFormat="1" ht="12" customHeight="1" x14ac:dyDescent="0.3">
      <c r="A28" s="64" t="s">
        <v>152</v>
      </c>
      <c r="B28" s="49"/>
      <c r="C28" s="67">
        <v>10891.77</v>
      </c>
      <c r="D28" s="68" t="s">
        <v>153</v>
      </c>
      <c r="E28" s="69" t="s">
        <v>154</v>
      </c>
      <c r="G28" s="49"/>
      <c r="H28" s="49"/>
      <c r="I28" s="49"/>
      <c r="J28" s="49"/>
      <c r="K28" s="49"/>
      <c r="L28" s="70"/>
      <c r="M28" s="70"/>
      <c r="N28" s="49"/>
    </row>
    <row r="29" spans="1:31" s="45" customFormat="1" ht="11.25" customHeight="1" x14ac:dyDescent="0.3">
      <c r="A29" s="47"/>
      <c r="B29" s="71" t="s">
        <v>155</v>
      </c>
      <c r="C29" s="72"/>
      <c r="D29" s="73"/>
      <c r="E29" s="69"/>
      <c r="G29" s="49"/>
    </row>
    <row r="30" spans="1:31" s="45" customFormat="1" ht="12" customHeight="1" x14ac:dyDescent="0.3">
      <c r="A30" s="47"/>
      <c r="B30" s="74" t="s">
        <v>156</v>
      </c>
      <c r="C30" s="67">
        <v>8863.74</v>
      </c>
      <c r="D30" s="68" t="s">
        <v>157</v>
      </c>
      <c r="E30" s="69" t="s">
        <v>154</v>
      </c>
      <c r="G30" s="49" t="s">
        <v>158</v>
      </c>
      <c r="I30" s="49"/>
      <c r="J30" s="49"/>
      <c r="K30" s="49"/>
      <c r="L30" s="67">
        <v>2134</v>
      </c>
      <c r="M30" s="75" t="s">
        <v>159</v>
      </c>
      <c r="N30" s="69" t="s">
        <v>154</v>
      </c>
    </row>
    <row r="31" spans="1:31" s="45" customFormat="1" ht="12" customHeight="1" x14ac:dyDescent="0.3">
      <c r="A31" s="47"/>
      <c r="B31" s="74" t="s">
        <v>160</v>
      </c>
      <c r="C31" s="67">
        <v>0</v>
      </c>
      <c r="D31" s="76" t="s">
        <v>161</v>
      </c>
      <c r="E31" s="69" t="s">
        <v>154</v>
      </c>
      <c r="G31" s="49" t="s">
        <v>162</v>
      </c>
      <c r="I31" s="49"/>
      <c r="J31" s="49"/>
      <c r="K31" s="49"/>
      <c r="L31" s="239">
        <v>5359.93</v>
      </c>
      <c r="M31" s="239"/>
      <c r="N31" s="69" t="s">
        <v>163</v>
      </c>
    </row>
    <row r="32" spans="1:31" s="45" customFormat="1" ht="12" customHeight="1" x14ac:dyDescent="0.3">
      <c r="A32" s="47"/>
      <c r="B32" s="74" t="s">
        <v>164</v>
      </c>
      <c r="C32" s="67">
        <v>0</v>
      </c>
      <c r="D32" s="76" t="s">
        <v>161</v>
      </c>
      <c r="E32" s="69" t="s">
        <v>154</v>
      </c>
      <c r="G32" s="49" t="s">
        <v>165</v>
      </c>
      <c r="I32" s="49"/>
      <c r="J32" s="49"/>
      <c r="K32" s="49"/>
      <c r="L32" s="239">
        <v>132.02000000000001</v>
      </c>
      <c r="M32" s="239"/>
      <c r="N32" s="69" t="s">
        <v>163</v>
      </c>
    </row>
    <row r="33" spans="1:38" s="45" customFormat="1" ht="12" customHeight="1" x14ac:dyDescent="0.3">
      <c r="A33" s="47"/>
      <c r="B33" s="74" t="s">
        <v>166</v>
      </c>
      <c r="C33" s="67">
        <v>0</v>
      </c>
      <c r="D33" s="68" t="s">
        <v>161</v>
      </c>
      <c r="E33" s="69" t="s">
        <v>154</v>
      </c>
      <c r="G33" s="49"/>
      <c r="H33" s="49"/>
      <c r="I33" s="49"/>
      <c r="J33" s="49"/>
      <c r="K33" s="49"/>
      <c r="L33" s="233" t="s">
        <v>167</v>
      </c>
      <c r="M33" s="233"/>
      <c r="N33" s="49"/>
    </row>
    <row r="34" spans="1:38" s="45" customFormat="1" ht="7.5" customHeight="1" x14ac:dyDescent="0.3">
      <c r="A34" s="77"/>
    </row>
    <row r="35" spans="1:38" s="45" customFormat="1" ht="23.25" customHeight="1" x14ac:dyDescent="0.3">
      <c r="A35" s="234" t="s">
        <v>12</v>
      </c>
      <c r="B35" s="231" t="s">
        <v>168</v>
      </c>
      <c r="C35" s="231" t="s">
        <v>169</v>
      </c>
      <c r="D35" s="231"/>
      <c r="E35" s="231"/>
      <c r="F35" s="231" t="s">
        <v>170</v>
      </c>
      <c r="G35" s="231" t="s">
        <v>171</v>
      </c>
      <c r="H35" s="231"/>
      <c r="I35" s="231"/>
      <c r="J35" s="231" t="s">
        <v>172</v>
      </c>
      <c r="K35" s="231"/>
      <c r="L35" s="231"/>
      <c r="M35" s="231" t="s">
        <v>173</v>
      </c>
      <c r="N35" s="231" t="s">
        <v>174</v>
      </c>
    </row>
    <row r="36" spans="1:38" s="45" customFormat="1" ht="28.5" customHeight="1" x14ac:dyDescent="0.3">
      <c r="A36" s="234"/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</row>
    <row r="37" spans="1:38" s="45" customFormat="1" ht="20.399999999999999" x14ac:dyDescent="0.3">
      <c r="A37" s="234"/>
      <c r="B37" s="231"/>
      <c r="C37" s="231"/>
      <c r="D37" s="231"/>
      <c r="E37" s="231"/>
      <c r="F37" s="231"/>
      <c r="G37" s="78" t="s">
        <v>175</v>
      </c>
      <c r="H37" s="78" t="s">
        <v>176</v>
      </c>
      <c r="I37" s="78" t="s">
        <v>177</v>
      </c>
      <c r="J37" s="78" t="s">
        <v>175</v>
      </c>
      <c r="K37" s="78" t="s">
        <v>176</v>
      </c>
      <c r="L37" s="78" t="s">
        <v>178</v>
      </c>
      <c r="M37" s="231"/>
      <c r="N37" s="231"/>
    </row>
    <row r="38" spans="1:38" s="45" customFormat="1" ht="14.4" x14ac:dyDescent="0.3">
      <c r="A38" s="79">
        <v>1</v>
      </c>
      <c r="B38" s="80">
        <v>2</v>
      </c>
      <c r="C38" s="232">
        <v>3</v>
      </c>
      <c r="D38" s="232"/>
      <c r="E38" s="232"/>
      <c r="F38" s="80">
        <v>4</v>
      </c>
      <c r="G38" s="80">
        <v>5</v>
      </c>
      <c r="H38" s="80">
        <v>6</v>
      </c>
      <c r="I38" s="80">
        <v>7</v>
      </c>
      <c r="J38" s="80">
        <v>8</v>
      </c>
      <c r="K38" s="80">
        <v>9</v>
      </c>
      <c r="L38" s="80">
        <v>10</v>
      </c>
      <c r="M38" s="80">
        <v>11</v>
      </c>
      <c r="N38" s="80">
        <v>12</v>
      </c>
    </row>
    <row r="39" spans="1:38" s="45" customFormat="1" ht="14.4" x14ac:dyDescent="0.3">
      <c r="A39" s="225" t="s">
        <v>46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7"/>
      <c r="AF39" s="81" t="s">
        <v>46</v>
      </c>
    </row>
    <row r="40" spans="1:38" s="45" customFormat="1" ht="14.4" x14ac:dyDescent="0.3">
      <c r="A40" s="228" t="s">
        <v>47</v>
      </c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30"/>
      <c r="AF40" s="81"/>
      <c r="AG40" s="82" t="s">
        <v>47</v>
      </c>
    </row>
    <row r="41" spans="1:38" s="45" customFormat="1" ht="14.4" x14ac:dyDescent="0.3">
      <c r="A41" s="83" t="s">
        <v>48</v>
      </c>
      <c r="B41" s="84" t="s">
        <v>179</v>
      </c>
      <c r="C41" s="220" t="s">
        <v>49</v>
      </c>
      <c r="D41" s="220"/>
      <c r="E41" s="220"/>
      <c r="F41" s="85" t="s">
        <v>13</v>
      </c>
      <c r="G41" s="86">
        <v>314</v>
      </c>
      <c r="H41" s="87">
        <v>1</v>
      </c>
      <c r="I41" s="87">
        <v>314</v>
      </c>
      <c r="J41" s="88"/>
      <c r="K41" s="86"/>
      <c r="L41" s="88"/>
      <c r="M41" s="86"/>
      <c r="N41" s="89"/>
      <c r="AF41" s="81"/>
      <c r="AG41" s="82"/>
      <c r="AH41" s="82" t="s">
        <v>49</v>
      </c>
    </row>
    <row r="42" spans="1:38" s="45" customFormat="1" ht="52.2" x14ac:dyDescent="0.3">
      <c r="A42" s="90"/>
      <c r="B42" s="91" t="s">
        <v>180</v>
      </c>
      <c r="C42" s="214" t="s">
        <v>181</v>
      </c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23"/>
      <c r="AF42" s="81"/>
      <c r="AG42" s="82"/>
      <c r="AH42" s="82"/>
      <c r="AI42" s="92" t="s">
        <v>181</v>
      </c>
    </row>
    <row r="43" spans="1:38" s="45" customFormat="1" ht="14.4" x14ac:dyDescent="0.3">
      <c r="A43" s="93"/>
      <c r="B43" s="91" t="s">
        <v>48</v>
      </c>
      <c r="C43" s="218" t="s">
        <v>182</v>
      </c>
      <c r="D43" s="218"/>
      <c r="E43" s="218"/>
      <c r="F43" s="94"/>
      <c r="G43" s="95"/>
      <c r="H43" s="95"/>
      <c r="I43" s="95"/>
      <c r="J43" s="96">
        <v>62.91</v>
      </c>
      <c r="K43" s="97">
        <v>1.1499999999999999</v>
      </c>
      <c r="L43" s="98">
        <v>22716.799999999999</v>
      </c>
      <c r="M43" s="97">
        <v>44.77</v>
      </c>
      <c r="N43" s="99">
        <v>1017031.14</v>
      </c>
      <c r="AF43" s="81"/>
      <c r="AG43" s="82"/>
      <c r="AH43" s="82"/>
      <c r="AJ43" s="92" t="s">
        <v>182</v>
      </c>
    </row>
    <row r="44" spans="1:38" s="45" customFormat="1" ht="14.4" x14ac:dyDescent="0.3">
      <c r="A44" s="93"/>
      <c r="B44" s="91" t="s">
        <v>52</v>
      </c>
      <c r="C44" s="218" t="s">
        <v>183</v>
      </c>
      <c r="D44" s="218"/>
      <c r="E44" s="218"/>
      <c r="F44" s="94"/>
      <c r="G44" s="95"/>
      <c r="H44" s="95"/>
      <c r="I44" s="95"/>
      <c r="J44" s="96">
        <v>59.65</v>
      </c>
      <c r="K44" s="97">
        <v>1.1499999999999999</v>
      </c>
      <c r="L44" s="98">
        <v>21539.62</v>
      </c>
      <c r="M44" s="97">
        <v>13.24</v>
      </c>
      <c r="N44" s="99">
        <v>285184.57</v>
      </c>
      <c r="AF44" s="81"/>
      <c r="AG44" s="82"/>
      <c r="AH44" s="82"/>
      <c r="AJ44" s="92" t="s">
        <v>183</v>
      </c>
    </row>
    <row r="45" spans="1:38" s="45" customFormat="1" ht="14.4" x14ac:dyDescent="0.3">
      <c r="A45" s="100"/>
      <c r="B45" s="91"/>
      <c r="C45" s="218" t="s">
        <v>184</v>
      </c>
      <c r="D45" s="218"/>
      <c r="E45" s="218"/>
      <c r="F45" s="94" t="s">
        <v>185</v>
      </c>
      <c r="G45" s="101">
        <v>7.1</v>
      </c>
      <c r="H45" s="97">
        <v>1.1499999999999999</v>
      </c>
      <c r="I45" s="97">
        <v>2563.81</v>
      </c>
      <c r="J45" s="102"/>
      <c r="K45" s="95"/>
      <c r="L45" s="102"/>
      <c r="M45" s="95"/>
      <c r="N45" s="103"/>
      <c r="AF45" s="81"/>
      <c r="AG45" s="82"/>
      <c r="AH45" s="82"/>
      <c r="AK45" s="92" t="s">
        <v>184</v>
      </c>
    </row>
    <row r="46" spans="1:38" s="45" customFormat="1" ht="14.4" x14ac:dyDescent="0.3">
      <c r="A46" s="93"/>
      <c r="B46" s="91"/>
      <c r="C46" s="222" t="s">
        <v>186</v>
      </c>
      <c r="D46" s="222"/>
      <c r="E46" s="222"/>
      <c r="F46" s="104"/>
      <c r="G46" s="105"/>
      <c r="H46" s="105"/>
      <c r="I46" s="105"/>
      <c r="J46" s="106">
        <v>122.56</v>
      </c>
      <c r="K46" s="105"/>
      <c r="L46" s="107">
        <v>44256.42</v>
      </c>
      <c r="M46" s="105"/>
      <c r="N46" s="108">
        <v>1302215.71</v>
      </c>
      <c r="AF46" s="81"/>
      <c r="AG46" s="82"/>
      <c r="AH46" s="82"/>
      <c r="AL46" s="92" t="s">
        <v>186</v>
      </c>
    </row>
    <row r="47" spans="1:38" s="45" customFormat="1" ht="14.4" x14ac:dyDescent="0.3">
      <c r="A47" s="100"/>
      <c r="B47" s="91"/>
      <c r="C47" s="218" t="s">
        <v>187</v>
      </c>
      <c r="D47" s="218"/>
      <c r="E47" s="218"/>
      <c r="F47" s="94"/>
      <c r="G47" s="95"/>
      <c r="H47" s="95"/>
      <c r="I47" s="95"/>
      <c r="J47" s="102"/>
      <c r="K47" s="95"/>
      <c r="L47" s="98">
        <v>22716.799999999999</v>
      </c>
      <c r="M47" s="95"/>
      <c r="N47" s="99">
        <v>1017031.14</v>
      </c>
      <c r="AF47" s="81"/>
      <c r="AG47" s="82"/>
      <c r="AH47" s="82"/>
      <c r="AK47" s="92" t="s">
        <v>187</v>
      </c>
    </row>
    <row r="48" spans="1:38" s="45" customFormat="1" ht="31.8" x14ac:dyDescent="0.3">
      <c r="A48" s="100"/>
      <c r="B48" s="91" t="s">
        <v>188</v>
      </c>
      <c r="C48" s="218" t="s">
        <v>189</v>
      </c>
      <c r="D48" s="218"/>
      <c r="E48" s="218"/>
      <c r="F48" s="94" t="s">
        <v>190</v>
      </c>
      <c r="G48" s="109">
        <v>91</v>
      </c>
      <c r="H48" s="95"/>
      <c r="I48" s="109">
        <v>91</v>
      </c>
      <c r="J48" s="102"/>
      <c r="K48" s="95"/>
      <c r="L48" s="98">
        <v>20672.29</v>
      </c>
      <c r="M48" s="95"/>
      <c r="N48" s="99">
        <v>925498.34</v>
      </c>
      <c r="AF48" s="81"/>
      <c r="AG48" s="82"/>
      <c r="AH48" s="82"/>
      <c r="AK48" s="92" t="s">
        <v>189</v>
      </c>
    </row>
    <row r="49" spans="1:41" s="45" customFormat="1" ht="31.8" x14ac:dyDescent="0.3">
      <c r="A49" s="100"/>
      <c r="B49" s="91" t="s">
        <v>191</v>
      </c>
      <c r="C49" s="218" t="s">
        <v>192</v>
      </c>
      <c r="D49" s="218"/>
      <c r="E49" s="218"/>
      <c r="F49" s="94" t="s">
        <v>190</v>
      </c>
      <c r="G49" s="109">
        <v>52</v>
      </c>
      <c r="H49" s="95"/>
      <c r="I49" s="109">
        <v>52</v>
      </c>
      <c r="J49" s="102"/>
      <c r="K49" s="95"/>
      <c r="L49" s="98">
        <v>11812.74</v>
      </c>
      <c r="M49" s="95"/>
      <c r="N49" s="99">
        <v>528856.18999999994</v>
      </c>
      <c r="AF49" s="81"/>
      <c r="AG49" s="82"/>
      <c r="AH49" s="82"/>
      <c r="AK49" s="92" t="s">
        <v>192</v>
      </c>
    </row>
    <row r="50" spans="1:41" s="45" customFormat="1" ht="14.4" x14ac:dyDescent="0.3">
      <c r="A50" s="110"/>
      <c r="B50" s="111"/>
      <c r="C50" s="220" t="s">
        <v>193</v>
      </c>
      <c r="D50" s="220"/>
      <c r="E50" s="220"/>
      <c r="F50" s="85"/>
      <c r="G50" s="86"/>
      <c r="H50" s="86"/>
      <c r="I50" s="86"/>
      <c r="J50" s="88"/>
      <c r="K50" s="86"/>
      <c r="L50" s="112">
        <v>76741.45</v>
      </c>
      <c r="M50" s="105"/>
      <c r="N50" s="113">
        <v>2756570.24</v>
      </c>
      <c r="AF50" s="81"/>
      <c r="AG50" s="82"/>
      <c r="AH50" s="82"/>
      <c r="AM50" s="82" t="s">
        <v>193</v>
      </c>
    </row>
    <row r="51" spans="1:41" s="45" customFormat="1" ht="14.4" x14ac:dyDescent="0.3">
      <c r="A51" s="83" t="s">
        <v>52</v>
      </c>
      <c r="B51" s="84" t="s">
        <v>194</v>
      </c>
      <c r="C51" s="220" t="s">
        <v>53</v>
      </c>
      <c r="D51" s="220"/>
      <c r="E51" s="220"/>
      <c r="F51" s="85" t="s">
        <v>13</v>
      </c>
      <c r="G51" s="86">
        <v>114.55</v>
      </c>
      <c r="H51" s="87">
        <v>1</v>
      </c>
      <c r="I51" s="114">
        <v>114.55</v>
      </c>
      <c r="J51" s="88"/>
      <c r="K51" s="86"/>
      <c r="L51" s="88"/>
      <c r="M51" s="86"/>
      <c r="N51" s="89"/>
      <c r="AF51" s="81"/>
      <c r="AG51" s="82"/>
      <c r="AH51" s="82" t="s">
        <v>53</v>
      </c>
      <c r="AM51" s="82"/>
    </row>
    <row r="52" spans="1:41" s="45" customFormat="1" ht="52.2" x14ac:dyDescent="0.3">
      <c r="A52" s="90"/>
      <c r="B52" s="91" t="s">
        <v>180</v>
      </c>
      <c r="C52" s="214" t="s">
        <v>181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23"/>
      <c r="AF52" s="81"/>
      <c r="AG52" s="82"/>
      <c r="AH52" s="82"/>
      <c r="AI52" s="92" t="s">
        <v>181</v>
      </c>
      <c r="AM52" s="82"/>
    </row>
    <row r="53" spans="1:41" s="45" customFormat="1" ht="14.4" x14ac:dyDescent="0.3">
      <c r="A53" s="93"/>
      <c r="B53" s="91" t="s">
        <v>48</v>
      </c>
      <c r="C53" s="218" t="s">
        <v>182</v>
      </c>
      <c r="D53" s="218"/>
      <c r="E53" s="218"/>
      <c r="F53" s="94"/>
      <c r="G53" s="95"/>
      <c r="H53" s="95"/>
      <c r="I53" s="95"/>
      <c r="J53" s="96">
        <v>120.81</v>
      </c>
      <c r="K53" s="97">
        <v>1.1499999999999999</v>
      </c>
      <c r="L53" s="98">
        <v>15914.6</v>
      </c>
      <c r="M53" s="97">
        <v>44.77</v>
      </c>
      <c r="N53" s="99">
        <v>712496.64000000001</v>
      </c>
      <c r="AF53" s="81"/>
      <c r="AG53" s="82"/>
      <c r="AH53" s="82"/>
      <c r="AJ53" s="92" t="s">
        <v>182</v>
      </c>
      <c r="AM53" s="82"/>
    </row>
    <row r="54" spans="1:41" s="45" customFormat="1" ht="14.4" x14ac:dyDescent="0.3">
      <c r="A54" s="93"/>
      <c r="B54" s="91" t="s">
        <v>52</v>
      </c>
      <c r="C54" s="218" t="s">
        <v>183</v>
      </c>
      <c r="D54" s="218"/>
      <c r="E54" s="218"/>
      <c r="F54" s="94"/>
      <c r="G54" s="95"/>
      <c r="H54" s="95"/>
      <c r="I54" s="95"/>
      <c r="J54" s="96">
        <v>294.95999999999998</v>
      </c>
      <c r="K54" s="97">
        <v>1.1499999999999999</v>
      </c>
      <c r="L54" s="98">
        <v>38855.82</v>
      </c>
      <c r="M54" s="97">
        <v>13.24</v>
      </c>
      <c r="N54" s="99">
        <v>514451.06</v>
      </c>
      <c r="AF54" s="81"/>
      <c r="AG54" s="82"/>
      <c r="AH54" s="82"/>
      <c r="AJ54" s="92" t="s">
        <v>183</v>
      </c>
      <c r="AM54" s="82"/>
    </row>
    <row r="55" spans="1:41" s="45" customFormat="1" ht="14.4" x14ac:dyDescent="0.3">
      <c r="A55" s="93"/>
      <c r="B55" s="91" t="s">
        <v>58</v>
      </c>
      <c r="C55" s="218" t="s">
        <v>195</v>
      </c>
      <c r="D55" s="218"/>
      <c r="E55" s="218"/>
      <c r="F55" s="94"/>
      <c r="G55" s="95"/>
      <c r="H55" s="95"/>
      <c r="I55" s="95"/>
      <c r="J55" s="96">
        <v>22.45</v>
      </c>
      <c r="K55" s="95"/>
      <c r="L55" s="98">
        <v>2571.65</v>
      </c>
      <c r="M55" s="97">
        <v>8.16</v>
      </c>
      <c r="N55" s="99">
        <v>20984.66</v>
      </c>
      <c r="AF55" s="81"/>
      <c r="AG55" s="82"/>
      <c r="AH55" s="82"/>
      <c r="AJ55" s="92" t="s">
        <v>195</v>
      </c>
      <c r="AM55" s="82"/>
    </row>
    <row r="56" spans="1:41" s="45" customFormat="1" ht="14.4" x14ac:dyDescent="0.3">
      <c r="A56" s="115" t="s">
        <v>196</v>
      </c>
      <c r="B56" s="116" t="s">
        <v>197</v>
      </c>
      <c r="C56" s="224" t="s">
        <v>198</v>
      </c>
      <c r="D56" s="224"/>
      <c r="E56" s="224"/>
      <c r="F56" s="117" t="s">
        <v>33</v>
      </c>
      <c r="G56" s="118">
        <v>2.5</v>
      </c>
      <c r="H56" s="119"/>
      <c r="I56" s="120">
        <v>286.375</v>
      </c>
      <c r="J56" s="102"/>
      <c r="K56" s="95"/>
      <c r="L56" s="102"/>
      <c r="M56" s="95"/>
      <c r="N56" s="103"/>
      <c r="AF56" s="81"/>
      <c r="AG56" s="82"/>
      <c r="AH56" s="82"/>
      <c r="AM56" s="82"/>
      <c r="AN56" s="121" t="s">
        <v>198</v>
      </c>
    </row>
    <row r="57" spans="1:41" s="45" customFormat="1" ht="14.4" x14ac:dyDescent="0.3">
      <c r="A57" s="100"/>
      <c r="B57" s="91"/>
      <c r="C57" s="218" t="s">
        <v>184</v>
      </c>
      <c r="D57" s="218"/>
      <c r="E57" s="218"/>
      <c r="F57" s="94" t="s">
        <v>185</v>
      </c>
      <c r="G57" s="97">
        <v>13.32</v>
      </c>
      <c r="H57" s="97">
        <v>1.1499999999999999</v>
      </c>
      <c r="I57" s="122">
        <v>1754.6768999999999</v>
      </c>
      <c r="J57" s="102"/>
      <c r="K57" s="95"/>
      <c r="L57" s="102"/>
      <c r="M57" s="95"/>
      <c r="N57" s="103"/>
      <c r="AF57" s="81"/>
      <c r="AG57" s="82"/>
      <c r="AH57" s="82"/>
      <c r="AK57" s="92" t="s">
        <v>184</v>
      </c>
      <c r="AM57" s="82"/>
      <c r="AN57" s="121"/>
    </row>
    <row r="58" spans="1:41" s="45" customFormat="1" ht="14.4" x14ac:dyDescent="0.3">
      <c r="A58" s="93"/>
      <c r="B58" s="91"/>
      <c r="C58" s="222" t="s">
        <v>186</v>
      </c>
      <c r="D58" s="222"/>
      <c r="E58" s="222"/>
      <c r="F58" s="104"/>
      <c r="G58" s="105"/>
      <c r="H58" s="105"/>
      <c r="I58" s="105"/>
      <c r="J58" s="106">
        <v>438.22</v>
      </c>
      <c r="K58" s="105"/>
      <c r="L58" s="107">
        <v>57342.07</v>
      </c>
      <c r="M58" s="105"/>
      <c r="N58" s="108">
        <v>1247932.3600000001</v>
      </c>
      <c r="AF58" s="81"/>
      <c r="AG58" s="82"/>
      <c r="AH58" s="82"/>
      <c r="AL58" s="92" t="s">
        <v>186</v>
      </c>
      <c r="AM58" s="82"/>
      <c r="AN58" s="121"/>
    </row>
    <row r="59" spans="1:41" s="45" customFormat="1" ht="14.4" x14ac:dyDescent="0.3">
      <c r="A59" s="100"/>
      <c r="B59" s="91"/>
      <c r="C59" s="218" t="s">
        <v>187</v>
      </c>
      <c r="D59" s="218"/>
      <c r="E59" s="218"/>
      <c r="F59" s="94"/>
      <c r="G59" s="95"/>
      <c r="H59" s="95"/>
      <c r="I59" s="95"/>
      <c r="J59" s="102"/>
      <c r="K59" s="95"/>
      <c r="L59" s="98">
        <v>15914.6</v>
      </c>
      <c r="M59" s="95"/>
      <c r="N59" s="99">
        <v>712496.64000000001</v>
      </c>
      <c r="AF59" s="81"/>
      <c r="AG59" s="82"/>
      <c r="AH59" s="82"/>
      <c r="AK59" s="92" t="s">
        <v>187</v>
      </c>
      <c r="AM59" s="82"/>
      <c r="AN59" s="121"/>
    </row>
    <row r="60" spans="1:41" s="45" customFormat="1" ht="31.8" x14ac:dyDescent="0.3">
      <c r="A60" s="100"/>
      <c r="B60" s="91" t="s">
        <v>188</v>
      </c>
      <c r="C60" s="218" t="s">
        <v>189</v>
      </c>
      <c r="D60" s="218"/>
      <c r="E60" s="218"/>
      <c r="F60" s="94" t="s">
        <v>190</v>
      </c>
      <c r="G60" s="109">
        <v>91</v>
      </c>
      <c r="H60" s="95"/>
      <c r="I60" s="109">
        <v>91</v>
      </c>
      <c r="J60" s="102"/>
      <c r="K60" s="95"/>
      <c r="L60" s="98">
        <v>14482.29</v>
      </c>
      <c r="M60" s="95"/>
      <c r="N60" s="99">
        <v>648371.93999999994</v>
      </c>
      <c r="AF60" s="81"/>
      <c r="AG60" s="82"/>
      <c r="AH60" s="82"/>
      <c r="AK60" s="92" t="s">
        <v>189</v>
      </c>
      <c r="AM60" s="82"/>
      <c r="AN60" s="121"/>
    </row>
    <row r="61" spans="1:41" s="45" customFormat="1" ht="31.8" x14ac:dyDescent="0.3">
      <c r="A61" s="100"/>
      <c r="B61" s="91" t="s">
        <v>191</v>
      </c>
      <c r="C61" s="218" t="s">
        <v>192</v>
      </c>
      <c r="D61" s="218"/>
      <c r="E61" s="218"/>
      <c r="F61" s="94" t="s">
        <v>190</v>
      </c>
      <c r="G61" s="109">
        <v>52</v>
      </c>
      <c r="H61" s="95"/>
      <c r="I61" s="109">
        <v>52</v>
      </c>
      <c r="J61" s="102"/>
      <c r="K61" s="95"/>
      <c r="L61" s="98">
        <v>8275.59</v>
      </c>
      <c r="M61" s="95"/>
      <c r="N61" s="99">
        <v>370498.25</v>
      </c>
      <c r="AF61" s="81"/>
      <c r="AG61" s="82"/>
      <c r="AH61" s="82"/>
      <c r="AK61" s="92" t="s">
        <v>192</v>
      </c>
      <c r="AM61" s="82"/>
      <c r="AN61" s="121"/>
    </row>
    <row r="62" spans="1:41" s="45" customFormat="1" ht="14.4" x14ac:dyDescent="0.3">
      <c r="A62" s="110"/>
      <c r="B62" s="111"/>
      <c r="C62" s="220" t="s">
        <v>193</v>
      </c>
      <c r="D62" s="220"/>
      <c r="E62" s="220"/>
      <c r="F62" s="85"/>
      <c r="G62" s="86"/>
      <c r="H62" s="86"/>
      <c r="I62" s="86"/>
      <c r="J62" s="88"/>
      <c r="K62" s="86"/>
      <c r="L62" s="112">
        <v>80099.95</v>
      </c>
      <c r="M62" s="105"/>
      <c r="N62" s="113">
        <v>2266802.5499999998</v>
      </c>
      <c r="AF62" s="81"/>
      <c r="AG62" s="82"/>
      <c r="AH62" s="82"/>
      <c r="AM62" s="82" t="s">
        <v>193</v>
      </c>
      <c r="AN62" s="121"/>
    </row>
    <row r="63" spans="1:41" s="45" customFormat="1" ht="42" x14ac:dyDescent="0.3">
      <c r="A63" s="83" t="s">
        <v>54</v>
      </c>
      <c r="B63" s="84" t="s">
        <v>199</v>
      </c>
      <c r="C63" s="220" t="s">
        <v>55</v>
      </c>
      <c r="D63" s="220"/>
      <c r="E63" s="220"/>
      <c r="F63" s="85" t="s">
        <v>56</v>
      </c>
      <c r="G63" s="86">
        <v>681.26</v>
      </c>
      <c r="H63" s="87">
        <v>1</v>
      </c>
      <c r="I63" s="114">
        <v>681.26</v>
      </c>
      <c r="J63" s="123">
        <v>3.28</v>
      </c>
      <c r="K63" s="86"/>
      <c r="L63" s="112">
        <v>2234.5300000000002</v>
      </c>
      <c r="M63" s="114">
        <v>13.24</v>
      </c>
      <c r="N63" s="113">
        <v>29585.18</v>
      </c>
      <c r="AF63" s="81"/>
      <c r="AG63" s="82"/>
      <c r="AH63" s="82" t="s">
        <v>55</v>
      </c>
      <c r="AM63" s="82"/>
      <c r="AN63" s="121"/>
    </row>
    <row r="64" spans="1:41" s="45" customFormat="1" ht="14.4" x14ac:dyDescent="0.3">
      <c r="A64" s="124"/>
      <c r="B64" s="125"/>
      <c r="C64" s="218" t="s">
        <v>200</v>
      </c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21"/>
      <c r="AF64" s="81"/>
      <c r="AG64" s="82"/>
      <c r="AH64" s="82"/>
      <c r="AM64" s="82"/>
      <c r="AN64" s="121"/>
      <c r="AO64" s="92" t="s">
        <v>200</v>
      </c>
    </row>
    <row r="65" spans="1:45" s="45" customFormat="1" ht="14.4" x14ac:dyDescent="0.3">
      <c r="A65" s="110"/>
      <c r="B65" s="111"/>
      <c r="C65" s="220" t="s">
        <v>193</v>
      </c>
      <c r="D65" s="220"/>
      <c r="E65" s="220"/>
      <c r="F65" s="85"/>
      <c r="G65" s="86"/>
      <c r="H65" s="86"/>
      <c r="I65" s="86"/>
      <c r="J65" s="88"/>
      <c r="K65" s="86"/>
      <c r="L65" s="112">
        <v>2234.5300000000002</v>
      </c>
      <c r="M65" s="105"/>
      <c r="N65" s="113">
        <v>29585.18</v>
      </c>
      <c r="AF65" s="81"/>
      <c r="AG65" s="82"/>
      <c r="AH65" s="82"/>
      <c r="AM65" s="82" t="s">
        <v>193</v>
      </c>
      <c r="AN65" s="121"/>
    </row>
    <row r="66" spans="1:45" s="45" customFormat="1" ht="21.6" x14ac:dyDescent="0.3">
      <c r="A66" s="83" t="s">
        <v>58</v>
      </c>
      <c r="B66" s="84" t="s">
        <v>201</v>
      </c>
      <c r="C66" s="220" t="s">
        <v>59</v>
      </c>
      <c r="D66" s="220"/>
      <c r="E66" s="220"/>
      <c r="F66" s="85" t="s">
        <v>56</v>
      </c>
      <c r="G66" s="86">
        <v>170.32</v>
      </c>
      <c r="H66" s="87">
        <v>1</v>
      </c>
      <c r="I66" s="114">
        <v>170.32</v>
      </c>
      <c r="J66" s="123">
        <v>42.98</v>
      </c>
      <c r="K66" s="86"/>
      <c r="L66" s="112">
        <v>7320.35</v>
      </c>
      <c r="M66" s="114">
        <v>13.24</v>
      </c>
      <c r="N66" s="113">
        <v>96921.43</v>
      </c>
      <c r="AF66" s="81"/>
      <c r="AG66" s="82"/>
      <c r="AH66" s="82" t="s">
        <v>59</v>
      </c>
      <c r="AM66" s="82"/>
      <c r="AN66" s="121"/>
    </row>
    <row r="67" spans="1:45" s="45" customFormat="1" ht="14.4" x14ac:dyDescent="0.3">
      <c r="A67" s="124"/>
      <c r="B67" s="125"/>
      <c r="C67" s="218" t="s">
        <v>202</v>
      </c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21"/>
      <c r="AF67" s="81"/>
      <c r="AG67" s="82"/>
      <c r="AH67" s="82"/>
      <c r="AM67" s="82"/>
      <c r="AN67" s="121"/>
      <c r="AO67" s="92" t="s">
        <v>202</v>
      </c>
    </row>
    <row r="68" spans="1:45" s="45" customFormat="1" ht="14.4" x14ac:dyDescent="0.3">
      <c r="A68" s="110"/>
      <c r="B68" s="111"/>
      <c r="C68" s="220" t="s">
        <v>193</v>
      </c>
      <c r="D68" s="220"/>
      <c r="E68" s="220"/>
      <c r="F68" s="85"/>
      <c r="G68" s="86"/>
      <c r="H68" s="86"/>
      <c r="I68" s="86"/>
      <c r="J68" s="88"/>
      <c r="K68" s="86"/>
      <c r="L68" s="112">
        <v>7320.35</v>
      </c>
      <c r="M68" s="105"/>
      <c r="N68" s="113">
        <v>96921.43</v>
      </c>
      <c r="AF68" s="81"/>
      <c r="AG68" s="82"/>
      <c r="AH68" s="82"/>
      <c r="AM68" s="82" t="s">
        <v>193</v>
      </c>
      <c r="AN68" s="121"/>
    </row>
    <row r="69" spans="1:45" s="45" customFormat="1" ht="21.6" x14ac:dyDescent="0.3">
      <c r="A69" s="83" t="s">
        <v>61</v>
      </c>
      <c r="B69" s="84" t="s">
        <v>203</v>
      </c>
      <c r="C69" s="220" t="s">
        <v>62</v>
      </c>
      <c r="D69" s="220"/>
      <c r="E69" s="220"/>
      <c r="F69" s="85" t="s">
        <v>13</v>
      </c>
      <c r="G69" s="86">
        <v>428.55</v>
      </c>
      <c r="H69" s="87">
        <v>1</v>
      </c>
      <c r="I69" s="114">
        <v>428.55</v>
      </c>
      <c r="J69" s="123">
        <v>162.38</v>
      </c>
      <c r="K69" s="86"/>
      <c r="L69" s="112">
        <v>69587.95</v>
      </c>
      <c r="M69" s="114">
        <v>8.16</v>
      </c>
      <c r="N69" s="113">
        <v>567837.67000000004</v>
      </c>
      <c r="AF69" s="81"/>
      <c r="AG69" s="82"/>
      <c r="AH69" s="82" t="s">
        <v>62</v>
      </c>
      <c r="AM69" s="82"/>
      <c r="AN69" s="121"/>
    </row>
    <row r="70" spans="1:45" s="45" customFormat="1" ht="14.4" x14ac:dyDescent="0.3">
      <c r="A70" s="110"/>
      <c r="B70" s="111"/>
      <c r="C70" s="218" t="s">
        <v>204</v>
      </c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21"/>
      <c r="AF70" s="81"/>
      <c r="AG70" s="82"/>
      <c r="AH70" s="82"/>
      <c r="AM70" s="82"/>
      <c r="AN70" s="121"/>
      <c r="AP70" s="92" t="s">
        <v>204</v>
      </c>
    </row>
    <row r="71" spans="1:45" s="45" customFormat="1" ht="14.4" x14ac:dyDescent="0.3">
      <c r="A71" s="124"/>
      <c r="B71" s="125"/>
      <c r="C71" s="218" t="s">
        <v>205</v>
      </c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21"/>
      <c r="AF71" s="81"/>
      <c r="AG71" s="82"/>
      <c r="AH71" s="82"/>
      <c r="AM71" s="82"/>
      <c r="AN71" s="121"/>
      <c r="AO71" s="92" t="s">
        <v>205</v>
      </c>
    </row>
    <row r="72" spans="1:45" s="45" customFormat="1" ht="14.4" x14ac:dyDescent="0.3">
      <c r="A72" s="124"/>
      <c r="B72" s="125"/>
      <c r="C72" s="218" t="s">
        <v>206</v>
      </c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21"/>
      <c r="AF72" s="81"/>
      <c r="AG72" s="82"/>
      <c r="AH72" s="82"/>
      <c r="AM72" s="82"/>
      <c r="AN72" s="121"/>
      <c r="AQ72" s="92" t="s">
        <v>206</v>
      </c>
    </row>
    <row r="73" spans="1:45" s="45" customFormat="1" ht="14.4" x14ac:dyDescent="0.3">
      <c r="A73" s="110"/>
      <c r="B73" s="111"/>
      <c r="C73" s="220" t="s">
        <v>193</v>
      </c>
      <c r="D73" s="220"/>
      <c r="E73" s="220"/>
      <c r="F73" s="85"/>
      <c r="G73" s="86"/>
      <c r="H73" s="86"/>
      <c r="I73" s="86"/>
      <c r="J73" s="88"/>
      <c r="K73" s="86"/>
      <c r="L73" s="112">
        <v>69587.95</v>
      </c>
      <c r="M73" s="105"/>
      <c r="N73" s="113">
        <v>567837.67000000004</v>
      </c>
      <c r="AF73" s="81"/>
      <c r="AG73" s="82"/>
      <c r="AH73" s="82"/>
      <c r="AM73" s="82" t="s">
        <v>193</v>
      </c>
      <c r="AN73" s="121"/>
    </row>
    <row r="74" spans="1:45" s="45" customFormat="1" ht="0" hidden="1" customHeight="1" x14ac:dyDescent="0.3">
      <c r="A74" s="126"/>
      <c r="B74" s="127"/>
      <c r="C74" s="127"/>
      <c r="D74" s="127"/>
      <c r="E74" s="127"/>
      <c r="F74" s="128"/>
      <c r="G74" s="128"/>
      <c r="H74" s="128"/>
      <c r="I74" s="128"/>
      <c r="J74" s="129"/>
      <c r="K74" s="128"/>
      <c r="L74" s="129"/>
      <c r="M74" s="95"/>
      <c r="N74" s="129"/>
      <c r="AF74" s="81"/>
      <c r="AG74" s="82"/>
      <c r="AH74" s="82"/>
      <c r="AM74" s="82"/>
      <c r="AN74" s="121"/>
    </row>
    <row r="75" spans="1:45" s="45" customFormat="1" ht="14.4" x14ac:dyDescent="0.3">
      <c r="A75" s="130"/>
      <c r="B75" s="131"/>
      <c r="C75" s="220" t="s">
        <v>207</v>
      </c>
      <c r="D75" s="220"/>
      <c r="E75" s="220"/>
      <c r="F75" s="220"/>
      <c r="G75" s="220"/>
      <c r="H75" s="220"/>
      <c r="I75" s="220"/>
      <c r="J75" s="220"/>
      <c r="K75" s="220"/>
      <c r="L75" s="132"/>
      <c r="M75" s="133"/>
      <c r="N75" s="134"/>
      <c r="AF75" s="81"/>
      <c r="AG75" s="82"/>
      <c r="AH75" s="82"/>
      <c r="AM75" s="82"/>
      <c r="AN75" s="121"/>
      <c r="AR75" s="82" t="s">
        <v>207</v>
      </c>
    </row>
    <row r="76" spans="1:45" s="45" customFormat="1" ht="14.4" x14ac:dyDescent="0.3">
      <c r="A76" s="135"/>
      <c r="B76" s="91"/>
      <c r="C76" s="218" t="s">
        <v>208</v>
      </c>
      <c r="D76" s="218"/>
      <c r="E76" s="218"/>
      <c r="F76" s="218"/>
      <c r="G76" s="218"/>
      <c r="H76" s="218"/>
      <c r="I76" s="218"/>
      <c r="J76" s="218"/>
      <c r="K76" s="218"/>
      <c r="L76" s="136">
        <v>180741.32</v>
      </c>
      <c r="M76" s="137"/>
      <c r="N76" s="138"/>
      <c r="AF76" s="81"/>
      <c r="AG76" s="82"/>
      <c r="AH76" s="82"/>
      <c r="AM76" s="82"/>
      <c r="AN76" s="121"/>
      <c r="AR76" s="82"/>
      <c r="AS76" s="92" t="s">
        <v>208</v>
      </c>
    </row>
    <row r="77" spans="1:45" s="45" customFormat="1" ht="14.4" x14ac:dyDescent="0.3">
      <c r="A77" s="135"/>
      <c r="B77" s="91"/>
      <c r="C77" s="218" t="s">
        <v>209</v>
      </c>
      <c r="D77" s="218"/>
      <c r="E77" s="218"/>
      <c r="F77" s="218"/>
      <c r="G77" s="218"/>
      <c r="H77" s="218"/>
      <c r="I77" s="218"/>
      <c r="J77" s="218"/>
      <c r="K77" s="218"/>
      <c r="L77" s="139"/>
      <c r="M77" s="137"/>
      <c r="N77" s="138"/>
      <c r="AF77" s="81"/>
      <c r="AG77" s="82"/>
      <c r="AH77" s="82"/>
      <c r="AM77" s="82"/>
      <c r="AN77" s="121"/>
      <c r="AR77" s="82"/>
      <c r="AS77" s="92" t="s">
        <v>209</v>
      </c>
    </row>
    <row r="78" spans="1:45" s="45" customFormat="1" ht="14.4" x14ac:dyDescent="0.3">
      <c r="A78" s="135"/>
      <c r="B78" s="91"/>
      <c r="C78" s="218" t="s">
        <v>210</v>
      </c>
      <c r="D78" s="218"/>
      <c r="E78" s="218"/>
      <c r="F78" s="218"/>
      <c r="G78" s="218"/>
      <c r="H78" s="218"/>
      <c r="I78" s="218"/>
      <c r="J78" s="218"/>
      <c r="K78" s="218"/>
      <c r="L78" s="136">
        <v>38631.4</v>
      </c>
      <c r="M78" s="137"/>
      <c r="N78" s="138"/>
      <c r="AF78" s="81"/>
      <c r="AG78" s="82"/>
      <c r="AH78" s="82"/>
      <c r="AM78" s="82"/>
      <c r="AN78" s="121"/>
      <c r="AR78" s="82"/>
      <c r="AS78" s="92" t="s">
        <v>210</v>
      </c>
    </row>
    <row r="79" spans="1:45" s="45" customFormat="1" ht="14.4" x14ac:dyDescent="0.3">
      <c r="A79" s="135"/>
      <c r="B79" s="91"/>
      <c r="C79" s="218" t="s">
        <v>211</v>
      </c>
      <c r="D79" s="218"/>
      <c r="E79" s="218"/>
      <c r="F79" s="218"/>
      <c r="G79" s="218"/>
      <c r="H79" s="218"/>
      <c r="I79" s="218"/>
      <c r="J79" s="218"/>
      <c r="K79" s="218"/>
      <c r="L79" s="136">
        <v>69950.320000000007</v>
      </c>
      <c r="M79" s="137"/>
      <c r="N79" s="138"/>
      <c r="AF79" s="81"/>
      <c r="AG79" s="82"/>
      <c r="AH79" s="82"/>
      <c r="AM79" s="82"/>
      <c r="AN79" s="121"/>
      <c r="AR79" s="82"/>
      <c r="AS79" s="92" t="s">
        <v>211</v>
      </c>
    </row>
    <row r="80" spans="1:45" s="45" customFormat="1" ht="14.4" x14ac:dyDescent="0.3">
      <c r="A80" s="135"/>
      <c r="B80" s="91"/>
      <c r="C80" s="218" t="s">
        <v>212</v>
      </c>
      <c r="D80" s="218"/>
      <c r="E80" s="218"/>
      <c r="F80" s="218"/>
      <c r="G80" s="218"/>
      <c r="H80" s="218"/>
      <c r="I80" s="218"/>
      <c r="J80" s="218"/>
      <c r="K80" s="218"/>
      <c r="L80" s="136">
        <v>72159.600000000006</v>
      </c>
      <c r="M80" s="137"/>
      <c r="N80" s="138"/>
      <c r="AF80" s="81"/>
      <c r="AG80" s="82"/>
      <c r="AH80" s="82"/>
      <c r="AM80" s="82"/>
      <c r="AN80" s="121"/>
      <c r="AR80" s="82"/>
      <c r="AS80" s="92" t="s">
        <v>212</v>
      </c>
    </row>
    <row r="81" spans="1:46" s="45" customFormat="1" ht="14.4" x14ac:dyDescent="0.3">
      <c r="A81" s="135"/>
      <c r="B81" s="91"/>
      <c r="C81" s="218" t="s">
        <v>213</v>
      </c>
      <c r="D81" s="218"/>
      <c r="E81" s="218"/>
      <c r="F81" s="218"/>
      <c r="G81" s="218"/>
      <c r="H81" s="218"/>
      <c r="I81" s="218"/>
      <c r="J81" s="218"/>
      <c r="K81" s="218"/>
      <c r="L81" s="136">
        <v>235984.23</v>
      </c>
      <c r="M81" s="137"/>
      <c r="N81" s="138"/>
      <c r="AF81" s="81"/>
      <c r="AG81" s="82"/>
      <c r="AH81" s="82"/>
      <c r="AM81" s="82"/>
      <c r="AN81" s="121"/>
      <c r="AR81" s="82"/>
      <c r="AS81" s="92" t="s">
        <v>213</v>
      </c>
    </row>
    <row r="82" spans="1:46" s="45" customFormat="1" ht="14.4" x14ac:dyDescent="0.3">
      <c r="A82" s="135"/>
      <c r="B82" s="91"/>
      <c r="C82" s="218" t="s">
        <v>214</v>
      </c>
      <c r="D82" s="218"/>
      <c r="E82" s="218"/>
      <c r="F82" s="218"/>
      <c r="G82" s="218"/>
      <c r="H82" s="218"/>
      <c r="I82" s="218"/>
      <c r="J82" s="218"/>
      <c r="K82" s="218"/>
      <c r="L82" s="136">
        <v>226429.35</v>
      </c>
      <c r="M82" s="137"/>
      <c r="N82" s="138"/>
      <c r="AF82" s="81"/>
      <c r="AG82" s="82"/>
      <c r="AH82" s="82"/>
      <c r="AM82" s="82"/>
      <c r="AN82" s="121"/>
      <c r="AR82" s="82"/>
      <c r="AS82" s="92" t="s">
        <v>214</v>
      </c>
    </row>
    <row r="83" spans="1:46" s="45" customFormat="1" ht="14.4" x14ac:dyDescent="0.3">
      <c r="A83" s="135"/>
      <c r="B83" s="91"/>
      <c r="C83" s="218" t="s">
        <v>215</v>
      </c>
      <c r="D83" s="218"/>
      <c r="E83" s="218"/>
      <c r="F83" s="218"/>
      <c r="G83" s="218"/>
      <c r="H83" s="218"/>
      <c r="I83" s="218"/>
      <c r="J83" s="218"/>
      <c r="K83" s="218"/>
      <c r="L83" s="139"/>
      <c r="M83" s="137"/>
      <c r="N83" s="138"/>
      <c r="AF83" s="81"/>
      <c r="AG83" s="82"/>
      <c r="AH83" s="82"/>
      <c r="AM83" s="82"/>
      <c r="AN83" s="121"/>
      <c r="AR83" s="82"/>
      <c r="AS83" s="92" t="s">
        <v>215</v>
      </c>
    </row>
    <row r="84" spans="1:46" s="45" customFormat="1" ht="14.4" x14ac:dyDescent="0.3">
      <c r="A84" s="135"/>
      <c r="B84" s="91"/>
      <c r="C84" s="218" t="s">
        <v>216</v>
      </c>
      <c r="D84" s="218"/>
      <c r="E84" s="218"/>
      <c r="F84" s="218"/>
      <c r="G84" s="218"/>
      <c r="H84" s="218"/>
      <c r="I84" s="218"/>
      <c r="J84" s="218"/>
      <c r="K84" s="218"/>
      <c r="L84" s="136">
        <v>38631.4</v>
      </c>
      <c r="M84" s="137"/>
      <c r="N84" s="138"/>
      <c r="AF84" s="81"/>
      <c r="AG84" s="82"/>
      <c r="AH84" s="82"/>
      <c r="AM84" s="82"/>
      <c r="AN84" s="121"/>
      <c r="AR84" s="82"/>
      <c r="AS84" s="92" t="s">
        <v>216</v>
      </c>
    </row>
    <row r="85" spans="1:46" s="45" customFormat="1" ht="14.4" x14ac:dyDescent="0.3">
      <c r="A85" s="135"/>
      <c r="B85" s="91"/>
      <c r="C85" s="218" t="s">
        <v>217</v>
      </c>
      <c r="D85" s="218"/>
      <c r="E85" s="218"/>
      <c r="F85" s="218"/>
      <c r="G85" s="218"/>
      <c r="H85" s="218"/>
      <c r="I85" s="218"/>
      <c r="J85" s="218"/>
      <c r="K85" s="218"/>
      <c r="L85" s="136">
        <v>60395.44</v>
      </c>
      <c r="M85" s="137"/>
      <c r="N85" s="138"/>
      <c r="AF85" s="81"/>
      <c r="AG85" s="82"/>
      <c r="AH85" s="82"/>
      <c r="AM85" s="82"/>
      <c r="AN85" s="121"/>
      <c r="AR85" s="82"/>
      <c r="AS85" s="92" t="s">
        <v>217</v>
      </c>
    </row>
    <row r="86" spans="1:46" s="45" customFormat="1" ht="14.4" x14ac:dyDescent="0.3">
      <c r="A86" s="135"/>
      <c r="B86" s="91"/>
      <c r="C86" s="218" t="s">
        <v>218</v>
      </c>
      <c r="D86" s="218"/>
      <c r="E86" s="218"/>
      <c r="F86" s="218"/>
      <c r="G86" s="218"/>
      <c r="H86" s="218"/>
      <c r="I86" s="218"/>
      <c r="J86" s="218"/>
      <c r="K86" s="218"/>
      <c r="L86" s="136">
        <v>72159.600000000006</v>
      </c>
      <c r="M86" s="137"/>
      <c r="N86" s="138"/>
      <c r="AF86" s="81"/>
      <c r="AG86" s="82"/>
      <c r="AH86" s="82"/>
      <c r="AM86" s="82"/>
      <c r="AN86" s="121"/>
      <c r="AR86" s="82"/>
      <c r="AS86" s="92" t="s">
        <v>218</v>
      </c>
    </row>
    <row r="87" spans="1:46" s="45" customFormat="1" ht="14.4" x14ac:dyDescent="0.3">
      <c r="A87" s="135"/>
      <c r="B87" s="91"/>
      <c r="C87" s="218" t="s">
        <v>219</v>
      </c>
      <c r="D87" s="218"/>
      <c r="E87" s="218"/>
      <c r="F87" s="218"/>
      <c r="G87" s="218"/>
      <c r="H87" s="218"/>
      <c r="I87" s="218"/>
      <c r="J87" s="218"/>
      <c r="K87" s="218"/>
      <c r="L87" s="136">
        <v>35154.58</v>
      </c>
      <c r="M87" s="137"/>
      <c r="N87" s="138"/>
      <c r="AF87" s="81"/>
      <c r="AG87" s="82"/>
      <c r="AH87" s="82"/>
      <c r="AM87" s="82"/>
      <c r="AN87" s="121"/>
      <c r="AR87" s="82"/>
      <c r="AS87" s="92" t="s">
        <v>219</v>
      </c>
    </row>
    <row r="88" spans="1:46" s="45" customFormat="1" ht="14.4" x14ac:dyDescent="0.3">
      <c r="A88" s="135"/>
      <c r="B88" s="91"/>
      <c r="C88" s="218" t="s">
        <v>220</v>
      </c>
      <c r="D88" s="218"/>
      <c r="E88" s="218"/>
      <c r="F88" s="218"/>
      <c r="G88" s="218"/>
      <c r="H88" s="218"/>
      <c r="I88" s="218"/>
      <c r="J88" s="218"/>
      <c r="K88" s="218"/>
      <c r="L88" s="136">
        <v>20088.330000000002</v>
      </c>
      <c r="M88" s="137"/>
      <c r="N88" s="138"/>
      <c r="AF88" s="81"/>
      <c r="AG88" s="82"/>
      <c r="AH88" s="82"/>
      <c r="AM88" s="82"/>
      <c r="AN88" s="121"/>
      <c r="AR88" s="82"/>
      <c r="AS88" s="92" t="s">
        <v>220</v>
      </c>
    </row>
    <row r="89" spans="1:46" s="45" customFormat="1" ht="14.4" x14ac:dyDescent="0.3">
      <c r="A89" s="135"/>
      <c r="B89" s="91"/>
      <c r="C89" s="218" t="s">
        <v>221</v>
      </c>
      <c r="D89" s="218"/>
      <c r="E89" s="218"/>
      <c r="F89" s="218"/>
      <c r="G89" s="218"/>
      <c r="H89" s="218"/>
      <c r="I89" s="218"/>
      <c r="J89" s="218"/>
      <c r="K89" s="218"/>
      <c r="L89" s="136">
        <v>9554.8799999999992</v>
      </c>
      <c r="M89" s="137"/>
      <c r="N89" s="138"/>
      <c r="AF89" s="81"/>
      <c r="AG89" s="82"/>
      <c r="AH89" s="82"/>
      <c r="AM89" s="82"/>
      <c r="AN89" s="121"/>
      <c r="AR89" s="82"/>
      <c r="AS89" s="92" t="s">
        <v>221</v>
      </c>
    </row>
    <row r="90" spans="1:46" s="45" customFormat="1" ht="14.4" x14ac:dyDescent="0.3">
      <c r="A90" s="135"/>
      <c r="B90" s="91"/>
      <c r="C90" s="218" t="s">
        <v>222</v>
      </c>
      <c r="D90" s="218"/>
      <c r="E90" s="218"/>
      <c r="F90" s="218"/>
      <c r="G90" s="218"/>
      <c r="H90" s="218"/>
      <c r="I90" s="218"/>
      <c r="J90" s="218"/>
      <c r="K90" s="218"/>
      <c r="L90" s="136">
        <v>38631.4</v>
      </c>
      <c r="M90" s="137"/>
      <c r="N90" s="138"/>
      <c r="AF90" s="81"/>
      <c r="AG90" s="82"/>
      <c r="AH90" s="82"/>
      <c r="AM90" s="82"/>
      <c r="AN90" s="121"/>
      <c r="AR90" s="82"/>
      <c r="AS90" s="92" t="s">
        <v>222</v>
      </c>
    </row>
    <row r="91" spans="1:46" s="45" customFormat="1" ht="14.4" x14ac:dyDescent="0.3">
      <c r="A91" s="135"/>
      <c r="B91" s="91"/>
      <c r="C91" s="218" t="s">
        <v>223</v>
      </c>
      <c r="D91" s="218"/>
      <c r="E91" s="218"/>
      <c r="F91" s="218"/>
      <c r="G91" s="218"/>
      <c r="H91" s="218"/>
      <c r="I91" s="218"/>
      <c r="J91" s="218"/>
      <c r="K91" s="218"/>
      <c r="L91" s="136">
        <v>35154.58</v>
      </c>
      <c r="M91" s="137"/>
      <c r="N91" s="138"/>
      <c r="AF91" s="81"/>
      <c r="AG91" s="82"/>
      <c r="AH91" s="82"/>
      <c r="AM91" s="82"/>
      <c r="AN91" s="121"/>
      <c r="AR91" s="82"/>
      <c r="AS91" s="92" t="s">
        <v>223</v>
      </c>
    </row>
    <row r="92" spans="1:46" s="45" customFormat="1" ht="14.4" x14ac:dyDescent="0.3">
      <c r="A92" s="135"/>
      <c r="B92" s="91"/>
      <c r="C92" s="218" t="s">
        <v>224</v>
      </c>
      <c r="D92" s="218"/>
      <c r="E92" s="218"/>
      <c r="F92" s="218"/>
      <c r="G92" s="218"/>
      <c r="H92" s="218"/>
      <c r="I92" s="218"/>
      <c r="J92" s="218"/>
      <c r="K92" s="218"/>
      <c r="L92" s="136">
        <v>20088.330000000002</v>
      </c>
      <c r="M92" s="137"/>
      <c r="N92" s="138"/>
      <c r="AF92" s="81"/>
      <c r="AG92" s="82"/>
      <c r="AH92" s="82"/>
      <c r="AM92" s="82"/>
      <c r="AN92" s="121"/>
      <c r="AR92" s="82"/>
      <c r="AS92" s="92" t="s">
        <v>224</v>
      </c>
    </row>
    <row r="93" spans="1:46" s="45" customFormat="1" ht="14.4" x14ac:dyDescent="0.3">
      <c r="A93" s="135"/>
      <c r="B93" s="140"/>
      <c r="C93" s="219" t="s">
        <v>225</v>
      </c>
      <c r="D93" s="219"/>
      <c r="E93" s="219"/>
      <c r="F93" s="219"/>
      <c r="G93" s="219"/>
      <c r="H93" s="219"/>
      <c r="I93" s="219"/>
      <c r="J93" s="219"/>
      <c r="K93" s="219"/>
      <c r="L93" s="141">
        <v>235984.23</v>
      </c>
      <c r="M93" s="142"/>
      <c r="N93" s="143"/>
      <c r="AF93" s="81"/>
      <c r="AG93" s="82"/>
      <c r="AH93" s="82"/>
      <c r="AM93" s="82"/>
      <c r="AN93" s="121"/>
      <c r="AR93" s="82"/>
      <c r="AT93" s="82" t="s">
        <v>225</v>
      </c>
    </row>
    <row r="94" spans="1:46" s="45" customFormat="1" ht="14.4" x14ac:dyDescent="0.3">
      <c r="A94" s="225" t="s">
        <v>64</v>
      </c>
      <c r="B94" s="226"/>
      <c r="C94" s="226"/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7"/>
      <c r="AF94" s="81" t="s">
        <v>64</v>
      </c>
      <c r="AG94" s="82"/>
      <c r="AH94" s="82"/>
      <c r="AM94" s="82"/>
      <c r="AN94" s="121"/>
      <c r="AR94" s="82"/>
      <c r="AT94" s="82"/>
    </row>
    <row r="95" spans="1:46" s="45" customFormat="1" ht="14.4" x14ac:dyDescent="0.3">
      <c r="A95" s="228" t="s">
        <v>65</v>
      </c>
      <c r="B95" s="229"/>
      <c r="C95" s="229"/>
      <c r="D95" s="229"/>
      <c r="E95" s="229"/>
      <c r="F95" s="229"/>
      <c r="G95" s="229"/>
      <c r="H95" s="229"/>
      <c r="I95" s="229"/>
      <c r="J95" s="229"/>
      <c r="K95" s="229"/>
      <c r="L95" s="229"/>
      <c r="M95" s="229"/>
      <c r="N95" s="230"/>
      <c r="AF95" s="81"/>
      <c r="AG95" s="82" t="s">
        <v>65</v>
      </c>
      <c r="AH95" s="82"/>
      <c r="AM95" s="82"/>
      <c r="AN95" s="121"/>
      <c r="AR95" s="82"/>
      <c r="AT95" s="82"/>
    </row>
    <row r="96" spans="1:46" s="45" customFormat="1" ht="21.6" x14ac:dyDescent="0.3">
      <c r="A96" s="83" t="s">
        <v>66</v>
      </c>
      <c r="B96" s="84" t="s">
        <v>226</v>
      </c>
      <c r="C96" s="220" t="s">
        <v>67</v>
      </c>
      <c r="D96" s="220"/>
      <c r="E96" s="220"/>
      <c r="F96" s="85" t="s">
        <v>13</v>
      </c>
      <c r="G96" s="86">
        <v>23.1</v>
      </c>
      <c r="H96" s="87">
        <v>1</v>
      </c>
      <c r="I96" s="144">
        <v>23.1</v>
      </c>
      <c r="J96" s="88"/>
      <c r="K96" s="86"/>
      <c r="L96" s="88"/>
      <c r="M96" s="86"/>
      <c r="N96" s="89"/>
      <c r="AF96" s="81"/>
      <c r="AG96" s="82"/>
      <c r="AH96" s="82" t="s">
        <v>67</v>
      </c>
      <c r="AM96" s="82"/>
      <c r="AN96" s="121"/>
      <c r="AR96" s="82"/>
      <c r="AT96" s="82"/>
    </row>
    <row r="97" spans="1:46" s="45" customFormat="1" ht="52.2" x14ac:dyDescent="0.3">
      <c r="A97" s="90"/>
      <c r="B97" s="91" t="s">
        <v>180</v>
      </c>
      <c r="C97" s="214" t="s">
        <v>181</v>
      </c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23"/>
      <c r="AF97" s="81"/>
      <c r="AG97" s="82"/>
      <c r="AH97" s="82"/>
      <c r="AI97" s="92" t="s">
        <v>181</v>
      </c>
      <c r="AM97" s="82"/>
      <c r="AN97" s="121"/>
      <c r="AR97" s="82"/>
      <c r="AT97" s="82"/>
    </row>
    <row r="98" spans="1:46" s="45" customFormat="1" ht="14.4" x14ac:dyDescent="0.3">
      <c r="A98" s="93"/>
      <c r="B98" s="91" t="s">
        <v>48</v>
      </c>
      <c r="C98" s="218" t="s">
        <v>182</v>
      </c>
      <c r="D98" s="218"/>
      <c r="E98" s="218"/>
      <c r="F98" s="94"/>
      <c r="G98" s="95"/>
      <c r="H98" s="95"/>
      <c r="I98" s="95"/>
      <c r="J98" s="96">
        <v>6.75</v>
      </c>
      <c r="K98" s="97">
        <v>1.1499999999999999</v>
      </c>
      <c r="L98" s="96">
        <v>179.31</v>
      </c>
      <c r="M98" s="97">
        <v>44.77</v>
      </c>
      <c r="N98" s="99">
        <v>8027.71</v>
      </c>
      <c r="AF98" s="81"/>
      <c r="AG98" s="82"/>
      <c r="AH98" s="82"/>
      <c r="AJ98" s="92" t="s">
        <v>182</v>
      </c>
      <c r="AM98" s="82"/>
      <c r="AN98" s="121"/>
      <c r="AR98" s="82"/>
      <c r="AT98" s="82"/>
    </row>
    <row r="99" spans="1:46" s="45" customFormat="1" ht="14.4" x14ac:dyDescent="0.3">
      <c r="A99" s="93"/>
      <c r="B99" s="91" t="s">
        <v>52</v>
      </c>
      <c r="C99" s="218" t="s">
        <v>183</v>
      </c>
      <c r="D99" s="218"/>
      <c r="E99" s="218"/>
      <c r="F99" s="94"/>
      <c r="G99" s="95"/>
      <c r="H99" s="95"/>
      <c r="I99" s="95"/>
      <c r="J99" s="96">
        <v>8.2899999999999991</v>
      </c>
      <c r="K99" s="97">
        <v>1.1499999999999999</v>
      </c>
      <c r="L99" s="96">
        <v>220.22</v>
      </c>
      <c r="M99" s="97">
        <v>13.24</v>
      </c>
      <c r="N99" s="99">
        <v>2915.71</v>
      </c>
      <c r="AF99" s="81"/>
      <c r="AG99" s="82"/>
      <c r="AH99" s="82"/>
      <c r="AJ99" s="92" t="s">
        <v>183</v>
      </c>
      <c r="AM99" s="82"/>
      <c r="AN99" s="121"/>
      <c r="AR99" s="82"/>
      <c r="AT99" s="82"/>
    </row>
    <row r="100" spans="1:46" s="45" customFormat="1" ht="14.4" x14ac:dyDescent="0.3">
      <c r="A100" s="93"/>
      <c r="B100" s="91" t="s">
        <v>54</v>
      </c>
      <c r="C100" s="218" t="s">
        <v>227</v>
      </c>
      <c r="D100" s="218"/>
      <c r="E100" s="218"/>
      <c r="F100" s="94"/>
      <c r="G100" s="95"/>
      <c r="H100" s="95"/>
      <c r="I100" s="95"/>
      <c r="J100" s="96">
        <v>0.81</v>
      </c>
      <c r="K100" s="97">
        <v>1.1499999999999999</v>
      </c>
      <c r="L100" s="96">
        <v>21.52</v>
      </c>
      <c r="M100" s="97">
        <v>44.77</v>
      </c>
      <c r="N100" s="145">
        <v>963.45</v>
      </c>
      <c r="AF100" s="81"/>
      <c r="AG100" s="82"/>
      <c r="AH100" s="82"/>
      <c r="AJ100" s="92" t="s">
        <v>227</v>
      </c>
      <c r="AM100" s="82"/>
      <c r="AN100" s="121"/>
      <c r="AR100" s="82"/>
      <c r="AT100" s="82"/>
    </row>
    <row r="101" spans="1:46" s="45" customFormat="1" ht="14.4" x14ac:dyDescent="0.3">
      <c r="A101" s="93"/>
      <c r="B101" s="91" t="s">
        <v>58</v>
      </c>
      <c r="C101" s="218" t="s">
        <v>195</v>
      </c>
      <c r="D101" s="218"/>
      <c r="E101" s="218"/>
      <c r="F101" s="94"/>
      <c r="G101" s="95"/>
      <c r="H101" s="95"/>
      <c r="I101" s="95"/>
      <c r="J101" s="96">
        <v>0.37</v>
      </c>
      <c r="K101" s="95"/>
      <c r="L101" s="96">
        <v>8.5500000000000007</v>
      </c>
      <c r="M101" s="97">
        <v>8.16</v>
      </c>
      <c r="N101" s="145">
        <v>69.77</v>
      </c>
      <c r="AF101" s="81"/>
      <c r="AG101" s="82"/>
      <c r="AH101" s="82"/>
      <c r="AJ101" s="92" t="s">
        <v>195</v>
      </c>
      <c r="AM101" s="82"/>
      <c r="AN101" s="121"/>
      <c r="AR101" s="82"/>
      <c r="AT101" s="82"/>
    </row>
    <row r="102" spans="1:46" s="45" customFormat="1" ht="14.4" x14ac:dyDescent="0.3">
      <c r="A102" s="115" t="s">
        <v>196</v>
      </c>
      <c r="B102" s="116" t="s">
        <v>228</v>
      </c>
      <c r="C102" s="224" t="s">
        <v>229</v>
      </c>
      <c r="D102" s="224"/>
      <c r="E102" s="224"/>
      <c r="F102" s="117" t="s">
        <v>13</v>
      </c>
      <c r="G102" s="146">
        <v>1.1499999999999999</v>
      </c>
      <c r="H102" s="119"/>
      <c r="I102" s="120">
        <v>26.565000000000001</v>
      </c>
      <c r="J102" s="102"/>
      <c r="K102" s="95"/>
      <c r="L102" s="102"/>
      <c r="M102" s="95"/>
      <c r="N102" s="103"/>
      <c r="AF102" s="81"/>
      <c r="AG102" s="82"/>
      <c r="AH102" s="82"/>
      <c r="AM102" s="82"/>
      <c r="AN102" s="121" t="s">
        <v>229</v>
      </c>
      <c r="AR102" s="82"/>
      <c r="AT102" s="82"/>
    </row>
    <row r="103" spans="1:46" s="45" customFormat="1" ht="14.4" x14ac:dyDescent="0.3">
      <c r="A103" s="100"/>
      <c r="B103" s="91"/>
      <c r="C103" s="218" t="s">
        <v>184</v>
      </c>
      <c r="D103" s="218"/>
      <c r="E103" s="218"/>
      <c r="F103" s="94" t="s">
        <v>185</v>
      </c>
      <c r="G103" s="97">
        <v>0.85</v>
      </c>
      <c r="H103" s="97">
        <v>1.1499999999999999</v>
      </c>
      <c r="I103" s="147">
        <v>22.580249999999999</v>
      </c>
      <c r="J103" s="102"/>
      <c r="K103" s="95"/>
      <c r="L103" s="102"/>
      <c r="M103" s="95"/>
      <c r="N103" s="103"/>
      <c r="AF103" s="81"/>
      <c r="AG103" s="82"/>
      <c r="AH103" s="82"/>
      <c r="AK103" s="92" t="s">
        <v>184</v>
      </c>
      <c r="AM103" s="82"/>
      <c r="AN103" s="121"/>
      <c r="AR103" s="82"/>
      <c r="AT103" s="82"/>
    </row>
    <row r="104" spans="1:46" s="45" customFormat="1" ht="14.4" x14ac:dyDescent="0.3">
      <c r="A104" s="100"/>
      <c r="B104" s="91"/>
      <c r="C104" s="218" t="s">
        <v>230</v>
      </c>
      <c r="D104" s="218"/>
      <c r="E104" s="218"/>
      <c r="F104" s="94" t="s">
        <v>185</v>
      </c>
      <c r="G104" s="97">
        <v>7.0000000000000007E-2</v>
      </c>
      <c r="H104" s="97">
        <v>1.1499999999999999</v>
      </c>
      <c r="I104" s="147">
        <v>1.85955</v>
      </c>
      <c r="J104" s="102"/>
      <c r="K104" s="95"/>
      <c r="L104" s="102"/>
      <c r="M104" s="95"/>
      <c r="N104" s="103"/>
      <c r="AF104" s="81"/>
      <c r="AG104" s="82"/>
      <c r="AH104" s="82"/>
      <c r="AK104" s="92" t="s">
        <v>230</v>
      </c>
      <c r="AM104" s="82"/>
      <c r="AN104" s="121"/>
      <c r="AR104" s="82"/>
      <c r="AT104" s="82"/>
    </row>
    <row r="105" spans="1:46" s="45" customFormat="1" ht="14.4" x14ac:dyDescent="0.3">
      <c r="A105" s="93"/>
      <c r="B105" s="91"/>
      <c r="C105" s="222" t="s">
        <v>186</v>
      </c>
      <c r="D105" s="222"/>
      <c r="E105" s="222"/>
      <c r="F105" s="104"/>
      <c r="G105" s="105"/>
      <c r="H105" s="105"/>
      <c r="I105" s="105"/>
      <c r="J105" s="106">
        <v>15.41</v>
      </c>
      <c r="K105" s="105"/>
      <c r="L105" s="106">
        <v>408.08</v>
      </c>
      <c r="M105" s="105"/>
      <c r="N105" s="108">
        <v>11013.19</v>
      </c>
      <c r="AF105" s="81"/>
      <c r="AG105" s="82"/>
      <c r="AH105" s="82"/>
      <c r="AL105" s="92" t="s">
        <v>186</v>
      </c>
      <c r="AM105" s="82"/>
      <c r="AN105" s="121"/>
      <c r="AR105" s="82"/>
      <c r="AT105" s="82"/>
    </row>
    <row r="106" spans="1:46" s="45" customFormat="1" ht="14.4" x14ac:dyDescent="0.3">
      <c r="A106" s="100"/>
      <c r="B106" s="91"/>
      <c r="C106" s="218" t="s">
        <v>187</v>
      </c>
      <c r="D106" s="218"/>
      <c r="E106" s="218"/>
      <c r="F106" s="94"/>
      <c r="G106" s="95"/>
      <c r="H106" s="95"/>
      <c r="I106" s="95"/>
      <c r="J106" s="102"/>
      <c r="K106" s="95"/>
      <c r="L106" s="96">
        <v>200.83</v>
      </c>
      <c r="M106" s="95"/>
      <c r="N106" s="99">
        <v>8991.16</v>
      </c>
      <c r="AF106" s="81"/>
      <c r="AG106" s="82"/>
      <c r="AH106" s="82"/>
      <c r="AK106" s="92" t="s">
        <v>187</v>
      </c>
      <c r="AM106" s="82"/>
      <c r="AN106" s="121"/>
      <c r="AR106" s="82"/>
      <c r="AT106" s="82"/>
    </row>
    <row r="107" spans="1:46" s="45" customFormat="1" ht="20.399999999999999" x14ac:dyDescent="0.3">
      <c r="A107" s="100"/>
      <c r="B107" s="91" t="s">
        <v>231</v>
      </c>
      <c r="C107" s="218" t="s">
        <v>232</v>
      </c>
      <c r="D107" s="218"/>
      <c r="E107" s="218"/>
      <c r="F107" s="94" t="s">
        <v>190</v>
      </c>
      <c r="G107" s="109">
        <v>110</v>
      </c>
      <c r="H107" s="95"/>
      <c r="I107" s="109">
        <v>110</v>
      </c>
      <c r="J107" s="102"/>
      <c r="K107" s="95"/>
      <c r="L107" s="96">
        <v>220.91</v>
      </c>
      <c r="M107" s="95"/>
      <c r="N107" s="99">
        <v>9890.2800000000007</v>
      </c>
      <c r="AF107" s="81"/>
      <c r="AG107" s="82"/>
      <c r="AH107" s="82"/>
      <c r="AK107" s="92" t="s">
        <v>232</v>
      </c>
      <c r="AM107" s="82"/>
      <c r="AN107" s="121"/>
      <c r="AR107" s="82"/>
      <c r="AT107" s="82"/>
    </row>
    <row r="108" spans="1:46" s="45" customFormat="1" ht="20.399999999999999" x14ac:dyDescent="0.3">
      <c r="A108" s="100"/>
      <c r="B108" s="91" t="s">
        <v>233</v>
      </c>
      <c r="C108" s="218" t="s">
        <v>234</v>
      </c>
      <c r="D108" s="218"/>
      <c r="E108" s="218"/>
      <c r="F108" s="94" t="s">
        <v>190</v>
      </c>
      <c r="G108" s="109">
        <v>69</v>
      </c>
      <c r="H108" s="95"/>
      <c r="I108" s="109">
        <v>69</v>
      </c>
      <c r="J108" s="102"/>
      <c r="K108" s="95"/>
      <c r="L108" s="96">
        <v>138.57</v>
      </c>
      <c r="M108" s="95"/>
      <c r="N108" s="99">
        <v>6203.9</v>
      </c>
      <c r="AF108" s="81"/>
      <c r="AG108" s="82"/>
      <c r="AH108" s="82"/>
      <c r="AK108" s="92" t="s">
        <v>234</v>
      </c>
      <c r="AM108" s="82"/>
      <c r="AN108" s="121"/>
      <c r="AR108" s="82"/>
      <c r="AT108" s="82"/>
    </row>
    <row r="109" spans="1:46" s="45" customFormat="1" ht="14.4" x14ac:dyDescent="0.3">
      <c r="A109" s="110"/>
      <c r="B109" s="111"/>
      <c r="C109" s="220" t="s">
        <v>193</v>
      </c>
      <c r="D109" s="220"/>
      <c r="E109" s="220"/>
      <c r="F109" s="85"/>
      <c r="G109" s="86"/>
      <c r="H109" s="86"/>
      <c r="I109" s="86"/>
      <c r="J109" s="88"/>
      <c r="K109" s="86"/>
      <c r="L109" s="123">
        <v>767.56</v>
      </c>
      <c r="M109" s="105"/>
      <c r="N109" s="113">
        <v>27107.37</v>
      </c>
      <c r="AF109" s="81"/>
      <c r="AG109" s="82"/>
      <c r="AH109" s="82"/>
      <c r="AM109" s="82" t="s">
        <v>193</v>
      </c>
      <c r="AN109" s="121"/>
      <c r="AR109" s="82"/>
      <c r="AT109" s="82"/>
    </row>
    <row r="110" spans="1:46" s="45" customFormat="1" ht="20.399999999999999" x14ac:dyDescent="0.3">
      <c r="A110" s="83" t="s">
        <v>68</v>
      </c>
      <c r="B110" s="84" t="s">
        <v>235</v>
      </c>
      <c r="C110" s="220" t="s">
        <v>69</v>
      </c>
      <c r="D110" s="220"/>
      <c r="E110" s="220"/>
      <c r="F110" s="85" t="s">
        <v>13</v>
      </c>
      <c r="G110" s="86">
        <v>26.565000000000001</v>
      </c>
      <c r="H110" s="87">
        <v>1</v>
      </c>
      <c r="I110" s="148">
        <v>26.565000000000001</v>
      </c>
      <c r="J110" s="123">
        <v>325.20999999999998</v>
      </c>
      <c r="K110" s="148">
        <v>1.012</v>
      </c>
      <c r="L110" s="112">
        <v>8742.8700000000008</v>
      </c>
      <c r="M110" s="114">
        <v>8.16</v>
      </c>
      <c r="N110" s="113">
        <v>71341.820000000007</v>
      </c>
      <c r="AF110" s="81"/>
      <c r="AG110" s="82"/>
      <c r="AH110" s="82" t="s">
        <v>69</v>
      </c>
      <c r="AM110" s="82"/>
      <c r="AN110" s="121"/>
      <c r="AR110" s="82"/>
      <c r="AT110" s="82"/>
    </row>
    <row r="111" spans="1:46" s="45" customFormat="1" ht="14.4" x14ac:dyDescent="0.3">
      <c r="A111" s="110"/>
      <c r="B111" s="111"/>
      <c r="C111" s="218" t="s">
        <v>236</v>
      </c>
      <c r="D111" s="218"/>
      <c r="E111" s="218"/>
      <c r="F111" s="218"/>
      <c r="G111" s="218"/>
      <c r="H111" s="218"/>
      <c r="I111" s="218"/>
      <c r="J111" s="218"/>
      <c r="K111" s="218"/>
      <c r="L111" s="218"/>
      <c r="M111" s="218"/>
      <c r="N111" s="221"/>
      <c r="AF111" s="81"/>
      <c r="AG111" s="82"/>
      <c r="AH111" s="82"/>
      <c r="AM111" s="82"/>
      <c r="AN111" s="121"/>
      <c r="AP111" s="92" t="s">
        <v>236</v>
      </c>
      <c r="AR111" s="82"/>
      <c r="AT111" s="82"/>
    </row>
    <row r="112" spans="1:46" s="45" customFormat="1" ht="14.4" x14ac:dyDescent="0.3">
      <c r="A112" s="124"/>
      <c r="B112" s="125"/>
      <c r="C112" s="218" t="s">
        <v>237</v>
      </c>
      <c r="D112" s="218"/>
      <c r="E112" s="218"/>
      <c r="F112" s="218"/>
      <c r="G112" s="218"/>
      <c r="H112" s="218"/>
      <c r="I112" s="218"/>
      <c r="J112" s="218"/>
      <c r="K112" s="218"/>
      <c r="L112" s="218"/>
      <c r="M112" s="218"/>
      <c r="N112" s="221"/>
      <c r="AF112" s="81"/>
      <c r="AG112" s="82"/>
      <c r="AH112" s="82"/>
      <c r="AM112" s="82"/>
      <c r="AN112" s="121"/>
      <c r="AQ112" s="92" t="s">
        <v>237</v>
      </c>
      <c r="AR112" s="82"/>
      <c r="AT112" s="82"/>
    </row>
    <row r="113" spans="1:46" s="45" customFormat="1" ht="14.4" x14ac:dyDescent="0.3">
      <c r="A113" s="90"/>
      <c r="B113" s="91"/>
      <c r="C113" s="214" t="s">
        <v>238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23"/>
      <c r="AF113" s="81"/>
      <c r="AG113" s="82"/>
      <c r="AH113" s="82"/>
      <c r="AI113" s="92" t="s">
        <v>238</v>
      </c>
      <c r="AM113" s="82"/>
      <c r="AN113" s="121"/>
      <c r="AR113" s="82"/>
      <c r="AT113" s="82"/>
    </row>
    <row r="114" spans="1:46" s="45" customFormat="1" ht="14.4" x14ac:dyDescent="0.3">
      <c r="A114" s="110"/>
      <c r="B114" s="111"/>
      <c r="C114" s="220" t="s">
        <v>193</v>
      </c>
      <c r="D114" s="220"/>
      <c r="E114" s="220"/>
      <c r="F114" s="85"/>
      <c r="G114" s="86"/>
      <c r="H114" s="86"/>
      <c r="I114" s="86"/>
      <c r="J114" s="88"/>
      <c r="K114" s="86"/>
      <c r="L114" s="112">
        <v>8742.8700000000008</v>
      </c>
      <c r="M114" s="105"/>
      <c r="N114" s="113">
        <v>71341.820000000007</v>
      </c>
      <c r="AF114" s="81"/>
      <c r="AG114" s="82"/>
      <c r="AH114" s="82"/>
      <c r="AM114" s="82" t="s">
        <v>193</v>
      </c>
      <c r="AN114" s="121"/>
      <c r="AR114" s="82"/>
      <c r="AT114" s="82"/>
    </row>
    <row r="115" spans="1:46" s="45" customFormat="1" ht="21.6" x14ac:dyDescent="0.3">
      <c r="A115" s="83" t="s">
        <v>70</v>
      </c>
      <c r="B115" s="84" t="s">
        <v>239</v>
      </c>
      <c r="C115" s="220" t="s">
        <v>71</v>
      </c>
      <c r="D115" s="220"/>
      <c r="E115" s="220"/>
      <c r="F115" s="85" t="s">
        <v>72</v>
      </c>
      <c r="G115" s="86">
        <v>3.15</v>
      </c>
      <c r="H115" s="87">
        <v>1</v>
      </c>
      <c r="I115" s="114">
        <v>3.15</v>
      </c>
      <c r="J115" s="88"/>
      <c r="K115" s="86"/>
      <c r="L115" s="88"/>
      <c r="M115" s="86"/>
      <c r="N115" s="89"/>
      <c r="AF115" s="81"/>
      <c r="AG115" s="82"/>
      <c r="AH115" s="82" t="s">
        <v>71</v>
      </c>
      <c r="AM115" s="82"/>
      <c r="AN115" s="121"/>
      <c r="AR115" s="82"/>
      <c r="AT115" s="82"/>
    </row>
    <row r="116" spans="1:46" s="45" customFormat="1" ht="14.4" x14ac:dyDescent="0.3">
      <c r="A116" s="124"/>
      <c r="B116" s="125"/>
      <c r="C116" s="218" t="s">
        <v>240</v>
      </c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21"/>
      <c r="AF116" s="81"/>
      <c r="AG116" s="82"/>
      <c r="AH116" s="82"/>
      <c r="AM116" s="82"/>
      <c r="AN116" s="121"/>
      <c r="AO116" s="92" t="s">
        <v>240</v>
      </c>
      <c r="AR116" s="82"/>
      <c r="AT116" s="82"/>
    </row>
    <row r="117" spans="1:46" s="45" customFormat="1" ht="52.2" x14ac:dyDescent="0.3">
      <c r="A117" s="90"/>
      <c r="B117" s="91" t="s">
        <v>180</v>
      </c>
      <c r="C117" s="214" t="s">
        <v>181</v>
      </c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23"/>
      <c r="AF117" s="81"/>
      <c r="AG117" s="82"/>
      <c r="AH117" s="82"/>
      <c r="AI117" s="92" t="s">
        <v>181</v>
      </c>
      <c r="AM117" s="82"/>
      <c r="AN117" s="121"/>
      <c r="AR117" s="82"/>
      <c r="AT117" s="82"/>
    </row>
    <row r="118" spans="1:46" s="45" customFormat="1" ht="14.4" x14ac:dyDescent="0.3">
      <c r="A118" s="93"/>
      <c r="B118" s="91" t="s">
        <v>48</v>
      </c>
      <c r="C118" s="218" t="s">
        <v>182</v>
      </c>
      <c r="D118" s="218"/>
      <c r="E118" s="218"/>
      <c r="F118" s="94"/>
      <c r="G118" s="95"/>
      <c r="H118" s="95"/>
      <c r="I118" s="95"/>
      <c r="J118" s="96">
        <v>806.26</v>
      </c>
      <c r="K118" s="97">
        <v>1.1499999999999999</v>
      </c>
      <c r="L118" s="98">
        <v>2920.68</v>
      </c>
      <c r="M118" s="97">
        <v>44.77</v>
      </c>
      <c r="N118" s="99">
        <v>130758.84</v>
      </c>
      <c r="AF118" s="81"/>
      <c r="AG118" s="82"/>
      <c r="AH118" s="82"/>
      <c r="AJ118" s="92" t="s">
        <v>182</v>
      </c>
      <c r="AM118" s="82"/>
      <c r="AN118" s="121"/>
      <c r="AR118" s="82"/>
      <c r="AT118" s="82"/>
    </row>
    <row r="119" spans="1:46" s="45" customFormat="1" ht="14.4" x14ac:dyDescent="0.3">
      <c r="A119" s="93"/>
      <c r="B119" s="91" t="s">
        <v>52</v>
      </c>
      <c r="C119" s="218" t="s">
        <v>183</v>
      </c>
      <c r="D119" s="218"/>
      <c r="E119" s="218"/>
      <c r="F119" s="94"/>
      <c r="G119" s="95"/>
      <c r="H119" s="95"/>
      <c r="I119" s="95"/>
      <c r="J119" s="98">
        <v>4008.11</v>
      </c>
      <c r="K119" s="97">
        <v>1.1499999999999999</v>
      </c>
      <c r="L119" s="98">
        <v>14519.38</v>
      </c>
      <c r="M119" s="97">
        <v>13.24</v>
      </c>
      <c r="N119" s="99">
        <v>192236.59</v>
      </c>
      <c r="AF119" s="81"/>
      <c r="AG119" s="82"/>
      <c r="AH119" s="82"/>
      <c r="AJ119" s="92" t="s">
        <v>183</v>
      </c>
      <c r="AM119" s="82"/>
      <c r="AN119" s="121"/>
      <c r="AR119" s="82"/>
      <c r="AT119" s="82"/>
    </row>
    <row r="120" spans="1:46" s="45" customFormat="1" ht="14.4" x14ac:dyDescent="0.3">
      <c r="A120" s="93"/>
      <c r="B120" s="91" t="s">
        <v>54</v>
      </c>
      <c r="C120" s="218" t="s">
        <v>227</v>
      </c>
      <c r="D120" s="218"/>
      <c r="E120" s="218"/>
      <c r="F120" s="94"/>
      <c r="G120" s="95"/>
      <c r="H120" s="95"/>
      <c r="I120" s="95"/>
      <c r="J120" s="96">
        <v>474.7</v>
      </c>
      <c r="K120" s="97">
        <v>1.1499999999999999</v>
      </c>
      <c r="L120" s="98">
        <v>1719.6</v>
      </c>
      <c r="M120" s="97">
        <v>44.77</v>
      </c>
      <c r="N120" s="99">
        <v>76986.490000000005</v>
      </c>
      <c r="AF120" s="81"/>
      <c r="AG120" s="82"/>
      <c r="AH120" s="82"/>
      <c r="AJ120" s="92" t="s">
        <v>227</v>
      </c>
      <c r="AM120" s="82"/>
      <c r="AN120" s="121"/>
      <c r="AR120" s="82"/>
      <c r="AT120" s="82"/>
    </row>
    <row r="121" spans="1:46" s="45" customFormat="1" ht="14.4" x14ac:dyDescent="0.3">
      <c r="A121" s="93"/>
      <c r="B121" s="91" t="s">
        <v>58</v>
      </c>
      <c r="C121" s="218" t="s">
        <v>195</v>
      </c>
      <c r="D121" s="218"/>
      <c r="E121" s="218"/>
      <c r="F121" s="94"/>
      <c r="G121" s="95"/>
      <c r="H121" s="95"/>
      <c r="I121" s="95"/>
      <c r="J121" s="96">
        <v>62.5</v>
      </c>
      <c r="K121" s="95"/>
      <c r="L121" s="96">
        <v>196.88</v>
      </c>
      <c r="M121" s="97">
        <v>8.16</v>
      </c>
      <c r="N121" s="99">
        <v>1606.54</v>
      </c>
      <c r="AF121" s="81"/>
      <c r="AG121" s="82"/>
      <c r="AH121" s="82"/>
      <c r="AJ121" s="92" t="s">
        <v>195</v>
      </c>
      <c r="AM121" s="82"/>
      <c r="AN121" s="121"/>
      <c r="AR121" s="82"/>
      <c r="AT121" s="82"/>
    </row>
    <row r="122" spans="1:46" s="45" customFormat="1" ht="14.4" x14ac:dyDescent="0.3">
      <c r="A122" s="115" t="s">
        <v>196</v>
      </c>
      <c r="B122" s="116" t="s">
        <v>241</v>
      </c>
      <c r="C122" s="224" t="s">
        <v>242</v>
      </c>
      <c r="D122" s="224"/>
      <c r="E122" s="224"/>
      <c r="F122" s="117" t="s">
        <v>13</v>
      </c>
      <c r="G122" s="146">
        <v>0.45</v>
      </c>
      <c r="H122" s="119"/>
      <c r="I122" s="149">
        <v>1.4175</v>
      </c>
      <c r="J122" s="102"/>
      <c r="K122" s="95"/>
      <c r="L122" s="102"/>
      <c r="M122" s="95"/>
      <c r="N122" s="103"/>
      <c r="AF122" s="81"/>
      <c r="AG122" s="82"/>
      <c r="AH122" s="82"/>
      <c r="AM122" s="82"/>
      <c r="AN122" s="121" t="s">
        <v>242</v>
      </c>
      <c r="AR122" s="82"/>
      <c r="AT122" s="82"/>
    </row>
    <row r="123" spans="1:46" s="45" customFormat="1" ht="14.4" x14ac:dyDescent="0.3">
      <c r="A123" s="115" t="s">
        <v>196</v>
      </c>
      <c r="B123" s="116" t="s">
        <v>243</v>
      </c>
      <c r="C123" s="224" t="s">
        <v>244</v>
      </c>
      <c r="D123" s="224"/>
      <c r="E123" s="224"/>
      <c r="F123" s="117" t="s">
        <v>31</v>
      </c>
      <c r="G123" s="118">
        <v>33.299999999999997</v>
      </c>
      <c r="H123" s="119"/>
      <c r="I123" s="120">
        <v>104.895</v>
      </c>
      <c r="J123" s="102"/>
      <c r="K123" s="95"/>
      <c r="L123" s="102"/>
      <c r="M123" s="95"/>
      <c r="N123" s="103"/>
      <c r="AF123" s="81"/>
      <c r="AG123" s="82"/>
      <c r="AH123" s="82"/>
      <c r="AM123" s="82"/>
      <c r="AN123" s="121" t="s">
        <v>244</v>
      </c>
      <c r="AR123" s="82"/>
      <c r="AT123" s="82"/>
    </row>
    <row r="124" spans="1:46" s="45" customFormat="1" ht="14.4" x14ac:dyDescent="0.3">
      <c r="A124" s="115" t="s">
        <v>196</v>
      </c>
      <c r="B124" s="116" t="s">
        <v>245</v>
      </c>
      <c r="C124" s="224" t="s">
        <v>246</v>
      </c>
      <c r="D124" s="224"/>
      <c r="E124" s="224"/>
      <c r="F124" s="117" t="s">
        <v>31</v>
      </c>
      <c r="G124" s="118">
        <v>33.299999999999997</v>
      </c>
      <c r="H124" s="119"/>
      <c r="I124" s="120">
        <v>104.895</v>
      </c>
      <c r="J124" s="102"/>
      <c r="K124" s="95"/>
      <c r="L124" s="102"/>
      <c r="M124" s="95"/>
      <c r="N124" s="103"/>
      <c r="AF124" s="81"/>
      <c r="AG124" s="82"/>
      <c r="AH124" s="82"/>
      <c r="AM124" s="82"/>
      <c r="AN124" s="121" t="s">
        <v>246</v>
      </c>
      <c r="AR124" s="82"/>
      <c r="AT124" s="82"/>
    </row>
    <row r="125" spans="1:46" s="45" customFormat="1" ht="14.4" x14ac:dyDescent="0.3">
      <c r="A125" s="115" t="s">
        <v>196</v>
      </c>
      <c r="B125" s="116" t="s">
        <v>247</v>
      </c>
      <c r="C125" s="224" t="s">
        <v>248</v>
      </c>
      <c r="D125" s="224"/>
      <c r="E125" s="224"/>
      <c r="F125" s="117" t="s">
        <v>31</v>
      </c>
      <c r="G125" s="118">
        <v>33.299999999999997</v>
      </c>
      <c r="H125" s="119"/>
      <c r="I125" s="120">
        <v>104.895</v>
      </c>
      <c r="J125" s="102"/>
      <c r="K125" s="95"/>
      <c r="L125" s="102"/>
      <c r="M125" s="95"/>
      <c r="N125" s="103"/>
      <c r="AF125" s="81"/>
      <c r="AG125" s="82"/>
      <c r="AH125" s="82"/>
      <c r="AM125" s="82"/>
      <c r="AN125" s="121" t="s">
        <v>248</v>
      </c>
      <c r="AR125" s="82"/>
      <c r="AT125" s="82"/>
    </row>
    <row r="126" spans="1:46" s="45" customFormat="1" ht="14.4" x14ac:dyDescent="0.3">
      <c r="A126" s="100"/>
      <c r="B126" s="91"/>
      <c r="C126" s="218" t="s">
        <v>184</v>
      </c>
      <c r="D126" s="218"/>
      <c r="E126" s="218"/>
      <c r="F126" s="94" t="s">
        <v>185</v>
      </c>
      <c r="G126" s="109">
        <v>91</v>
      </c>
      <c r="H126" s="97">
        <v>1.1499999999999999</v>
      </c>
      <c r="I126" s="122">
        <v>329.64749999999998</v>
      </c>
      <c r="J126" s="102"/>
      <c r="K126" s="95"/>
      <c r="L126" s="102"/>
      <c r="M126" s="95"/>
      <c r="N126" s="103"/>
      <c r="AF126" s="81"/>
      <c r="AG126" s="82"/>
      <c r="AH126" s="82"/>
      <c r="AK126" s="92" t="s">
        <v>184</v>
      </c>
      <c r="AM126" s="82"/>
      <c r="AN126" s="121"/>
      <c r="AR126" s="82"/>
      <c r="AT126" s="82"/>
    </row>
    <row r="127" spans="1:46" s="45" customFormat="1" ht="14.4" x14ac:dyDescent="0.3">
      <c r="A127" s="100"/>
      <c r="B127" s="91"/>
      <c r="C127" s="218" t="s">
        <v>230</v>
      </c>
      <c r="D127" s="218"/>
      <c r="E127" s="218"/>
      <c r="F127" s="94" t="s">
        <v>185</v>
      </c>
      <c r="G127" s="97">
        <v>35.619999999999997</v>
      </c>
      <c r="H127" s="97">
        <v>1.1499999999999999</v>
      </c>
      <c r="I127" s="147">
        <v>129.03344999999999</v>
      </c>
      <c r="J127" s="102"/>
      <c r="K127" s="95"/>
      <c r="L127" s="102"/>
      <c r="M127" s="95"/>
      <c r="N127" s="103"/>
      <c r="AF127" s="81"/>
      <c r="AG127" s="82"/>
      <c r="AH127" s="82"/>
      <c r="AK127" s="92" t="s">
        <v>230</v>
      </c>
      <c r="AM127" s="82"/>
      <c r="AN127" s="121"/>
      <c r="AR127" s="82"/>
      <c r="AT127" s="82"/>
    </row>
    <row r="128" spans="1:46" s="45" customFormat="1" ht="14.4" x14ac:dyDescent="0.3">
      <c r="A128" s="93"/>
      <c r="B128" s="91"/>
      <c r="C128" s="222" t="s">
        <v>186</v>
      </c>
      <c r="D128" s="222"/>
      <c r="E128" s="222"/>
      <c r="F128" s="104"/>
      <c r="G128" s="105"/>
      <c r="H128" s="105"/>
      <c r="I128" s="105"/>
      <c r="J128" s="107">
        <v>4876.87</v>
      </c>
      <c r="K128" s="105"/>
      <c r="L128" s="107">
        <v>17636.939999999999</v>
      </c>
      <c r="M128" s="105"/>
      <c r="N128" s="108">
        <v>324601.96999999997</v>
      </c>
      <c r="AF128" s="81"/>
      <c r="AG128" s="82"/>
      <c r="AH128" s="82"/>
      <c r="AL128" s="92" t="s">
        <v>186</v>
      </c>
      <c r="AM128" s="82"/>
      <c r="AN128" s="121"/>
      <c r="AR128" s="82"/>
      <c r="AT128" s="82"/>
    </row>
    <row r="129" spans="1:46" s="45" customFormat="1" ht="14.4" x14ac:dyDescent="0.3">
      <c r="A129" s="100"/>
      <c r="B129" s="91"/>
      <c r="C129" s="218" t="s">
        <v>187</v>
      </c>
      <c r="D129" s="218"/>
      <c r="E129" s="218"/>
      <c r="F129" s="94"/>
      <c r="G129" s="95"/>
      <c r="H129" s="95"/>
      <c r="I129" s="95"/>
      <c r="J129" s="102"/>
      <c r="K129" s="95"/>
      <c r="L129" s="98">
        <v>4640.28</v>
      </c>
      <c r="M129" s="95"/>
      <c r="N129" s="99">
        <v>207745.33</v>
      </c>
      <c r="AF129" s="81"/>
      <c r="AG129" s="82"/>
      <c r="AH129" s="82"/>
      <c r="AK129" s="92" t="s">
        <v>187</v>
      </c>
      <c r="AM129" s="82"/>
      <c r="AN129" s="121"/>
      <c r="AR129" s="82"/>
      <c r="AT129" s="82"/>
    </row>
    <row r="130" spans="1:46" s="45" customFormat="1" ht="21.6" x14ac:dyDescent="0.3">
      <c r="A130" s="100"/>
      <c r="B130" s="91" t="s">
        <v>249</v>
      </c>
      <c r="C130" s="218" t="s">
        <v>250</v>
      </c>
      <c r="D130" s="218"/>
      <c r="E130" s="218"/>
      <c r="F130" s="94" t="s">
        <v>190</v>
      </c>
      <c r="G130" s="109">
        <v>110</v>
      </c>
      <c r="H130" s="95"/>
      <c r="I130" s="109">
        <v>110</v>
      </c>
      <c r="J130" s="102"/>
      <c r="K130" s="95"/>
      <c r="L130" s="98">
        <v>5104.3100000000004</v>
      </c>
      <c r="M130" s="95"/>
      <c r="N130" s="99">
        <v>228519.86</v>
      </c>
      <c r="AF130" s="81"/>
      <c r="AG130" s="82"/>
      <c r="AH130" s="82"/>
      <c r="AK130" s="92" t="s">
        <v>250</v>
      </c>
      <c r="AM130" s="82"/>
      <c r="AN130" s="121"/>
      <c r="AR130" s="82"/>
      <c r="AT130" s="82"/>
    </row>
    <row r="131" spans="1:46" s="45" customFormat="1" ht="21.6" x14ac:dyDescent="0.3">
      <c r="A131" s="100"/>
      <c r="B131" s="91" t="s">
        <v>251</v>
      </c>
      <c r="C131" s="218" t="s">
        <v>252</v>
      </c>
      <c r="D131" s="218"/>
      <c r="E131" s="218"/>
      <c r="F131" s="94" t="s">
        <v>190</v>
      </c>
      <c r="G131" s="109">
        <v>73</v>
      </c>
      <c r="H131" s="95"/>
      <c r="I131" s="109">
        <v>73</v>
      </c>
      <c r="J131" s="102"/>
      <c r="K131" s="95"/>
      <c r="L131" s="98">
        <v>3387.4</v>
      </c>
      <c r="M131" s="95"/>
      <c r="N131" s="99">
        <v>151654.09</v>
      </c>
      <c r="AF131" s="81"/>
      <c r="AG131" s="82"/>
      <c r="AH131" s="82"/>
      <c r="AK131" s="92" t="s">
        <v>252</v>
      </c>
      <c r="AM131" s="82"/>
      <c r="AN131" s="121"/>
      <c r="AR131" s="82"/>
      <c r="AT131" s="82"/>
    </row>
    <row r="132" spans="1:46" s="45" customFormat="1" ht="14.4" x14ac:dyDescent="0.3">
      <c r="A132" s="110"/>
      <c r="B132" s="111"/>
      <c r="C132" s="220" t="s">
        <v>193</v>
      </c>
      <c r="D132" s="220"/>
      <c r="E132" s="220"/>
      <c r="F132" s="85"/>
      <c r="G132" s="86"/>
      <c r="H132" s="86"/>
      <c r="I132" s="86"/>
      <c r="J132" s="88"/>
      <c r="K132" s="86"/>
      <c r="L132" s="112">
        <v>26128.65</v>
      </c>
      <c r="M132" s="105"/>
      <c r="N132" s="113">
        <v>704775.92</v>
      </c>
      <c r="AF132" s="81"/>
      <c r="AG132" s="82"/>
      <c r="AH132" s="82"/>
      <c r="AM132" s="82" t="s">
        <v>193</v>
      </c>
      <c r="AN132" s="121"/>
      <c r="AR132" s="82"/>
      <c r="AT132" s="82"/>
    </row>
    <row r="133" spans="1:46" s="45" customFormat="1" ht="31.8" x14ac:dyDescent="0.3">
      <c r="A133" s="83" t="s">
        <v>74</v>
      </c>
      <c r="B133" s="84" t="s">
        <v>253</v>
      </c>
      <c r="C133" s="220" t="s">
        <v>75</v>
      </c>
      <c r="D133" s="220"/>
      <c r="E133" s="220"/>
      <c r="F133" s="85" t="s">
        <v>13</v>
      </c>
      <c r="G133" s="86">
        <v>32.380000000000003</v>
      </c>
      <c r="H133" s="87">
        <v>1</v>
      </c>
      <c r="I133" s="114">
        <v>32.380000000000003</v>
      </c>
      <c r="J133" s="123">
        <v>998.48</v>
      </c>
      <c r="K133" s="86"/>
      <c r="L133" s="112">
        <v>32330.78</v>
      </c>
      <c r="M133" s="114">
        <v>8.16</v>
      </c>
      <c r="N133" s="113">
        <v>263819.15999999997</v>
      </c>
      <c r="AF133" s="81"/>
      <c r="AG133" s="82"/>
      <c r="AH133" s="82" t="s">
        <v>75</v>
      </c>
      <c r="AM133" s="82"/>
      <c r="AN133" s="121"/>
      <c r="AR133" s="82"/>
      <c r="AT133" s="82"/>
    </row>
    <row r="134" spans="1:46" s="45" customFormat="1" ht="14.4" x14ac:dyDescent="0.3">
      <c r="A134" s="110"/>
      <c r="B134" s="111"/>
      <c r="C134" s="218" t="s">
        <v>204</v>
      </c>
      <c r="D134" s="218"/>
      <c r="E134" s="218"/>
      <c r="F134" s="218"/>
      <c r="G134" s="218"/>
      <c r="H134" s="218"/>
      <c r="I134" s="218"/>
      <c r="J134" s="218"/>
      <c r="K134" s="218"/>
      <c r="L134" s="218"/>
      <c r="M134" s="218"/>
      <c r="N134" s="221"/>
      <c r="AF134" s="81"/>
      <c r="AG134" s="82"/>
      <c r="AH134" s="82"/>
      <c r="AM134" s="82"/>
      <c r="AN134" s="121"/>
      <c r="AP134" s="92" t="s">
        <v>204</v>
      </c>
      <c r="AR134" s="82"/>
      <c r="AT134" s="82"/>
    </row>
    <row r="135" spans="1:46" s="45" customFormat="1" ht="14.4" x14ac:dyDescent="0.3">
      <c r="A135" s="124"/>
      <c r="B135" s="125"/>
      <c r="C135" s="218" t="s">
        <v>254</v>
      </c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21"/>
      <c r="AF135" s="81"/>
      <c r="AG135" s="82"/>
      <c r="AH135" s="82"/>
      <c r="AM135" s="82"/>
      <c r="AN135" s="121"/>
      <c r="AO135" s="92" t="s">
        <v>254</v>
      </c>
      <c r="AR135" s="82"/>
      <c r="AT135" s="82"/>
    </row>
    <row r="136" spans="1:46" s="45" customFormat="1" ht="14.4" x14ac:dyDescent="0.3">
      <c r="A136" s="110"/>
      <c r="B136" s="111"/>
      <c r="C136" s="220" t="s">
        <v>193</v>
      </c>
      <c r="D136" s="220"/>
      <c r="E136" s="220"/>
      <c r="F136" s="85"/>
      <c r="G136" s="86"/>
      <c r="H136" s="86"/>
      <c r="I136" s="86"/>
      <c r="J136" s="88"/>
      <c r="K136" s="86"/>
      <c r="L136" s="112">
        <v>32330.78</v>
      </c>
      <c r="M136" s="105"/>
      <c r="N136" s="113">
        <v>263819.15999999997</v>
      </c>
      <c r="AF136" s="81"/>
      <c r="AG136" s="82"/>
      <c r="AH136" s="82"/>
      <c r="AM136" s="82" t="s">
        <v>193</v>
      </c>
      <c r="AN136" s="121"/>
      <c r="AR136" s="82"/>
      <c r="AT136" s="82"/>
    </row>
    <row r="137" spans="1:46" s="45" customFormat="1" ht="21.6" x14ac:dyDescent="0.3">
      <c r="A137" s="83" t="s">
        <v>77</v>
      </c>
      <c r="B137" s="84" t="s">
        <v>255</v>
      </c>
      <c r="C137" s="220" t="s">
        <v>78</v>
      </c>
      <c r="D137" s="220"/>
      <c r="E137" s="220"/>
      <c r="F137" s="85" t="s">
        <v>13</v>
      </c>
      <c r="G137" s="86">
        <v>71.319999999999993</v>
      </c>
      <c r="H137" s="87">
        <v>1</v>
      </c>
      <c r="I137" s="114">
        <v>71.319999999999993</v>
      </c>
      <c r="J137" s="112">
        <v>2075.14</v>
      </c>
      <c r="K137" s="86"/>
      <c r="L137" s="112">
        <v>147998.98000000001</v>
      </c>
      <c r="M137" s="114">
        <v>8.16</v>
      </c>
      <c r="N137" s="113">
        <v>1207671.68</v>
      </c>
      <c r="AF137" s="81"/>
      <c r="AG137" s="82"/>
      <c r="AH137" s="82" t="s">
        <v>78</v>
      </c>
      <c r="AM137" s="82"/>
      <c r="AN137" s="121"/>
      <c r="AR137" s="82"/>
      <c r="AT137" s="82"/>
    </row>
    <row r="138" spans="1:46" s="45" customFormat="1" ht="14.4" x14ac:dyDescent="0.3">
      <c r="A138" s="110"/>
      <c r="B138" s="111"/>
      <c r="C138" s="218" t="s">
        <v>204</v>
      </c>
      <c r="D138" s="218"/>
      <c r="E138" s="218"/>
      <c r="F138" s="218"/>
      <c r="G138" s="218"/>
      <c r="H138" s="218"/>
      <c r="I138" s="218"/>
      <c r="J138" s="218"/>
      <c r="K138" s="218"/>
      <c r="L138" s="218"/>
      <c r="M138" s="218"/>
      <c r="N138" s="221"/>
      <c r="AF138" s="81"/>
      <c r="AG138" s="82"/>
      <c r="AH138" s="82"/>
      <c r="AM138" s="82"/>
      <c r="AN138" s="121"/>
      <c r="AP138" s="92" t="s">
        <v>204</v>
      </c>
      <c r="AR138" s="82"/>
      <c r="AT138" s="82"/>
    </row>
    <row r="139" spans="1:46" s="45" customFormat="1" ht="14.4" x14ac:dyDescent="0.3">
      <c r="A139" s="124"/>
      <c r="B139" s="125"/>
      <c r="C139" s="218" t="s">
        <v>256</v>
      </c>
      <c r="D139" s="218"/>
      <c r="E139" s="218"/>
      <c r="F139" s="218"/>
      <c r="G139" s="218"/>
      <c r="H139" s="218"/>
      <c r="I139" s="218"/>
      <c r="J139" s="218"/>
      <c r="K139" s="218"/>
      <c r="L139" s="218"/>
      <c r="M139" s="218"/>
      <c r="N139" s="221"/>
      <c r="AF139" s="81"/>
      <c r="AG139" s="82"/>
      <c r="AH139" s="82"/>
      <c r="AM139" s="82"/>
      <c r="AN139" s="121"/>
      <c r="AO139" s="92" t="s">
        <v>256</v>
      </c>
      <c r="AR139" s="82"/>
      <c r="AT139" s="82"/>
    </row>
    <row r="140" spans="1:46" s="45" customFormat="1" ht="14.4" x14ac:dyDescent="0.3">
      <c r="A140" s="110"/>
      <c r="B140" s="111"/>
      <c r="C140" s="220" t="s">
        <v>193</v>
      </c>
      <c r="D140" s="220"/>
      <c r="E140" s="220"/>
      <c r="F140" s="85"/>
      <c r="G140" s="86"/>
      <c r="H140" s="86"/>
      <c r="I140" s="86"/>
      <c r="J140" s="88"/>
      <c r="K140" s="86"/>
      <c r="L140" s="112">
        <v>147998.98000000001</v>
      </c>
      <c r="M140" s="105"/>
      <c r="N140" s="113">
        <v>1207671.68</v>
      </c>
      <c r="AF140" s="81"/>
      <c r="AG140" s="82"/>
      <c r="AH140" s="82"/>
      <c r="AM140" s="82" t="s">
        <v>193</v>
      </c>
      <c r="AN140" s="121"/>
      <c r="AR140" s="82"/>
      <c r="AT140" s="82"/>
    </row>
    <row r="141" spans="1:46" s="45" customFormat="1" ht="21.6" x14ac:dyDescent="0.3">
      <c r="A141" s="83" t="s">
        <v>80</v>
      </c>
      <c r="B141" s="84" t="s">
        <v>257</v>
      </c>
      <c r="C141" s="220" t="s">
        <v>81</v>
      </c>
      <c r="D141" s="220"/>
      <c r="E141" s="220"/>
      <c r="F141" s="85" t="s">
        <v>13</v>
      </c>
      <c r="G141" s="86">
        <v>1.4175</v>
      </c>
      <c r="H141" s="87">
        <v>1</v>
      </c>
      <c r="I141" s="150">
        <v>1.4175</v>
      </c>
      <c r="J141" s="123">
        <v>665</v>
      </c>
      <c r="K141" s="86"/>
      <c r="L141" s="123">
        <v>942.64</v>
      </c>
      <c r="M141" s="114">
        <v>8.16</v>
      </c>
      <c r="N141" s="113">
        <v>7691.94</v>
      </c>
      <c r="AF141" s="81"/>
      <c r="AG141" s="82"/>
      <c r="AH141" s="82" t="s">
        <v>81</v>
      </c>
      <c r="AM141" s="82"/>
      <c r="AN141" s="121"/>
      <c r="AR141" s="82"/>
      <c r="AT141" s="82"/>
    </row>
    <row r="142" spans="1:46" s="45" customFormat="1" ht="14.4" x14ac:dyDescent="0.3">
      <c r="A142" s="110"/>
      <c r="B142" s="111"/>
      <c r="C142" s="218" t="s">
        <v>204</v>
      </c>
      <c r="D142" s="218"/>
      <c r="E142" s="218"/>
      <c r="F142" s="218"/>
      <c r="G142" s="218"/>
      <c r="H142" s="218"/>
      <c r="I142" s="218"/>
      <c r="J142" s="218"/>
      <c r="K142" s="218"/>
      <c r="L142" s="218"/>
      <c r="M142" s="218"/>
      <c r="N142" s="221"/>
      <c r="AF142" s="81"/>
      <c r="AG142" s="82"/>
      <c r="AH142" s="82"/>
      <c r="AM142" s="82"/>
      <c r="AN142" s="121"/>
      <c r="AP142" s="92" t="s">
        <v>204</v>
      </c>
      <c r="AR142" s="82"/>
      <c r="AT142" s="82"/>
    </row>
    <row r="143" spans="1:46" s="45" customFormat="1" ht="14.4" x14ac:dyDescent="0.3">
      <c r="A143" s="110"/>
      <c r="B143" s="111"/>
      <c r="C143" s="220" t="s">
        <v>193</v>
      </c>
      <c r="D143" s="220"/>
      <c r="E143" s="220"/>
      <c r="F143" s="85"/>
      <c r="G143" s="86"/>
      <c r="H143" s="86"/>
      <c r="I143" s="86"/>
      <c r="J143" s="88"/>
      <c r="K143" s="86"/>
      <c r="L143" s="123">
        <v>942.64</v>
      </c>
      <c r="M143" s="105"/>
      <c r="N143" s="113">
        <v>7691.94</v>
      </c>
      <c r="AF143" s="81"/>
      <c r="AG143" s="82"/>
      <c r="AH143" s="82"/>
      <c r="AM143" s="82" t="s">
        <v>193</v>
      </c>
      <c r="AN143" s="121"/>
      <c r="AR143" s="82"/>
      <c r="AT143" s="82"/>
    </row>
    <row r="144" spans="1:46" s="45" customFormat="1" ht="14.4" x14ac:dyDescent="0.3">
      <c r="A144" s="83" t="s">
        <v>82</v>
      </c>
      <c r="B144" s="84" t="s">
        <v>258</v>
      </c>
      <c r="C144" s="220" t="s">
        <v>83</v>
      </c>
      <c r="D144" s="220"/>
      <c r="E144" s="220"/>
      <c r="F144" s="85" t="s">
        <v>15</v>
      </c>
      <c r="G144" s="86">
        <v>490.79</v>
      </c>
      <c r="H144" s="87">
        <v>1</v>
      </c>
      <c r="I144" s="114">
        <v>490.79</v>
      </c>
      <c r="J144" s="88"/>
      <c r="K144" s="86"/>
      <c r="L144" s="88"/>
      <c r="M144" s="86"/>
      <c r="N144" s="89"/>
      <c r="AF144" s="81"/>
      <c r="AG144" s="82"/>
      <c r="AH144" s="82" t="s">
        <v>83</v>
      </c>
      <c r="AM144" s="82"/>
      <c r="AN144" s="121"/>
      <c r="AR144" s="82"/>
      <c r="AT144" s="82"/>
    </row>
    <row r="145" spans="1:46" s="45" customFormat="1" ht="52.2" x14ac:dyDescent="0.3">
      <c r="A145" s="90"/>
      <c r="B145" s="91" t="s">
        <v>180</v>
      </c>
      <c r="C145" s="214" t="s">
        <v>181</v>
      </c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23"/>
      <c r="AF145" s="81"/>
      <c r="AG145" s="82"/>
      <c r="AH145" s="82"/>
      <c r="AI145" s="92" t="s">
        <v>181</v>
      </c>
      <c r="AM145" s="82"/>
      <c r="AN145" s="121"/>
      <c r="AR145" s="82"/>
      <c r="AT145" s="82"/>
    </row>
    <row r="146" spans="1:46" s="45" customFormat="1" ht="14.4" x14ac:dyDescent="0.3">
      <c r="A146" s="93"/>
      <c r="B146" s="91" t="s">
        <v>48</v>
      </c>
      <c r="C146" s="218" t="s">
        <v>182</v>
      </c>
      <c r="D146" s="218"/>
      <c r="E146" s="218"/>
      <c r="F146" s="94"/>
      <c r="G146" s="95"/>
      <c r="H146" s="95"/>
      <c r="I146" s="95"/>
      <c r="J146" s="96">
        <v>7.68</v>
      </c>
      <c r="K146" s="97">
        <v>1.1499999999999999</v>
      </c>
      <c r="L146" s="98">
        <v>4334.66</v>
      </c>
      <c r="M146" s="97">
        <v>44.77</v>
      </c>
      <c r="N146" s="99">
        <v>194062.73</v>
      </c>
      <c r="AF146" s="81"/>
      <c r="AG146" s="82"/>
      <c r="AH146" s="82"/>
      <c r="AJ146" s="92" t="s">
        <v>182</v>
      </c>
      <c r="AM146" s="82"/>
      <c r="AN146" s="121"/>
      <c r="AR146" s="82"/>
      <c r="AT146" s="82"/>
    </row>
    <row r="147" spans="1:46" s="45" customFormat="1" ht="14.4" x14ac:dyDescent="0.3">
      <c r="A147" s="100"/>
      <c r="B147" s="91"/>
      <c r="C147" s="218" t="s">
        <v>184</v>
      </c>
      <c r="D147" s="218"/>
      <c r="E147" s="218"/>
      <c r="F147" s="94" t="s">
        <v>185</v>
      </c>
      <c r="G147" s="101">
        <v>0.9</v>
      </c>
      <c r="H147" s="97">
        <v>1.1499999999999999</v>
      </c>
      <c r="I147" s="147">
        <v>507.96764999999999</v>
      </c>
      <c r="J147" s="102"/>
      <c r="K147" s="95"/>
      <c r="L147" s="102"/>
      <c r="M147" s="95"/>
      <c r="N147" s="103"/>
      <c r="AF147" s="81"/>
      <c r="AG147" s="82"/>
      <c r="AH147" s="82"/>
      <c r="AK147" s="92" t="s">
        <v>184</v>
      </c>
      <c r="AM147" s="82"/>
      <c r="AN147" s="121"/>
      <c r="AR147" s="82"/>
      <c r="AT147" s="82"/>
    </row>
    <row r="148" spans="1:46" s="45" customFormat="1" ht="14.4" x14ac:dyDescent="0.3">
      <c r="A148" s="93"/>
      <c r="B148" s="91"/>
      <c r="C148" s="222" t="s">
        <v>186</v>
      </c>
      <c r="D148" s="222"/>
      <c r="E148" s="222"/>
      <c r="F148" s="104"/>
      <c r="G148" s="105"/>
      <c r="H148" s="105"/>
      <c r="I148" s="105"/>
      <c r="J148" s="106">
        <v>7.68</v>
      </c>
      <c r="K148" s="105"/>
      <c r="L148" s="107">
        <v>4334.66</v>
      </c>
      <c r="M148" s="105"/>
      <c r="N148" s="108">
        <v>194062.73</v>
      </c>
      <c r="AF148" s="81"/>
      <c r="AG148" s="82"/>
      <c r="AH148" s="82"/>
      <c r="AL148" s="92" t="s">
        <v>186</v>
      </c>
      <c r="AM148" s="82"/>
      <c r="AN148" s="121"/>
      <c r="AR148" s="82"/>
      <c r="AT148" s="82"/>
    </row>
    <row r="149" spans="1:46" s="45" customFormat="1" ht="14.4" x14ac:dyDescent="0.3">
      <c r="A149" s="100"/>
      <c r="B149" s="91"/>
      <c r="C149" s="218" t="s">
        <v>187</v>
      </c>
      <c r="D149" s="218"/>
      <c r="E149" s="218"/>
      <c r="F149" s="94"/>
      <c r="G149" s="95"/>
      <c r="H149" s="95"/>
      <c r="I149" s="95"/>
      <c r="J149" s="102"/>
      <c r="K149" s="95"/>
      <c r="L149" s="98">
        <v>4334.66</v>
      </c>
      <c r="M149" s="95"/>
      <c r="N149" s="99">
        <v>194062.73</v>
      </c>
      <c r="AF149" s="81"/>
      <c r="AG149" s="82"/>
      <c r="AH149" s="82"/>
      <c r="AK149" s="92" t="s">
        <v>187</v>
      </c>
      <c r="AM149" s="82"/>
      <c r="AN149" s="121"/>
      <c r="AR149" s="82"/>
      <c r="AT149" s="82"/>
    </row>
    <row r="150" spans="1:46" s="45" customFormat="1" ht="21.6" x14ac:dyDescent="0.3">
      <c r="A150" s="100"/>
      <c r="B150" s="91" t="s">
        <v>259</v>
      </c>
      <c r="C150" s="218" t="s">
        <v>260</v>
      </c>
      <c r="D150" s="218"/>
      <c r="E150" s="218"/>
      <c r="F150" s="94" t="s">
        <v>190</v>
      </c>
      <c r="G150" s="109">
        <v>94</v>
      </c>
      <c r="H150" s="95"/>
      <c r="I150" s="109">
        <v>94</v>
      </c>
      <c r="J150" s="102"/>
      <c r="K150" s="95"/>
      <c r="L150" s="98">
        <v>4074.58</v>
      </c>
      <c r="M150" s="95"/>
      <c r="N150" s="99">
        <v>182418.97</v>
      </c>
      <c r="AF150" s="81"/>
      <c r="AG150" s="82"/>
      <c r="AH150" s="82"/>
      <c r="AK150" s="92" t="s">
        <v>260</v>
      </c>
      <c r="AM150" s="82"/>
      <c r="AN150" s="121"/>
      <c r="AR150" s="82"/>
      <c r="AT150" s="82"/>
    </row>
    <row r="151" spans="1:46" s="45" customFormat="1" ht="21.6" x14ac:dyDescent="0.3">
      <c r="A151" s="100"/>
      <c r="B151" s="91" t="s">
        <v>261</v>
      </c>
      <c r="C151" s="218" t="s">
        <v>262</v>
      </c>
      <c r="D151" s="218"/>
      <c r="E151" s="218"/>
      <c r="F151" s="94" t="s">
        <v>190</v>
      </c>
      <c r="G151" s="109">
        <v>51</v>
      </c>
      <c r="H151" s="95"/>
      <c r="I151" s="109">
        <v>51</v>
      </c>
      <c r="J151" s="102"/>
      <c r="K151" s="95"/>
      <c r="L151" s="98">
        <v>2210.6799999999998</v>
      </c>
      <c r="M151" s="95"/>
      <c r="N151" s="99">
        <v>98971.99</v>
      </c>
      <c r="AF151" s="81"/>
      <c r="AG151" s="82"/>
      <c r="AH151" s="82"/>
      <c r="AK151" s="92" t="s">
        <v>262</v>
      </c>
      <c r="AM151" s="82"/>
      <c r="AN151" s="121"/>
      <c r="AR151" s="82"/>
      <c r="AT151" s="82"/>
    </row>
    <row r="152" spans="1:46" s="45" customFormat="1" ht="14.4" x14ac:dyDescent="0.3">
      <c r="A152" s="110"/>
      <c r="B152" s="111"/>
      <c r="C152" s="220" t="s">
        <v>193</v>
      </c>
      <c r="D152" s="220"/>
      <c r="E152" s="220"/>
      <c r="F152" s="85"/>
      <c r="G152" s="86"/>
      <c r="H152" s="86"/>
      <c r="I152" s="86"/>
      <c r="J152" s="88"/>
      <c r="K152" s="86"/>
      <c r="L152" s="112">
        <v>10619.92</v>
      </c>
      <c r="M152" s="105"/>
      <c r="N152" s="113">
        <v>475453.69</v>
      </c>
      <c r="AF152" s="81"/>
      <c r="AG152" s="82"/>
      <c r="AH152" s="82"/>
      <c r="AM152" s="82" t="s">
        <v>193</v>
      </c>
      <c r="AN152" s="121"/>
      <c r="AR152" s="82"/>
      <c r="AT152" s="82"/>
    </row>
    <row r="153" spans="1:46" s="45" customFormat="1" ht="31.8" x14ac:dyDescent="0.3">
      <c r="A153" s="83" t="s">
        <v>84</v>
      </c>
      <c r="B153" s="84" t="s">
        <v>263</v>
      </c>
      <c r="C153" s="220" t="s">
        <v>85</v>
      </c>
      <c r="D153" s="220"/>
      <c r="E153" s="220"/>
      <c r="F153" s="85" t="s">
        <v>86</v>
      </c>
      <c r="G153" s="86">
        <v>4.9078999999999997</v>
      </c>
      <c r="H153" s="87">
        <v>1</v>
      </c>
      <c r="I153" s="150">
        <v>4.9078999999999997</v>
      </c>
      <c r="J153" s="88"/>
      <c r="K153" s="86"/>
      <c r="L153" s="88"/>
      <c r="M153" s="86"/>
      <c r="N153" s="89"/>
      <c r="AF153" s="81"/>
      <c r="AG153" s="82"/>
      <c r="AH153" s="82" t="s">
        <v>85</v>
      </c>
      <c r="AM153" s="82"/>
      <c r="AN153" s="121"/>
      <c r="AR153" s="82"/>
      <c r="AT153" s="82"/>
    </row>
    <row r="154" spans="1:46" s="45" customFormat="1" ht="14.4" x14ac:dyDescent="0.3">
      <c r="A154" s="124"/>
      <c r="B154" s="125"/>
      <c r="C154" s="218" t="s">
        <v>264</v>
      </c>
      <c r="D154" s="218"/>
      <c r="E154" s="218"/>
      <c r="F154" s="218"/>
      <c r="G154" s="218"/>
      <c r="H154" s="218"/>
      <c r="I154" s="218"/>
      <c r="J154" s="218"/>
      <c r="K154" s="218"/>
      <c r="L154" s="218"/>
      <c r="M154" s="218"/>
      <c r="N154" s="221"/>
      <c r="AF154" s="81"/>
      <c r="AG154" s="82"/>
      <c r="AH154" s="82"/>
      <c r="AM154" s="82"/>
      <c r="AN154" s="121"/>
      <c r="AO154" s="92" t="s">
        <v>264</v>
      </c>
      <c r="AR154" s="82"/>
      <c r="AT154" s="82"/>
    </row>
    <row r="155" spans="1:46" s="45" customFormat="1" ht="52.2" x14ac:dyDescent="0.3">
      <c r="A155" s="90"/>
      <c r="B155" s="91" t="s">
        <v>180</v>
      </c>
      <c r="C155" s="214" t="s">
        <v>181</v>
      </c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N155" s="223"/>
      <c r="AF155" s="81"/>
      <c r="AG155" s="82"/>
      <c r="AH155" s="82"/>
      <c r="AI155" s="92" t="s">
        <v>181</v>
      </c>
      <c r="AM155" s="82"/>
      <c r="AN155" s="121"/>
      <c r="AR155" s="82"/>
      <c r="AT155" s="82"/>
    </row>
    <row r="156" spans="1:46" s="45" customFormat="1" ht="14.4" x14ac:dyDescent="0.3">
      <c r="A156" s="93"/>
      <c r="B156" s="91" t="s">
        <v>48</v>
      </c>
      <c r="C156" s="218" t="s">
        <v>182</v>
      </c>
      <c r="D156" s="218"/>
      <c r="E156" s="218"/>
      <c r="F156" s="94"/>
      <c r="G156" s="95"/>
      <c r="H156" s="95"/>
      <c r="I156" s="95"/>
      <c r="J156" s="96">
        <v>201.61</v>
      </c>
      <c r="K156" s="97">
        <v>1.1499999999999999</v>
      </c>
      <c r="L156" s="98">
        <v>1137.9000000000001</v>
      </c>
      <c r="M156" s="97">
        <v>44.77</v>
      </c>
      <c r="N156" s="99">
        <v>50943.78</v>
      </c>
      <c r="AF156" s="81"/>
      <c r="AG156" s="82"/>
      <c r="AH156" s="82"/>
      <c r="AJ156" s="92" t="s">
        <v>182</v>
      </c>
      <c r="AM156" s="82"/>
      <c r="AN156" s="121"/>
      <c r="AR156" s="82"/>
      <c r="AT156" s="82"/>
    </row>
    <row r="157" spans="1:46" s="45" customFormat="1" ht="14.4" x14ac:dyDescent="0.3">
      <c r="A157" s="93"/>
      <c r="B157" s="91" t="s">
        <v>52</v>
      </c>
      <c r="C157" s="218" t="s">
        <v>183</v>
      </c>
      <c r="D157" s="218"/>
      <c r="E157" s="218"/>
      <c r="F157" s="94"/>
      <c r="G157" s="95"/>
      <c r="H157" s="95"/>
      <c r="I157" s="95"/>
      <c r="J157" s="96">
        <v>71.64</v>
      </c>
      <c r="K157" s="97">
        <v>1.1499999999999999</v>
      </c>
      <c r="L157" s="96">
        <v>404.34</v>
      </c>
      <c r="M157" s="97">
        <v>13.24</v>
      </c>
      <c r="N157" s="99">
        <v>5353.46</v>
      </c>
      <c r="AF157" s="81"/>
      <c r="AG157" s="82"/>
      <c r="AH157" s="82"/>
      <c r="AJ157" s="92" t="s">
        <v>183</v>
      </c>
      <c r="AM157" s="82"/>
      <c r="AN157" s="121"/>
      <c r="AR157" s="82"/>
      <c r="AT157" s="82"/>
    </row>
    <row r="158" spans="1:46" s="45" customFormat="1" ht="14.4" x14ac:dyDescent="0.3">
      <c r="A158" s="93"/>
      <c r="B158" s="91" t="s">
        <v>54</v>
      </c>
      <c r="C158" s="218" t="s">
        <v>227</v>
      </c>
      <c r="D158" s="218"/>
      <c r="E158" s="218"/>
      <c r="F158" s="94"/>
      <c r="G158" s="95"/>
      <c r="H158" s="95"/>
      <c r="I158" s="95"/>
      <c r="J158" s="96">
        <v>2.3199999999999998</v>
      </c>
      <c r="K158" s="97">
        <v>1.1499999999999999</v>
      </c>
      <c r="L158" s="96">
        <v>13.09</v>
      </c>
      <c r="M158" s="97">
        <v>44.77</v>
      </c>
      <c r="N158" s="145">
        <v>586.04</v>
      </c>
      <c r="AF158" s="81"/>
      <c r="AG158" s="82"/>
      <c r="AH158" s="82"/>
      <c r="AJ158" s="92" t="s">
        <v>227</v>
      </c>
      <c r="AM158" s="82"/>
      <c r="AN158" s="121"/>
      <c r="AR158" s="82"/>
      <c r="AT158" s="82"/>
    </row>
    <row r="159" spans="1:46" s="45" customFormat="1" ht="14.4" x14ac:dyDescent="0.3">
      <c r="A159" s="93"/>
      <c r="B159" s="91" t="s">
        <v>58</v>
      </c>
      <c r="C159" s="218" t="s">
        <v>195</v>
      </c>
      <c r="D159" s="218"/>
      <c r="E159" s="218"/>
      <c r="F159" s="94"/>
      <c r="G159" s="95"/>
      <c r="H159" s="95"/>
      <c r="I159" s="95"/>
      <c r="J159" s="96">
        <v>62.75</v>
      </c>
      <c r="K159" s="95"/>
      <c r="L159" s="96">
        <v>307.97000000000003</v>
      </c>
      <c r="M159" s="97">
        <v>8.16</v>
      </c>
      <c r="N159" s="99">
        <v>2513.04</v>
      </c>
      <c r="AF159" s="81"/>
      <c r="AG159" s="82"/>
      <c r="AH159" s="82"/>
      <c r="AJ159" s="92" t="s">
        <v>195</v>
      </c>
      <c r="AM159" s="82"/>
      <c r="AN159" s="121"/>
      <c r="AR159" s="82"/>
      <c r="AT159" s="82"/>
    </row>
    <row r="160" spans="1:46" s="45" customFormat="1" ht="14.4" x14ac:dyDescent="0.3">
      <c r="A160" s="115" t="s">
        <v>196</v>
      </c>
      <c r="B160" s="116" t="s">
        <v>265</v>
      </c>
      <c r="C160" s="224" t="s">
        <v>266</v>
      </c>
      <c r="D160" s="224"/>
      <c r="E160" s="224"/>
      <c r="F160" s="117" t="s">
        <v>33</v>
      </c>
      <c r="G160" s="120">
        <v>1.6E-2</v>
      </c>
      <c r="H160" s="119"/>
      <c r="I160" s="151">
        <v>7.8526399999999996E-2</v>
      </c>
      <c r="J160" s="102"/>
      <c r="K160" s="95"/>
      <c r="L160" s="102"/>
      <c r="M160" s="95"/>
      <c r="N160" s="103"/>
      <c r="AF160" s="81"/>
      <c r="AG160" s="82"/>
      <c r="AH160" s="82"/>
      <c r="AM160" s="82"/>
      <c r="AN160" s="121" t="s">
        <v>266</v>
      </c>
      <c r="AR160" s="82"/>
      <c r="AT160" s="82"/>
    </row>
    <row r="161" spans="1:46" s="45" customFormat="1" ht="14.4" x14ac:dyDescent="0.3">
      <c r="A161" s="115" t="s">
        <v>196</v>
      </c>
      <c r="B161" s="116" t="s">
        <v>267</v>
      </c>
      <c r="C161" s="224" t="s">
        <v>268</v>
      </c>
      <c r="D161" s="224"/>
      <c r="E161" s="224"/>
      <c r="F161" s="117" t="s">
        <v>33</v>
      </c>
      <c r="G161" s="146">
        <v>0.24</v>
      </c>
      <c r="H161" s="119"/>
      <c r="I161" s="152">
        <v>1.1778960000000001</v>
      </c>
      <c r="J161" s="102"/>
      <c r="K161" s="95"/>
      <c r="L161" s="102"/>
      <c r="M161" s="95"/>
      <c r="N161" s="103"/>
      <c r="AF161" s="81"/>
      <c r="AG161" s="82"/>
      <c r="AH161" s="82"/>
      <c r="AM161" s="82"/>
      <c r="AN161" s="121" t="s">
        <v>268</v>
      </c>
      <c r="AR161" s="82"/>
      <c r="AT161" s="82"/>
    </row>
    <row r="162" spans="1:46" s="45" customFormat="1" ht="14.4" x14ac:dyDescent="0.3">
      <c r="A162" s="100"/>
      <c r="B162" s="91"/>
      <c r="C162" s="218" t="s">
        <v>184</v>
      </c>
      <c r="D162" s="218"/>
      <c r="E162" s="218"/>
      <c r="F162" s="94" t="s">
        <v>185</v>
      </c>
      <c r="G162" s="101">
        <v>21.2</v>
      </c>
      <c r="H162" s="97">
        <v>1.1499999999999999</v>
      </c>
      <c r="I162" s="153">
        <v>119.654602</v>
      </c>
      <c r="J162" s="102"/>
      <c r="K162" s="95"/>
      <c r="L162" s="102"/>
      <c r="M162" s="95"/>
      <c r="N162" s="103"/>
      <c r="AF162" s="81"/>
      <c r="AG162" s="82"/>
      <c r="AH162" s="82"/>
      <c r="AK162" s="92" t="s">
        <v>184</v>
      </c>
      <c r="AM162" s="82"/>
      <c r="AN162" s="121"/>
      <c r="AR162" s="82"/>
      <c r="AT162" s="82"/>
    </row>
    <row r="163" spans="1:46" s="45" customFormat="1" ht="14.4" x14ac:dyDescent="0.3">
      <c r="A163" s="100"/>
      <c r="B163" s="91"/>
      <c r="C163" s="218" t="s">
        <v>230</v>
      </c>
      <c r="D163" s="218"/>
      <c r="E163" s="218"/>
      <c r="F163" s="94" t="s">
        <v>185</v>
      </c>
      <c r="G163" s="101">
        <v>0.2</v>
      </c>
      <c r="H163" s="97">
        <v>1.1499999999999999</v>
      </c>
      <c r="I163" s="153">
        <v>1.128817</v>
      </c>
      <c r="J163" s="102"/>
      <c r="K163" s="95"/>
      <c r="L163" s="102"/>
      <c r="M163" s="95"/>
      <c r="N163" s="103"/>
      <c r="AF163" s="81"/>
      <c r="AG163" s="82"/>
      <c r="AH163" s="82"/>
      <c r="AK163" s="92" t="s">
        <v>230</v>
      </c>
      <c r="AM163" s="82"/>
      <c r="AN163" s="121"/>
      <c r="AR163" s="82"/>
      <c r="AT163" s="82"/>
    </row>
    <row r="164" spans="1:46" s="45" customFormat="1" ht="14.4" x14ac:dyDescent="0.3">
      <c r="A164" s="93"/>
      <c r="B164" s="91"/>
      <c r="C164" s="222" t="s">
        <v>186</v>
      </c>
      <c r="D164" s="222"/>
      <c r="E164" s="222"/>
      <c r="F164" s="104"/>
      <c r="G164" s="105"/>
      <c r="H164" s="105"/>
      <c r="I164" s="105"/>
      <c r="J164" s="106">
        <v>336</v>
      </c>
      <c r="K164" s="105"/>
      <c r="L164" s="107">
        <v>1850.21</v>
      </c>
      <c r="M164" s="105"/>
      <c r="N164" s="108">
        <v>58810.28</v>
      </c>
      <c r="AF164" s="81"/>
      <c r="AG164" s="82"/>
      <c r="AH164" s="82"/>
      <c r="AL164" s="92" t="s">
        <v>186</v>
      </c>
      <c r="AM164" s="82"/>
      <c r="AN164" s="121"/>
      <c r="AR164" s="82"/>
      <c r="AT164" s="82"/>
    </row>
    <row r="165" spans="1:46" s="45" customFormat="1" ht="14.4" x14ac:dyDescent="0.3">
      <c r="A165" s="100"/>
      <c r="B165" s="91"/>
      <c r="C165" s="218" t="s">
        <v>187</v>
      </c>
      <c r="D165" s="218"/>
      <c r="E165" s="218"/>
      <c r="F165" s="94"/>
      <c r="G165" s="95"/>
      <c r="H165" s="95"/>
      <c r="I165" s="95"/>
      <c r="J165" s="102"/>
      <c r="K165" s="95"/>
      <c r="L165" s="98">
        <v>1150.99</v>
      </c>
      <c r="M165" s="95"/>
      <c r="N165" s="99">
        <v>51529.82</v>
      </c>
      <c r="AF165" s="81"/>
      <c r="AG165" s="82"/>
      <c r="AH165" s="82"/>
      <c r="AK165" s="92" t="s">
        <v>187</v>
      </c>
      <c r="AM165" s="82"/>
      <c r="AN165" s="121"/>
      <c r="AR165" s="82"/>
      <c r="AT165" s="82"/>
    </row>
    <row r="166" spans="1:46" s="45" customFormat="1" ht="20.399999999999999" x14ac:dyDescent="0.3">
      <c r="A166" s="100"/>
      <c r="B166" s="91" t="s">
        <v>231</v>
      </c>
      <c r="C166" s="218" t="s">
        <v>232</v>
      </c>
      <c r="D166" s="218"/>
      <c r="E166" s="218"/>
      <c r="F166" s="94" t="s">
        <v>190</v>
      </c>
      <c r="G166" s="109">
        <v>110</v>
      </c>
      <c r="H166" s="95"/>
      <c r="I166" s="109">
        <v>110</v>
      </c>
      <c r="J166" s="102"/>
      <c r="K166" s="95"/>
      <c r="L166" s="98">
        <v>1266.0899999999999</v>
      </c>
      <c r="M166" s="95"/>
      <c r="N166" s="99">
        <v>56682.8</v>
      </c>
      <c r="AF166" s="81"/>
      <c r="AG166" s="82"/>
      <c r="AH166" s="82"/>
      <c r="AK166" s="92" t="s">
        <v>232</v>
      </c>
      <c r="AM166" s="82"/>
      <c r="AN166" s="121"/>
      <c r="AR166" s="82"/>
      <c r="AT166" s="82"/>
    </row>
    <row r="167" spans="1:46" s="45" customFormat="1" ht="20.399999999999999" x14ac:dyDescent="0.3">
      <c r="A167" s="100"/>
      <c r="B167" s="91" t="s">
        <v>233</v>
      </c>
      <c r="C167" s="218" t="s">
        <v>234</v>
      </c>
      <c r="D167" s="218"/>
      <c r="E167" s="218"/>
      <c r="F167" s="94" t="s">
        <v>190</v>
      </c>
      <c r="G167" s="109">
        <v>69</v>
      </c>
      <c r="H167" s="95"/>
      <c r="I167" s="109">
        <v>69</v>
      </c>
      <c r="J167" s="102"/>
      <c r="K167" s="95"/>
      <c r="L167" s="96">
        <v>794.18</v>
      </c>
      <c r="M167" s="95"/>
      <c r="N167" s="99">
        <v>35555.58</v>
      </c>
      <c r="AF167" s="81"/>
      <c r="AG167" s="82"/>
      <c r="AH167" s="82"/>
      <c r="AK167" s="92" t="s">
        <v>234</v>
      </c>
      <c r="AM167" s="82"/>
      <c r="AN167" s="121"/>
      <c r="AR167" s="82"/>
      <c r="AT167" s="82"/>
    </row>
    <row r="168" spans="1:46" s="45" customFormat="1" ht="14.4" x14ac:dyDescent="0.3">
      <c r="A168" s="110"/>
      <c r="B168" s="111"/>
      <c r="C168" s="220" t="s">
        <v>193</v>
      </c>
      <c r="D168" s="220"/>
      <c r="E168" s="220"/>
      <c r="F168" s="85"/>
      <c r="G168" s="86"/>
      <c r="H168" s="86"/>
      <c r="I168" s="86"/>
      <c r="J168" s="88"/>
      <c r="K168" s="86"/>
      <c r="L168" s="112">
        <v>3910.48</v>
      </c>
      <c r="M168" s="105"/>
      <c r="N168" s="113">
        <v>151048.66</v>
      </c>
      <c r="AF168" s="81"/>
      <c r="AG168" s="82"/>
      <c r="AH168" s="82"/>
      <c r="AM168" s="82" t="s">
        <v>193</v>
      </c>
      <c r="AN168" s="121"/>
      <c r="AR168" s="82"/>
      <c r="AT168" s="82"/>
    </row>
    <row r="169" spans="1:46" s="45" customFormat="1" ht="14.4" x14ac:dyDescent="0.3">
      <c r="A169" s="83" t="s">
        <v>88</v>
      </c>
      <c r="B169" s="84" t="s">
        <v>269</v>
      </c>
      <c r="C169" s="220" t="s">
        <v>89</v>
      </c>
      <c r="D169" s="220"/>
      <c r="E169" s="220"/>
      <c r="F169" s="85" t="s">
        <v>33</v>
      </c>
      <c r="G169" s="86">
        <v>0.14699999999999999</v>
      </c>
      <c r="H169" s="87">
        <v>1</v>
      </c>
      <c r="I169" s="148">
        <v>0.14699999999999999</v>
      </c>
      <c r="J169" s="112">
        <v>11885.47</v>
      </c>
      <c r="K169" s="86"/>
      <c r="L169" s="112">
        <v>1747.16</v>
      </c>
      <c r="M169" s="114">
        <v>8.16</v>
      </c>
      <c r="N169" s="113">
        <v>14256.83</v>
      </c>
      <c r="AF169" s="81"/>
      <c r="AG169" s="82"/>
      <c r="AH169" s="82" t="s">
        <v>89</v>
      </c>
      <c r="AM169" s="82"/>
      <c r="AN169" s="121"/>
      <c r="AR169" s="82"/>
      <c r="AT169" s="82"/>
    </row>
    <row r="170" spans="1:46" s="45" customFormat="1" ht="14.4" x14ac:dyDescent="0.3">
      <c r="A170" s="110"/>
      <c r="B170" s="111"/>
      <c r="C170" s="218" t="s">
        <v>204</v>
      </c>
      <c r="D170" s="218"/>
      <c r="E170" s="218"/>
      <c r="F170" s="218"/>
      <c r="G170" s="218"/>
      <c r="H170" s="218"/>
      <c r="I170" s="218"/>
      <c r="J170" s="218"/>
      <c r="K170" s="218"/>
      <c r="L170" s="218"/>
      <c r="M170" s="218"/>
      <c r="N170" s="221"/>
      <c r="AF170" s="81"/>
      <c r="AG170" s="82"/>
      <c r="AH170" s="82"/>
      <c r="AM170" s="82"/>
      <c r="AN170" s="121"/>
      <c r="AP170" s="92" t="s">
        <v>204</v>
      </c>
      <c r="AR170" s="82"/>
      <c r="AT170" s="82"/>
    </row>
    <row r="171" spans="1:46" s="45" customFormat="1" ht="14.4" x14ac:dyDescent="0.3">
      <c r="A171" s="124"/>
      <c r="B171" s="125"/>
      <c r="C171" s="218" t="s">
        <v>270</v>
      </c>
      <c r="D171" s="218"/>
      <c r="E171" s="218"/>
      <c r="F171" s="218"/>
      <c r="G171" s="218"/>
      <c r="H171" s="218"/>
      <c r="I171" s="218"/>
      <c r="J171" s="218"/>
      <c r="K171" s="218"/>
      <c r="L171" s="218"/>
      <c r="M171" s="218"/>
      <c r="N171" s="221"/>
      <c r="AF171" s="81"/>
      <c r="AG171" s="82"/>
      <c r="AH171" s="82"/>
      <c r="AM171" s="82"/>
      <c r="AN171" s="121"/>
      <c r="AO171" s="92" t="s">
        <v>270</v>
      </c>
      <c r="AR171" s="82"/>
      <c r="AT171" s="82"/>
    </row>
    <row r="172" spans="1:46" s="45" customFormat="1" ht="14.4" x14ac:dyDescent="0.3">
      <c r="A172" s="110"/>
      <c r="B172" s="111"/>
      <c r="C172" s="220" t="s">
        <v>193</v>
      </c>
      <c r="D172" s="220"/>
      <c r="E172" s="220"/>
      <c r="F172" s="85"/>
      <c r="G172" s="86"/>
      <c r="H172" s="86"/>
      <c r="I172" s="86"/>
      <c r="J172" s="88"/>
      <c r="K172" s="86"/>
      <c r="L172" s="112">
        <v>1747.16</v>
      </c>
      <c r="M172" s="105"/>
      <c r="N172" s="113">
        <v>14256.83</v>
      </c>
      <c r="AF172" s="81"/>
      <c r="AG172" s="82"/>
      <c r="AH172" s="82"/>
      <c r="AM172" s="82" t="s">
        <v>193</v>
      </c>
      <c r="AN172" s="121"/>
      <c r="AR172" s="82"/>
      <c r="AT172" s="82"/>
    </row>
    <row r="173" spans="1:46" s="45" customFormat="1" ht="14.4" x14ac:dyDescent="0.3">
      <c r="A173" s="83" t="s">
        <v>91</v>
      </c>
      <c r="B173" s="84" t="s">
        <v>271</v>
      </c>
      <c r="C173" s="220" t="s">
        <v>92</v>
      </c>
      <c r="D173" s="220"/>
      <c r="E173" s="220"/>
      <c r="F173" s="85" t="s">
        <v>33</v>
      </c>
      <c r="G173" s="86">
        <v>0.68700000000000006</v>
      </c>
      <c r="H173" s="87">
        <v>1</v>
      </c>
      <c r="I173" s="148">
        <v>0.68700000000000006</v>
      </c>
      <c r="J173" s="112">
        <v>7669.69</v>
      </c>
      <c r="K173" s="86"/>
      <c r="L173" s="112">
        <v>5269.08</v>
      </c>
      <c r="M173" s="114">
        <v>8.16</v>
      </c>
      <c r="N173" s="113">
        <v>42995.69</v>
      </c>
      <c r="AF173" s="81"/>
      <c r="AG173" s="82"/>
      <c r="AH173" s="82" t="s">
        <v>92</v>
      </c>
      <c r="AM173" s="82"/>
      <c r="AN173" s="121"/>
      <c r="AR173" s="82"/>
      <c r="AT173" s="82"/>
    </row>
    <row r="174" spans="1:46" s="45" customFormat="1" ht="14.4" x14ac:dyDescent="0.3">
      <c r="A174" s="110"/>
      <c r="B174" s="111"/>
      <c r="C174" s="218" t="s">
        <v>204</v>
      </c>
      <c r="D174" s="218"/>
      <c r="E174" s="218"/>
      <c r="F174" s="218"/>
      <c r="G174" s="218"/>
      <c r="H174" s="218"/>
      <c r="I174" s="218"/>
      <c r="J174" s="218"/>
      <c r="K174" s="218"/>
      <c r="L174" s="218"/>
      <c r="M174" s="218"/>
      <c r="N174" s="221"/>
      <c r="AF174" s="81"/>
      <c r="AG174" s="82"/>
      <c r="AH174" s="82"/>
      <c r="AM174" s="82"/>
      <c r="AN174" s="121"/>
      <c r="AP174" s="92" t="s">
        <v>204</v>
      </c>
      <c r="AR174" s="82"/>
      <c r="AT174" s="82"/>
    </row>
    <row r="175" spans="1:46" s="45" customFormat="1" ht="14.4" x14ac:dyDescent="0.3">
      <c r="A175" s="124"/>
      <c r="B175" s="125"/>
      <c r="C175" s="218" t="s">
        <v>272</v>
      </c>
      <c r="D175" s="218"/>
      <c r="E175" s="218"/>
      <c r="F175" s="218"/>
      <c r="G175" s="218"/>
      <c r="H175" s="218"/>
      <c r="I175" s="218"/>
      <c r="J175" s="218"/>
      <c r="K175" s="218"/>
      <c r="L175" s="218"/>
      <c r="M175" s="218"/>
      <c r="N175" s="221"/>
      <c r="AF175" s="81"/>
      <c r="AG175" s="82"/>
      <c r="AH175" s="82"/>
      <c r="AM175" s="82"/>
      <c r="AN175" s="121"/>
      <c r="AO175" s="92" t="s">
        <v>272</v>
      </c>
      <c r="AR175" s="82"/>
      <c r="AT175" s="82"/>
    </row>
    <row r="176" spans="1:46" s="45" customFormat="1" ht="14.4" x14ac:dyDescent="0.3">
      <c r="A176" s="110"/>
      <c r="B176" s="111"/>
      <c r="C176" s="220" t="s">
        <v>193</v>
      </c>
      <c r="D176" s="220"/>
      <c r="E176" s="220"/>
      <c r="F176" s="85"/>
      <c r="G176" s="86"/>
      <c r="H176" s="86"/>
      <c r="I176" s="86"/>
      <c r="J176" s="88"/>
      <c r="K176" s="86"/>
      <c r="L176" s="112">
        <v>5269.08</v>
      </c>
      <c r="M176" s="105"/>
      <c r="N176" s="113">
        <v>42995.69</v>
      </c>
      <c r="AF176" s="81"/>
      <c r="AG176" s="82"/>
      <c r="AH176" s="82"/>
      <c r="AM176" s="82" t="s">
        <v>193</v>
      </c>
      <c r="AN176" s="121"/>
      <c r="AR176" s="82"/>
      <c r="AT176" s="82"/>
    </row>
    <row r="177" spans="1:51" s="45" customFormat="1" ht="42" x14ac:dyDescent="0.3">
      <c r="A177" s="83" t="s">
        <v>94</v>
      </c>
      <c r="B177" s="84" t="s">
        <v>273</v>
      </c>
      <c r="C177" s="220" t="s">
        <v>95</v>
      </c>
      <c r="D177" s="220"/>
      <c r="E177" s="220"/>
      <c r="F177" s="85" t="s">
        <v>96</v>
      </c>
      <c r="G177" s="86">
        <v>1</v>
      </c>
      <c r="H177" s="87">
        <v>1</v>
      </c>
      <c r="I177" s="87">
        <v>1</v>
      </c>
      <c r="J177" s="88"/>
      <c r="K177" s="86"/>
      <c r="L177" s="88"/>
      <c r="M177" s="86"/>
      <c r="N177" s="89"/>
      <c r="AF177" s="81"/>
      <c r="AG177" s="82"/>
      <c r="AH177" s="82" t="s">
        <v>95</v>
      </c>
      <c r="AM177" s="82"/>
      <c r="AN177" s="121"/>
      <c r="AR177" s="82"/>
      <c r="AT177" s="82"/>
    </row>
    <row r="178" spans="1:51" s="45" customFormat="1" ht="14.4" x14ac:dyDescent="0.3">
      <c r="A178" s="124"/>
      <c r="B178" s="125"/>
      <c r="C178" s="218" t="s">
        <v>274</v>
      </c>
      <c r="D178" s="218"/>
      <c r="E178" s="218"/>
      <c r="F178" s="218"/>
      <c r="G178" s="218"/>
      <c r="H178" s="218"/>
      <c r="I178" s="218"/>
      <c r="J178" s="218"/>
      <c r="K178" s="218"/>
      <c r="L178" s="218"/>
      <c r="M178" s="218"/>
      <c r="N178" s="221"/>
      <c r="AF178" s="81"/>
      <c r="AG178" s="82"/>
      <c r="AH178" s="82"/>
      <c r="AM178" s="82"/>
      <c r="AN178" s="121"/>
      <c r="AO178" s="92" t="s">
        <v>274</v>
      </c>
      <c r="AR178" s="82"/>
      <c r="AT178" s="82"/>
    </row>
    <row r="179" spans="1:51" s="45" customFormat="1" ht="52.2" x14ac:dyDescent="0.3">
      <c r="A179" s="90"/>
      <c r="B179" s="91" t="s">
        <v>180</v>
      </c>
      <c r="C179" s="214" t="s">
        <v>181</v>
      </c>
      <c r="D179" s="214"/>
      <c r="E179" s="214"/>
      <c r="F179" s="214"/>
      <c r="G179" s="214"/>
      <c r="H179" s="214"/>
      <c r="I179" s="214"/>
      <c r="J179" s="214"/>
      <c r="K179" s="214"/>
      <c r="L179" s="214"/>
      <c r="M179" s="214"/>
      <c r="N179" s="223"/>
      <c r="AF179" s="81"/>
      <c r="AG179" s="82"/>
      <c r="AH179" s="82"/>
      <c r="AI179" s="92" t="s">
        <v>181</v>
      </c>
      <c r="AM179" s="82"/>
      <c r="AN179" s="121"/>
      <c r="AR179" s="82"/>
      <c r="AT179" s="82"/>
    </row>
    <row r="180" spans="1:51" s="45" customFormat="1" ht="14.4" x14ac:dyDescent="0.3">
      <c r="A180" s="93"/>
      <c r="B180" s="91" t="s">
        <v>48</v>
      </c>
      <c r="C180" s="218" t="s">
        <v>182</v>
      </c>
      <c r="D180" s="218"/>
      <c r="E180" s="218"/>
      <c r="F180" s="94"/>
      <c r="G180" s="95"/>
      <c r="H180" s="95"/>
      <c r="I180" s="95"/>
      <c r="J180" s="96">
        <v>401.7</v>
      </c>
      <c r="K180" s="97">
        <v>1.1499999999999999</v>
      </c>
      <c r="L180" s="96">
        <v>461.96</v>
      </c>
      <c r="M180" s="97">
        <v>44.77</v>
      </c>
      <c r="N180" s="99">
        <v>20681.95</v>
      </c>
      <c r="AF180" s="81"/>
      <c r="AG180" s="82"/>
      <c r="AH180" s="82"/>
      <c r="AJ180" s="92" t="s">
        <v>182</v>
      </c>
      <c r="AM180" s="82"/>
      <c r="AN180" s="121"/>
      <c r="AR180" s="82"/>
      <c r="AT180" s="82"/>
    </row>
    <row r="181" spans="1:51" s="45" customFormat="1" ht="14.4" x14ac:dyDescent="0.3">
      <c r="A181" s="100"/>
      <c r="B181" s="91"/>
      <c r="C181" s="218" t="s">
        <v>184</v>
      </c>
      <c r="D181" s="218"/>
      <c r="E181" s="218"/>
      <c r="F181" s="94" t="s">
        <v>185</v>
      </c>
      <c r="G181" s="97">
        <v>53.56</v>
      </c>
      <c r="H181" s="97">
        <v>1.1499999999999999</v>
      </c>
      <c r="I181" s="154">
        <v>61.594000000000001</v>
      </c>
      <c r="J181" s="102"/>
      <c r="K181" s="95"/>
      <c r="L181" s="102"/>
      <c r="M181" s="95"/>
      <c r="N181" s="103"/>
      <c r="AF181" s="81"/>
      <c r="AG181" s="82"/>
      <c r="AH181" s="82"/>
      <c r="AK181" s="92" t="s">
        <v>184</v>
      </c>
      <c r="AM181" s="82"/>
      <c r="AN181" s="121"/>
      <c r="AR181" s="82"/>
      <c r="AT181" s="82"/>
    </row>
    <row r="182" spans="1:51" s="45" customFormat="1" ht="14.4" x14ac:dyDescent="0.3">
      <c r="A182" s="93"/>
      <c r="B182" s="91"/>
      <c r="C182" s="222" t="s">
        <v>186</v>
      </c>
      <c r="D182" s="222"/>
      <c r="E182" s="222"/>
      <c r="F182" s="104"/>
      <c r="G182" s="105"/>
      <c r="H182" s="105"/>
      <c r="I182" s="105"/>
      <c r="J182" s="106">
        <v>401.7</v>
      </c>
      <c r="K182" s="105"/>
      <c r="L182" s="106">
        <v>461.96</v>
      </c>
      <c r="M182" s="105"/>
      <c r="N182" s="108">
        <v>20681.95</v>
      </c>
      <c r="AF182" s="81"/>
      <c r="AG182" s="82"/>
      <c r="AH182" s="82"/>
      <c r="AL182" s="92" t="s">
        <v>186</v>
      </c>
      <c r="AM182" s="82"/>
      <c r="AN182" s="121"/>
      <c r="AR182" s="82"/>
      <c r="AT182" s="82"/>
    </row>
    <row r="183" spans="1:51" s="45" customFormat="1" ht="14.4" x14ac:dyDescent="0.3">
      <c r="A183" s="100"/>
      <c r="B183" s="91"/>
      <c r="C183" s="218" t="s">
        <v>187</v>
      </c>
      <c r="D183" s="218"/>
      <c r="E183" s="218"/>
      <c r="F183" s="94"/>
      <c r="G183" s="95"/>
      <c r="H183" s="95"/>
      <c r="I183" s="95"/>
      <c r="J183" s="102"/>
      <c r="K183" s="95"/>
      <c r="L183" s="96">
        <v>461.96</v>
      </c>
      <c r="M183" s="95"/>
      <c r="N183" s="99">
        <v>20681.95</v>
      </c>
      <c r="AF183" s="81"/>
      <c r="AG183" s="82"/>
      <c r="AH183" s="82"/>
      <c r="AK183" s="92" t="s">
        <v>187</v>
      </c>
      <c r="AM183" s="82"/>
      <c r="AN183" s="121"/>
      <c r="AR183" s="82"/>
      <c r="AT183" s="82"/>
    </row>
    <row r="184" spans="1:51" s="45" customFormat="1" ht="20.399999999999999" x14ac:dyDescent="0.3">
      <c r="A184" s="100"/>
      <c r="B184" s="91" t="s">
        <v>275</v>
      </c>
      <c r="C184" s="218" t="s">
        <v>276</v>
      </c>
      <c r="D184" s="218"/>
      <c r="E184" s="218"/>
      <c r="F184" s="94" t="s">
        <v>190</v>
      </c>
      <c r="G184" s="109">
        <v>89</v>
      </c>
      <c r="H184" s="95"/>
      <c r="I184" s="109">
        <v>89</v>
      </c>
      <c r="J184" s="102"/>
      <c r="K184" s="95"/>
      <c r="L184" s="96">
        <v>411.14</v>
      </c>
      <c r="M184" s="95"/>
      <c r="N184" s="99">
        <v>18406.939999999999</v>
      </c>
      <c r="AF184" s="81"/>
      <c r="AG184" s="82"/>
      <c r="AH184" s="82"/>
      <c r="AK184" s="92" t="s">
        <v>276</v>
      </c>
      <c r="AM184" s="82"/>
      <c r="AN184" s="121"/>
      <c r="AR184" s="82"/>
      <c r="AT184" s="82"/>
    </row>
    <row r="185" spans="1:51" s="45" customFormat="1" ht="20.399999999999999" x14ac:dyDescent="0.3">
      <c r="A185" s="100"/>
      <c r="B185" s="91" t="s">
        <v>277</v>
      </c>
      <c r="C185" s="218" t="s">
        <v>278</v>
      </c>
      <c r="D185" s="218"/>
      <c r="E185" s="218"/>
      <c r="F185" s="94" t="s">
        <v>190</v>
      </c>
      <c r="G185" s="109">
        <v>40</v>
      </c>
      <c r="H185" s="95"/>
      <c r="I185" s="109">
        <v>40</v>
      </c>
      <c r="J185" s="102"/>
      <c r="K185" s="95"/>
      <c r="L185" s="96">
        <v>184.78</v>
      </c>
      <c r="M185" s="95"/>
      <c r="N185" s="99">
        <v>8272.7800000000007</v>
      </c>
      <c r="AF185" s="81"/>
      <c r="AG185" s="82"/>
      <c r="AH185" s="82"/>
      <c r="AK185" s="92" t="s">
        <v>278</v>
      </c>
      <c r="AM185" s="82"/>
      <c r="AN185" s="121"/>
      <c r="AR185" s="82"/>
      <c r="AT185" s="82"/>
    </row>
    <row r="186" spans="1:51" s="45" customFormat="1" ht="14.4" x14ac:dyDescent="0.3">
      <c r="A186" s="110"/>
      <c r="B186" s="111"/>
      <c r="C186" s="220" t="s">
        <v>193</v>
      </c>
      <c r="D186" s="220"/>
      <c r="E186" s="220"/>
      <c r="F186" s="85"/>
      <c r="G186" s="86"/>
      <c r="H186" s="86"/>
      <c r="I186" s="86"/>
      <c r="J186" s="88"/>
      <c r="K186" s="86"/>
      <c r="L186" s="112">
        <v>1057.8800000000001</v>
      </c>
      <c r="M186" s="105"/>
      <c r="N186" s="113">
        <v>47361.67</v>
      </c>
      <c r="AF186" s="81"/>
      <c r="AG186" s="82"/>
      <c r="AH186" s="82"/>
      <c r="AM186" s="82" t="s">
        <v>193</v>
      </c>
      <c r="AN186" s="121"/>
      <c r="AR186" s="82"/>
      <c r="AT186" s="82"/>
    </row>
    <row r="187" spans="1:51" s="45" customFormat="1" ht="21.6" x14ac:dyDescent="0.3">
      <c r="A187" s="83" t="s">
        <v>98</v>
      </c>
      <c r="B187" s="84" t="s">
        <v>203</v>
      </c>
      <c r="C187" s="220" t="s">
        <v>62</v>
      </c>
      <c r="D187" s="220"/>
      <c r="E187" s="220"/>
      <c r="F187" s="85" t="s">
        <v>13</v>
      </c>
      <c r="G187" s="86">
        <v>100</v>
      </c>
      <c r="H187" s="87">
        <v>1</v>
      </c>
      <c r="I187" s="87">
        <v>100</v>
      </c>
      <c r="J187" s="123">
        <v>162.38</v>
      </c>
      <c r="K187" s="86"/>
      <c r="L187" s="112">
        <v>16238</v>
      </c>
      <c r="M187" s="114">
        <v>8.16</v>
      </c>
      <c r="N187" s="113">
        <v>132502.07999999999</v>
      </c>
      <c r="AF187" s="81"/>
      <c r="AG187" s="82"/>
      <c r="AH187" s="82" t="s">
        <v>62</v>
      </c>
      <c r="AM187" s="82"/>
      <c r="AN187" s="121"/>
      <c r="AR187" s="82"/>
      <c r="AT187" s="82"/>
    </row>
    <row r="188" spans="1:51" s="45" customFormat="1" ht="14.4" x14ac:dyDescent="0.3">
      <c r="A188" s="110"/>
      <c r="B188" s="111"/>
      <c r="C188" s="218" t="s">
        <v>204</v>
      </c>
      <c r="D188" s="218"/>
      <c r="E188" s="218"/>
      <c r="F188" s="218"/>
      <c r="G188" s="218"/>
      <c r="H188" s="218"/>
      <c r="I188" s="218"/>
      <c r="J188" s="218"/>
      <c r="K188" s="218"/>
      <c r="L188" s="218"/>
      <c r="M188" s="218"/>
      <c r="N188" s="221"/>
      <c r="AF188" s="81"/>
      <c r="AG188" s="82"/>
      <c r="AH188" s="82"/>
      <c r="AM188" s="82"/>
      <c r="AN188" s="121"/>
      <c r="AP188" s="92" t="s">
        <v>204</v>
      </c>
      <c r="AR188" s="82"/>
      <c r="AT188" s="82"/>
    </row>
    <row r="189" spans="1:51" s="45" customFormat="1" ht="14.4" x14ac:dyDescent="0.3">
      <c r="A189" s="124"/>
      <c r="B189" s="125"/>
      <c r="C189" s="218" t="s">
        <v>206</v>
      </c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21"/>
      <c r="AF189" s="81"/>
      <c r="AG189" s="82"/>
      <c r="AH189" s="82"/>
      <c r="AM189" s="82"/>
      <c r="AN189" s="121"/>
      <c r="AQ189" s="92" t="s">
        <v>206</v>
      </c>
      <c r="AR189" s="82"/>
      <c r="AT189" s="82"/>
    </row>
    <row r="190" spans="1:51" s="45" customFormat="1" ht="14.4" x14ac:dyDescent="0.3">
      <c r="A190" s="110"/>
      <c r="B190" s="111"/>
      <c r="C190" s="220" t="s">
        <v>193</v>
      </c>
      <c r="D190" s="220"/>
      <c r="E190" s="220"/>
      <c r="F190" s="85"/>
      <c r="G190" s="86"/>
      <c r="H190" s="86"/>
      <c r="I190" s="86"/>
      <c r="J190" s="88"/>
      <c r="K190" s="86"/>
      <c r="L190" s="112">
        <v>16238</v>
      </c>
      <c r="M190" s="105"/>
      <c r="N190" s="113">
        <v>132502.07999999999</v>
      </c>
      <c r="AF190" s="81"/>
      <c r="AG190" s="82"/>
      <c r="AH190" s="82"/>
      <c r="AM190" s="82" t="s">
        <v>193</v>
      </c>
      <c r="AN190" s="121"/>
      <c r="AR190" s="82"/>
      <c r="AT190" s="82"/>
    </row>
    <row r="191" spans="1:51" s="45" customFormat="1" ht="0" hidden="1" customHeight="1" x14ac:dyDescent="0.3">
      <c r="A191" s="126"/>
      <c r="B191" s="127"/>
      <c r="C191" s="127"/>
      <c r="D191" s="127"/>
      <c r="E191" s="127"/>
      <c r="F191" s="128"/>
      <c r="G191" s="128"/>
      <c r="H191" s="128"/>
      <c r="I191" s="128"/>
      <c r="J191" s="129"/>
      <c r="K191" s="128"/>
      <c r="L191" s="129"/>
      <c r="M191" s="95"/>
      <c r="N191" s="129"/>
      <c r="AF191" s="81"/>
      <c r="AG191" s="82"/>
      <c r="AH191" s="82"/>
      <c r="AM191" s="82"/>
      <c r="AN191" s="121"/>
      <c r="AR191" s="82"/>
      <c r="AT191" s="82"/>
      <c r="AU191" s="155"/>
      <c r="AV191" s="156"/>
      <c r="AW191" s="156"/>
      <c r="AX191" s="156"/>
      <c r="AY191" s="155"/>
    </row>
    <row r="192" spans="1:51" s="45" customFormat="1" ht="14.4" x14ac:dyDescent="0.3">
      <c r="A192" s="130"/>
      <c r="B192" s="131"/>
      <c r="C192" s="220" t="s">
        <v>279</v>
      </c>
      <c r="D192" s="220"/>
      <c r="E192" s="220"/>
      <c r="F192" s="220"/>
      <c r="G192" s="220"/>
      <c r="H192" s="220"/>
      <c r="I192" s="220"/>
      <c r="J192" s="220"/>
      <c r="K192" s="220"/>
      <c r="L192" s="132"/>
      <c r="M192" s="133"/>
      <c r="N192" s="134"/>
      <c r="AF192" s="81"/>
      <c r="AG192" s="82"/>
      <c r="AH192" s="82"/>
      <c r="AM192" s="82"/>
      <c r="AN192" s="121"/>
      <c r="AR192" s="82" t="s">
        <v>279</v>
      </c>
      <c r="AT192" s="82"/>
      <c r="AU192" s="155"/>
      <c r="AV192" s="156"/>
      <c r="AW192" s="156"/>
      <c r="AX192" s="156"/>
      <c r="AY192" s="155"/>
    </row>
    <row r="193" spans="1:51" s="45" customFormat="1" ht="14.4" x14ac:dyDescent="0.3">
      <c r="A193" s="135"/>
      <c r="B193" s="91"/>
      <c r="C193" s="218" t="s">
        <v>208</v>
      </c>
      <c r="D193" s="218"/>
      <c r="E193" s="218"/>
      <c r="F193" s="218"/>
      <c r="G193" s="218"/>
      <c r="H193" s="218"/>
      <c r="I193" s="218"/>
      <c r="J193" s="218"/>
      <c r="K193" s="218"/>
      <c r="L193" s="136">
        <v>237961.36</v>
      </c>
      <c r="M193" s="137"/>
      <c r="N193" s="138"/>
      <c r="AF193" s="81"/>
      <c r="AG193" s="82"/>
      <c r="AH193" s="82"/>
      <c r="AM193" s="82"/>
      <c r="AN193" s="121"/>
      <c r="AR193" s="82"/>
      <c r="AS193" s="92" t="s">
        <v>208</v>
      </c>
      <c r="AT193" s="82"/>
      <c r="AU193" s="155"/>
      <c r="AV193" s="156"/>
      <c r="AW193" s="156"/>
      <c r="AX193" s="156"/>
      <c r="AY193" s="155"/>
    </row>
    <row r="194" spans="1:51" s="45" customFormat="1" ht="14.4" x14ac:dyDescent="0.3">
      <c r="A194" s="135"/>
      <c r="B194" s="91"/>
      <c r="C194" s="218" t="s">
        <v>209</v>
      </c>
      <c r="D194" s="218"/>
      <c r="E194" s="218"/>
      <c r="F194" s="218"/>
      <c r="G194" s="218"/>
      <c r="H194" s="218"/>
      <c r="I194" s="218"/>
      <c r="J194" s="218"/>
      <c r="K194" s="218"/>
      <c r="L194" s="139"/>
      <c r="M194" s="137"/>
      <c r="N194" s="138"/>
      <c r="AF194" s="81"/>
      <c r="AG194" s="82"/>
      <c r="AH194" s="82"/>
      <c r="AM194" s="82"/>
      <c r="AN194" s="121"/>
      <c r="AR194" s="82"/>
      <c r="AS194" s="92" t="s">
        <v>209</v>
      </c>
      <c r="AT194" s="82"/>
      <c r="AU194" s="155"/>
      <c r="AV194" s="156"/>
      <c r="AW194" s="156"/>
      <c r="AX194" s="156"/>
      <c r="AY194" s="155"/>
    </row>
    <row r="195" spans="1:51" s="45" customFormat="1" ht="14.4" x14ac:dyDescent="0.3">
      <c r="A195" s="135"/>
      <c r="B195" s="91"/>
      <c r="C195" s="218" t="s">
        <v>210</v>
      </c>
      <c r="D195" s="218"/>
      <c r="E195" s="218"/>
      <c r="F195" s="218"/>
      <c r="G195" s="218"/>
      <c r="H195" s="218"/>
      <c r="I195" s="218"/>
      <c r="J195" s="218"/>
      <c r="K195" s="218"/>
      <c r="L195" s="136">
        <v>9034.51</v>
      </c>
      <c r="M195" s="137"/>
      <c r="N195" s="138"/>
      <c r="AF195" s="81"/>
      <c r="AG195" s="82"/>
      <c r="AH195" s="82"/>
      <c r="AM195" s="82"/>
      <c r="AN195" s="121"/>
      <c r="AR195" s="82"/>
      <c r="AS195" s="92" t="s">
        <v>210</v>
      </c>
      <c r="AT195" s="82"/>
      <c r="AU195" s="155"/>
      <c r="AV195" s="156"/>
      <c r="AW195" s="156"/>
      <c r="AX195" s="156"/>
      <c r="AY195" s="155"/>
    </row>
    <row r="196" spans="1:51" s="45" customFormat="1" ht="14.4" x14ac:dyDescent="0.3">
      <c r="A196" s="135"/>
      <c r="B196" s="91"/>
      <c r="C196" s="218" t="s">
        <v>211</v>
      </c>
      <c r="D196" s="218"/>
      <c r="E196" s="218"/>
      <c r="F196" s="218"/>
      <c r="G196" s="218"/>
      <c r="H196" s="218"/>
      <c r="I196" s="218"/>
      <c r="J196" s="218"/>
      <c r="K196" s="218"/>
      <c r="L196" s="136">
        <v>15143.94</v>
      </c>
      <c r="M196" s="137"/>
      <c r="N196" s="138"/>
      <c r="AF196" s="81"/>
      <c r="AG196" s="82"/>
      <c r="AH196" s="82"/>
      <c r="AM196" s="82"/>
      <c r="AN196" s="121"/>
      <c r="AR196" s="82"/>
      <c r="AS196" s="92" t="s">
        <v>211</v>
      </c>
      <c r="AT196" s="82"/>
      <c r="AU196" s="155"/>
      <c r="AV196" s="156"/>
      <c r="AW196" s="156"/>
      <c r="AX196" s="156"/>
      <c r="AY196" s="155"/>
    </row>
    <row r="197" spans="1:51" s="45" customFormat="1" ht="14.4" x14ac:dyDescent="0.3">
      <c r="A197" s="135"/>
      <c r="B197" s="91"/>
      <c r="C197" s="218" t="s">
        <v>280</v>
      </c>
      <c r="D197" s="218"/>
      <c r="E197" s="218"/>
      <c r="F197" s="218"/>
      <c r="G197" s="218"/>
      <c r="H197" s="218"/>
      <c r="I197" s="218"/>
      <c r="J197" s="218"/>
      <c r="K197" s="218"/>
      <c r="L197" s="136">
        <v>1754.21</v>
      </c>
      <c r="M197" s="137"/>
      <c r="N197" s="138"/>
      <c r="AF197" s="81"/>
      <c r="AG197" s="82"/>
      <c r="AH197" s="82"/>
      <c r="AM197" s="82"/>
      <c r="AN197" s="121"/>
      <c r="AR197" s="82"/>
      <c r="AS197" s="92" t="s">
        <v>280</v>
      </c>
      <c r="AT197" s="82"/>
      <c r="AU197" s="155"/>
      <c r="AV197" s="156"/>
      <c r="AW197" s="156"/>
      <c r="AX197" s="156"/>
      <c r="AY197" s="155"/>
    </row>
    <row r="198" spans="1:51" s="45" customFormat="1" ht="14.4" x14ac:dyDescent="0.3">
      <c r="A198" s="135"/>
      <c r="B198" s="91"/>
      <c r="C198" s="218" t="s">
        <v>212</v>
      </c>
      <c r="D198" s="218"/>
      <c r="E198" s="218"/>
      <c r="F198" s="218"/>
      <c r="G198" s="218"/>
      <c r="H198" s="218"/>
      <c r="I198" s="218"/>
      <c r="J198" s="218"/>
      <c r="K198" s="218"/>
      <c r="L198" s="136">
        <v>213782.91</v>
      </c>
      <c r="M198" s="137"/>
      <c r="N198" s="138"/>
      <c r="AF198" s="81"/>
      <c r="AG198" s="82"/>
      <c r="AH198" s="82"/>
      <c r="AM198" s="82"/>
      <c r="AN198" s="121"/>
      <c r="AR198" s="82"/>
      <c r="AS198" s="92" t="s">
        <v>212</v>
      </c>
      <c r="AT198" s="82"/>
      <c r="AU198" s="155"/>
      <c r="AV198" s="156"/>
      <c r="AW198" s="156"/>
      <c r="AX198" s="156"/>
      <c r="AY198" s="155"/>
    </row>
    <row r="199" spans="1:51" s="45" customFormat="1" ht="14.4" x14ac:dyDescent="0.3">
      <c r="A199" s="135"/>
      <c r="B199" s="91"/>
      <c r="C199" s="218" t="s">
        <v>213</v>
      </c>
      <c r="D199" s="218"/>
      <c r="E199" s="218"/>
      <c r="F199" s="218"/>
      <c r="G199" s="218"/>
      <c r="H199" s="218"/>
      <c r="I199" s="218"/>
      <c r="J199" s="218"/>
      <c r="K199" s="218"/>
      <c r="L199" s="136">
        <v>255754</v>
      </c>
      <c r="M199" s="137"/>
      <c r="N199" s="138"/>
      <c r="AF199" s="81"/>
      <c r="AG199" s="82"/>
      <c r="AH199" s="82"/>
      <c r="AM199" s="82"/>
      <c r="AN199" s="121"/>
      <c r="AR199" s="82"/>
      <c r="AS199" s="92" t="s">
        <v>213</v>
      </c>
      <c r="AT199" s="82"/>
      <c r="AU199" s="155"/>
      <c r="AV199" s="156"/>
      <c r="AW199" s="156"/>
      <c r="AX199" s="156"/>
      <c r="AY199" s="155"/>
    </row>
    <row r="200" spans="1:51" s="45" customFormat="1" ht="14.4" x14ac:dyDescent="0.3">
      <c r="A200" s="135"/>
      <c r="B200" s="91"/>
      <c r="C200" s="218" t="s">
        <v>209</v>
      </c>
      <c r="D200" s="218"/>
      <c r="E200" s="218"/>
      <c r="F200" s="218"/>
      <c r="G200" s="218"/>
      <c r="H200" s="218"/>
      <c r="I200" s="218"/>
      <c r="J200" s="218"/>
      <c r="K200" s="218"/>
      <c r="L200" s="139"/>
      <c r="M200" s="137"/>
      <c r="N200" s="138"/>
      <c r="AF200" s="81"/>
      <c r="AG200" s="82"/>
      <c r="AH200" s="82"/>
      <c r="AM200" s="82"/>
      <c r="AN200" s="121"/>
      <c r="AR200" s="82"/>
      <c r="AS200" s="92" t="s">
        <v>209</v>
      </c>
      <c r="AT200" s="82"/>
      <c r="AU200" s="155"/>
      <c r="AV200" s="156"/>
      <c r="AW200" s="156"/>
      <c r="AX200" s="156"/>
      <c r="AY200" s="155"/>
    </row>
    <row r="201" spans="1:51" s="45" customFormat="1" ht="14.4" x14ac:dyDescent="0.3">
      <c r="A201" s="135"/>
      <c r="B201" s="91"/>
      <c r="C201" s="218" t="s">
        <v>281</v>
      </c>
      <c r="D201" s="218"/>
      <c r="E201" s="218"/>
      <c r="F201" s="218"/>
      <c r="G201" s="218"/>
      <c r="H201" s="218"/>
      <c r="I201" s="218"/>
      <c r="J201" s="218"/>
      <c r="K201" s="218"/>
      <c r="L201" s="136">
        <v>9034.51</v>
      </c>
      <c r="M201" s="137"/>
      <c r="N201" s="138"/>
      <c r="AF201" s="81"/>
      <c r="AG201" s="82"/>
      <c r="AH201" s="82"/>
      <c r="AM201" s="82"/>
      <c r="AN201" s="121"/>
      <c r="AR201" s="82"/>
      <c r="AS201" s="92" t="s">
        <v>281</v>
      </c>
      <c r="AT201" s="82"/>
      <c r="AU201" s="155"/>
      <c r="AV201" s="156"/>
      <c r="AW201" s="156"/>
      <c r="AX201" s="156"/>
      <c r="AY201" s="155"/>
    </row>
    <row r="202" spans="1:51" s="45" customFormat="1" ht="14.4" x14ac:dyDescent="0.3">
      <c r="A202" s="135"/>
      <c r="B202" s="91"/>
      <c r="C202" s="218" t="s">
        <v>282</v>
      </c>
      <c r="D202" s="218"/>
      <c r="E202" s="218"/>
      <c r="F202" s="218"/>
      <c r="G202" s="218"/>
      <c r="H202" s="218"/>
      <c r="I202" s="218"/>
      <c r="J202" s="218"/>
      <c r="K202" s="218"/>
      <c r="L202" s="136">
        <v>15143.94</v>
      </c>
      <c r="M202" s="137"/>
      <c r="N202" s="138"/>
      <c r="AF202" s="81"/>
      <c r="AG202" s="82"/>
      <c r="AH202" s="82"/>
      <c r="AM202" s="82"/>
      <c r="AN202" s="121"/>
      <c r="AR202" s="82"/>
      <c r="AS202" s="92" t="s">
        <v>282</v>
      </c>
      <c r="AT202" s="82"/>
      <c r="AU202" s="155"/>
      <c r="AV202" s="156"/>
      <c r="AW202" s="156"/>
      <c r="AX202" s="156"/>
      <c r="AY202" s="155"/>
    </row>
    <row r="203" spans="1:51" s="45" customFormat="1" ht="14.4" x14ac:dyDescent="0.3">
      <c r="A203" s="135"/>
      <c r="B203" s="91"/>
      <c r="C203" s="218" t="s">
        <v>283</v>
      </c>
      <c r="D203" s="218"/>
      <c r="E203" s="218"/>
      <c r="F203" s="218"/>
      <c r="G203" s="218"/>
      <c r="H203" s="218"/>
      <c r="I203" s="218"/>
      <c r="J203" s="218"/>
      <c r="K203" s="218"/>
      <c r="L203" s="136">
        <v>1754.21</v>
      </c>
      <c r="M203" s="137"/>
      <c r="N203" s="138"/>
      <c r="AF203" s="81"/>
      <c r="AG203" s="82"/>
      <c r="AH203" s="82"/>
      <c r="AM203" s="82"/>
      <c r="AN203" s="121"/>
      <c r="AR203" s="82"/>
      <c r="AS203" s="92" t="s">
        <v>283</v>
      </c>
      <c r="AT203" s="82"/>
      <c r="AU203" s="155"/>
      <c r="AV203" s="156"/>
      <c r="AW203" s="156"/>
      <c r="AX203" s="156"/>
      <c r="AY203" s="155"/>
    </row>
    <row r="204" spans="1:51" s="45" customFormat="1" ht="14.4" x14ac:dyDescent="0.3">
      <c r="A204" s="135"/>
      <c r="B204" s="91"/>
      <c r="C204" s="218" t="s">
        <v>284</v>
      </c>
      <c r="D204" s="218"/>
      <c r="E204" s="218"/>
      <c r="F204" s="218"/>
      <c r="G204" s="218"/>
      <c r="H204" s="218"/>
      <c r="I204" s="218"/>
      <c r="J204" s="218"/>
      <c r="K204" s="218"/>
      <c r="L204" s="136">
        <v>213782.91</v>
      </c>
      <c r="M204" s="137"/>
      <c r="N204" s="138"/>
      <c r="AF204" s="81"/>
      <c r="AG204" s="82"/>
      <c r="AH204" s="82"/>
      <c r="AM204" s="82"/>
      <c r="AN204" s="121"/>
      <c r="AR204" s="82"/>
      <c r="AS204" s="92" t="s">
        <v>284</v>
      </c>
      <c r="AT204" s="82"/>
      <c r="AU204" s="155"/>
      <c r="AV204" s="156"/>
      <c r="AW204" s="156"/>
      <c r="AX204" s="156"/>
      <c r="AY204" s="155"/>
    </row>
    <row r="205" spans="1:51" s="45" customFormat="1" ht="14.4" x14ac:dyDescent="0.3">
      <c r="A205" s="135"/>
      <c r="B205" s="91"/>
      <c r="C205" s="218" t="s">
        <v>285</v>
      </c>
      <c r="D205" s="218"/>
      <c r="E205" s="218"/>
      <c r="F205" s="218"/>
      <c r="G205" s="218"/>
      <c r="H205" s="218"/>
      <c r="I205" s="218"/>
      <c r="J205" s="218"/>
      <c r="K205" s="218"/>
      <c r="L205" s="136">
        <v>11077.03</v>
      </c>
      <c r="M205" s="137"/>
      <c r="N205" s="138"/>
      <c r="AF205" s="81"/>
      <c r="AG205" s="82"/>
      <c r="AH205" s="82"/>
      <c r="AM205" s="82"/>
      <c r="AN205" s="121"/>
      <c r="AR205" s="82"/>
      <c r="AS205" s="92" t="s">
        <v>285</v>
      </c>
      <c r="AT205" s="82"/>
      <c r="AU205" s="155"/>
      <c r="AV205" s="156"/>
      <c r="AW205" s="156"/>
      <c r="AX205" s="156"/>
      <c r="AY205" s="155"/>
    </row>
    <row r="206" spans="1:51" s="45" customFormat="1" ht="14.4" x14ac:dyDescent="0.3">
      <c r="A206" s="135"/>
      <c r="B206" s="91"/>
      <c r="C206" s="218" t="s">
        <v>286</v>
      </c>
      <c r="D206" s="218"/>
      <c r="E206" s="218"/>
      <c r="F206" s="218"/>
      <c r="G206" s="218"/>
      <c r="H206" s="218"/>
      <c r="I206" s="218"/>
      <c r="J206" s="218"/>
      <c r="K206" s="218"/>
      <c r="L206" s="136">
        <v>6715.61</v>
      </c>
      <c r="M206" s="137"/>
      <c r="N206" s="138"/>
      <c r="AF206" s="81"/>
      <c r="AG206" s="82"/>
      <c r="AH206" s="82"/>
      <c r="AM206" s="82"/>
      <c r="AN206" s="121"/>
      <c r="AR206" s="82"/>
      <c r="AS206" s="92" t="s">
        <v>286</v>
      </c>
      <c r="AT206" s="82"/>
      <c r="AU206" s="155"/>
      <c r="AV206" s="156"/>
      <c r="AW206" s="156"/>
      <c r="AX206" s="156"/>
      <c r="AY206" s="155"/>
    </row>
    <row r="207" spans="1:51" s="45" customFormat="1" ht="14.4" x14ac:dyDescent="0.3">
      <c r="A207" s="135"/>
      <c r="B207" s="91"/>
      <c r="C207" s="218" t="s">
        <v>222</v>
      </c>
      <c r="D207" s="218"/>
      <c r="E207" s="218"/>
      <c r="F207" s="218"/>
      <c r="G207" s="218"/>
      <c r="H207" s="218"/>
      <c r="I207" s="218"/>
      <c r="J207" s="218"/>
      <c r="K207" s="218"/>
      <c r="L207" s="136">
        <v>10788.72</v>
      </c>
      <c r="M207" s="137"/>
      <c r="N207" s="138"/>
      <c r="AF207" s="81"/>
      <c r="AG207" s="82"/>
      <c r="AH207" s="82"/>
      <c r="AM207" s="82"/>
      <c r="AN207" s="121"/>
      <c r="AR207" s="82"/>
      <c r="AS207" s="92" t="s">
        <v>222</v>
      </c>
      <c r="AT207" s="82"/>
      <c r="AU207" s="155"/>
      <c r="AV207" s="156"/>
      <c r="AW207" s="156"/>
      <c r="AX207" s="156"/>
      <c r="AY207" s="155"/>
    </row>
    <row r="208" spans="1:51" s="45" customFormat="1" ht="14.4" x14ac:dyDescent="0.3">
      <c r="A208" s="135"/>
      <c r="B208" s="91"/>
      <c r="C208" s="218" t="s">
        <v>223</v>
      </c>
      <c r="D208" s="218"/>
      <c r="E208" s="218"/>
      <c r="F208" s="218"/>
      <c r="G208" s="218"/>
      <c r="H208" s="218"/>
      <c r="I208" s="218"/>
      <c r="J208" s="218"/>
      <c r="K208" s="218"/>
      <c r="L208" s="136">
        <v>11077.03</v>
      </c>
      <c r="M208" s="137"/>
      <c r="N208" s="138"/>
      <c r="AF208" s="81"/>
      <c r="AG208" s="82"/>
      <c r="AH208" s="82"/>
      <c r="AM208" s="82"/>
      <c r="AN208" s="121"/>
      <c r="AR208" s="82"/>
      <c r="AS208" s="92" t="s">
        <v>223</v>
      </c>
      <c r="AT208" s="82"/>
      <c r="AU208" s="155"/>
      <c r="AV208" s="156"/>
      <c r="AW208" s="156"/>
      <c r="AX208" s="156"/>
      <c r="AY208" s="155"/>
    </row>
    <row r="209" spans="1:53" s="45" customFormat="1" ht="14.4" x14ac:dyDescent="0.3">
      <c r="A209" s="135"/>
      <c r="B209" s="91"/>
      <c r="C209" s="218" t="s">
        <v>224</v>
      </c>
      <c r="D209" s="218"/>
      <c r="E209" s="218"/>
      <c r="F209" s="218"/>
      <c r="G209" s="218"/>
      <c r="H209" s="218"/>
      <c r="I209" s="218"/>
      <c r="J209" s="218"/>
      <c r="K209" s="218"/>
      <c r="L209" s="136">
        <v>6715.61</v>
      </c>
      <c r="M209" s="137"/>
      <c r="N209" s="138"/>
      <c r="AF209" s="81"/>
      <c r="AG209" s="82"/>
      <c r="AH209" s="82"/>
      <c r="AM209" s="82"/>
      <c r="AN209" s="121"/>
      <c r="AR209" s="82"/>
      <c r="AS209" s="92" t="s">
        <v>224</v>
      </c>
      <c r="AT209" s="82"/>
      <c r="AU209" s="155"/>
      <c r="AV209" s="156"/>
      <c r="AW209" s="156"/>
      <c r="AX209" s="156"/>
      <c r="AY209" s="155"/>
    </row>
    <row r="210" spans="1:53" s="45" customFormat="1" ht="14.4" x14ac:dyDescent="0.3">
      <c r="A210" s="135"/>
      <c r="B210" s="140"/>
      <c r="C210" s="219" t="s">
        <v>287</v>
      </c>
      <c r="D210" s="219"/>
      <c r="E210" s="219"/>
      <c r="F210" s="219"/>
      <c r="G210" s="219"/>
      <c r="H210" s="219"/>
      <c r="I210" s="219"/>
      <c r="J210" s="219"/>
      <c r="K210" s="219"/>
      <c r="L210" s="141">
        <v>255754</v>
      </c>
      <c r="M210" s="142"/>
      <c r="N210" s="143"/>
      <c r="AF210" s="81"/>
      <c r="AG210" s="82"/>
      <c r="AH210" s="82"/>
      <c r="AM210" s="82"/>
      <c r="AN210" s="121"/>
      <c r="AR210" s="82"/>
      <c r="AT210" s="82" t="s">
        <v>287</v>
      </c>
      <c r="AU210" s="155"/>
      <c r="AV210" s="156"/>
      <c r="AW210" s="156"/>
      <c r="AX210" s="156"/>
      <c r="AY210" s="155"/>
    </row>
    <row r="211" spans="1:53" s="45" customFormat="1" ht="11.25" hidden="1" customHeight="1" x14ac:dyDescent="0.3"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8"/>
      <c r="M211" s="158"/>
      <c r="N211" s="158"/>
      <c r="R211" s="159"/>
    </row>
    <row r="212" spans="1:53" s="45" customFormat="1" ht="14.4" x14ac:dyDescent="0.3">
      <c r="A212" s="130"/>
      <c r="B212" s="131"/>
      <c r="C212" s="220" t="s">
        <v>288</v>
      </c>
      <c r="D212" s="220"/>
      <c r="E212" s="220"/>
      <c r="F212" s="220"/>
      <c r="G212" s="220"/>
      <c r="H212" s="220"/>
      <c r="I212" s="220"/>
      <c r="J212" s="220"/>
      <c r="K212" s="220"/>
      <c r="L212" s="132"/>
      <c r="M212" s="133"/>
      <c r="N212" s="134"/>
      <c r="AZ212" s="82" t="s">
        <v>288</v>
      </c>
    </row>
    <row r="213" spans="1:53" s="45" customFormat="1" ht="14.4" x14ac:dyDescent="0.3">
      <c r="A213" s="135"/>
      <c r="B213" s="91"/>
      <c r="C213" s="218" t="s">
        <v>208</v>
      </c>
      <c r="D213" s="218"/>
      <c r="E213" s="218"/>
      <c r="F213" s="218"/>
      <c r="G213" s="218"/>
      <c r="H213" s="218"/>
      <c r="I213" s="218"/>
      <c r="J213" s="218"/>
      <c r="K213" s="218"/>
      <c r="L213" s="136">
        <v>418702.68</v>
      </c>
      <c r="M213" s="137"/>
      <c r="N213" s="160">
        <v>5593941.6699999999</v>
      </c>
      <c r="AZ213" s="82"/>
      <c r="BA213" s="92" t="s">
        <v>208</v>
      </c>
    </row>
    <row r="214" spans="1:53" s="45" customFormat="1" ht="14.4" x14ac:dyDescent="0.3">
      <c r="A214" s="135"/>
      <c r="B214" s="91"/>
      <c r="C214" s="218" t="s">
        <v>209</v>
      </c>
      <c r="D214" s="218"/>
      <c r="E214" s="218"/>
      <c r="F214" s="218"/>
      <c r="G214" s="218"/>
      <c r="H214" s="218"/>
      <c r="I214" s="218"/>
      <c r="J214" s="218"/>
      <c r="K214" s="218"/>
      <c r="L214" s="139"/>
      <c r="M214" s="137"/>
      <c r="N214" s="138"/>
      <c r="AZ214" s="82"/>
      <c r="BA214" s="92" t="s">
        <v>209</v>
      </c>
    </row>
    <row r="215" spans="1:53" s="45" customFormat="1" ht="14.4" x14ac:dyDescent="0.3">
      <c r="A215" s="135"/>
      <c r="B215" s="91"/>
      <c r="C215" s="218" t="s">
        <v>210</v>
      </c>
      <c r="D215" s="218"/>
      <c r="E215" s="218"/>
      <c r="F215" s="218"/>
      <c r="G215" s="218"/>
      <c r="H215" s="218"/>
      <c r="I215" s="218"/>
      <c r="J215" s="218"/>
      <c r="K215" s="218"/>
      <c r="L215" s="136">
        <v>47665.91</v>
      </c>
      <c r="M215" s="137"/>
      <c r="N215" s="160">
        <v>2134002.79</v>
      </c>
      <c r="AZ215" s="82"/>
      <c r="BA215" s="92" t="s">
        <v>210</v>
      </c>
    </row>
    <row r="216" spans="1:53" s="45" customFormat="1" ht="14.4" x14ac:dyDescent="0.3">
      <c r="A216" s="135"/>
      <c r="B216" s="91"/>
      <c r="C216" s="218" t="s">
        <v>211</v>
      </c>
      <c r="D216" s="218"/>
      <c r="E216" s="218"/>
      <c r="F216" s="218"/>
      <c r="G216" s="218"/>
      <c r="H216" s="218"/>
      <c r="I216" s="218"/>
      <c r="J216" s="218"/>
      <c r="K216" s="218"/>
      <c r="L216" s="136">
        <v>85094.26</v>
      </c>
      <c r="M216" s="137"/>
      <c r="N216" s="160">
        <v>1126648</v>
      </c>
      <c r="AZ216" s="82"/>
      <c r="BA216" s="92" t="s">
        <v>211</v>
      </c>
    </row>
    <row r="217" spans="1:53" s="45" customFormat="1" ht="14.4" x14ac:dyDescent="0.3">
      <c r="A217" s="135"/>
      <c r="B217" s="91"/>
      <c r="C217" s="218" t="s">
        <v>280</v>
      </c>
      <c r="D217" s="218"/>
      <c r="E217" s="218"/>
      <c r="F217" s="218"/>
      <c r="G217" s="218"/>
      <c r="H217" s="218"/>
      <c r="I217" s="218"/>
      <c r="J217" s="218"/>
      <c r="K217" s="218"/>
      <c r="L217" s="136">
        <v>1754.21</v>
      </c>
      <c r="M217" s="137"/>
      <c r="N217" s="160">
        <v>78535.98</v>
      </c>
      <c r="AZ217" s="82"/>
      <c r="BA217" s="92" t="s">
        <v>280</v>
      </c>
    </row>
    <row r="218" spans="1:53" s="45" customFormat="1" ht="14.4" x14ac:dyDescent="0.3">
      <c r="A218" s="135"/>
      <c r="B218" s="91"/>
      <c r="C218" s="218" t="s">
        <v>212</v>
      </c>
      <c r="D218" s="218"/>
      <c r="E218" s="218"/>
      <c r="F218" s="218"/>
      <c r="G218" s="218"/>
      <c r="H218" s="218"/>
      <c r="I218" s="218"/>
      <c r="J218" s="218"/>
      <c r="K218" s="218"/>
      <c r="L218" s="136">
        <v>285942.51</v>
      </c>
      <c r="M218" s="137"/>
      <c r="N218" s="160">
        <v>2333290.88</v>
      </c>
      <c r="AZ218" s="82"/>
      <c r="BA218" s="92" t="s">
        <v>212</v>
      </c>
    </row>
    <row r="219" spans="1:53" s="45" customFormat="1" ht="14.4" x14ac:dyDescent="0.3">
      <c r="A219" s="135"/>
      <c r="B219" s="91"/>
      <c r="C219" s="218" t="s">
        <v>213</v>
      </c>
      <c r="D219" s="218"/>
      <c r="E219" s="218"/>
      <c r="F219" s="218"/>
      <c r="G219" s="218"/>
      <c r="H219" s="218"/>
      <c r="I219" s="218"/>
      <c r="J219" s="218"/>
      <c r="K219" s="218"/>
      <c r="L219" s="136">
        <v>491738.23</v>
      </c>
      <c r="M219" s="137"/>
      <c r="N219" s="160">
        <v>8863743.5800000001</v>
      </c>
      <c r="AZ219" s="82"/>
      <c r="BA219" s="92" t="s">
        <v>213</v>
      </c>
    </row>
    <row r="220" spans="1:53" s="45" customFormat="1" ht="14.4" x14ac:dyDescent="0.3">
      <c r="A220" s="135"/>
      <c r="B220" s="91"/>
      <c r="C220" s="218" t="s">
        <v>214</v>
      </c>
      <c r="D220" s="218"/>
      <c r="E220" s="218"/>
      <c r="F220" s="218"/>
      <c r="G220" s="218"/>
      <c r="H220" s="218"/>
      <c r="I220" s="218"/>
      <c r="J220" s="218"/>
      <c r="K220" s="218"/>
      <c r="L220" s="136">
        <v>482183.35</v>
      </c>
      <c r="M220" s="137"/>
      <c r="N220" s="160">
        <v>8737236.9700000007</v>
      </c>
      <c r="AZ220" s="82"/>
      <c r="BA220" s="92" t="s">
        <v>214</v>
      </c>
    </row>
    <row r="221" spans="1:53" s="45" customFormat="1" ht="14.4" x14ac:dyDescent="0.3">
      <c r="A221" s="135"/>
      <c r="B221" s="91"/>
      <c r="C221" s="218" t="s">
        <v>215</v>
      </c>
      <c r="D221" s="218"/>
      <c r="E221" s="218"/>
      <c r="F221" s="218"/>
      <c r="G221" s="218"/>
      <c r="H221" s="218"/>
      <c r="I221" s="218"/>
      <c r="J221" s="218"/>
      <c r="K221" s="218"/>
      <c r="L221" s="139"/>
      <c r="M221" s="137"/>
      <c r="N221" s="138"/>
      <c r="AZ221" s="82"/>
      <c r="BA221" s="92" t="s">
        <v>215</v>
      </c>
    </row>
    <row r="222" spans="1:53" s="45" customFormat="1" ht="14.4" x14ac:dyDescent="0.3">
      <c r="A222" s="135"/>
      <c r="B222" s="91"/>
      <c r="C222" s="218" t="s">
        <v>216</v>
      </c>
      <c r="D222" s="218"/>
      <c r="E222" s="218"/>
      <c r="F222" s="218"/>
      <c r="G222" s="218"/>
      <c r="H222" s="218"/>
      <c r="I222" s="218"/>
      <c r="J222" s="218"/>
      <c r="K222" s="218"/>
      <c r="L222" s="136">
        <v>47665.91</v>
      </c>
      <c r="M222" s="137"/>
      <c r="N222" s="160">
        <v>2134002.79</v>
      </c>
      <c r="AZ222" s="82"/>
      <c r="BA222" s="92" t="s">
        <v>216</v>
      </c>
    </row>
    <row r="223" spans="1:53" s="45" customFormat="1" ht="14.4" x14ac:dyDescent="0.3">
      <c r="A223" s="135"/>
      <c r="B223" s="91"/>
      <c r="C223" s="218" t="s">
        <v>217</v>
      </c>
      <c r="D223" s="218"/>
      <c r="E223" s="218"/>
      <c r="F223" s="218"/>
      <c r="G223" s="218"/>
      <c r="H223" s="218"/>
      <c r="I223" s="218"/>
      <c r="J223" s="218"/>
      <c r="K223" s="218"/>
      <c r="L223" s="136">
        <v>75539.38</v>
      </c>
      <c r="M223" s="137"/>
      <c r="N223" s="160">
        <v>1000141.39</v>
      </c>
      <c r="AZ223" s="82"/>
      <c r="BA223" s="92" t="s">
        <v>217</v>
      </c>
    </row>
    <row r="224" spans="1:53" s="45" customFormat="1" ht="14.4" x14ac:dyDescent="0.3">
      <c r="A224" s="135"/>
      <c r="B224" s="91"/>
      <c r="C224" s="218" t="s">
        <v>289</v>
      </c>
      <c r="D224" s="218"/>
      <c r="E224" s="218"/>
      <c r="F224" s="218"/>
      <c r="G224" s="218"/>
      <c r="H224" s="218"/>
      <c r="I224" s="218"/>
      <c r="J224" s="218"/>
      <c r="K224" s="218"/>
      <c r="L224" s="136">
        <v>1754.21</v>
      </c>
      <c r="M224" s="137"/>
      <c r="N224" s="160">
        <v>78535.98</v>
      </c>
      <c r="AZ224" s="82"/>
      <c r="BA224" s="92" t="s">
        <v>289</v>
      </c>
    </row>
    <row r="225" spans="1:60" s="45" customFormat="1" ht="14.4" x14ac:dyDescent="0.3">
      <c r="A225" s="135"/>
      <c r="B225" s="91"/>
      <c r="C225" s="218" t="s">
        <v>218</v>
      </c>
      <c r="D225" s="218"/>
      <c r="E225" s="218"/>
      <c r="F225" s="218"/>
      <c r="G225" s="218"/>
      <c r="H225" s="218"/>
      <c r="I225" s="218"/>
      <c r="J225" s="218"/>
      <c r="K225" s="218"/>
      <c r="L225" s="136">
        <v>285942.51</v>
      </c>
      <c r="M225" s="137"/>
      <c r="N225" s="160">
        <v>2333290.88</v>
      </c>
      <c r="AZ225" s="82"/>
      <c r="BA225" s="92" t="s">
        <v>218</v>
      </c>
    </row>
    <row r="226" spans="1:60" s="45" customFormat="1" ht="14.4" x14ac:dyDescent="0.3">
      <c r="A226" s="135"/>
      <c r="B226" s="91"/>
      <c r="C226" s="218" t="s">
        <v>219</v>
      </c>
      <c r="D226" s="218"/>
      <c r="E226" s="218"/>
      <c r="F226" s="218"/>
      <c r="G226" s="218"/>
      <c r="H226" s="218"/>
      <c r="I226" s="218"/>
      <c r="J226" s="218"/>
      <c r="K226" s="218"/>
      <c r="L226" s="136">
        <v>46231.61</v>
      </c>
      <c r="M226" s="137"/>
      <c r="N226" s="160">
        <v>2069789.13</v>
      </c>
      <c r="AZ226" s="82"/>
      <c r="BA226" s="92" t="s">
        <v>219</v>
      </c>
    </row>
    <row r="227" spans="1:60" s="45" customFormat="1" ht="14.4" x14ac:dyDescent="0.3">
      <c r="A227" s="135"/>
      <c r="B227" s="91"/>
      <c r="C227" s="218" t="s">
        <v>220</v>
      </c>
      <c r="D227" s="218"/>
      <c r="E227" s="218"/>
      <c r="F227" s="218"/>
      <c r="G227" s="218"/>
      <c r="H227" s="218"/>
      <c r="I227" s="218"/>
      <c r="J227" s="218"/>
      <c r="K227" s="218"/>
      <c r="L227" s="136">
        <v>26803.94</v>
      </c>
      <c r="M227" s="137"/>
      <c r="N227" s="160">
        <v>1200012.78</v>
      </c>
      <c r="AZ227" s="82"/>
      <c r="BA227" s="92" t="s">
        <v>220</v>
      </c>
    </row>
    <row r="228" spans="1:60" s="45" customFormat="1" ht="14.4" x14ac:dyDescent="0.3">
      <c r="A228" s="135"/>
      <c r="B228" s="91"/>
      <c r="C228" s="218" t="s">
        <v>221</v>
      </c>
      <c r="D228" s="218"/>
      <c r="E228" s="218"/>
      <c r="F228" s="218"/>
      <c r="G228" s="218"/>
      <c r="H228" s="218"/>
      <c r="I228" s="218"/>
      <c r="J228" s="218"/>
      <c r="K228" s="218"/>
      <c r="L228" s="136">
        <v>9554.8799999999992</v>
      </c>
      <c r="M228" s="137"/>
      <c r="N228" s="160">
        <v>126506.61</v>
      </c>
      <c r="AZ228" s="82"/>
      <c r="BA228" s="92" t="s">
        <v>221</v>
      </c>
    </row>
    <row r="229" spans="1:60" s="45" customFormat="1" ht="14.4" x14ac:dyDescent="0.3">
      <c r="A229" s="135"/>
      <c r="B229" s="91"/>
      <c r="C229" s="218" t="s">
        <v>222</v>
      </c>
      <c r="D229" s="218"/>
      <c r="E229" s="218"/>
      <c r="F229" s="218"/>
      <c r="G229" s="218"/>
      <c r="H229" s="218"/>
      <c r="I229" s="218"/>
      <c r="J229" s="218"/>
      <c r="K229" s="218"/>
      <c r="L229" s="136">
        <v>49420.12</v>
      </c>
      <c r="M229" s="137"/>
      <c r="N229" s="160">
        <v>2212538.77</v>
      </c>
      <c r="AZ229" s="82"/>
      <c r="BA229" s="92" t="s">
        <v>222</v>
      </c>
    </row>
    <row r="230" spans="1:60" s="45" customFormat="1" ht="14.4" x14ac:dyDescent="0.3">
      <c r="A230" s="135"/>
      <c r="B230" s="91"/>
      <c r="C230" s="218" t="s">
        <v>223</v>
      </c>
      <c r="D230" s="218"/>
      <c r="E230" s="218"/>
      <c r="F230" s="218"/>
      <c r="G230" s="218"/>
      <c r="H230" s="218"/>
      <c r="I230" s="218"/>
      <c r="J230" s="218"/>
      <c r="K230" s="218"/>
      <c r="L230" s="136">
        <v>46231.61</v>
      </c>
      <c r="M230" s="137"/>
      <c r="N230" s="160">
        <v>2069789.13</v>
      </c>
      <c r="AZ230" s="82"/>
      <c r="BA230" s="92" t="s">
        <v>223</v>
      </c>
    </row>
    <row r="231" spans="1:60" s="45" customFormat="1" ht="14.4" x14ac:dyDescent="0.3">
      <c r="A231" s="135"/>
      <c r="B231" s="91"/>
      <c r="C231" s="218" t="s">
        <v>224</v>
      </c>
      <c r="D231" s="218"/>
      <c r="E231" s="218"/>
      <c r="F231" s="218"/>
      <c r="G231" s="218"/>
      <c r="H231" s="218"/>
      <c r="I231" s="218"/>
      <c r="J231" s="218"/>
      <c r="K231" s="218"/>
      <c r="L231" s="136">
        <v>26803.94</v>
      </c>
      <c r="M231" s="137"/>
      <c r="N231" s="160">
        <v>1200012.78</v>
      </c>
      <c r="AZ231" s="82"/>
      <c r="BA231" s="92" t="s">
        <v>224</v>
      </c>
    </row>
    <row r="232" spans="1:60" s="45" customFormat="1" ht="14.4" x14ac:dyDescent="0.3">
      <c r="A232" s="135"/>
      <c r="B232" s="91"/>
      <c r="C232" s="218" t="s">
        <v>290</v>
      </c>
      <c r="D232" s="218"/>
      <c r="E232" s="218"/>
      <c r="F232" s="218"/>
      <c r="G232" s="218"/>
      <c r="H232" s="218"/>
      <c r="I232" s="218"/>
      <c r="J232" s="218"/>
      <c r="K232" s="218"/>
      <c r="L232" s="136">
        <v>11801.72</v>
      </c>
      <c r="M232" s="137"/>
      <c r="N232" s="160">
        <v>212729.85</v>
      </c>
      <c r="AZ232" s="82"/>
      <c r="BA232" s="92" t="s">
        <v>290</v>
      </c>
    </row>
    <row r="233" spans="1:60" s="45" customFormat="1" ht="14.4" x14ac:dyDescent="0.3">
      <c r="A233" s="135"/>
      <c r="B233" s="140"/>
      <c r="C233" s="219" t="s">
        <v>291</v>
      </c>
      <c r="D233" s="219"/>
      <c r="E233" s="219"/>
      <c r="F233" s="219"/>
      <c r="G233" s="219"/>
      <c r="H233" s="219"/>
      <c r="I233" s="219"/>
      <c r="J233" s="219"/>
      <c r="K233" s="219"/>
      <c r="L233" s="141">
        <v>503539.95</v>
      </c>
      <c r="M233" s="142"/>
      <c r="N233" s="161">
        <v>9076473.4299999997</v>
      </c>
      <c r="AZ233" s="82"/>
      <c r="BB233" s="82" t="s">
        <v>291</v>
      </c>
    </row>
    <row r="234" spans="1:60" s="45" customFormat="1" ht="14.4" x14ac:dyDescent="0.3">
      <c r="A234" s="135"/>
      <c r="B234" s="91"/>
      <c r="C234" s="218" t="s">
        <v>292</v>
      </c>
      <c r="D234" s="218"/>
      <c r="E234" s="218"/>
      <c r="F234" s="218"/>
      <c r="G234" s="218"/>
      <c r="H234" s="218"/>
      <c r="I234" s="218"/>
      <c r="J234" s="218"/>
      <c r="K234" s="218"/>
      <c r="L234" s="136">
        <v>100707.99</v>
      </c>
      <c r="M234" s="137"/>
      <c r="N234" s="160">
        <v>1815294.69</v>
      </c>
      <c r="AZ234" s="82"/>
      <c r="BB234" s="82"/>
      <c r="BC234" s="92" t="s">
        <v>292</v>
      </c>
    </row>
    <row r="235" spans="1:60" s="45" customFormat="1" ht="14.4" x14ac:dyDescent="0.3">
      <c r="A235" s="135"/>
      <c r="B235" s="140"/>
      <c r="C235" s="219" t="s">
        <v>293</v>
      </c>
      <c r="D235" s="219"/>
      <c r="E235" s="219"/>
      <c r="F235" s="219"/>
      <c r="G235" s="219"/>
      <c r="H235" s="219"/>
      <c r="I235" s="219"/>
      <c r="J235" s="219"/>
      <c r="K235" s="219"/>
      <c r="L235" s="141">
        <v>604247.93999999994</v>
      </c>
      <c r="M235" s="142"/>
      <c r="N235" s="161">
        <v>10891768.119999999</v>
      </c>
      <c r="AZ235" s="82"/>
      <c r="BB235" s="82"/>
      <c r="BD235" s="82" t="s">
        <v>293</v>
      </c>
    </row>
    <row r="236" spans="1:60" s="45" customFormat="1" ht="13.5" hidden="1" customHeight="1" x14ac:dyDescent="0.3">
      <c r="B236" s="129"/>
      <c r="C236" s="127"/>
      <c r="D236" s="127"/>
      <c r="E236" s="127"/>
      <c r="F236" s="127"/>
      <c r="G236" s="127"/>
      <c r="H236" s="127"/>
      <c r="I236" s="127"/>
      <c r="J236" s="127"/>
      <c r="K236" s="127"/>
      <c r="L236" s="141"/>
      <c r="M236" s="162"/>
      <c r="N236" s="163"/>
    </row>
    <row r="237" spans="1:60" s="45" customFormat="1" ht="26.25" customHeight="1" x14ac:dyDescent="0.3">
      <c r="A237" s="164"/>
      <c r="B237" s="165"/>
      <c r="C237" s="165"/>
      <c r="D237" s="165"/>
      <c r="E237" s="165"/>
      <c r="F237" s="165"/>
      <c r="G237" s="165"/>
      <c r="H237" s="165"/>
      <c r="I237" s="165"/>
      <c r="J237" s="165"/>
      <c r="K237" s="165"/>
      <c r="L237" s="165"/>
      <c r="M237" s="165"/>
      <c r="N237" s="165"/>
    </row>
    <row r="238" spans="1:60" s="49" customFormat="1" ht="14.4" x14ac:dyDescent="0.3">
      <c r="A238" s="47"/>
      <c r="B238" s="166" t="s">
        <v>99</v>
      </c>
      <c r="C238" s="216"/>
      <c r="D238" s="216"/>
      <c r="E238" s="216"/>
      <c r="F238" s="216"/>
      <c r="G238" s="216"/>
      <c r="H238" s="217"/>
      <c r="I238" s="217"/>
      <c r="J238" s="217"/>
      <c r="K238" s="217"/>
      <c r="L238" s="217"/>
      <c r="M238" s="45"/>
      <c r="N238" s="45"/>
      <c r="O238" s="45"/>
      <c r="P238" s="45"/>
      <c r="Q238" s="45"/>
      <c r="R238" s="45"/>
      <c r="S238" s="45"/>
      <c r="T238" s="45"/>
      <c r="U238" s="45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 t="s">
        <v>100</v>
      </c>
      <c r="BF238" s="53" t="s">
        <v>100</v>
      </c>
      <c r="BG238" s="53"/>
      <c r="BH238" s="53"/>
    </row>
    <row r="239" spans="1:60" s="167" customFormat="1" ht="16.5" customHeight="1" x14ac:dyDescent="0.3">
      <c r="A239" s="51"/>
      <c r="B239" s="166"/>
      <c r="C239" s="215" t="s">
        <v>101</v>
      </c>
      <c r="D239" s="215"/>
      <c r="E239" s="215"/>
      <c r="F239" s="215"/>
      <c r="G239" s="215"/>
      <c r="H239" s="215"/>
      <c r="I239" s="215"/>
      <c r="J239" s="215"/>
      <c r="K239" s="215"/>
      <c r="L239" s="215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</row>
    <row r="240" spans="1:60" s="49" customFormat="1" ht="14.4" x14ac:dyDescent="0.3">
      <c r="A240" s="47"/>
      <c r="B240" s="166" t="s">
        <v>102</v>
      </c>
      <c r="C240" s="216"/>
      <c r="D240" s="216"/>
      <c r="E240" s="216"/>
      <c r="F240" s="216"/>
      <c r="G240" s="216"/>
      <c r="H240" s="217"/>
      <c r="I240" s="217"/>
      <c r="J240" s="217"/>
      <c r="K240" s="217"/>
      <c r="L240" s="217"/>
      <c r="M240" s="45"/>
      <c r="N240" s="45"/>
      <c r="O240" s="45"/>
      <c r="P240" s="45"/>
      <c r="Q240" s="45"/>
      <c r="R240" s="45"/>
      <c r="S240" s="45"/>
      <c r="T240" s="45"/>
      <c r="U240" s="45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 t="s">
        <v>100</v>
      </c>
      <c r="BH240" s="53" t="s">
        <v>100</v>
      </c>
    </row>
    <row r="241" spans="1:60" s="167" customFormat="1" ht="16.5" customHeight="1" x14ac:dyDescent="0.3">
      <c r="A241" s="51"/>
      <c r="C241" s="215" t="s">
        <v>101</v>
      </c>
      <c r="D241" s="215"/>
      <c r="E241" s="215"/>
      <c r="F241" s="215"/>
      <c r="G241" s="215"/>
      <c r="H241" s="215"/>
      <c r="I241" s="215"/>
      <c r="J241" s="215"/>
      <c r="K241" s="215"/>
      <c r="L241" s="215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</row>
    <row r="242" spans="1:60" s="49" customFormat="1" ht="19.5" customHeight="1" x14ac:dyDescent="0.2">
      <c r="A242" s="47"/>
      <c r="C242" s="169"/>
      <c r="D242" s="169"/>
      <c r="E242" s="169"/>
      <c r="F242" s="169"/>
      <c r="G242" s="169"/>
      <c r="H242" s="169"/>
      <c r="I242" s="169"/>
      <c r="J242" s="169"/>
      <c r="K242" s="169"/>
      <c r="L242" s="169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  <c r="BH242" s="53"/>
    </row>
    <row r="243" spans="1:60" s="45" customFormat="1" ht="22.5" customHeight="1" x14ac:dyDescent="0.3">
      <c r="A243" s="214" t="s">
        <v>294</v>
      </c>
      <c r="B243" s="214"/>
      <c r="C243" s="214"/>
      <c r="D243" s="214"/>
      <c r="E243" s="214"/>
      <c r="F243" s="214"/>
      <c r="G243" s="214"/>
      <c r="H243" s="214"/>
      <c r="I243" s="214"/>
      <c r="J243" s="214"/>
      <c r="K243" s="214"/>
      <c r="L243" s="214"/>
      <c r="M243" s="214"/>
      <c r="N243" s="214"/>
      <c r="O243" s="157"/>
      <c r="P243" s="157"/>
    </row>
    <row r="244" spans="1:60" s="45" customFormat="1" ht="12.75" customHeight="1" x14ac:dyDescent="0.3">
      <c r="A244" s="214" t="s">
        <v>295</v>
      </c>
      <c r="B244" s="214"/>
      <c r="C244" s="214"/>
      <c r="D244" s="214"/>
      <c r="E244" s="214"/>
      <c r="F244" s="214"/>
      <c r="G244" s="214"/>
      <c r="H244" s="214"/>
      <c r="I244" s="214"/>
      <c r="J244" s="214"/>
      <c r="K244" s="214"/>
      <c r="L244" s="214"/>
      <c r="M244" s="214"/>
      <c r="N244" s="214"/>
      <c r="O244" s="157"/>
      <c r="P244" s="157"/>
    </row>
    <row r="245" spans="1:60" s="45" customFormat="1" ht="12.75" customHeight="1" x14ac:dyDescent="0.3">
      <c r="A245" s="214" t="s">
        <v>296</v>
      </c>
      <c r="B245" s="214"/>
      <c r="C245" s="214"/>
      <c r="D245" s="214"/>
      <c r="E245" s="214"/>
      <c r="F245" s="214"/>
      <c r="G245" s="214"/>
      <c r="H245" s="214"/>
      <c r="I245" s="214"/>
      <c r="J245" s="214"/>
      <c r="K245" s="214"/>
      <c r="L245" s="214"/>
      <c r="M245" s="214"/>
      <c r="N245" s="214"/>
      <c r="O245" s="157"/>
      <c r="P245" s="157"/>
    </row>
    <row r="246" spans="1:60" s="45" customFormat="1" ht="19.5" customHeight="1" x14ac:dyDescent="0.3"/>
    <row r="247" spans="1:60" s="45" customFormat="1" ht="14.4" x14ac:dyDescent="0.3">
      <c r="B247" s="170"/>
      <c r="D247" s="170"/>
      <c r="F247" s="170"/>
    </row>
  </sheetData>
  <mergeCells count="237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E53"/>
    <mergeCell ref="C54:E54"/>
    <mergeCell ref="C67:N67"/>
    <mergeCell ref="C68:E68"/>
    <mergeCell ref="C69:E69"/>
    <mergeCell ref="C70:N70"/>
    <mergeCell ref="C71:N71"/>
    <mergeCell ref="C72:N72"/>
    <mergeCell ref="C61:E61"/>
    <mergeCell ref="C62:E62"/>
    <mergeCell ref="C63:E63"/>
    <mergeCell ref="C64:N64"/>
    <mergeCell ref="C65:E65"/>
    <mergeCell ref="C66:E66"/>
    <mergeCell ref="C80:K80"/>
    <mergeCell ref="C81:K81"/>
    <mergeCell ref="C82:K82"/>
    <mergeCell ref="C83:K83"/>
    <mergeCell ref="C84:K84"/>
    <mergeCell ref="C85:K85"/>
    <mergeCell ref="C73:E73"/>
    <mergeCell ref="C75:K75"/>
    <mergeCell ref="C76:K76"/>
    <mergeCell ref="C77:K77"/>
    <mergeCell ref="C78:K78"/>
    <mergeCell ref="C79:K79"/>
    <mergeCell ref="C92:K92"/>
    <mergeCell ref="C93:K93"/>
    <mergeCell ref="A94:N94"/>
    <mergeCell ref="A95:N95"/>
    <mergeCell ref="C96:E96"/>
    <mergeCell ref="C97:N97"/>
    <mergeCell ref="C86:K86"/>
    <mergeCell ref="C87:K87"/>
    <mergeCell ref="C88:K88"/>
    <mergeCell ref="C89:K89"/>
    <mergeCell ref="C90:K90"/>
    <mergeCell ref="C91:K91"/>
    <mergeCell ref="C104:E104"/>
    <mergeCell ref="C105:E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E102"/>
    <mergeCell ref="C103:E103"/>
    <mergeCell ref="C116:N116"/>
    <mergeCell ref="C117:N117"/>
    <mergeCell ref="C118:E118"/>
    <mergeCell ref="C119:E119"/>
    <mergeCell ref="C120:E120"/>
    <mergeCell ref="C121:E121"/>
    <mergeCell ref="C110:E110"/>
    <mergeCell ref="C111:N111"/>
    <mergeCell ref="C112:N112"/>
    <mergeCell ref="C113:N113"/>
    <mergeCell ref="C114:E114"/>
    <mergeCell ref="C115:E115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40:E140"/>
    <mergeCell ref="C141:E141"/>
    <mergeCell ref="C142:N142"/>
    <mergeCell ref="C143:E143"/>
    <mergeCell ref="C144:E144"/>
    <mergeCell ref="C145:N145"/>
    <mergeCell ref="C134:N134"/>
    <mergeCell ref="C135:N135"/>
    <mergeCell ref="C136:E136"/>
    <mergeCell ref="C137:E137"/>
    <mergeCell ref="C138:N138"/>
    <mergeCell ref="C139:N139"/>
    <mergeCell ref="C152:E152"/>
    <mergeCell ref="C153:E153"/>
    <mergeCell ref="C154:N154"/>
    <mergeCell ref="C155:N155"/>
    <mergeCell ref="C156:E156"/>
    <mergeCell ref="C157:E157"/>
    <mergeCell ref="C146:E146"/>
    <mergeCell ref="C147:E147"/>
    <mergeCell ref="C148:E148"/>
    <mergeCell ref="C149:E149"/>
    <mergeCell ref="C150:E150"/>
    <mergeCell ref="C151:E151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76:E176"/>
    <mergeCell ref="C177:E177"/>
    <mergeCell ref="C178:N178"/>
    <mergeCell ref="C179:N179"/>
    <mergeCell ref="C180:E180"/>
    <mergeCell ref="C181:E181"/>
    <mergeCell ref="C170:N170"/>
    <mergeCell ref="C171:N171"/>
    <mergeCell ref="C172:E172"/>
    <mergeCell ref="C173:E173"/>
    <mergeCell ref="C174:N174"/>
    <mergeCell ref="C175:N175"/>
    <mergeCell ref="C188:N188"/>
    <mergeCell ref="C189:N189"/>
    <mergeCell ref="C190:E190"/>
    <mergeCell ref="C192:K192"/>
    <mergeCell ref="C193:K193"/>
    <mergeCell ref="C194:K194"/>
    <mergeCell ref="C182:E182"/>
    <mergeCell ref="C183:E183"/>
    <mergeCell ref="C184:E184"/>
    <mergeCell ref="C185:E185"/>
    <mergeCell ref="C186:E186"/>
    <mergeCell ref="C187:E187"/>
    <mergeCell ref="C201:K201"/>
    <mergeCell ref="C202:K202"/>
    <mergeCell ref="C203:K203"/>
    <mergeCell ref="C204:K204"/>
    <mergeCell ref="C205:K205"/>
    <mergeCell ref="C206:K206"/>
    <mergeCell ref="C195:K195"/>
    <mergeCell ref="C196:K196"/>
    <mergeCell ref="C197:K197"/>
    <mergeCell ref="C198:K198"/>
    <mergeCell ref="C199:K199"/>
    <mergeCell ref="C200:K200"/>
    <mergeCell ref="C214:K214"/>
    <mergeCell ref="C215:K215"/>
    <mergeCell ref="C216:K216"/>
    <mergeCell ref="C217:K217"/>
    <mergeCell ref="C218:K218"/>
    <mergeCell ref="C219:K219"/>
    <mergeCell ref="C207:K207"/>
    <mergeCell ref="C208:K208"/>
    <mergeCell ref="C209:K209"/>
    <mergeCell ref="C210:K210"/>
    <mergeCell ref="C212:K212"/>
    <mergeCell ref="C213:K213"/>
    <mergeCell ref="C226:K226"/>
    <mergeCell ref="C227:K227"/>
    <mergeCell ref="C228:K228"/>
    <mergeCell ref="C229:K229"/>
    <mergeCell ref="C230:K230"/>
    <mergeCell ref="C231:K231"/>
    <mergeCell ref="C220:K220"/>
    <mergeCell ref="C221:K221"/>
    <mergeCell ref="C222:K222"/>
    <mergeCell ref="C223:K223"/>
    <mergeCell ref="C224:K224"/>
    <mergeCell ref="C225:K225"/>
    <mergeCell ref="A245:N245"/>
    <mergeCell ref="C239:L239"/>
    <mergeCell ref="C240:G240"/>
    <mergeCell ref="H240:L240"/>
    <mergeCell ref="C241:L241"/>
    <mergeCell ref="A243:N243"/>
    <mergeCell ref="A244:N244"/>
    <mergeCell ref="C232:K232"/>
    <mergeCell ref="C233:K233"/>
    <mergeCell ref="C234:K234"/>
    <mergeCell ref="C235:K235"/>
    <mergeCell ref="C238:G238"/>
    <mergeCell ref="H238:L23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5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B0DA-635E-426D-A051-5EC7BAB1DEF8}">
  <sheetPr>
    <tabColor rgb="FF00B0F0"/>
    <pageSetUpPr fitToPage="1"/>
  </sheetPr>
  <dimension ref="A1:F31"/>
  <sheetViews>
    <sheetView view="pageBreakPreview" zoomScale="60" zoomScaleNormal="100" workbookViewId="0">
      <selection activeCell="G22" sqref="G22"/>
    </sheetView>
  </sheetViews>
  <sheetFormatPr defaultRowHeight="15.6" x14ac:dyDescent="0.3"/>
  <cols>
    <col min="1" max="1" width="6.77734375" style="175" customWidth="1"/>
    <col min="2" max="2" width="96.77734375" style="176" customWidth="1"/>
    <col min="3" max="4" width="15.77734375" style="175" customWidth="1"/>
    <col min="5" max="5" width="8.88671875" style="175"/>
    <col min="6" max="6" width="75.5546875" style="175" customWidth="1"/>
    <col min="7" max="16384" width="8.88671875" style="175"/>
  </cols>
  <sheetData>
    <row r="1" spans="1:6" s="184" customFormat="1" x14ac:dyDescent="0.3">
      <c r="B1" s="182"/>
      <c r="C1" s="197" t="s">
        <v>312</v>
      </c>
      <c r="D1" s="197"/>
    </row>
    <row r="2" spans="1:6" s="184" customFormat="1" x14ac:dyDescent="0.3">
      <c r="B2" s="182"/>
      <c r="C2" s="198"/>
      <c r="D2" s="198"/>
    </row>
    <row r="3" spans="1:6" s="184" customFormat="1" x14ac:dyDescent="0.3">
      <c r="B3" s="182"/>
      <c r="C3" s="198"/>
      <c r="D3" s="198"/>
    </row>
    <row r="4" spans="1:6" s="184" customFormat="1" x14ac:dyDescent="0.3">
      <c r="B4" s="182"/>
      <c r="C4" s="198"/>
      <c r="D4" s="198"/>
    </row>
    <row r="5" spans="1:6" s="184" customFormat="1" ht="30.6" customHeight="1" x14ac:dyDescent="0.3">
      <c r="A5" s="252" t="s">
        <v>318</v>
      </c>
      <c r="B5" s="252"/>
      <c r="C5" s="252"/>
      <c r="D5" s="252"/>
    </row>
    <row r="6" spans="1:6" s="184" customFormat="1" x14ac:dyDescent="0.3">
      <c r="B6" s="182"/>
    </row>
    <row r="7" spans="1:6" ht="31.2" x14ac:dyDescent="0.3">
      <c r="A7" s="185" t="s">
        <v>12</v>
      </c>
      <c r="B7" s="177" t="s">
        <v>9</v>
      </c>
      <c r="C7" s="185" t="s">
        <v>11</v>
      </c>
      <c r="D7" s="185" t="s">
        <v>10</v>
      </c>
    </row>
    <row r="8" spans="1:6" x14ac:dyDescent="0.3">
      <c r="A8" s="247" t="s">
        <v>7</v>
      </c>
      <c r="B8" s="247"/>
      <c r="C8" s="247"/>
      <c r="D8" s="247"/>
    </row>
    <row r="9" spans="1:6" x14ac:dyDescent="0.3">
      <c r="A9" s="186">
        <v>1</v>
      </c>
      <c r="B9" s="178" t="s">
        <v>30</v>
      </c>
      <c r="C9" s="186" t="s">
        <v>13</v>
      </c>
      <c r="D9" s="187">
        <v>150.81</v>
      </c>
    </row>
    <row r="10" spans="1:6" x14ac:dyDescent="0.3">
      <c r="A10" s="186">
        <v>2</v>
      </c>
      <c r="B10" s="179" t="s">
        <v>116</v>
      </c>
      <c r="C10" s="186" t="s">
        <v>13</v>
      </c>
      <c r="D10" s="187">
        <v>55.015487999999998</v>
      </c>
    </row>
    <row r="11" spans="1:6" x14ac:dyDescent="0.3">
      <c r="A11" s="186">
        <v>3</v>
      </c>
      <c r="B11" s="179" t="s">
        <v>114</v>
      </c>
      <c r="C11" s="186" t="s">
        <v>33</v>
      </c>
      <c r="D11" s="187">
        <v>327.20999999999998</v>
      </c>
    </row>
    <row r="12" spans="1:6" x14ac:dyDescent="0.3">
      <c r="A12" s="186">
        <v>4</v>
      </c>
      <c r="B12" s="179" t="s">
        <v>125</v>
      </c>
      <c r="C12" s="186" t="s">
        <v>33</v>
      </c>
      <c r="D12" s="187">
        <v>81.8</v>
      </c>
    </row>
    <row r="13" spans="1:6" x14ac:dyDescent="0.3">
      <c r="A13" s="186">
        <v>5</v>
      </c>
      <c r="B13" s="179" t="s">
        <v>115</v>
      </c>
      <c r="C13" s="186" t="s">
        <v>13</v>
      </c>
      <c r="D13" s="187">
        <f>D9+D10</f>
        <v>205.82548800000001</v>
      </c>
    </row>
    <row r="14" spans="1:6" x14ac:dyDescent="0.3">
      <c r="A14" s="247" t="s">
        <v>0</v>
      </c>
      <c r="B14" s="247"/>
      <c r="C14" s="247"/>
      <c r="D14" s="247"/>
    </row>
    <row r="15" spans="1:6" x14ac:dyDescent="0.3">
      <c r="A15" s="186">
        <f>A13+1</f>
        <v>6</v>
      </c>
      <c r="B15" s="179" t="s">
        <v>40</v>
      </c>
      <c r="C15" s="186" t="s">
        <v>13</v>
      </c>
      <c r="D15" s="187">
        <v>89.3</v>
      </c>
      <c r="F15" s="175" t="s">
        <v>117</v>
      </c>
    </row>
    <row r="16" spans="1:6" x14ac:dyDescent="0.3">
      <c r="A16" s="186">
        <f>A15+1</f>
        <v>7</v>
      </c>
      <c r="B16" s="179" t="s">
        <v>39</v>
      </c>
      <c r="C16" s="186" t="s">
        <v>13</v>
      </c>
      <c r="D16" s="187">
        <v>4.7</v>
      </c>
    </row>
    <row r="17" spans="1:6" x14ac:dyDescent="0.3">
      <c r="A17" s="186">
        <f t="shared" ref="A17:A19" si="0">A16+1</f>
        <v>8</v>
      </c>
      <c r="B17" s="179" t="s">
        <v>37</v>
      </c>
      <c r="C17" s="186" t="s">
        <v>13</v>
      </c>
      <c r="D17" s="187">
        <v>55.806399999999996</v>
      </c>
    </row>
    <row r="18" spans="1:6" x14ac:dyDescent="0.3">
      <c r="A18" s="186">
        <f t="shared" si="0"/>
        <v>9</v>
      </c>
      <c r="B18" s="179" t="s">
        <v>38</v>
      </c>
      <c r="C18" s="186" t="s">
        <v>13</v>
      </c>
      <c r="D18" s="187">
        <v>13.951599999999999</v>
      </c>
      <c r="F18" s="180"/>
    </row>
    <row r="19" spans="1:6" x14ac:dyDescent="0.3">
      <c r="A19" s="189">
        <f t="shared" si="0"/>
        <v>10</v>
      </c>
      <c r="B19" s="181" t="s">
        <v>119</v>
      </c>
      <c r="C19" s="189" t="s">
        <v>13</v>
      </c>
      <c r="D19" s="194">
        <v>24.242000000000004</v>
      </c>
      <c r="E19" s="180"/>
    </row>
    <row r="20" spans="1:6" x14ac:dyDescent="0.3">
      <c r="A20" s="247" t="s">
        <v>1</v>
      </c>
      <c r="B20" s="247"/>
      <c r="C20" s="247"/>
      <c r="D20" s="247"/>
    </row>
    <row r="21" spans="1:6" x14ac:dyDescent="0.3">
      <c r="A21" s="186">
        <v>11</v>
      </c>
      <c r="B21" s="179" t="s">
        <v>4</v>
      </c>
      <c r="C21" s="186" t="s">
        <v>13</v>
      </c>
      <c r="D21" s="190">
        <v>11.190999999999999</v>
      </c>
    </row>
    <row r="22" spans="1:6" x14ac:dyDescent="0.3">
      <c r="A22" s="186">
        <v>9</v>
      </c>
      <c r="B22" s="179" t="s">
        <v>2</v>
      </c>
      <c r="C22" s="186" t="s">
        <v>14</v>
      </c>
      <c r="D22" s="186" t="s">
        <v>123</v>
      </c>
    </row>
    <row r="23" spans="1:6" x14ac:dyDescent="0.3">
      <c r="A23" s="186">
        <v>10</v>
      </c>
      <c r="B23" s="179" t="s">
        <v>314</v>
      </c>
      <c r="C23" s="186" t="s">
        <v>120</v>
      </c>
      <c r="D23" s="186" t="s">
        <v>121</v>
      </c>
    </row>
    <row r="24" spans="1:6" ht="31.2" x14ac:dyDescent="0.3">
      <c r="A24" s="186">
        <v>12</v>
      </c>
      <c r="B24" s="179" t="s">
        <v>36</v>
      </c>
      <c r="C24" s="186" t="s">
        <v>15</v>
      </c>
      <c r="D24" s="190">
        <v>237.72640625</v>
      </c>
    </row>
    <row r="25" spans="1:6" ht="46.8" x14ac:dyDescent="0.3">
      <c r="A25" s="186">
        <v>13</v>
      </c>
      <c r="B25" s="179" t="s">
        <v>118</v>
      </c>
      <c r="C25" s="186" t="s">
        <v>15</v>
      </c>
      <c r="D25" s="190">
        <v>237.72640625</v>
      </c>
    </row>
    <row r="26" spans="1:6" s="184" customFormat="1" x14ac:dyDescent="0.3">
      <c r="B26" s="182"/>
    </row>
    <row r="27" spans="1:6" s="184" customFormat="1" x14ac:dyDescent="0.3">
      <c r="B27" s="183" t="s">
        <v>315</v>
      </c>
      <c r="C27" s="191"/>
      <c r="D27" s="191"/>
    </row>
    <row r="28" spans="1:6" s="184" customFormat="1" x14ac:dyDescent="0.3">
      <c r="B28" s="182"/>
    </row>
    <row r="29" spans="1:6" s="184" customFormat="1" x14ac:dyDescent="0.3">
      <c r="B29" s="183" t="s">
        <v>316</v>
      </c>
      <c r="C29" s="191"/>
      <c r="D29" s="191"/>
    </row>
    <row r="30" spans="1:6" s="184" customFormat="1" x14ac:dyDescent="0.3">
      <c r="B30" s="182"/>
    </row>
    <row r="31" spans="1:6" s="184" customFormat="1" x14ac:dyDescent="0.3">
      <c r="B31" s="183" t="s">
        <v>317</v>
      </c>
      <c r="C31" s="191"/>
      <c r="D31" s="191"/>
    </row>
  </sheetData>
  <mergeCells count="8">
    <mergeCell ref="A14:D14"/>
    <mergeCell ref="A20:D20"/>
    <mergeCell ref="C1:D1"/>
    <mergeCell ref="C2:D2"/>
    <mergeCell ref="C3:D3"/>
    <mergeCell ref="C4:D4"/>
    <mergeCell ref="A8:D8"/>
    <mergeCell ref="A5:D5"/>
  </mergeCells>
  <printOptions horizontalCentered="1"/>
  <pageMargins left="0.39370078740157483" right="0.39370078740157483" top="0.39370078740157483" bottom="0" header="0" footer="0"/>
  <pageSetup paperSize="9" scale="99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G19"/>
  <sheetViews>
    <sheetView workbookViewId="0">
      <selection activeCell="E10" sqref="E10:E13"/>
    </sheetView>
  </sheetViews>
  <sheetFormatPr defaultRowHeight="14.4" x14ac:dyDescent="0.3"/>
  <cols>
    <col min="3" max="3" width="53.44140625" style="1" customWidth="1"/>
    <col min="5" max="5" width="11" bestFit="1" customWidth="1"/>
  </cols>
  <sheetData>
    <row r="3" spans="2:7" ht="21" customHeight="1" x14ac:dyDescent="0.3">
      <c r="B3" s="2" t="s">
        <v>12</v>
      </c>
      <c r="C3" s="3" t="s">
        <v>9</v>
      </c>
      <c r="D3" s="2" t="s">
        <v>11</v>
      </c>
      <c r="E3" s="2" t="s">
        <v>10</v>
      </c>
    </row>
    <row r="4" spans="2:7" x14ac:dyDescent="0.3">
      <c r="B4" s="248" t="s">
        <v>7</v>
      </c>
      <c r="C4" s="248"/>
      <c r="D4" s="248"/>
      <c r="E4" s="248"/>
    </row>
    <row r="5" spans="2:7" x14ac:dyDescent="0.3">
      <c r="B5" s="5">
        <v>1</v>
      </c>
      <c r="C5" s="6" t="s">
        <v>32</v>
      </c>
      <c r="D5" s="5" t="s">
        <v>13</v>
      </c>
      <c r="E5" s="8">
        <v>150.81</v>
      </c>
      <c r="F5" s="13" t="s">
        <v>41</v>
      </c>
    </row>
    <row r="6" spans="2:7" x14ac:dyDescent="0.3">
      <c r="B6" s="5">
        <v>2</v>
      </c>
      <c r="C6" s="4" t="s">
        <v>8</v>
      </c>
      <c r="D6" s="5" t="s">
        <v>13</v>
      </c>
      <c r="E6" s="8">
        <f>E5*0.64*0.57</f>
        <v>55.015487999999998</v>
      </c>
    </row>
    <row r="7" spans="2:7" x14ac:dyDescent="0.3">
      <c r="B7" s="5">
        <v>3</v>
      </c>
      <c r="C7" s="4" t="s">
        <v>34</v>
      </c>
      <c r="D7" s="5" t="s">
        <v>33</v>
      </c>
      <c r="E7" s="8">
        <f>E5*1.88</f>
        <v>283.52279999999996</v>
      </c>
    </row>
    <row r="8" spans="2:7" x14ac:dyDescent="0.3">
      <c r="B8" s="5">
        <v>4</v>
      </c>
      <c r="C8" s="4" t="s">
        <v>35</v>
      </c>
      <c r="D8" s="5" t="s">
        <v>33</v>
      </c>
      <c r="E8" s="8">
        <f>E6*2.5</f>
        <v>137.53871999999998</v>
      </c>
    </row>
    <row r="9" spans="2:7" x14ac:dyDescent="0.3">
      <c r="B9" s="248" t="s">
        <v>0</v>
      </c>
      <c r="C9" s="248"/>
      <c r="D9" s="248"/>
      <c r="E9" s="248"/>
    </row>
    <row r="10" spans="2:7" ht="28.8" x14ac:dyDescent="0.3">
      <c r="B10" s="5">
        <v>5</v>
      </c>
      <c r="C10" s="4" t="s">
        <v>40</v>
      </c>
      <c r="D10" s="5" t="s">
        <v>13</v>
      </c>
      <c r="E10" s="8">
        <v>89.3</v>
      </c>
      <c r="F10" s="249">
        <f>E10+E11</f>
        <v>94</v>
      </c>
    </row>
    <row r="11" spans="2:7" x14ac:dyDescent="0.3">
      <c r="B11" s="5">
        <v>6</v>
      </c>
      <c r="C11" s="4" t="s">
        <v>39</v>
      </c>
      <c r="D11" s="5" t="s">
        <v>13</v>
      </c>
      <c r="E11" s="8">
        <v>4.7</v>
      </c>
      <c r="F11" s="249"/>
      <c r="G11" s="11"/>
    </row>
    <row r="12" spans="2:7" x14ac:dyDescent="0.3">
      <c r="B12" s="5">
        <v>7</v>
      </c>
      <c r="C12" s="4" t="s">
        <v>37</v>
      </c>
      <c r="D12" s="5" t="s">
        <v>13</v>
      </c>
      <c r="E12" s="8">
        <v>55.806399999999996</v>
      </c>
      <c r="F12" s="249">
        <f>E12+E13</f>
        <v>69.757999999999996</v>
      </c>
    </row>
    <row r="13" spans="2:7" x14ac:dyDescent="0.3">
      <c r="B13" s="5">
        <v>8</v>
      </c>
      <c r="C13" s="4" t="s">
        <v>38</v>
      </c>
      <c r="D13" s="5" t="s">
        <v>13</v>
      </c>
      <c r="E13" s="8">
        <v>13.951599999999999</v>
      </c>
      <c r="F13" s="250"/>
      <c r="G13" s="11">
        <f>F10-F12</f>
        <v>24.242000000000004</v>
      </c>
    </row>
    <row r="14" spans="2:7" x14ac:dyDescent="0.3">
      <c r="B14" s="248" t="s">
        <v>1</v>
      </c>
      <c r="C14" s="248"/>
      <c r="D14" s="248"/>
      <c r="E14" s="248"/>
    </row>
    <row r="15" spans="2:7" ht="28.8" x14ac:dyDescent="0.3">
      <c r="B15" s="5">
        <v>9</v>
      </c>
      <c r="C15" s="4" t="s">
        <v>2</v>
      </c>
      <c r="D15" s="5" t="s">
        <v>31</v>
      </c>
      <c r="E15" s="5">
        <v>62</v>
      </c>
    </row>
    <row r="16" spans="2:7" ht="28.8" x14ac:dyDescent="0.3">
      <c r="B16" s="5">
        <v>10</v>
      </c>
      <c r="C16" s="4" t="s">
        <v>3</v>
      </c>
      <c r="D16" s="5" t="s">
        <v>31</v>
      </c>
      <c r="E16" s="5">
        <v>60</v>
      </c>
    </row>
    <row r="17" spans="2:5" ht="28.8" x14ac:dyDescent="0.3">
      <c r="B17" s="5">
        <v>11</v>
      </c>
      <c r="C17" s="4" t="s">
        <v>4</v>
      </c>
      <c r="D17" s="5" t="s">
        <v>13</v>
      </c>
      <c r="E17" s="12">
        <f>(0.95*0.95*0.2)*62</f>
        <v>11.190999999999999</v>
      </c>
    </row>
    <row r="18" spans="2:5" ht="28.8" x14ac:dyDescent="0.3">
      <c r="B18" s="5">
        <v>12</v>
      </c>
      <c r="C18" s="4" t="s">
        <v>5</v>
      </c>
      <c r="D18" s="5" t="s">
        <v>15</v>
      </c>
      <c r="E18" s="12">
        <v>237.72640625</v>
      </c>
    </row>
    <row r="19" spans="2:5" ht="72" x14ac:dyDescent="0.3">
      <c r="B19" s="5">
        <v>13</v>
      </c>
      <c r="C19" s="4" t="s">
        <v>6</v>
      </c>
      <c r="D19" s="5" t="s">
        <v>15</v>
      </c>
      <c r="E19" s="12">
        <v>237.72640625</v>
      </c>
    </row>
  </sheetData>
  <mergeCells count="5">
    <mergeCell ref="B4:E4"/>
    <mergeCell ref="B9:E9"/>
    <mergeCell ref="B14:E14"/>
    <mergeCell ref="F10:F11"/>
    <mergeCell ref="F12:F13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616C0-14A1-4A8A-B62B-7056B9299C02}">
  <sheetPr>
    <tabColor rgb="FF00B0F0"/>
    <pageSetUpPr fitToPage="1"/>
  </sheetPr>
  <dimension ref="A1:V41"/>
  <sheetViews>
    <sheetView workbookViewId="0">
      <selection activeCell="A5" sqref="A5:H5"/>
    </sheetView>
  </sheetViews>
  <sheetFormatPr defaultColWidth="9.109375" defaultRowHeight="11.25" customHeight="1" x14ac:dyDescent="0.2"/>
  <cols>
    <col min="1" max="1" width="5.5546875" style="42" customWidth="1"/>
    <col min="2" max="2" width="5.5546875" style="28" customWidth="1"/>
    <col min="3" max="3" width="44.44140625" style="28" customWidth="1"/>
    <col min="4" max="4" width="10.6640625" style="28" customWidth="1"/>
    <col min="5" max="5" width="12.33203125" style="28" customWidth="1"/>
    <col min="6" max="6" width="12.5546875" style="28" customWidth="1"/>
    <col min="7" max="7" width="22.109375" style="28" customWidth="1"/>
    <col min="8" max="8" width="22" style="28" customWidth="1"/>
    <col min="9" max="9" width="9.109375" style="28"/>
    <col min="10" max="10" width="4.6640625" style="28" hidden="1" customWidth="1"/>
    <col min="11" max="16" width="9.109375" style="28"/>
    <col min="17" max="18" width="135.33203125" style="43" hidden="1" customWidth="1"/>
    <col min="19" max="19" width="55.109375" style="43" hidden="1" customWidth="1"/>
    <col min="20" max="20" width="69" style="43" hidden="1" customWidth="1"/>
    <col min="21" max="21" width="55.109375" style="43" hidden="1" customWidth="1"/>
    <col min="22" max="22" width="69" style="43" hidden="1" customWidth="1"/>
    <col min="23" max="16384" width="9.109375" style="28"/>
  </cols>
  <sheetData>
    <row r="1" spans="1:18" ht="25.2" customHeight="1" x14ac:dyDescent="0.2">
      <c r="G1" s="203" t="s">
        <v>312</v>
      </c>
      <c r="H1" s="204"/>
    </row>
    <row r="2" spans="1:18" ht="25.2" customHeight="1" x14ac:dyDescent="0.2">
      <c r="G2" s="205"/>
      <c r="H2" s="206"/>
    </row>
    <row r="3" spans="1:18" ht="25.2" customHeight="1" x14ac:dyDescent="0.2">
      <c r="G3" s="207"/>
      <c r="H3" s="208"/>
    </row>
    <row r="4" spans="1:18" ht="25.2" customHeight="1" x14ac:dyDescent="0.2">
      <c r="G4" s="205"/>
      <c r="H4" s="206"/>
    </row>
    <row r="5" spans="1:18" s="14" customFormat="1" ht="44.4" customHeight="1" x14ac:dyDescent="0.3">
      <c r="A5" s="253" t="s">
        <v>319</v>
      </c>
      <c r="B5" s="251"/>
      <c r="C5" s="251"/>
      <c r="D5" s="251"/>
      <c r="E5" s="251"/>
      <c r="F5" s="251"/>
      <c r="G5" s="251"/>
      <c r="H5" s="251"/>
    </row>
    <row r="7" spans="1:18" s="14" customFormat="1" ht="36" customHeight="1" x14ac:dyDescent="0.3">
      <c r="A7" s="16" t="s">
        <v>12</v>
      </c>
      <c r="B7" s="17" t="s">
        <v>42</v>
      </c>
      <c r="C7" s="17" t="s">
        <v>9</v>
      </c>
      <c r="D7" s="17" t="s">
        <v>43</v>
      </c>
      <c r="E7" s="17" t="s">
        <v>10</v>
      </c>
      <c r="F7" s="17" t="s">
        <v>44</v>
      </c>
      <c r="G7" s="209" t="s">
        <v>45</v>
      </c>
      <c r="H7" s="209"/>
    </row>
    <row r="8" spans="1:18" s="14" customFormat="1" ht="14.4" x14ac:dyDescent="0.3">
      <c r="A8" s="18">
        <v>1</v>
      </c>
      <c r="B8" s="19">
        <v>2</v>
      </c>
      <c r="C8" s="19">
        <v>3</v>
      </c>
      <c r="D8" s="19">
        <v>4</v>
      </c>
      <c r="E8" s="19">
        <v>5</v>
      </c>
      <c r="F8" s="19">
        <v>6</v>
      </c>
      <c r="G8" s="210">
        <v>7</v>
      </c>
      <c r="H8" s="211"/>
    </row>
    <row r="9" spans="1:18" s="14" customFormat="1" ht="14.4" x14ac:dyDescent="0.3">
      <c r="A9" s="202" t="s">
        <v>46</v>
      </c>
      <c r="B9" s="202"/>
      <c r="C9" s="202"/>
      <c r="D9" s="202"/>
      <c r="E9" s="202"/>
      <c r="F9" s="202"/>
      <c r="G9" s="202"/>
      <c r="H9" s="202"/>
      <c r="Q9" s="20" t="s">
        <v>46</v>
      </c>
    </row>
    <row r="10" spans="1:18" s="14" customFormat="1" ht="14.4" x14ac:dyDescent="0.3">
      <c r="A10" s="212" t="s">
        <v>47</v>
      </c>
      <c r="B10" s="212"/>
      <c r="C10" s="212"/>
      <c r="D10" s="212"/>
      <c r="E10" s="212"/>
      <c r="F10" s="212"/>
      <c r="G10" s="212"/>
      <c r="H10" s="212"/>
      <c r="Q10" s="20"/>
      <c r="R10" s="21" t="s">
        <v>47</v>
      </c>
    </row>
    <row r="11" spans="1:18" s="14" customFormat="1" ht="14.4" x14ac:dyDescent="0.3">
      <c r="A11" s="22">
        <f>IF(J11&lt;&gt;"",COUNTA(J$6:J11),"")</f>
        <v>1</v>
      </c>
      <c r="B11" s="23" t="s">
        <v>48</v>
      </c>
      <c r="C11" s="24" t="s">
        <v>49</v>
      </c>
      <c r="D11" s="25" t="s">
        <v>13</v>
      </c>
      <c r="E11" s="29">
        <v>150.81</v>
      </c>
      <c r="F11" s="24"/>
      <c r="G11" s="27"/>
      <c r="H11" s="24" t="s">
        <v>50</v>
      </c>
      <c r="J11" s="28" t="s">
        <v>51</v>
      </c>
      <c r="Q11" s="20"/>
      <c r="R11" s="21"/>
    </row>
    <row r="12" spans="1:18" s="14" customFormat="1" ht="14.4" x14ac:dyDescent="0.3">
      <c r="A12" s="22">
        <f>IF(J12&lt;&gt;"",COUNTA(J$6:J12),"")</f>
        <v>2</v>
      </c>
      <c r="B12" s="23" t="s">
        <v>52</v>
      </c>
      <c r="C12" s="24" t="s">
        <v>53</v>
      </c>
      <c r="D12" s="25" t="s">
        <v>13</v>
      </c>
      <c r="E12" s="29">
        <v>55.02</v>
      </c>
      <c r="F12" s="24"/>
      <c r="G12" s="27"/>
      <c r="H12" s="24" t="s">
        <v>50</v>
      </c>
      <c r="J12" s="28" t="s">
        <v>51</v>
      </c>
      <c r="Q12" s="20"/>
      <c r="R12" s="21"/>
    </row>
    <row r="13" spans="1:18" s="14" customFormat="1" ht="30.6" x14ac:dyDescent="0.3">
      <c r="A13" s="22">
        <f>IF(J13&lt;&gt;"",COUNTA(J$6:J13),"")</f>
        <v>3</v>
      </c>
      <c r="B13" s="23" t="s">
        <v>54</v>
      </c>
      <c r="C13" s="24" t="s">
        <v>55</v>
      </c>
      <c r="D13" s="25" t="s">
        <v>56</v>
      </c>
      <c r="E13" s="29">
        <v>327.20999999999998</v>
      </c>
      <c r="F13" s="24"/>
      <c r="G13" s="27"/>
      <c r="H13" s="24" t="s">
        <v>103</v>
      </c>
      <c r="J13" s="28" t="s">
        <v>51</v>
      </c>
      <c r="Q13" s="20"/>
      <c r="R13" s="21"/>
    </row>
    <row r="14" spans="1:18" s="14" customFormat="1" ht="20.399999999999999" x14ac:dyDescent="0.3">
      <c r="A14" s="22">
        <f>IF(J14&lt;&gt;"",COUNTA(J$6:J14),"")</f>
        <v>4</v>
      </c>
      <c r="B14" s="23" t="s">
        <v>58</v>
      </c>
      <c r="C14" s="24" t="s">
        <v>59</v>
      </c>
      <c r="D14" s="25" t="s">
        <v>56</v>
      </c>
      <c r="E14" s="30">
        <v>81.8</v>
      </c>
      <c r="F14" s="24"/>
      <c r="G14" s="27"/>
      <c r="H14" s="24" t="s">
        <v>104</v>
      </c>
      <c r="J14" s="28" t="s">
        <v>51</v>
      </c>
      <c r="Q14" s="20"/>
      <c r="R14" s="21"/>
    </row>
    <row r="15" spans="1:18" s="14" customFormat="1" ht="14.4" x14ac:dyDescent="0.3">
      <c r="A15" s="22">
        <f>IF(J15&lt;&gt;"",COUNTA(J$6:J15),"")</f>
        <v>5</v>
      </c>
      <c r="B15" s="23" t="s">
        <v>61</v>
      </c>
      <c r="C15" s="24" t="s">
        <v>62</v>
      </c>
      <c r="D15" s="25" t="s">
        <v>13</v>
      </c>
      <c r="E15" s="29">
        <v>205.83</v>
      </c>
      <c r="F15" s="24"/>
      <c r="G15" s="27"/>
      <c r="H15" s="24" t="s">
        <v>105</v>
      </c>
      <c r="J15" s="28" t="s">
        <v>51</v>
      </c>
      <c r="Q15" s="20"/>
      <c r="R15" s="21"/>
    </row>
    <row r="16" spans="1:18" s="14" customFormat="1" ht="14.4" x14ac:dyDescent="0.3">
      <c r="A16" s="202" t="s">
        <v>64</v>
      </c>
      <c r="B16" s="202"/>
      <c r="C16" s="202"/>
      <c r="D16" s="202"/>
      <c r="E16" s="202"/>
      <c r="F16" s="202"/>
      <c r="G16" s="202"/>
      <c r="H16" s="202"/>
      <c r="Q16" s="20" t="s">
        <v>64</v>
      </c>
      <c r="R16" s="21"/>
    </row>
    <row r="17" spans="1:22" s="14" customFormat="1" ht="14.4" x14ac:dyDescent="0.3">
      <c r="A17" s="212" t="s">
        <v>65</v>
      </c>
      <c r="B17" s="212"/>
      <c r="C17" s="212"/>
      <c r="D17" s="212"/>
      <c r="E17" s="212"/>
      <c r="F17" s="212"/>
      <c r="G17" s="212"/>
      <c r="H17" s="212"/>
      <c r="Q17" s="20"/>
      <c r="R17" s="21" t="s">
        <v>65</v>
      </c>
    </row>
    <row r="18" spans="1:22" s="14" customFormat="1" ht="14.4" x14ac:dyDescent="0.3">
      <c r="A18" s="22">
        <f>IF(J18&lt;&gt;"",COUNTA(J$6:J18),"")</f>
        <v>6</v>
      </c>
      <c r="B18" s="23" t="s">
        <v>66</v>
      </c>
      <c r="C18" s="24" t="s">
        <v>67</v>
      </c>
      <c r="D18" s="25" t="s">
        <v>13</v>
      </c>
      <c r="E18" s="29">
        <v>11.19</v>
      </c>
      <c r="F18" s="24"/>
      <c r="G18" s="27"/>
      <c r="H18" s="24" t="s">
        <v>50</v>
      </c>
      <c r="J18" s="28" t="s">
        <v>51</v>
      </c>
      <c r="Q18" s="20"/>
      <c r="R18" s="21"/>
    </row>
    <row r="19" spans="1:22" s="14" customFormat="1" ht="14.4" x14ac:dyDescent="0.3">
      <c r="A19" s="22">
        <f>IF(J19&lt;&gt;"",COUNTA(J$6:J19),"")</f>
        <v>7</v>
      </c>
      <c r="B19" s="23" t="s">
        <v>68</v>
      </c>
      <c r="C19" s="24" t="s">
        <v>69</v>
      </c>
      <c r="D19" s="25" t="s">
        <v>13</v>
      </c>
      <c r="E19" s="31">
        <v>12.869</v>
      </c>
      <c r="F19" s="24"/>
      <c r="G19" s="27"/>
      <c r="H19" s="24" t="s">
        <v>50</v>
      </c>
      <c r="J19" s="28" t="s">
        <v>51</v>
      </c>
      <c r="Q19" s="20"/>
      <c r="R19" s="21"/>
    </row>
    <row r="20" spans="1:22" s="14" customFormat="1" ht="14.4" x14ac:dyDescent="0.3">
      <c r="A20" s="22">
        <f>IF(J20&lt;&gt;"",COUNTA(J$6:J20),"")</f>
        <v>8</v>
      </c>
      <c r="B20" s="23" t="s">
        <v>70</v>
      </c>
      <c r="C20" s="24" t="s">
        <v>71</v>
      </c>
      <c r="D20" s="25" t="s">
        <v>72</v>
      </c>
      <c r="E20" s="30">
        <v>1.5</v>
      </c>
      <c r="F20" s="24"/>
      <c r="G20" s="27"/>
      <c r="H20" s="24" t="s">
        <v>106</v>
      </c>
      <c r="J20" s="28" t="s">
        <v>51</v>
      </c>
      <c r="Q20" s="20"/>
      <c r="R20" s="21"/>
    </row>
    <row r="21" spans="1:22" s="14" customFormat="1" ht="20.399999999999999" x14ac:dyDescent="0.3">
      <c r="A21" s="22">
        <f>IF(J21&lt;&gt;"",COUNTA(J$6:J21),"")</f>
        <v>9</v>
      </c>
      <c r="B21" s="23" t="s">
        <v>74</v>
      </c>
      <c r="C21" s="24" t="s">
        <v>75</v>
      </c>
      <c r="D21" s="25" t="s">
        <v>13</v>
      </c>
      <c r="E21" s="29">
        <v>15.69</v>
      </c>
      <c r="F21" s="24"/>
      <c r="G21" s="27"/>
      <c r="H21" s="24" t="s">
        <v>107</v>
      </c>
      <c r="J21" s="28" t="s">
        <v>51</v>
      </c>
      <c r="Q21" s="20"/>
      <c r="R21" s="21"/>
    </row>
    <row r="22" spans="1:22" s="14" customFormat="1" ht="14.4" x14ac:dyDescent="0.3">
      <c r="A22" s="22">
        <f>IF(J22&lt;&gt;"",COUNTA(J$6:J22),"")</f>
        <v>10</v>
      </c>
      <c r="B22" s="23" t="s">
        <v>77</v>
      </c>
      <c r="C22" s="24" t="s">
        <v>78</v>
      </c>
      <c r="D22" s="25" t="s">
        <v>13</v>
      </c>
      <c r="E22" s="29">
        <v>33.96</v>
      </c>
      <c r="F22" s="24"/>
      <c r="G22" s="27"/>
      <c r="H22" s="24" t="s">
        <v>108</v>
      </c>
      <c r="J22" s="28" t="s">
        <v>51</v>
      </c>
      <c r="Q22" s="20"/>
      <c r="R22" s="21"/>
    </row>
    <row r="23" spans="1:22" s="14" customFormat="1" ht="14.4" x14ac:dyDescent="0.3">
      <c r="A23" s="22">
        <f>IF(J23&lt;&gt;"",COUNTA(J$6:J23),"")</f>
        <v>11</v>
      </c>
      <c r="B23" s="23" t="s">
        <v>80</v>
      </c>
      <c r="C23" s="24" t="s">
        <v>81</v>
      </c>
      <c r="D23" s="25" t="s">
        <v>13</v>
      </c>
      <c r="E23" s="31">
        <v>0.67500000000000004</v>
      </c>
      <c r="F23" s="24"/>
      <c r="G23" s="27"/>
      <c r="H23" s="24" t="s">
        <v>50</v>
      </c>
      <c r="J23" s="28" t="s">
        <v>51</v>
      </c>
      <c r="Q23" s="20"/>
      <c r="R23" s="21"/>
    </row>
    <row r="24" spans="1:22" s="14" customFormat="1" ht="14.4" x14ac:dyDescent="0.3">
      <c r="A24" s="22">
        <f>IF(J24&lt;&gt;"",COUNTA(J$6:J24),"")</f>
        <v>12</v>
      </c>
      <c r="B24" s="23" t="s">
        <v>82</v>
      </c>
      <c r="C24" s="24" t="s">
        <v>83</v>
      </c>
      <c r="D24" s="25" t="s">
        <v>15</v>
      </c>
      <c r="E24" s="29">
        <v>237.73</v>
      </c>
      <c r="F24" s="24"/>
      <c r="G24" s="27"/>
      <c r="H24" s="24" t="s">
        <v>50</v>
      </c>
      <c r="J24" s="28" t="s">
        <v>51</v>
      </c>
      <c r="Q24" s="20"/>
      <c r="R24" s="21"/>
    </row>
    <row r="25" spans="1:22" s="14" customFormat="1" ht="20.399999999999999" x14ac:dyDescent="0.3">
      <c r="A25" s="22">
        <f>IF(J25&lt;&gt;"",COUNTA(J$6:J25),"")</f>
        <v>13</v>
      </c>
      <c r="B25" s="23" t="s">
        <v>84</v>
      </c>
      <c r="C25" s="24" t="s">
        <v>85</v>
      </c>
      <c r="D25" s="25" t="s">
        <v>86</v>
      </c>
      <c r="E25" s="32">
        <v>2.3773</v>
      </c>
      <c r="F25" s="24"/>
      <c r="G25" s="27"/>
      <c r="H25" s="24" t="s">
        <v>109</v>
      </c>
      <c r="J25" s="28" t="s">
        <v>51</v>
      </c>
      <c r="Q25" s="20"/>
      <c r="R25" s="21"/>
    </row>
    <row r="26" spans="1:22" s="14" customFormat="1" ht="14.4" x14ac:dyDescent="0.3">
      <c r="A26" s="22">
        <f>IF(J26&lt;&gt;"",COUNTA(J$6:J26),"")</f>
        <v>14</v>
      </c>
      <c r="B26" s="23" t="s">
        <v>88</v>
      </c>
      <c r="C26" s="24" t="s">
        <v>89</v>
      </c>
      <c r="D26" s="25" t="s">
        <v>33</v>
      </c>
      <c r="E26" s="31">
        <v>7.0999999999999994E-2</v>
      </c>
      <c r="F26" s="24"/>
      <c r="G26" s="27"/>
      <c r="H26" s="24" t="s">
        <v>110</v>
      </c>
      <c r="J26" s="28" t="s">
        <v>51</v>
      </c>
      <c r="Q26" s="20"/>
      <c r="R26" s="21"/>
    </row>
    <row r="27" spans="1:22" s="14" customFormat="1" ht="14.4" x14ac:dyDescent="0.3">
      <c r="A27" s="22">
        <f>IF(J27&lt;&gt;"",COUNTA(J$6:J27),"")</f>
        <v>15</v>
      </c>
      <c r="B27" s="23" t="s">
        <v>91</v>
      </c>
      <c r="C27" s="24" t="s">
        <v>92</v>
      </c>
      <c r="D27" s="25" t="s">
        <v>33</v>
      </c>
      <c r="E27" s="31">
        <v>0.33300000000000002</v>
      </c>
      <c r="F27" s="24"/>
      <c r="G27" s="27"/>
      <c r="H27" s="24" t="s">
        <v>111</v>
      </c>
      <c r="J27" s="28" t="s">
        <v>51</v>
      </c>
      <c r="Q27" s="20"/>
      <c r="R27" s="21"/>
    </row>
    <row r="28" spans="1:22" s="14" customFormat="1" ht="30.6" x14ac:dyDescent="0.3">
      <c r="A28" s="22">
        <f>IF(J28&lt;&gt;"",COUNTA(J$6:J28),"")</f>
        <v>16</v>
      </c>
      <c r="B28" s="23" t="s">
        <v>94</v>
      </c>
      <c r="C28" s="24" t="s">
        <v>95</v>
      </c>
      <c r="D28" s="25" t="s">
        <v>96</v>
      </c>
      <c r="E28" s="32">
        <v>0.2424</v>
      </c>
      <c r="F28" s="24"/>
      <c r="G28" s="27"/>
      <c r="H28" s="24" t="s">
        <v>112</v>
      </c>
      <c r="J28" s="28" t="s">
        <v>51</v>
      </c>
      <c r="Q28" s="20"/>
      <c r="R28" s="21"/>
    </row>
    <row r="29" spans="1:22" s="14" customFormat="1" ht="14.4" x14ac:dyDescent="0.3">
      <c r="A29" s="22">
        <f>IF(J29&lt;&gt;"",COUNTA(J$6:J29),"")</f>
        <v>17</v>
      </c>
      <c r="B29" s="23" t="s">
        <v>98</v>
      </c>
      <c r="C29" s="24" t="s">
        <v>62</v>
      </c>
      <c r="D29" s="25" t="s">
        <v>13</v>
      </c>
      <c r="E29" s="29">
        <v>24.24</v>
      </c>
      <c r="F29" s="24"/>
      <c r="G29" s="27"/>
      <c r="H29" s="24" t="s">
        <v>113</v>
      </c>
      <c r="J29" s="28" t="s">
        <v>51</v>
      </c>
      <c r="Q29" s="20"/>
      <c r="R29" s="21"/>
    </row>
    <row r="30" spans="1:22" s="14" customFormat="1" ht="36.75" customHeight="1" x14ac:dyDescent="0.3"/>
    <row r="31" spans="1:22" s="36" customFormat="1" ht="14.4" x14ac:dyDescent="0.3">
      <c r="A31" s="33"/>
      <c r="B31" s="34" t="s">
        <v>99</v>
      </c>
      <c r="C31" s="213"/>
      <c r="D31" s="213"/>
      <c r="E31" s="199"/>
      <c r="F31" s="199"/>
      <c r="G31" s="199"/>
      <c r="H31" s="199"/>
      <c r="I31" s="14"/>
      <c r="J31" s="14"/>
      <c r="K31" s="14"/>
      <c r="L31" s="14"/>
      <c r="M31" s="14"/>
      <c r="N31" s="14"/>
      <c r="O31" s="14"/>
      <c r="P31" s="14"/>
      <c r="Q31" s="35"/>
      <c r="R31" s="35"/>
      <c r="S31" s="35" t="s">
        <v>100</v>
      </c>
      <c r="T31" s="35" t="s">
        <v>100</v>
      </c>
      <c r="U31" s="35"/>
      <c r="V31" s="35"/>
    </row>
    <row r="32" spans="1:22" s="38" customFormat="1" ht="20.25" customHeight="1" x14ac:dyDescent="0.3">
      <c r="A32" s="37"/>
      <c r="B32" s="34"/>
      <c r="C32" s="200" t="s">
        <v>101</v>
      </c>
      <c r="D32" s="200"/>
      <c r="E32" s="200"/>
      <c r="F32" s="200"/>
      <c r="G32" s="200"/>
      <c r="H32" s="200"/>
      <c r="Q32" s="39"/>
      <c r="R32" s="39"/>
      <c r="S32" s="39"/>
      <c r="T32" s="39"/>
      <c r="U32" s="39"/>
      <c r="V32" s="39"/>
    </row>
    <row r="33" spans="1:22" s="36" customFormat="1" ht="14.4" x14ac:dyDescent="0.3">
      <c r="A33" s="33"/>
      <c r="B33" s="34" t="s">
        <v>102</v>
      </c>
      <c r="C33" s="201"/>
      <c r="D33" s="201"/>
      <c r="E33" s="199"/>
      <c r="F33" s="199"/>
      <c r="G33" s="199"/>
      <c r="H33" s="199"/>
      <c r="I33" s="14"/>
      <c r="J33" s="14"/>
      <c r="K33" s="14"/>
      <c r="L33" s="14"/>
      <c r="M33" s="14"/>
      <c r="N33" s="14"/>
      <c r="O33" s="14"/>
      <c r="P33" s="14"/>
      <c r="Q33" s="35"/>
      <c r="R33" s="35"/>
      <c r="S33" s="35"/>
      <c r="T33" s="35"/>
      <c r="U33" s="35" t="s">
        <v>100</v>
      </c>
      <c r="V33" s="35" t="s">
        <v>100</v>
      </c>
    </row>
    <row r="34" spans="1:22" s="38" customFormat="1" ht="20.25" customHeight="1" x14ac:dyDescent="0.3">
      <c r="A34" s="37"/>
      <c r="C34" s="200" t="s">
        <v>101</v>
      </c>
      <c r="D34" s="200"/>
      <c r="E34" s="200"/>
      <c r="F34" s="200"/>
      <c r="G34" s="200"/>
      <c r="H34" s="200"/>
      <c r="Q34" s="39"/>
      <c r="R34" s="39"/>
      <c r="S34" s="39"/>
      <c r="T34" s="39"/>
      <c r="U34" s="39"/>
      <c r="V34" s="39"/>
    </row>
    <row r="35" spans="1:22" s="36" customFormat="1" ht="14.4" x14ac:dyDescent="0.3">
      <c r="A35" s="33"/>
      <c r="B35" s="174" t="s">
        <v>313</v>
      </c>
      <c r="C35" s="201"/>
      <c r="D35" s="201"/>
      <c r="E35" s="199"/>
      <c r="F35" s="199"/>
      <c r="G35" s="199"/>
      <c r="H35" s="199"/>
      <c r="I35" s="14"/>
      <c r="J35" s="14"/>
      <c r="K35" s="14"/>
      <c r="L35" s="14"/>
      <c r="M35" s="14"/>
      <c r="N35" s="14"/>
      <c r="O35" s="14"/>
      <c r="P35" s="14"/>
      <c r="Q35" s="35"/>
      <c r="R35" s="35"/>
      <c r="S35" s="35"/>
      <c r="T35" s="35"/>
      <c r="U35" s="35" t="s">
        <v>100</v>
      </c>
      <c r="V35" s="35" t="s">
        <v>100</v>
      </c>
    </row>
    <row r="36" spans="1:22" s="38" customFormat="1" ht="20.25" customHeight="1" x14ac:dyDescent="0.3">
      <c r="A36" s="37"/>
      <c r="C36" s="200" t="s">
        <v>101</v>
      </c>
      <c r="D36" s="200"/>
      <c r="E36" s="200"/>
      <c r="F36" s="200"/>
      <c r="G36" s="200"/>
      <c r="H36" s="200"/>
      <c r="Q36" s="39"/>
      <c r="R36" s="39"/>
      <c r="S36" s="39"/>
      <c r="T36" s="39"/>
      <c r="U36" s="39"/>
      <c r="V36" s="39"/>
    </row>
    <row r="39" spans="1:22" s="14" customFormat="1" ht="14.4" x14ac:dyDescent="0.3">
      <c r="C39" s="41"/>
    </row>
    <row r="40" spans="1:22" s="14" customFormat="1" ht="14.4" x14ac:dyDescent="0.3">
      <c r="C40" s="41"/>
    </row>
    <row r="41" spans="1:22" s="14" customFormat="1" ht="14.4" x14ac:dyDescent="0.3">
      <c r="C41" s="41"/>
    </row>
  </sheetData>
  <mergeCells count="20">
    <mergeCell ref="A16:H16"/>
    <mergeCell ref="G1:H1"/>
    <mergeCell ref="G2:H2"/>
    <mergeCell ref="G3:H3"/>
    <mergeCell ref="G4:H4"/>
    <mergeCell ref="A5:H5"/>
    <mergeCell ref="G7:H7"/>
    <mergeCell ref="G8:H8"/>
    <mergeCell ref="A9:H9"/>
    <mergeCell ref="A10:H10"/>
    <mergeCell ref="C34:H34"/>
    <mergeCell ref="C35:D35"/>
    <mergeCell ref="E35:H35"/>
    <mergeCell ref="C36:H36"/>
    <mergeCell ref="A17:H17"/>
    <mergeCell ref="C31:D31"/>
    <mergeCell ref="E31:H31"/>
    <mergeCell ref="C32:H32"/>
    <mergeCell ref="C33:D33"/>
    <mergeCell ref="E33:H33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F9D0-A22B-4BD8-B678-1309F413C06A}">
  <sheetPr>
    <tabColor rgb="FF00B0F0"/>
    <pageSetUpPr fitToPage="1"/>
  </sheetPr>
  <dimension ref="A1:BC248"/>
  <sheetViews>
    <sheetView topLeftCell="A171" workbookViewId="0">
      <selection activeCell="T198" sqref="T198"/>
    </sheetView>
  </sheetViews>
  <sheetFormatPr defaultColWidth="9.109375" defaultRowHeight="11.25" customHeight="1" x14ac:dyDescent="0.2"/>
  <cols>
    <col min="1" max="1" width="9.109375" style="60" customWidth="1"/>
    <col min="2" max="2" width="20.109375" style="171" customWidth="1"/>
    <col min="3" max="3" width="13.44140625" style="171" customWidth="1"/>
    <col min="4" max="4" width="12.88671875" style="171" customWidth="1"/>
    <col min="5" max="5" width="13.33203125" style="171" customWidth="1"/>
    <col min="6" max="6" width="8.5546875" style="171" customWidth="1"/>
    <col min="7" max="7" width="10.5546875" style="171" customWidth="1"/>
    <col min="8" max="8" width="8.44140625" style="171" customWidth="1"/>
    <col min="9" max="9" width="13" style="171" customWidth="1"/>
    <col min="10" max="10" width="12.44140625" style="171" customWidth="1"/>
    <col min="11" max="11" width="8.5546875" style="171" customWidth="1"/>
    <col min="12" max="12" width="12.88671875" style="171" customWidth="1"/>
    <col min="13" max="13" width="7.44140625" style="171" customWidth="1"/>
    <col min="14" max="14" width="13.44140625" style="171" customWidth="1"/>
    <col min="15" max="15" width="14.5546875" style="171" hidden="1" customWidth="1"/>
    <col min="16" max="16" width="78.33203125" style="171" hidden="1" customWidth="1"/>
    <col min="17" max="17" width="73.6640625" style="171" hidden="1" customWidth="1"/>
    <col min="18" max="21" width="9.109375" style="171"/>
    <col min="22" max="27" width="86.6640625" style="92" hidden="1" customWidth="1"/>
    <col min="28" max="30" width="164.109375" style="92" hidden="1" customWidth="1"/>
    <col min="31" max="31" width="34.6640625" style="92" hidden="1" customWidth="1"/>
    <col min="32" max="33" width="164.109375" style="92" hidden="1" customWidth="1"/>
    <col min="34" max="34" width="39.5546875" style="92" hidden="1" customWidth="1"/>
    <col min="35" max="35" width="134.88671875" style="92" hidden="1" customWidth="1"/>
    <col min="36" max="40" width="39.5546875" style="92" hidden="1" customWidth="1"/>
    <col min="41" max="43" width="134.88671875" style="92" hidden="1" customWidth="1"/>
    <col min="44" max="51" width="101.109375" style="92" hidden="1" customWidth="1"/>
    <col min="52" max="52" width="58.6640625" style="92" hidden="1" customWidth="1"/>
    <col min="53" max="53" width="55.33203125" style="92" hidden="1" customWidth="1"/>
    <col min="54" max="54" width="58.6640625" style="92" hidden="1" customWidth="1"/>
    <col min="55" max="55" width="55.33203125" style="92" hidden="1" customWidth="1"/>
    <col min="56" max="16384" width="9.109375" style="171"/>
  </cols>
  <sheetData>
    <row r="1" spans="1:29" s="45" customFormat="1" ht="14.4" x14ac:dyDescent="0.3">
      <c r="N1" s="46" t="s">
        <v>126</v>
      </c>
    </row>
    <row r="2" spans="1:29" s="45" customFormat="1" ht="11.25" customHeight="1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 t="s">
        <v>127</v>
      </c>
    </row>
    <row r="3" spans="1:29" s="45" customFormat="1" ht="6.75" customHeight="1" x14ac:dyDescent="0.3">
      <c r="A3" s="4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6"/>
    </row>
    <row r="4" spans="1:29" s="45" customFormat="1" ht="2.25" customHeight="1" x14ac:dyDescent="0.3">
      <c r="A4" s="50"/>
      <c r="B4" s="51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29" s="45" customFormat="1" ht="11.25" customHeight="1" x14ac:dyDescent="0.3">
      <c r="A5" s="50" t="s">
        <v>128</v>
      </c>
      <c r="B5" s="51"/>
      <c r="C5" s="47"/>
      <c r="E5" s="47"/>
      <c r="F5" s="47"/>
      <c r="G5" s="236" t="s">
        <v>129</v>
      </c>
      <c r="H5" s="236"/>
      <c r="I5" s="236"/>
      <c r="J5" s="236"/>
      <c r="K5" s="236"/>
      <c r="L5" s="236"/>
      <c r="M5" s="236"/>
      <c r="N5" s="236"/>
    </row>
    <row r="6" spans="1:29" s="45" customFormat="1" ht="22.5" customHeight="1" x14ac:dyDescent="0.3">
      <c r="A6" s="50" t="s">
        <v>130</v>
      </c>
      <c r="B6" s="51"/>
      <c r="C6" s="47"/>
      <c r="E6" s="52"/>
      <c r="F6" s="52"/>
      <c r="G6" s="243" t="s">
        <v>131</v>
      </c>
      <c r="H6" s="243"/>
      <c r="I6" s="243"/>
      <c r="J6" s="243"/>
      <c r="K6" s="243"/>
      <c r="L6" s="243"/>
      <c r="M6" s="243"/>
      <c r="N6" s="243"/>
      <c r="V6" s="53" t="s">
        <v>131</v>
      </c>
    </row>
    <row r="7" spans="1:29" s="45" customFormat="1" ht="90" customHeight="1" x14ac:dyDescent="0.3">
      <c r="A7" s="242" t="s">
        <v>132</v>
      </c>
      <c r="B7" s="242"/>
      <c r="C7" s="242"/>
      <c r="D7" s="242"/>
      <c r="E7" s="242"/>
      <c r="F7" s="242"/>
      <c r="G7" s="243" t="s">
        <v>133</v>
      </c>
      <c r="H7" s="243"/>
      <c r="I7" s="243"/>
      <c r="J7" s="243"/>
      <c r="K7" s="243"/>
      <c r="L7" s="243"/>
      <c r="M7" s="243"/>
      <c r="N7" s="243"/>
      <c r="P7" s="54" t="s">
        <v>132</v>
      </c>
      <c r="Q7" s="54" t="s">
        <v>133</v>
      </c>
      <c r="R7" s="55"/>
      <c r="S7" s="55"/>
      <c r="T7" s="55"/>
      <c r="U7" s="55"/>
      <c r="W7" s="53" t="s">
        <v>133</v>
      </c>
    </row>
    <row r="8" spans="1:29" s="45" customFormat="1" ht="67.5" customHeight="1" x14ac:dyDescent="0.3">
      <c r="A8" s="245" t="s">
        <v>134</v>
      </c>
      <c r="B8" s="245"/>
      <c r="C8" s="245"/>
      <c r="D8" s="245"/>
      <c r="E8" s="245"/>
      <c r="F8" s="245"/>
      <c r="G8" s="243"/>
      <c r="H8" s="243"/>
      <c r="I8" s="243"/>
      <c r="J8" s="243"/>
      <c r="K8" s="243"/>
      <c r="L8" s="243"/>
      <c r="M8" s="243"/>
      <c r="N8" s="243"/>
      <c r="P8" s="54" t="s">
        <v>135</v>
      </c>
      <c r="Q8" s="54"/>
      <c r="R8" s="55"/>
      <c r="S8" s="55"/>
      <c r="T8" s="55"/>
      <c r="U8" s="55"/>
      <c r="X8" s="53" t="s">
        <v>100</v>
      </c>
    </row>
    <row r="9" spans="1:29" s="45" customFormat="1" ht="33.75" customHeight="1" x14ac:dyDescent="0.3">
      <c r="A9" s="242" t="s">
        <v>136</v>
      </c>
      <c r="B9" s="242"/>
      <c r="C9" s="242"/>
      <c r="D9" s="242"/>
      <c r="E9" s="242"/>
      <c r="F9" s="242"/>
      <c r="G9" s="243"/>
      <c r="H9" s="243"/>
      <c r="I9" s="243"/>
      <c r="J9" s="243"/>
      <c r="K9" s="243"/>
      <c r="L9" s="243"/>
      <c r="M9" s="243"/>
      <c r="N9" s="243"/>
      <c r="P9" s="54" t="s">
        <v>136</v>
      </c>
      <c r="Q9" s="54"/>
      <c r="R9" s="55"/>
      <c r="S9" s="55"/>
      <c r="T9" s="55"/>
      <c r="U9" s="55"/>
      <c r="Y9" s="53" t="s">
        <v>100</v>
      </c>
    </row>
    <row r="10" spans="1:29" s="45" customFormat="1" ht="11.25" customHeight="1" x14ac:dyDescent="0.3">
      <c r="A10" s="244" t="s">
        <v>137</v>
      </c>
      <c r="B10" s="244"/>
      <c r="C10" s="244"/>
      <c r="D10" s="244"/>
      <c r="E10" s="244"/>
      <c r="F10" s="244"/>
      <c r="G10" s="243"/>
      <c r="H10" s="243"/>
      <c r="I10" s="243"/>
      <c r="J10" s="243"/>
      <c r="K10" s="243"/>
      <c r="L10" s="243"/>
      <c r="M10" s="243"/>
      <c r="N10" s="243"/>
      <c r="Z10" s="53" t="s">
        <v>100</v>
      </c>
    </row>
    <row r="11" spans="1:29" s="45" customFormat="1" ht="14.4" x14ac:dyDescent="0.3">
      <c r="A11" s="244" t="s">
        <v>138</v>
      </c>
      <c r="B11" s="244"/>
      <c r="C11" s="244"/>
      <c r="D11" s="244"/>
      <c r="E11" s="244"/>
      <c r="F11" s="244"/>
      <c r="G11" s="243"/>
      <c r="H11" s="243"/>
      <c r="I11" s="243"/>
      <c r="J11" s="243"/>
      <c r="K11" s="243"/>
      <c r="L11" s="243"/>
      <c r="M11" s="243"/>
      <c r="N11" s="243"/>
      <c r="AA11" s="53" t="s">
        <v>100</v>
      </c>
    </row>
    <row r="12" spans="1:29" s="45" customFormat="1" ht="3.75" customHeight="1" x14ac:dyDescent="0.3">
      <c r="A12" s="56"/>
      <c r="B12" s="47"/>
      <c r="C12" s="47"/>
      <c r="D12" s="47"/>
      <c r="E12" s="47"/>
      <c r="F12" s="51"/>
      <c r="G12" s="51"/>
      <c r="H12" s="51"/>
      <c r="I12" s="51"/>
      <c r="J12" s="51"/>
      <c r="K12" s="51"/>
      <c r="L12" s="51"/>
      <c r="M12" s="51"/>
      <c r="N12" s="51"/>
    </row>
    <row r="13" spans="1:29" s="45" customFormat="1" ht="14.4" x14ac:dyDescent="0.3">
      <c r="A13" s="246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AB13" s="53" t="s">
        <v>100</v>
      </c>
    </row>
    <row r="14" spans="1:29" s="45" customFormat="1" ht="14.4" x14ac:dyDescent="0.3">
      <c r="A14" s="235" t="s">
        <v>139</v>
      </c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</row>
    <row r="15" spans="1:29" s="45" customFormat="1" ht="5.25" customHeight="1" x14ac:dyDescent="0.3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29" s="45" customFormat="1" ht="14.4" x14ac:dyDescent="0.3">
      <c r="A16" s="246" t="s">
        <v>311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AC16" s="53" t="s">
        <v>100</v>
      </c>
    </row>
    <row r="17" spans="1:31" s="45" customFormat="1" ht="14.4" x14ac:dyDescent="0.3">
      <c r="A17" s="235" t="s">
        <v>140</v>
      </c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</row>
    <row r="18" spans="1:31" s="45" customFormat="1" ht="21" customHeight="1" x14ac:dyDescent="0.3">
      <c r="A18" s="240" t="s">
        <v>141</v>
      </c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</row>
    <row r="19" spans="1:31" s="45" customFormat="1" ht="3.75" customHeight="1" x14ac:dyDescent="0.3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31" s="45" customFormat="1" ht="14.4" x14ac:dyDescent="0.3">
      <c r="A20" s="241" t="s">
        <v>142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AD20" s="53" t="s">
        <v>142</v>
      </c>
    </row>
    <row r="21" spans="1:31" s="45" customFormat="1" ht="12" customHeight="1" x14ac:dyDescent="0.3">
      <c r="A21" s="235" t="s">
        <v>143</v>
      </c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</row>
    <row r="22" spans="1:31" s="45" customFormat="1" ht="12" customHeight="1" x14ac:dyDescent="0.3">
      <c r="A22" s="47" t="s">
        <v>144</v>
      </c>
      <c r="B22" s="59" t="s">
        <v>145</v>
      </c>
      <c r="C22" s="60" t="s">
        <v>146</v>
      </c>
      <c r="D22" s="60"/>
      <c r="E22" s="60"/>
      <c r="F22" s="52"/>
      <c r="G22" s="52"/>
      <c r="H22" s="52"/>
      <c r="I22" s="52"/>
      <c r="J22" s="52"/>
      <c r="K22" s="52"/>
      <c r="L22" s="52"/>
      <c r="M22" s="52"/>
      <c r="N22" s="52"/>
    </row>
    <row r="23" spans="1:31" s="45" customFormat="1" ht="12" customHeight="1" x14ac:dyDescent="0.3">
      <c r="A23" s="47" t="s">
        <v>147</v>
      </c>
      <c r="B23" s="236"/>
      <c r="C23" s="236"/>
      <c r="D23" s="236"/>
      <c r="E23" s="236"/>
      <c r="F23" s="236"/>
      <c r="G23" s="52"/>
      <c r="H23" s="52"/>
      <c r="I23" s="52"/>
      <c r="J23" s="52"/>
      <c r="K23" s="52"/>
      <c r="L23" s="52"/>
      <c r="M23" s="52"/>
      <c r="N23" s="52"/>
    </row>
    <row r="24" spans="1:31" s="45" customFormat="1" ht="14.4" x14ac:dyDescent="0.3">
      <c r="A24" s="47"/>
      <c r="B24" s="237" t="s">
        <v>148</v>
      </c>
      <c r="C24" s="237"/>
      <c r="D24" s="237"/>
      <c r="E24" s="237"/>
      <c r="F24" s="237"/>
      <c r="G24" s="61"/>
      <c r="H24" s="61"/>
      <c r="I24" s="61"/>
      <c r="J24" s="61"/>
      <c r="K24" s="61"/>
      <c r="L24" s="61"/>
      <c r="M24" s="62"/>
      <c r="N24" s="61"/>
    </row>
    <row r="25" spans="1:31" s="45" customFormat="1" ht="5.25" customHeight="1" x14ac:dyDescent="0.3">
      <c r="A25" s="47"/>
      <c r="B25" s="47"/>
      <c r="C25" s="47"/>
      <c r="D25" s="63"/>
      <c r="E25" s="63"/>
      <c r="F25" s="63"/>
      <c r="G25" s="63"/>
      <c r="H25" s="63"/>
      <c r="I25" s="63"/>
      <c r="J25" s="63"/>
      <c r="K25" s="63"/>
      <c r="L25" s="63"/>
      <c r="M25" s="61"/>
      <c r="N25" s="61"/>
    </row>
    <row r="26" spans="1:31" s="45" customFormat="1" ht="14.4" x14ac:dyDescent="0.3">
      <c r="A26" s="64" t="s">
        <v>149</v>
      </c>
      <c r="B26" s="47"/>
      <c r="C26" s="47"/>
      <c r="D26" s="238" t="s">
        <v>150</v>
      </c>
      <c r="E26" s="238"/>
      <c r="F26" s="238"/>
      <c r="G26" s="65"/>
      <c r="H26" s="65"/>
      <c r="I26" s="65"/>
      <c r="J26" s="65"/>
      <c r="K26" s="65"/>
      <c r="L26" s="65"/>
      <c r="M26" s="65"/>
      <c r="N26" s="65"/>
      <c r="AE26" s="53" t="s">
        <v>151</v>
      </c>
    </row>
    <row r="27" spans="1:31" s="45" customFormat="1" ht="7.5" customHeight="1" x14ac:dyDescent="0.3">
      <c r="A27" s="47"/>
      <c r="B27" s="49"/>
      <c r="C27" s="49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</row>
    <row r="28" spans="1:31" s="45" customFormat="1" ht="12" customHeight="1" x14ac:dyDescent="0.3">
      <c r="A28" s="64" t="s">
        <v>152</v>
      </c>
      <c r="B28" s="49"/>
      <c r="C28" s="67">
        <v>5174.29</v>
      </c>
      <c r="D28" s="68" t="s">
        <v>297</v>
      </c>
      <c r="E28" s="69" t="s">
        <v>154</v>
      </c>
      <c r="G28" s="49"/>
      <c r="H28" s="49"/>
      <c r="I28" s="49"/>
      <c r="J28" s="49"/>
      <c r="K28" s="49"/>
      <c r="L28" s="70"/>
      <c r="M28" s="70"/>
      <c r="N28" s="49"/>
    </row>
    <row r="29" spans="1:31" s="45" customFormat="1" ht="11.25" customHeight="1" x14ac:dyDescent="0.3">
      <c r="A29" s="47"/>
      <c r="B29" s="71" t="s">
        <v>155</v>
      </c>
      <c r="C29" s="72"/>
      <c r="D29" s="73"/>
      <c r="E29" s="69"/>
      <c r="G29" s="49"/>
    </row>
    <row r="30" spans="1:31" s="45" customFormat="1" ht="12" customHeight="1" x14ac:dyDescent="0.3">
      <c r="A30" s="47"/>
      <c r="B30" s="74" t="s">
        <v>156</v>
      </c>
      <c r="C30" s="67">
        <v>4210.8500000000004</v>
      </c>
      <c r="D30" s="68" t="s">
        <v>298</v>
      </c>
      <c r="E30" s="69" t="s">
        <v>154</v>
      </c>
      <c r="G30" s="49" t="s">
        <v>158</v>
      </c>
      <c r="I30" s="49"/>
      <c r="J30" s="49"/>
      <c r="K30" s="49"/>
      <c r="L30" s="67">
        <v>1020.53</v>
      </c>
      <c r="M30" s="75" t="s">
        <v>299</v>
      </c>
      <c r="N30" s="69" t="s">
        <v>154</v>
      </c>
    </row>
    <row r="31" spans="1:31" s="45" customFormat="1" ht="12" customHeight="1" x14ac:dyDescent="0.3">
      <c r="A31" s="47"/>
      <c r="B31" s="74" t="s">
        <v>160</v>
      </c>
      <c r="C31" s="67">
        <v>0</v>
      </c>
      <c r="D31" s="76" t="s">
        <v>161</v>
      </c>
      <c r="E31" s="69" t="s">
        <v>154</v>
      </c>
      <c r="G31" s="49" t="s">
        <v>162</v>
      </c>
      <c r="I31" s="49"/>
      <c r="J31" s="49"/>
      <c r="K31" s="49"/>
      <c r="L31" s="239">
        <v>2561.0100000000002</v>
      </c>
      <c r="M31" s="239"/>
      <c r="N31" s="69" t="s">
        <v>163</v>
      </c>
    </row>
    <row r="32" spans="1:31" s="45" customFormat="1" ht="12" customHeight="1" x14ac:dyDescent="0.3">
      <c r="A32" s="47"/>
      <c r="B32" s="74" t="s">
        <v>164</v>
      </c>
      <c r="C32" s="67">
        <v>0</v>
      </c>
      <c r="D32" s="76" t="s">
        <v>161</v>
      </c>
      <c r="E32" s="69" t="s">
        <v>154</v>
      </c>
      <c r="G32" s="49" t="s">
        <v>165</v>
      </c>
      <c r="I32" s="49"/>
      <c r="J32" s="49"/>
      <c r="K32" s="49"/>
      <c r="L32" s="239">
        <v>62.89</v>
      </c>
      <c r="M32" s="239"/>
      <c r="N32" s="69" t="s">
        <v>163</v>
      </c>
    </row>
    <row r="33" spans="1:38" s="45" customFormat="1" ht="12" customHeight="1" x14ac:dyDescent="0.3">
      <c r="A33" s="47"/>
      <c r="B33" s="74" t="s">
        <v>166</v>
      </c>
      <c r="C33" s="67">
        <v>0</v>
      </c>
      <c r="D33" s="68" t="s">
        <v>161</v>
      </c>
      <c r="E33" s="69" t="s">
        <v>154</v>
      </c>
      <c r="G33" s="49"/>
      <c r="H33" s="49"/>
      <c r="I33" s="49"/>
      <c r="J33" s="49"/>
      <c r="K33" s="49"/>
      <c r="L33" s="233" t="s">
        <v>167</v>
      </c>
      <c r="M33" s="233"/>
      <c r="N33" s="49"/>
    </row>
    <row r="34" spans="1:38" s="45" customFormat="1" ht="7.5" customHeight="1" x14ac:dyDescent="0.3">
      <c r="A34" s="77"/>
    </row>
    <row r="35" spans="1:38" s="45" customFormat="1" ht="23.25" customHeight="1" x14ac:dyDescent="0.3">
      <c r="A35" s="234" t="s">
        <v>12</v>
      </c>
      <c r="B35" s="231" t="s">
        <v>168</v>
      </c>
      <c r="C35" s="231" t="s">
        <v>169</v>
      </c>
      <c r="D35" s="231"/>
      <c r="E35" s="231"/>
      <c r="F35" s="231" t="s">
        <v>170</v>
      </c>
      <c r="G35" s="231" t="s">
        <v>171</v>
      </c>
      <c r="H35" s="231"/>
      <c r="I35" s="231"/>
      <c r="J35" s="231" t="s">
        <v>172</v>
      </c>
      <c r="K35" s="231"/>
      <c r="L35" s="231"/>
      <c r="M35" s="231" t="s">
        <v>173</v>
      </c>
      <c r="N35" s="231" t="s">
        <v>174</v>
      </c>
    </row>
    <row r="36" spans="1:38" s="45" customFormat="1" ht="28.5" customHeight="1" x14ac:dyDescent="0.3">
      <c r="A36" s="234"/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</row>
    <row r="37" spans="1:38" s="45" customFormat="1" ht="20.399999999999999" x14ac:dyDescent="0.3">
      <c r="A37" s="234"/>
      <c r="B37" s="231"/>
      <c r="C37" s="231"/>
      <c r="D37" s="231"/>
      <c r="E37" s="231"/>
      <c r="F37" s="231"/>
      <c r="G37" s="78" t="s">
        <v>175</v>
      </c>
      <c r="H37" s="78" t="s">
        <v>176</v>
      </c>
      <c r="I37" s="78" t="s">
        <v>177</v>
      </c>
      <c r="J37" s="78" t="s">
        <v>175</v>
      </c>
      <c r="K37" s="78" t="s">
        <v>176</v>
      </c>
      <c r="L37" s="78" t="s">
        <v>178</v>
      </c>
      <c r="M37" s="231"/>
      <c r="N37" s="231"/>
    </row>
    <row r="38" spans="1:38" s="45" customFormat="1" ht="14.4" x14ac:dyDescent="0.3">
      <c r="A38" s="79">
        <v>1</v>
      </c>
      <c r="B38" s="80">
        <v>2</v>
      </c>
      <c r="C38" s="232">
        <v>3</v>
      </c>
      <c r="D38" s="232"/>
      <c r="E38" s="232"/>
      <c r="F38" s="80">
        <v>4</v>
      </c>
      <c r="G38" s="80">
        <v>5</v>
      </c>
      <c r="H38" s="80">
        <v>6</v>
      </c>
      <c r="I38" s="80">
        <v>7</v>
      </c>
      <c r="J38" s="80">
        <v>8</v>
      </c>
      <c r="K38" s="80">
        <v>9</v>
      </c>
      <c r="L38" s="80">
        <v>10</v>
      </c>
      <c r="M38" s="80">
        <v>11</v>
      </c>
      <c r="N38" s="80">
        <v>12</v>
      </c>
    </row>
    <row r="39" spans="1:38" s="45" customFormat="1" ht="14.4" x14ac:dyDescent="0.3">
      <c r="A39" s="225" t="s">
        <v>46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7"/>
      <c r="AF39" s="81" t="s">
        <v>46</v>
      </c>
    </row>
    <row r="40" spans="1:38" s="45" customFormat="1" ht="14.4" x14ac:dyDescent="0.3">
      <c r="A40" s="228" t="s">
        <v>47</v>
      </c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30"/>
      <c r="AF40" s="81"/>
      <c r="AG40" s="82" t="s">
        <v>47</v>
      </c>
    </row>
    <row r="41" spans="1:38" s="45" customFormat="1" ht="14.4" x14ac:dyDescent="0.3">
      <c r="A41" s="83" t="s">
        <v>48</v>
      </c>
      <c r="B41" s="84" t="s">
        <v>179</v>
      </c>
      <c r="C41" s="220" t="s">
        <v>49</v>
      </c>
      <c r="D41" s="220"/>
      <c r="E41" s="220"/>
      <c r="F41" s="85" t="s">
        <v>13</v>
      </c>
      <c r="G41" s="86">
        <v>150.81</v>
      </c>
      <c r="H41" s="87">
        <v>1</v>
      </c>
      <c r="I41" s="114">
        <v>150.81</v>
      </c>
      <c r="J41" s="88"/>
      <c r="K41" s="86"/>
      <c r="L41" s="88"/>
      <c r="M41" s="86"/>
      <c r="N41" s="89"/>
      <c r="AF41" s="81"/>
      <c r="AG41" s="82"/>
      <c r="AH41" s="82" t="s">
        <v>49</v>
      </c>
    </row>
    <row r="42" spans="1:38" s="45" customFormat="1" ht="52.2" x14ac:dyDescent="0.3">
      <c r="A42" s="90"/>
      <c r="B42" s="91" t="s">
        <v>180</v>
      </c>
      <c r="C42" s="214" t="s">
        <v>181</v>
      </c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23"/>
      <c r="AF42" s="81"/>
      <c r="AG42" s="82"/>
      <c r="AH42" s="82"/>
      <c r="AI42" s="92" t="s">
        <v>181</v>
      </c>
    </row>
    <row r="43" spans="1:38" s="45" customFormat="1" ht="14.4" x14ac:dyDescent="0.3">
      <c r="A43" s="93"/>
      <c r="B43" s="91" t="s">
        <v>48</v>
      </c>
      <c r="C43" s="218" t="s">
        <v>182</v>
      </c>
      <c r="D43" s="218"/>
      <c r="E43" s="218"/>
      <c r="F43" s="94"/>
      <c r="G43" s="95"/>
      <c r="H43" s="95"/>
      <c r="I43" s="95"/>
      <c r="J43" s="96">
        <v>62.91</v>
      </c>
      <c r="K43" s="97">
        <v>1.1499999999999999</v>
      </c>
      <c r="L43" s="98">
        <v>10910.58</v>
      </c>
      <c r="M43" s="97">
        <v>44.77</v>
      </c>
      <c r="N43" s="99">
        <v>488466.67</v>
      </c>
      <c r="AF43" s="81"/>
      <c r="AG43" s="82"/>
      <c r="AH43" s="82"/>
      <c r="AJ43" s="92" t="s">
        <v>182</v>
      </c>
    </row>
    <row r="44" spans="1:38" s="45" customFormat="1" ht="14.4" x14ac:dyDescent="0.3">
      <c r="A44" s="93"/>
      <c r="B44" s="91" t="s">
        <v>52</v>
      </c>
      <c r="C44" s="218" t="s">
        <v>183</v>
      </c>
      <c r="D44" s="218"/>
      <c r="E44" s="218"/>
      <c r="F44" s="94"/>
      <c r="G44" s="95"/>
      <c r="H44" s="95"/>
      <c r="I44" s="95"/>
      <c r="J44" s="96">
        <v>59.65</v>
      </c>
      <c r="K44" s="97">
        <v>1.1499999999999999</v>
      </c>
      <c r="L44" s="98">
        <v>10345.19</v>
      </c>
      <c r="M44" s="97">
        <v>13.24</v>
      </c>
      <c r="N44" s="99">
        <v>136970.32</v>
      </c>
      <c r="AF44" s="81"/>
      <c r="AG44" s="82"/>
      <c r="AH44" s="82"/>
      <c r="AJ44" s="92" t="s">
        <v>183</v>
      </c>
    </row>
    <row r="45" spans="1:38" s="45" customFormat="1" ht="14.4" x14ac:dyDescent="0.3">
      <c r="A45" s="100"/>
      <c r="B45" s="91"/>
      <c r="C45" s="218" t="s">
        <v>184</v>
      </c>
      <c r="D45" s="218"/>
      <c r="E45" s="218"/>
      <c r="F45" s="94" t="s">
        <v>185</v>
      </c>
      <c r="G45" s="101">
        <v>7.1</v>
      </c>
      <c r="H45" s="97">
        <v>1.1499999999999999</v>
      </c>
      <c r="I45" s="147">
        <v>1231.36365</v>
      </c>
      <c r="J45" s="102"/>
      <c r="K45" s="95"/>
      <c r="L45" s="102"/>
      <c r="M45" s="95"/>
      <c r="N45" s="103"/>
      <c r="AF45" s="81"/>
      <c r="AG45" s="82"/>
      <c r="AH45" s="82"/>
      <c r="AK45" s="92" t="s">
        <v>184</v>
      </c>
    </row>
    <row r="46" spans="1:38" s="45" customFormat="1" ht="14.4" x14ac:dyDescent="0.3">
      <c r="A46" s="93"/>
      <c r="B46" s="91"/>
      <c r="C46" s="222" t="s">
        <v>186</v>
      </c>
      <c r="D46" s="222"/>
      <c r="E46" s="222"/>
      <c r="F46" s="104"/>
      <c r="G46" s="105"/>
      <c r="H46" s="105"/>
      <c r="I46" s="105"/>
      <c r="J46" s="106">
        <v>122.56</v>
      </c>
      <c r="K46" s="105"/>
      <c r="L46" s="107">
        <v>21255.77</v>
      </c>
      <c r="M46" s="105"/>
      <c r="N46" s="108">
        <v>625436.99</v>
      </c>
      <c r="AF46" s="81"/>
      <c r="AG46" s="82"/>
      <c r="AH46" s="82"/>
      <c r="AL46" s="92" t="s">
        <v>186</v>
      </c>
    </row>
    <row r="47" spans="1:38" s="45" customFormat="1" ht="14.4" x14ac:dyDescent="0.3">
      <c r="A47" s="100"/>
      <c r="B47" s="91"/>
      <c r="C47" s="218" t="s">
        <v>187</v>
      </c>
      <c r="D47" s="218"/>
      <c r="E47" s="218"/>
      <c r="F47" s="94"/>
      <c r="G47" s="95"/>
      <c r="H47" s="95"/>
      <c r="I47" s="95"/>
      <c r="J47" s="102"/>
      <c r="K47" s="95"/>
      <c r="L47" s="98">
        <v>10910.58</v>
      </c>
      <c r="M47" s="95"/>
      <c r="N47" s="99">
        <v>488466.67</v>
      </c>
      <c r="AF47" s="81"/>
      <c r="AG47" s="82"/>
      <c r="AH47" s="82"/>
      <c r="AK47" s="92" t="s">
        <v>187</v>
      </c>
    </row>
    <row r="48" spans="1:38" s="45" customFormat="1" ht="31.8" x14ac:dyDescent="0.3">
      <c r="A48" s="100"/>
      <c r="B48" s="91" t="s">
        <v>188</v>
      </c>
      <c r="C48" s="218" t="s">
        <v>189</v>
      </c>
      <c r="D48" s="218"/>
      <c r="E48" s="218"/>
      <c r="F48" s="94" t="s">
        <v>190</v>
      </c>
      <c r="G48" s="109">
        <v>91</v>
      </c>
      <c r="H48" s="95"/>
      <c r="I48" s="109">
        <v>91</v>
      </c>
      <c r="J48" s="102"/>
      <c r="K48" s="95"/>
      <c r="L48" s="98">
        <v>9928.6299999999992</v>
      </c>
      <c r="M48" s="95"/>
      <c r="N48" s="99">
        <v>444504.67</v>
      </c>
      <c r="AF48" s="81"/>
      <c r="AG48" s="82"/>
      <c r="AH48" s="82"/>
      <c r="AK48" s="92" t="s">
        <v>189</v>
      </c>
    </row>
    <row r="49" spans="1:41" s="45" customFormat="1" ht="31.8" x14ac:dyDescent="0.3">
      <c r="A49" s="100"/>
      <c r="B49" s="91" t="s">
        <v>191</v>
      </c>
      <c r="C49" s="218" t="s">
        <v>192</v>
      </c>
      <c r="D49" s="218"/>
      <c r="E49" s="218"/>
      <c r="F49" s="94" t="s">
        <v>190</v>
      </c>
      <c r="G49" s="109">
        <v>52</v>
      </c>
      <c r="H49" s="95"/>
      <c r="I49" s="109">
        <v>52</v>
      </c>
      <c r="J49" s="102"/>
      <c r="K49" s="95"/>
      <c r="L49" s="98">
        <v>5673.5</v>
      </c>
      <c r="M49" s="95"/>
      <c r="N49" s="99">
        <v>254002.67</v>
      </c>
      <c r="AF49" s="81"/>
      <c r="AG49" s="82"/>
      <c r="AH49" s="82"/>
      <c r="AK49" s="92" t="s">
        <v>192</v>
      </c>
    </row>
    <row r="50" spans="1:41" s="45" customFormat="1" ht="14.4" x14ac:dyDescent="0.3">
      <c r="A50" s="110"/>
      <c r="B50" s="111"/>
      <c r="C50" s="220" t="s">
        <v>193</v>
      </c>
      <c r="D50" s="220"/>
      <c r="E50" s="220"/>
      <c r="F50" s="85"/>
      <c r="G50" s="86"/>
      <c r="H50" s="86"/>
      <c r="I50" s="86"/>
      <c r="J50" s="88"/>
      <c r="K50" s="86"/>
      <c r="L50" s="112">
        <v>36857.9</v>
      </c>
      <c r="M50" s="105"/>
      <c r="N50" s="113">
        <v>1323944.33</v>
      </c>
      <c r="AF50" s="81"/>
      <c r="AG50" s="82"/>
      <c r="AH50" s="82"/>
      <c r="AM50" s="82" t="s">
        <v>193</v>
      </c>
    </row>
    <row r="51" spans="1:41" s="45" customFormat="1" ht="14.4" x14ac:dyDescent="0.3">
      <c r="A51" s="83" t="s">
        <v>52</v>
      </c>
      <c r="B51" s="84" t="s">
        <v>194</v>
      </c>
      <c r="C51" s="220" t="s">
        <v>53</v>
      </c>
      <c r="D51" s="220"/>
      <c r="E51" s="220"/>
      <c r="F51" s="85" t="s">
        <v>13</v>
      </c>
      <c r="G51" s="86">
        <v>55.02</v>
      </c>
      <c r="H51" s="87">
        <v>1</v>
      </c>
      <c r="I51" s="114">
        <v>55.02</v>
      </c>
      <c r="J51" s="88"/>
      <c r="K51" s="86"/>
      <c r="L51" s="88"/>
      <c r="M51" s="86"/>
      <c r="N51" s="89"/>
      <c r="AF51" s="81"/>
      <c r="AG51" s="82"/>
      <c r="AH51" s="82" t="s">
        <v>53</v>
      </c>
      <c r="AM51" s="82"/>
    </row>
    <row r="52" spans="1:41" s="45" customFormat="1" ht="52.2" x14ac:dyDescent="0.3">
      <c r="A52" s="90"/>
      <c r="B52" s="91" t="s">
        <v>180</v>
      </c>
      <c r="C52" s="214" t="s">
        <v>181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23"/>
      <c r="AF52" s="81"/>
      <c r="AG52" s="82"/>
      <c r="AH52" s="82"/>
      <c r="AI52" s="92" t="s">
        <v>181</v>
      </c>
      <c r="AM52" s="82"/>
    </row>
    <row r="53" spans="1:41" s="45" customFormat="1" ht="14.4" x14ac:dyDescent="0.3">
      <c r="A53" s="93"/>
      <c r="B53" s="91" t="s">
        <v>48</v>
      </c>
      <c r="C53" s="218" t="s">
        <v>182</v>
      </c>
      <c r="D53" s="218"/>
      <c r="E53" s="218"/>
      <c r="F53" s="94"/>
      <c r="G53" s="95"/>
      <c r="H53" s="95"/>
      <c r="I53" s="95"/>
      <c r="J53" s="96">
        <v>120.81</v>
      </c>
      <c r="K53" s="97">
        <v>1.1499999999999999</v>
      </c>
      <c r="L53" s="98">
        <v>7644.01</v>
      </c>
      <c r="M53" s="97">
        <v>44.77</v>
      </c>
      <c r="N53" s="99">
        <v>342222.33</v>
      </c>
      <c r="AF53" s="81"/>
      <c r="AG53" s="82"/>
      <c r="AH53" s="82"/>
      <c r="AJ53" s="92" t="s">
        <v>182</v>
      </c>
      <c r="AM53" s="82"/>
    </row>
    <row r="54" spans="1:41" s="45" customFormat="1" ht="14.4" x14ac:dyDescent="0.3">
      <c r="A54" s="93"/>
      <c r="B54" s="91" t="s">
        <v>52</v>
      </c>
      <c r="C54" s="218" t="s">
        <v>183</v>
      </c>
      <c r="D54" s="218"/>
      <c r="E54" s="218"/>
      <c r="F54" s="94"/>
      <c r="G54" s="95"/>
      <c r="H54" s="95"/>
      <c r="I54" s="95"/>
      <c r="J54" s="96">
        <v>294.95999999999998</v>
      </c>
      <c r="K54" s="97">
        <v>1.1499999999999999</v>
      </c>
      <c r="L54" s="98">
        <v>18663</v>
      </c>
      <c r="M54" s="97">
        <v>13.24</v>
      </c>
      <c r="N54" s="99">
        <v>247098.12</v>
      </c>
      <c r="AF54" s="81"/>
      <c r="AG54" s="82"/>
      <c r="AH54" s="82"/>
      <c r="AJ54" s="92" t="s">
        <v>183</v>
      </c>
      <c r="AM54" s="82"/>
    </row>
    <row r="55" spans="1:41" s="45" customFormat="1" ht="14.4" x14ac:dyDescent="0.3">
      <c r="A55" s="93"/>
      <c r="B55" s="91" t="s">
        <v>58</v>
      </c>
      <c r="C55" s="218" t="s">
        <v>195</v>
      </c>
      <c r="D55" s="218"/>
      <c r="E55" s="218"/>
      <c r="F55" s="94"/>
      <c r="G55" s="95"/>
      <c r="H55" s="95"/>
      <c r="I55" s="95"/>
      <c r="J55" s="96">
        <v>22.45</v>
      </c>
      <c r="K55" s="95"/>
      <c r="L55" s="98">
        <v>1235.2</v>
      </c>
      <c r="M55" s="97">
        <v>8.16</v>
      </c>
      <c r="N55" s="99">
        <v>10079.23</v>
      </c>
      <c r="AF55" s="81"/>
      <c r="AG55" s="82"/>
      <c r="AH55" s="82"/>
      <c r="AJ55" s="92" t="s">
        <v>195</v>
      </c>
      <c r="AM55" s="82"/>
    </row>
    <row r="56" spans="1:41" s="45" customFormat="1" ht="14.4" x14ac:dyDescent="0.3">
      <c r="A56" s="115" t="s">
        <v>196</v>
      </c>
      <c r="B56" s="116" t="s">
        <v>197</v>
      </c>
      <c r="C56" s="224" t="s">
        <v>198</v>
      </c>
      <c r="D56" s="224"/>
      <c r="E56" s="224"/>
      <c r="F56" s="117" t="s">
        <v>33</v>
      </c>
      <c r="G56" s="118">
        <v>2.5</v>
      </c>
      <c r="H56" s="119"/>
      <c r="I56" s="146">
        <v>137.55000000000001</v>
      </c>
      <c r="J56" s="102"/>
      <c r="K56" s="95"/>
      <c r="L56" s="102"/>
      <c r="M56" s="95"/>
      <c r="N56" s="103"/>
      <c r="AF56" s="81"/>
      <c r="AG56" s="82"/>
      <c r="AH56" s="82"/>
      <c r="AM56" s="82"/>
      <c r="AN56" s="121" t="s">
        <v>198</v>
      </c>
    </row>
    <row r="57" spans="1:41" s="45" customFormat="1" ht="14.4" x14ac:dyDescent="0.3">
      <c r="A57" s="100"/>
      <c r="B57" s="91"/>
      <c r="C57" s="218" t="s">
        <v>184</v>
      </c>
      <c r="D57" s="218"/>
      <c r="E57" s="218"/>
      <c r="F57" s="94" t="s">
        <v>185</v>
      </c>
      <c r="G57" s="97">
        <v>13.32</v>
      </c>
      <c r="H57" s="97">
        <v>1.1499999999999999</v>
      </c>
      <c r="I57" s="147">
        <v>842.79636000000005</v>
      </c>
      <c r="J57" s="102"/>
      <c r="K57" s="95"/>
      <c r="L57" s="102"/>
      <c r="M57" s="95"/>
      <c r="N57" s="103"/>
      <c r="AF57" s="81"/>
      <c r="AG57" s="82"/>
      <c r="AH57" s="82"/>
      <c r="AK57" s="92" t="s">
        <v>184</v>
      </c>
      <c r="AM57" s="82"/>
      <c r="AN57" s="121"/>
    </row>
    <row r="58" spans="1:41" s="45" customFormat="1" ht="14.4" x14ac:dyDescent="0.3">
      <c r="A58" s="93"/>
      <c r="B58" s="91"/>
      <c r="C58" s="222" t="s">
        <v>186</v>
      </c>
      <c r="D58" s="222"/>
      <c r="E58" s="222"/>
      <c r="F58" s="104"/>
      <c r="G58" s="105"/>
      <c r="H58" s="105"/>
      <c r="I58" s="105"/>
      <c r="J58" s="106">
        <v>438.22</v>
      </c>
      <c r="K58" s="105"/>
      <c r="L58" s="107">
        <v>27542.21</v>
      </c>
      <c r="M58" s="105"/>
      <c r="N58" s="108">
        <v>599399.68000000005</v>
      </c>
      <c r="AF58" s="81"/>
      <c r="AG58" s="82"/>
      <c r="AH58" s="82"/>
      <c r="AL58" s="92" t="s">
        <v>186</v>
      </c>
      <c r="AM58" s="82"/>
      <c r="AN58" s="121"/>
    </row>
    <row r="59" spans="1:41" s="45" customFormat="1" ht="14.4" x14ac:dyDescent="0.3">
      <c r="A59" s="100"/>
      <c r="B59" s="91"/>
      <c r="C59" s="218" t="s">
        <v>187</v>
      </c>
      <c r="D59" s="218"/>
      <c r="E59" s="218"/>
      <c r="F59" s="94"/>
      <c r="G59" s="95"/>
      <c r="H59" s="95"/>
      <c r="I59" s="95"/>
      <c r="J59" s="102"/>
      <c r="K59" s="95"/>
      <c r="L59" s="98">
        <v>7644.01</v>
      </c>
      <c r="M59" s="95"/>
      <c r="N59" s="99">
        <v>342222.33</v>
      </c>
      <c r="AF59" s="81"/>
      <c r="AG59" s="82"/>
      <c r="AH59" s="82"/>
      <c r="AK59" s="92" t="s">
        <v>187</v>
      </c>
      <c r="AM59" s="82"/>
      <c r="AN59" s="121"/>
    </row>
    <row r="60" spans="1:41" s="45" customFormat="1" ht="31.8" x14ac:dyDescent="0.3">
      <c r="A60" s="100"/>
      <c r="B60" s="91" t="s">
        <v>188</v>
      </c>
      <c r="C60" s="218" t="s">
        <v>189</v>
      </c>
      <c r="D60" s="218"/>
      <c r="E60" s="218"/>
      <c r="F60" s="94" t="s">
        <v>190</v>
      </c>
      <c r="G60" s="109">
        <v>91</v>
      </c>
      <c r="H60" s="95"/>
      <c r="I60" s="109">
        <v>91</v>
      </c>
      <c r="J60" s="102"/>
      <c r="K60" s="95"/>
      <c r="L60" s="98">
        <v>6956.05</v>
      </c>
      <c r="M60" s="95"/>
      <c r="N60" s="99">
        <v>311422.32</v>
      </c>
      <c r="AF60" s="81"/>
      <c r="AG60" s="82"/>
      <c r="AH60" s="82"/>
      <c r="AK60" s="92" t="s">
        <v>189</v>
      </c>
      <c r="AM60" s="82"/>
      <c r="AN60" s="121"/>
    </row>
    <row r="61" spans="1:41" s="45" customFormat="1" ht="31.8" x14ac:dyDescent="0.3">
      <c r="A61" s="100"/>
      <c r="B61" s="91" t="s">
        <v>191</v>
      </c>
      <c r="C61" s="218" t="s">
        <v>192</v>
      </c>
      <c r="D61" s="218"/>
      <c r="E61" s="218"/>
      <c r="F61" s="94" t="s">
        <v>190</v>
      </c>
      <c r="G61" s="109">
        <v>52</v>
      </c>
      <c r="H61" s="95"/>
      <c r="I61" s="109">
        <v>52</v>
      </c>
      <c r="J61" s="102"/>
      <c r="K61" s="95"/>
      <c r="L61" s="98">
        <v>3974.89</v>
      </c>
      <c r="M61" s="95"/>
      <c r="N61" s="99">
        <v>177955.61</v>
      </c>
      <c r="AF61" s="81"/>
      <c r="AG61" s="82"/>
      <c r="AH61" s="82"/>
      <c r="AK61" s="92" t="s">
        <v>192</v>
      </c>
      <c r="AM61" s="82"/>
      <c r="AN61" s="121"/>
    </row>
    <row r="62" spans="1:41" s="45" customFormat="1" ht="14.4" x14ac:dyDescent="0.3">
      <c r="A62" s="110"/>
      <c r="B62" s="111"/>
      <c r="C62" s="220" t="s">
        <v>193</v>
      </c>
      <c r="D62" s="220"/>
      <c r="E62" s="220"/>
      <c r="F62" s="85"/>
      <c r="G62" s="86"/>
      <c r="H62" s="86"/>
      <c r="I62" s="86"/>
      <c r="J62" s="88"/>
      <c r="K62" s="86"/>
      <c r="L62" s="112">
        <v>38473.15</v>
      </c>
      <c r="M62" s="105"/>
      <c r="N62" s="113">
        <v>1088777.6100000001</v>
      </c>
      <c r="AF62" s="81"/>
      <c r="AG62" s="82"/>
      <c r="AH62" s="82"/>
      <c r="AM62" s="82" t="s">
        <v>193</v>
      </c>
      <c r="AN62" s="121"/>
    </row>
    <row r="63" spans="1:41" s="45" customFormat="1" ht="42" x14ac:dyDescent="0.3">
      <c r="A63" s="83" t="s">
        <v>54</v>
      </c>
      <c r="B63" s="84" t="s">
        <v>199</v>
      </c>
      <c r="C63" s="220" t="s">
        <v>55</v>
      </c>
      <c r="D63" s="220"/>
      <c r="E63" s="220"/>
      <c r="F63" s="85" t="s">
        <v>56</v>
      </c>
      <c r="G63" s="86">
        <v>327.20999999999998</v>
      </c>
      <c r="H63" s="87">
        <v>1</v>
      </c>
      <c r="I63" s="114">
        <v>327.20999999999998</v>
      </c>
      <c r="J63" s="123">
        <v>3.28</v>
      </c>
      <c r="K63" s="86"/>
      <c r="L63" s="112">
        <v>1073.25</v>
      </c>
      <c r="M63" s="114">
        <v>13.24</v>
      </c>
      <c r="N63" s="113">
        <v>14209.83</v>
      </c>
      <c r="AF63" s="81"/>
      <c r="AG63" s="82"/>
      <c r="AH63" s="82" t="s">
        <v>55</v>
      </c>
      <c r="AM63" s="82"/>
      <c r="AN63" s="121"/>
    </row>
    <row r="64" spans="1:41" s="45" customFormat="1" ht="14.4" x14ac:dyDescent="0.3">
      <c r="A64" s="124"/>
      <c r="B64" s="125"/>
      <c r="C64" s="218" t="s">
        <v>300</v>
      </c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21"/>
      <c r="AF64" s="81"/>
      <c r="AG64" s="82"/>
      <c r="AH64" s="82"/>
      <c r="AM64" s="82"/>
      <c r="AN64" s="121"/>
      <c r="AO64" s="92" t="s">
        <v>300</v>
      </c>
    </row>
    <row r="65" spans="1:45" s="45" customFormat="1" ht="14.4" x14ac:dyDescent="0.3">
      <c r="A65" s="110"/>
      <c r="B65" s="111"/>
      <c r="C65" s="220" t="s">
        <v>193</v>
      </c>
      <c r="D65" s="220"/>
      <c r="E65" s="220"/>
      <c r="F65" s="85"/>
      <c r="G65" s="86"/>
      <c r="H65" s="86"/>
      <c r="I65" s="86"/>
      <c r="J65" s="88"/>
      <c r="K65" s="86"/>
      <c r="L65" s="112">
        <v>1073.25</v>
      </c>
      <c r="M65" s="105"/>
      <c r="N65" s="113">
        <v>14209.83</v>
      </c>
      <c r="AF65" s="81"/>
      <c r="AG65" s="82"/>
      <c r="AH65" s="82"/>
      <c r="AM65" s="82" t="s">
        <v>193</v>
      </c>
      <c r="AN65" s="121"/>
    </row>
    <row r="66" spans="1:45" s="45" customFormat="1" ht="21.6" x14ac:dyDescent="0.3">
      <c r="A66" s="83" t="s">
        <v>58</v>
      </c>
      <c r="B66" s="84" t="s">
        <v>201</v>
      </c>
      <c r="C66" s="220" t="s">
        <v>59</v>
      </c>
      <c r="D66" s="220"/>
      <c r="E66" s="220"/>
      <c r="F66" s="85" t="s">
        <v>56</v>
      </c>
      <c r="G66" s="86">
        <v>81.8</v>
      </c>
      <c r="H66" s="87">
        <v>1</v>
      </c>
      <c r="I66" s="144">
        <v>81.8</v>
      </c>
      <c r="J66" s="123">
        <v>42.98</v>
      </c>
      <c r="K66" s="86"/>
      <c r="L66" s="112">
        <v>3515.76</v>
      </c>
      <c r="M66" s="114">
        <v>13.24</v>
      </c>
      <c r="N66" s="113">
        <v>46548.66</v>
      </c>
      <c r="AF66" s="81"/>
      <c r="AG66" s="82"/>
      <c r="AH66" s="82" t="s">
        <v>59</v>
      </c>
      <c r="AM66" s="82"/>
      <c r="AN66" s="121"/>
    </row>
    <row r="67" spans="1:45" s="45" customFormat="1" ht="14.4" x14ac:dyDescent="0.3">
      <c r="A67" s="124"/>
      <c r="B67" s="125"/>
      <c r="C67" s="218" t="s">
        <v>301</v>
      </c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21"/>
      <c r="AF67" s="81"/>
      <c r="AG67" s="82"/>
      <c r="AH67" s="82"/>
      <c r="AM67" s="82"/>
      <c r="AN67" s="121"/>
      <c r="AO67" s="92" t="s">
        <v>301</v>
      </c>
    </row>
    <row r="68" spans="1:45" s="45" customFormat="1" ht="14.4" x14ac:dyDescent="0.3">
      <c r="A68" s="110"/>
      <c r="B68" s="111"/>
      <c r="C68" s="220" t="s">
        <v>193</v>
      </c>
      <c r="D68" s="220"/>
      <c r="E68" s="220"/>
      <c r="F68" s="85"/>
      <c r="G68" s="86"/>
      <c r="H68" s="86"/>
      <c r="I68" s="86"/>
      <c r="J68" s="88"/>
      <c r="K68" s="86"/>
      <c r="L68" s="112">
        <v>3515.76</v>
      </c>
      <c r="M68" s="105"/>
      <c r="N68" s="113">
        <v>46548.66</v>
      </c>
      <c r="AF68" s="81"/>
      <c r="AG68" s="82"/>
      <c r="AH68" s="82"/>
      <c r="AM68" s="82" t="s">
        <v>193</v>
      </c>
      <c r="AN68" s="121"/>
    </row>
    <row r="69" spans="1:45" s="45" customFormat="1" ht="21.6" x14ac:dyDescent="0.3">
      <c r="A69" s="83" t="s">
        <v>61</v>
      </c>
      <c r="B69" s="84" t="s">
        <v>203</v>
      </c>
      <c r="C69" s="220" t="s">
        <v>62</v>
      </c>
      <c r="D69" s="220"/>
      <c r="E69" s="220"/>
      <c r="F69" s="85" t="s">
        <v>13</v>
      </c>
      <c r="G69" s="86">
        <v>205.83</v>
      </c>
      <c r="H69" s="87">
        <v>1</v>
      </c>
      <c r="I69" s="114">
        <v>205.83</v>
      </c>
      <c r="J69" s="123">
        <v>162.38</v>
      </c>
      <c r="K69" s="86"/>
      <c r="L69" s="112">
        <v>33422.68</v>
      </c>
      <c r="M69" s="114">
        <v>8.16</v>
      </c>
      <c r="N69" s="113">
        <v>272729.07</v>
      </c>
      <c r="AF69" s="81"/>
      <c r="AG69" s="82"/>
      <c r="AH69" s="82" t="s">
        <v>62</v>
      </c>
      <c r="AM69" s="82"/>
      <c r="AN69" s="121"/>
    </row>
    <row r="70" spans="1:45" s="45" customFormat="1" ht="14.4" x14ac:dyDescent="0.3">
      <c r="A70" s="110"/>
      <c r="B70" s="111"/>
      <c r="C70" s="218" t="s">
        <v>204</v>
      </c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21"/>
      <c r="AF70" s="81"/>
      <c r="AG70" s="82"/>
      <c r="AH70" s="82"/>
      <c r="AM70" s="82"/>
      <c r="AN70" s="121"/>
      <c r="AP70" s="92" t="s">
        <v>204</v>
      </c>
    </row>
    <row r="71" spans="1:45" s="45" customFormat="1" ht="14.4" x14ac:dyDescent="0.3">
      <c r="A71" s="124"/>
      <c r="B71" s="125"/>
      <c r="C71" s="218" t="s">
        <v>302</v>
      </c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21"/>
      <c r="AF71" s="81"/>
      <c r="AG71" s="82"/>
      <c r="AH71" s="82"/>
      <c r="AM71" s="82"/>
      <c r="AN71" s="121"/>
      <c r="AO71" s="92" t="s">
        <v>302</v>
      </c>
    </row>
    <row r="72" spans="1:45" s="45" customFormat="1" ht="14.4" x14ac:dyDescent="0.3">
      <c r="A72" s="124"/>
      <c r="B72" s="125"/>
      <c r="C72" s="218" t="s">
        <v>206</v>
      </c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21"/>
      <c r="AF72" s="81"/>
      <c r="AG72" s="82"/>
      <c r="AH72" s="82"/>
      <c r="AM72" s="82"/>
      <c r="AN72" s="121"/>
      <c r="AQ72" s="92" t="s">
        <v>206</v>
      </c>
    </row>
    <row r="73" spans="1:45" s="45" customFormat="1" ht="14.4" x14ac:dyDescent="0.3">
      <c r="A73" s="110"/>
      <c r="B73" s="111"/>
      <c r="C73" s="220" t="s">
        <v>193</v>
      </c>
      <c r="D73" s="220"/>
      <c r="E73" s="220"/>
      <c r="F73" s="85"/>
      <c r="G73" s="86"/>
      <c r="H73" s="86"/>
      <c r="I73" s="86"/>
      <c r="J73" s="88"/>
      <c r="K73" s="86"/>
      <c r="L73" s="112">
        <v>33422.68</v>
      </c>
      <c r="M73" s="105"/>
      <c r="N73" s="113">
        <v>272729.07</v>
      </c>
      <c r="AF73" s="81"/>
      <c r="AG73" s="82"/>
      <c r="AH73" s="82"/>
      <c r="AM73" s="82" t="s">
        <v>193</v>
      </c>
      <c r="AN73" s="121"/>
    </row>
    <row r="74" spans="1:45" s="45" customFormat="1" ht="0" hidden="1" customHeight="1" x14ac:dyDescent="0.3">
      <c r="A74" s="126"/>
      <c r="B74" s="127"/>
      <c r="C74" s="127"/>
      <c r="D74" s="127"/>
      <c r="E74" s="127"/>
      <c r="F74" s="128"/>
      <c r="G74" s="128"/>
      <c r="H74" s="128"/>
      <c r="I74" s="128"/>
      <c r="J74" s="129"/>
      <c r="K74" s="128"/>
      <c r="L74" s="129"/>
      <c r="M74" s="95"/>
      <c r="N74" s="129"/>
      <c r="AF74" s="81"/>
      <c r="AG74" s="82"/>
      <c r="AH74" s="82"/>
      <c r="AM74" s="82"/>
      <c r="AN74" s="121"/>
    </row>
    <row r="75" spans="1:45" s="45" customFormat="1" ht="14.4" x14ac:dyDescent="0.3">
      <c r="A75" s="130"/>
      <c r="B75" s="131"/>
      <c r="C75" s="220" t="s">
        <v>207</v>
      </c>
      <c r="D75" s="220"/>
      <c r="E75" s="220"/>
      <c r="F75" s="220"/>
      <c r="G75" s="220"/>
      <c r="H75" s="220"/>
      <c r="I75" s="220"/>
      <c r="J75" s="220"/>
      <c r="K75" s="220"/>
      <c r="L75" s="132"/>
      <c r="M75" s="133"/>
      <c r="N75" s="134"/>
      <c r="AF75" s="81"/>
      <c r="AG75" s="82"/>
      <c r="AH75" s="82"/>
      <c r="AM75" s="82"/>
      <c r="AN75" s="121"/>
      <c r="AR75" s="82" t="s">
        <v>207</v>
      </c>
    </row>
    <row r="76" spans="1:45" s="45" customFormat="1" ht="14.4" x14ac:dyDescent="0.3">
      <c r="A76" s="135"/>
      <c r="B76" s="91"/>
      <c r="C76" s="218" t="s">
        <v>208</v>
      </c>
      <c r="D76" s="218"/>
      <c r="E76" s="218"/>
      <c r="F76" s="218"/>
      <c r="G76" s="218"/>
      <c r="H76" s="218"/>
      <c r="I76" s="218"/>
      <c r="J76" s="218"/>
      <c r="K76" s="218"/>
      <c r="L76" s="136">
        <v>86809.67</v>
      </c>
      <c r="M76" s="137"/>
      <c r="N76" s="138"/>
      <c r="AF76" s="81"/>
      <c r="AG76" s="82"/>
      <c r="AH76" s="82"/>
      <c r="AM76" s="82"/>
      <c r="AN76" s="121"/>
      <c r="AR76" s="82"/>
      <c r="AS76" s="92" t="s">
        <v>208</v>
      </c>
    </row>
    <row r="77" spans="1:45" s="45" customFormat="1" ht="14.4" x14ac:dyDescent="0.3">
      <c r="A77" s="135"/>
      <c r="B77" s="91"/>
      <c r="C77" s="218" t="s">
        <v>209</v>
      </c>
      <c r="D77" s="218"/>
      <c r="E77" s="218"/>
      <c r="F77" s="218"/>
      <c r="G77" s="218"/>
      <c r="H77" s="218"/>
      <c r="I77" s="218"/>
      <c r="J77" s="218"/>
      <c r="K77" s="218"/>
      <c r="L77" s="139"/>
      <c r="M77" s="137"/>
      <c r="N77" s="138"/>
      <c r="AF77" s="81"/>
      <c r="AG77" s="82"/>
      <c r="AH77" s="82"/>
      <c r="AM77" s="82"/>
      <c r="AN77" s="121"/>
      <c r="AR77" s="82"/>
      <c r="AS77" s="92" t="s">
        <v>209</v>
      </c>
    </row>
    <row r="78" spans="1:45" s="45" customFormat="1" ht="14.4" x14ac:dyDescent="0.3">
      <c r="A78" s="135"/>
      <c r="B78" s="91"/>
      <c r="C78" s="218" t="s">
        <v>210</v>
      </c>
      <c r="D78" s="218"/>
      <c r="E78" s="218"/>
      <c r="F78" s="218"/>
      <c r="G78" s="218"/>
      <c r="H78" s="218"/>
      <c r="I78" s="218"/>
      <c r="J78" s="218"/>
      <c r="K78" s="218"/>
      <c r="L78" s="136">
        <v>18554.59</v>
      </c>
      <c r="M78" s="137"/>
      <c r="N78" s="138"/>
      <c r="AF78" s="81"/>
      <c r="AG78" s="82"/>
      <c r="AH78" s="82"/>
      <c r="AM78" s="82"/>
      <c r="AN78" s="121"/>
      <c r="AR78" s="82"/>
      <c r="AS78" s="92" t="s">
        <v>210</v>
      </c>
    </row>
    <row r="79" spans="1:45" s="45" customFormat="1" ht="14.4" x14ac:dyDescent="0.3">
      <c r="A79" s="135"/>
      <c r="B79" s="91"/>
      <c r="C79" s="218" t="s">
        <v>211</v>
      </c>
      <c r="D79" s="218"/>
      <c r="E79" s="218"/>
      <c r="F79" s="218"/>
      <c r="G79" s="218"/>
      <c r="H79" s="218"/>
      <c r="I79" s="218"/>
      <c r="J79" s="218"/>
      <c r="K79" s="218"/>
      <c r="L79" s="136">
        <v>33597.199999999997</v>
      </c>
      <c r="M79" s="137"/>
      <c r="N79" s="138"/>
      <c r="AF79" s="81"/>
      <c r="AG79" s="82"/>
      <c r="AH79" s="82"/>
      <c r="AM79" s="82"/>
      <c r="AN79" s="121"/>
      <c r="AR79" s="82"/>
      <c r="AS79" s="92" t="s">
        <v>211</v>
      </c>
    </row>
    <row r="80" spans="1:45" s="45" customFormat="1" ht="14.4" x14ac:dyDescent="0.3">
      <c r="A80" s="135"/>
      <c r="B80" s="91"/>
      <c r="C80" s="218" t="s">
        <v>212</v>
      </c>
      <c r="D80" s="218"/>
      <c r="E80" s="218"/>
      <c r="F80" s="218"/>
      <c r="G80" s="218"/>
      <c r="H80" s="218"/>
      <c r="I80" s="218"/>
      <c r="J80" s="218"/>
      <c r="K80" s="218"/>
      <c r="L80" s="136">
        <v>34657.879999999997</v>
      </c>
      <c r="M80" s="137"/>
      <c r="N80" s="138"/>
      <c r="AF80" s="81"/>
      <c r="AG80" s="82"/>
      <c r="AH80" s="82"/>
      <c r="AM80" s="82"/>
      <c r="AN80" s="121"/>
      <c r="AR80" s="82"/>
      <c r="AS80" s="92" t="s">
        <v>212</v>
      </c>
    </row>
    <row r="81" spans="1:46" s="45" customFormat="1" ht="14.4" x14ac:dyDescent="0.3">
      <c r="A81" s="135"/>
      <c r="B81" s="91"/>
      <c r="C81" s="218" t="s">
        <v>213</v>
      </c>
      <c r="D81" s="218"/>
      <c r="E81" s="218"/>
      <c r="F81" s="218"/>
      <c r="G81" s="218"/>
      <c r="H81" s="218"/>
      <c r="I81" s="218"/>
      <c r="J81" s="218"/>
      <c r="K81" s="218"/>
      <c r="L81" s="136">
        <v>113342.74</v>
      </c>
      <c r="M81" s="137"/>
      <c r="N81" s="138"/>
      <c r="AF81" s="81"/>
      <c r="AG81" s="82"/>
      <c r="AH81" s="82"/>
      <c r="AM81" s="82"/>
      <c r="AN81" s="121"/>
      <c r="AR81" s="82"/>
      <c r="AS81" s="92" t="s">
        <v>213</v>
      </c>
    </row>
    <row r="82" spans="1:46" s="45" customFormat="1" ht="14.4" x14ac:dyDescent="0.3">
      <c r="A82" s="135"/>
      <c r="B82" s="91"/>
      <c r="C82" s="218" t="s">
        <v>214</v>
      </c>
      <c r="D82" s="218"/>
      <c r="E82" s="218"/>
      <c r="F82" s="218"/>
      <c r="G82" s="218"/>
      <c r="H82" s="218"/>
      <c r="I82" s="218"/>
      <c r="J82" s="218"/>
      <c r="K82" s="218"/>
      <c r="L82" s="136">
        <v>108753.73</v>
      </c>
      <c r="M82" s="137"/>
      <c r="N82" s="138"/>
      <c r="AF82" s="81"/>
      <c r="AG82" s="82"/>
      <c r="AH82" s="82"/>
      <c r="AM82" s="82"/>
      <c r="AN82" s="121"/>
      <c r="AR82" s="82"/>
      <c r="AS82" s="92" t="s">
        <v>214</v>
      </c>
    </row>
    <row r="83" spans="1:46" s="45" customFormat="1" ht="14.4" x14ac:dyDescent="0.3">
      <c r="A83" s="135"/>
      <c r="B83" s="91"/>
      <c r="C83" s="218" t="s">
        <v>215</v>
      </c>
      <c r="D83" s="218"/>
      <c r="E83" s="218"/>
      <c r="F83" s="218"/>
      <c r="G83" s="218"/>
      <c r="H83" s="218"/>
      <c r="I83" s="218"/>
      <c r="J83" s="218"/>
      <c r="K83" s="218"/>
      <c r="L83" s="139"/>
      <c r="M83" s="137"/>
      <c r="N83" s="138"/>
      <c r="AF83" s="81"/>
      <c r="AG83" s="82"/>
      <c r="AH83" s="82"/>
      <c r="AM83" s="82"/>
      <c r="AN83" s="121"/>
      <c r="AR83" s="82"/>
      <c r="AS83" s="92" t="s">
        <v>215</v>
      </c>
    </row>
    <row r="84" spans="1:46" s="45" customFormat="1" ht="14.4" x14ac:dyDescent="0.3">
      <c r="A84" s="135"/>
      <c r="B84" s="91"/>
      <c r="C84" s="218" t="s">
        <v>216</v>
      </c>
      <c r="D84" s="218"/>
      <c r="E84" s="218"/>
      <c r="F84" s="218"/>
      <c r="G84" s="218"/>
      <c r="H84" s="218"/>
      <c r="I84" s="218"/>
      <c r="J84" s="218"/>
      <c r="K84" s="218"/>
      <c r="L84" s="136">
        <v>18554.59</v>
      </c>
      <c r="M84" s="137"/>
      <c r="N84" s="138"/>
      <c r="AF84" s="81"/>
      <c r="AG84" s="82"/>
      <c r="AH84" s="82"/>
      <c r="AM84" s="82"/>
      <c r="AN84" s="121"/>
      <c r="AR84" s="82"/>
      <c r="AS84" s="92" t="s">
        <v>216</v>
      </c>
    </row>
    <row r="85" spans="1:46" s="45" customFormat="1" ht="14.4" x14ac:dyDescent="0.3">
      <c r="A85" s="135"/>
      <c r="B85" s="91"/>
      <c r="C85" s="218" t="s">
        <v>217</v>
      </c>
      <c r="D85" s="218"/>
      <c r="E85" s="218"/>
      <c r="F85" s="218"/>
      <c r="G85" s="218"/>
      <c r="H85" s="218"/>
      <c r="I85" s="218"/>
      <c r="J85" s="218"/>
      <c r="K85" s="218"/>
      <c r="L85" s="136">
        <v>29008.19</v>
      </c>
      <c r="M85" s="137"/>
      <c r="N85" s="138"/>
      <c r="AF85" s="81"/>
      <c r="AG85" s="82"/>
      <c r="AH85" s="82"/>
      <c r="AM85" s="82"/>
      <c r="AN85" s="121"/>
      <c r="AR85" s="82"/>
      <c r="AS85" s="92" t="s">
        <v>217</v>
      </c>
    </row>
    <row r="86" spans="1:46" s="45" customFormat="1" ht="14.4" x14ac:dyDescent="0.3">
      <c r="A86" s="135"/>
      <c r="B86" s="91"/>
      <c r="C86" s="218" t="s">
        <v>218</v>
      </c>
      <c r="D86" s="218"/>
      <c r="E86" s="218"/>
      <c r="F86" s="218"/>
      <c r="G86" s="218"/>
      <c r="H86" s="218"/>
      <c r="I86" s="218"/>
      <c r="J86" s="218"/>
      <c r="K86" s="218"/>
      <c r="L86" s="136">
        <v>34657.879999999997</v>
      </c>
      <c r="M86" s="137"/>
      <c r="N86" s="138"/>
      <c r="AF86" s="81"/>
      <c r="AG86" s="82"/>
      <c r="AH86" s="82"/>
      <c r="AM86" s="82"/>
      <c r="AN86" s="121"/>
      <c r="AR86" s="82"/>
      <c r="AS86" s="92" t="s">
        <v>218</v>
      </c>
    </row>
    <row r="87" spans="1:46" s="45" customFormat="1" ht="14.4" x14ac:dyDescent="0.3">
      <c r="A87" s="135"/>
      <c r="B87" s="91"/>
      <c r="C87" s="218" t="s">
        <v>219</v>
      </c>
      <c r="D87" s="218"/>
      <c r="E87" s="218"/>
      <c r="F87" s="218"/>
      <c r="G87" s="218"/>
      <c r="H87" s="218"/>
      <c r="I87" s="218"/>
      <c r="J87" s="218"/>
      <c r="K87" s="218"/>
      <c r="L87" s="136">
        <v>16884.68</v>
      </c>
      <c r="M87" s="137"/>
      <c r="N87" s="138"/>
      <c r="AF87" s="81"/>
      <c r="AG87" s="82"/>
      <c r="AH87" s="82"/>
      <c r="AM87" s="82"/>
      <c r="AN87" s="121"/>
      <c r="AR87" s="82"/>
      <c r="AS87" s="92" t="s">
        <v>219</v>
      </c>
    </row>
    <row r="88" spans="1:46" s="45" customFormat="1" ht="14.4" x14ac:dyDescent="0.3">
      <c r="A88" s="135"/>
      <c r="B88" s="91"/>
      <c r="C88" s="218" t="s">
        <v>220</v>
      </c>
      <c r="D88" s="218"/>
      <c r="E88" s="218"/>
      <c r="F88" s="218"/>
      <c r="G88" s="218"/>
      <c r="H88" s="218"/>
      <c r="I88" s="218"/>
      <c r="J88" s="218"/>
      <c r="K88" s="218"/>
      <c r="L88" s="136">
        <v>9648.39</v>
      </c>
      <c r="M88" s="137"/>
      <c r="N88" s="138"/>
      <c r="AF88" s="81"/>
      <c r="AG88" s="82"/>
      <c r="AH88" s="82"/>
      <c r="AM88" s="82"/>
      <c r="AN88" s="121"/>
      <c r="AR88" s="82"/>
      <c r="AS88" s="92" t="s">
        <v>220</v>
      </c>
    </row>
    <row r="89" spans="1:46" s="45" customFormat="1" ht="14.4" x14ac:dyDescent="0.3">
      <c r="A89" s="135"/>
      <c r="B89" s="91"/>
      <c r="C89" s="218" t="s">
        <v>221</v>
      </c>
      <c r="D89" s="218"/>
      <c r="E89" s="218"/>
      <c r="F89" s="218"/>
      <c r="G89" s="218"/>
      <c r="H89" s="218"/>
      <c r="I89" s="218"/>
      <c r="J89" s="218"/>
      <c r="K89" s="218"/>
      <c r="L89" s="136">
        <v>4589.01</v>
      </c>
      <c r="M89" s="137"/>
      <c r="N89" s="138"/>
      <c r="AF89" s="81"/>
      <c r="AG89" s="82"/>
      <c r="AH89" s="82"/>
      <c r="AM89" s="82"/>
      <c r="AN89" s="121"/>
      <c r="AR89" s="82"/>
      <c r="AS89" s="92" t="s">
        <v>221</v>
      </c>
    </row>
    <row r="90" spans="1:46" s="45" customFormat="1" ht="14.4" x14ac:dyDescent="0.3">
      <c r="A90" s="135"/>
      <c r="B90" s="91"/>
      <c r="C90" s="218" t="s">
        <v>222</v>
      </c>
      <c r="D90" s="218"/>
      <c r="E90" s="218"/>
      <c r="F90" s="218"/>
      <c r="G90" s="218"/>
      <c r="H90" s="218"/>
      <c r="I90" s="218"/>
      <c r="J90" s="218"/>
      <c r="K90" s="218"/>
      <c r="L90" s="136">
        <v>18554.59</v>
      </c>
      <c r="M90" s="137"/>
      <c r="N90" s="138"/>
      <c r="AF90" s="81"/>
      <c r="AG90" s="82"/>
      <c r="AH90" s="82"/>
      <c r="AM90" s="82"/>
      <c r="AN90" s="121"/>
      <c r="AR90" s="82"/>
      <c r="AS90" s="92" t="s">
        <v>222</v>
      </c>
    </row>
    <row r="91" spans="1:46" s="45" customFormat="1" ht="14.4" x14ac:dyDescent="0.3">
      <c r="A91" s="135"/>
      <c r="B91" s="91"/>
      <c r="C91" s="218" t="s">
        <v>223</v>
      </c>
      <c r="D91" s="218"/>
      <c r="E91" s="218"/>
      <c r="F91" s="218"/>
      <c r="G91" s="218"/>
      <c r="H91" s="218"/>
      <c r="I91" s="218"/>
      <c r="J91" s="218"/>
      <c r="K91" s="218"/>
      <c r="L91" s="136">
        <v>16884.68</v>
      </c>
      <c r="M91" s="137"/>
      <c r="N91" s="138"/>
      <c r="AF91" s="81"/>
      <c r="AG91" s="82"/>
      <c r="AH91" s="82"/>
      <c r="AM91" s="82"/>
      <c r="AN91" s="121"/>
      <c r="AR91" s="82"/>
      <c r="AS91" s="92" t="s">
        <v>223</v>
      </c>
    </row>
    <row r="92" spans="1:46" s="45" customFormat="1" ht="14.4" x14ac:dyDescent="0.3">
      <c r="A92" s="135"/>
      <c r="B92" s="91"/>
      <c r="C92" s="218" t="s">
        <v>224</v>
      </c>
      <c r="D92" s="218"/>
      <c r="E92" s="218"/>
      <c r="F92" s="218"/>
      <c r="G92" s="218"/>
      <c r="H92" s="218"/>
      <c r="I92" s="218"/>
      <c r="J92" s="218"/>
      <c r="K92" s="218"/>
      <c r="L92" s="136">
        <v>9648.39</v>
      </c>
      <c r="M92" s="137"/>
      <c r="N92" s="138"/>
      <c r="AF92" s="81"/>
      <c r="AG92" s="82"/>
      <c r="AH92" s="82"/>
      <c r="AM92" s="82"/>
      <c r="AN92" s="121"/>
      <c r="AR92" s="82"/>
      <c r="AS92" s="92" t="s">
        <v>224</v>
      </c>
    </row>
    <row r="93" spans="1:46" s="45" customFormat="1" ht="14.4" x14ac:dyDescent="0.3">
      <c r="A93" s="135"/>
      <c r="B93" s="140"/>
      <c r="C93" s="219" t="s">
        <v>225</v>
      </c>
      <c r="D93" s="219"/>
      <c r="E93" s="219"/>
      <c r="F93" s="219"/>
      <c r="G93" s="219"/>
      <c r="H93" s="219"/>
      <c r="I93" s="219"/>
      <c r="J93" s="219"/>
      <c r="K93" s="219"/>
      <c r="L93" s="141">
        <v>113342.74</v>
      </c>
      <c r="M93" s="142"/>
      <c r="N93" s="143"/>
      <c r="AF93" s="81"/>
      <c r="AG93" s="82"/>
      <c r="AH93" s="82"/>
      <c r="AM93" s="82"/>
      <c r="AN93" s="121"/>
      <c r="AR93" s="82"/>
      <c r="AT93" s="82" t="s">
        <v>225</v>
      </c>
    </row>
    <row r="94" spans="1:46" s="45" customFormat="1" ht="14.4" x14ac:dyDescent="0.3">
      <c r="A94" s="225" t="s">
        <v>64</v>
      </c>
      <c r="B94" s="226"/>
      <c r="C94" s="226"/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7"/>
      <c r="AF94" s="81" t="s">
        <v>64</v>
      </c>
      <c r="AG94" s="82"/>
      <c r="AH94" s="82"/>
      <c r="AM94" s="82"/>
      <c r="AN94" s="121"/>
      <c r="AR94" s="82"/>
      <c r="AT94" s="82"/>
    </row>
    <row r="95" spans="1:46" s="45" customFormat="1" ht="14.4" x14ac:dyDescent="0.3">
      <c r="A95" s="228" t="s">
        <v>65</v>
      </c>
      <c r="B95" s="229"/>
      <c r="C95" s="229"/>
      <c r="D95" s="229"/>
      <c r="E95" s="229"/>
      <c r="F95" s="229"/>
      <c r="G95" s="229"/>
      <c r="H95" s="229"/>
      <c r="I95" s="229"/>
      <c r="J95" s="229"/>
      <c r="K95" s="229"/>
      <c r="L95" s="229"/>
      <c r="M95" s="229"/>
      <c r="N95" s="230"/>
      <c r="AF95" s="81"/>
      <c r="AG95" s="82" t="s">
        <v>65</v>
      </c>
      <c r="AH95" s="82"/>
      <c r="AM95" s="82"/>
      <c r="AN95" s="121"/>
      <c r="AR95" s="82"/>
      <c r="AT95" s="82"/>
    </row>
    <row r="96" spans="1:46" s="45" customFormat="1" ht="21.6" x14ac:dyDescent="0.3">
      <c r="A96" s="83" t="s">
        <v>66</v>
      </c>
      <c r="B96" s="84" t="s">
        <v>226</v>
      </c>
      <c r="C96" s="220" t="s">
        <v>67</v>
      </c>
      <c r="D96" s="220"/>
      <c r="E96" s="220"/>
      <c r="F96" s="85" t="s">
        <v>13</v>
      </c>
      <c r="G96" s="86">
        <v>11.19</v>
      </c>
      <c r="H96" s="87">
        <v>1</v>
      </c>
      <c r="I96" s="114">
        <v>11.19</v>
      </c>
      <c r="J96" s="88"/>
      <c r="K96" s="86"/>
      <c r="L96" s="88"/>
      <c r="M96" s="86"/>
      <c r="N96" s="89"/>
      <c r="AF96" s="81"/>
      <c r="AG96" s="82"/>
      <c r="AH96" s="82" t="s">
        <v>67</v>
      </c>
      <c r="AM96" s="82"/>
      <c r="AN96" s="121"/>
      <c r="AR96" s="82"/>
      <c r="AT96" s="82"/>
    </row>
    <row r="97" spans="1:46" s="45" customFormat="1" ht="52.2" x14ac:dyDescent="0.3">
      <c r="A97" s="90"/>
      <c r="B97" s="91" t="s">
        <v>180</v>
      </c>
      <c r="C97" s="214" t="s">
        <v>181</v>
      </c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23"/>
      <c r="AF97" s="81"/>
      <c r="AG97" s="82"/>
      <c r="AH97" s="82"/>
      <c r="AI97" s="92" t="s">
        <v>181</v>
      </c>
      <c r="AM97" s="82"/>
      <c r="AN97" s="121"/>
      <c r="AR97" s="82"/>
      <c r="AT97" s="82"/>
    </row>
    <row r="98" spans="1:46" s="45" customFormat="1" ht="14.4" x14ac:dyDescent="0.3">
      <c r="A98" s="93"/>
      <c r="B98" s="91" t="s">
        <v>48</v>
      </c>
      <c r="C98" s="218" t="s">
        <v>182</v>
      </c>
      <c r="D98" s="218"/>
      <c r="E98" s="218"/>
      <c r="F98" s="94"/>
      <c r="G98" s="95"/>
      <c r="H98" s="95"/>
      <c r="I98" s="95"/>
      <c r="J98" s="96">
        <v>6.75</v>
      </c>
      <c r="K98" s="97">
        <v>1.1499999999999999</v>
      </c>
      <c r="L98" s="96">
        <v>86.86</v>
      </c>
      <c r="M98" s="97">
        <v>44.77</v>
      </c>
      <c r="N98" s="99">
        <v>3888.72</v>
      </c>
      <c r="AF98" s="81"/>
      <c r="AG98" s="82"/>
      <c r="AH98" s="82"/>
      <c r="AJ98" s="92" t="s">
        <v>182</v>
      </c>
      <c r="AM98" s="82"/>
      <c r="AN98" s="121"/>
      <c r="AR98" s="82"/>
      <c r="AT98" s="82"/>
    </row>
    <row r="99" spans="1:46" s="45" customFormat="1" ht="14.4" x14ac:dyDescent="0.3">
      <c r="A99" s="93"/>
      <c r="B99" s="91" t="s">
        <v>52</v>
      </c>
      <c r="C99" s="218" t="s">
        <v>183</v>
      </c>
      <c r="D99" s="218"/>
      <c r="E99" s="218"/>
      <c r="F99" s="94"/>
      <c r="G99" s="95"/>
      <c r="H99" s="95"/>
      <c r="I99" s="95"/>
      <c r="J99" s="96">
        <v>8.2899999999999991</v>
      </c>
      <c r="K99" s="97">
        <v>1.1499999999999999</v>
      </c>
      <c r="L99" s="96">
        <v>106.68</v>
      </c>
      <c r="M99" s="97">
        <v>13.24</v>
      </c>
      <c r="N99" s="99">
        <v>1412.44</v>
      </c>
      <c r="AF99" s="81"/>
      <c r="AG99" s="82"/>
      <c r="AH99" s="82"/>
      <c r="AJ99" s="92" t="s">
        <v>183</v>
      </c>
      <c r="AM99" s="82"/>
      <c r="AN99" s="121"/>
      <c r="AR99" s="82"/>
      <c r="AT99" s="82"/>
    </row>
    <row r="100" spans="1:46" s="45" customFormat="1" ht="14.4" x14ac:dyDescent="0.3">
      <c r="A100" s="93"/>
      <c r="B100" s="91" t="s">
        <v>54</v>
      </c>
      <c r="C100" s="218" t="s">
        <v>227</v>
      </c>
      <c r="D100" s="218"/>
      <c r="E100" s="218"/>
      <c r="F100" s="94"/>
      <c r="G100" s="95"/>
      <c r="H100" s="95"/>
      <c r="I100" s="95"/>
      <c r="J100" s="96">
        <v>0.81</v>
      </c>
      <c r="K100" s="97">
        <v>1.1499999999999999</v>
      </c>
      <c r="L100" s="96">
        <v>10.42</v>
      </c>
      <c r="M100" s="97">
        <v>44.77</v>
      </c>
      <c r="N100" s="145">
        <v>466.5</v>
      </c>
      <c r="AF100" s="81"/>
      <c r="AG100" s="82"/>
      <c r="AH100" s="82"/>
      <c r="AJ100" s="92" t="s">
        <v>227</v>
      </c>
      <c r="AM100" s="82"/>
      <c r="AN100" s="121"/>
      <c r="AR100" s="82"/>
      <c r="AT100" s="82"/>
    </row>
    <row r="101" spans="1:46" s="45" customFormat="1" ht="14.4" x14ac:dyDescent="0.3">
      <c r="A101" s="93"/>
      <c r="B101" s="91" t="s">
        <v>58</v>
      </c>
      <c r="C101" s="218" t="s">
        <v>195</v>
      </c>
      <c r="D101" s="218"/>
      <c r="E101" s="218"/>
      <c r="F101" s="94"/>
      <c r="G101" s="95"/>
      <c r="H101" s="95"/>
      <c r="I101" s="95"/>
      <c r="J101" s="96">
        <v>0.37</v>
      </c>
      <c r="K101" s="95"/>
      <c r="L101" s="96">
        <v>4.1399999999999997</v>
      </c>
      <c r="M101" s="97">
        <v>8.16</v>
      </c>
      <c r="N101" s="145">
        <v>33.78</v>
      </c>
      <c r="AF101" s="81"/>
      <c r="AG101" s="82"/>
      <c r="AH101" s="82"/>
      <c r="AJ101" s="92" t="s">
        <v>195</v>
      </c>
      <c r="AM101" s="82"/>
      <c r="AN101" s="121"/>
      <c r="AR101" s="82"/>
      <c r="AT101" s="82"/>
    </row>
    <row r="102" spans="1:46" s="45" customFormat="1" ht="14.4" x14ac:dyDescent="0.3">
      <c r="A102" s="115" t="s">
        <v>196</v>
      </c>
      <c r="B102" s="116" t="s">
        <v>228</v>
      </c>
      <c r="C102" s="224" t="s">
        <v>229</v>
      </c>
      <c r="D102" s="224"/>
      <c r="E102" s="224"/>
      <c r="F102" s="117" t="s">
        <v>13</v>
      </c>
      <c r="G102" s="146">
        <v>1.1499999999999999</v>
      </c>
      <c r="H102" s="119"/>
      <c r="I102" s="149">
        <v>12.868499999999999</v>
      </c>
      <c r="J102" s="102"/>
      <c r="K102" s="95"/>
      <c r="L102" s="102"/>
      <c r="M102" s="95"/>
      <c r="N102" s="103"/>
      <c r="AF102" s="81"/>
      <c r="AG102" s="82"/>
      <c r="AH102" s="82"/>
      <c r="AM102" s="82"/>
      <c r="AN102" s="121" t="s">
        <v>229</v>
      </c>
      <c r="AR102" s="82"/>
      <c r="AT102" s="82"/>
    </row>
    <row r="103" spans="1:46" s="45" customFormat="1" ht="14.4" x14ac:dyDescent="0.3">
      <c r="A103" s="100"/>
      <c r="B103" s="91"/>
      <c r="C103" s="218" t="s">
        <v>184</v>
      </c>
      <c r="D103" s="218"/>
      <c r="E103" s="218"/>
      <c r="F103" s="94" t="s">
        <v>185</v>
      </c>
      <c r="G103" s="97">
        <v>0.85</v>
      </c>
      <c r="H103" s="97">
        <v>1.1499999999999999</v>
      </c>
      <c r="I103" s="153">
        <v>10.938224999999999</v>
      </c>
      <c r="J103" s="102"/>
      <c r="K103" s="95"/>
      <c r="L103" s="102"/>
      <c r="M103" s="95"/>
      <c r="N103" s="103"/>
      <c r="AF103" s="81"/>
      <c r="AG103" s="82"/>
      <c r="AH103" s="82"/>
      <c r="AK103" s="92" t="s">
        <v>184</v>
      </c>
      <c r="AM103" s="82"/>
      <c r="AN103" s="121"/>
      <c r="AR103" s="82"/>
      <c r="AT103" s="82"/>
    </row>
    <row r="104" spans="1:46" s="45" customFormat="1" ht="14.4" x14ac:dyDescent="0.3">
      <c r="A104" s="100"/>
      <c r="B104" s="91"/>
      <c r="C104" s="218" t="s">
        <v>230</v>
      </c>
      <c r="D104" s="218"/>
      <c r="E104" s="218"/>
      <c r="F104" s="94" t="s">
        <v>185</v>
      </c>
      <c r="G104" s="97">
        <v>7.0000000000000007E-2</v>
      </c>
      <c r="H104" s="97">
        <v>1.1499999999999999</v>
      </c>
      <c r="I104" s="153">
        <v>0.90079500000000001</v>
      </c>
      <c r="J104" s="102"/>
      <c r="K104" s="95"/>
      <c r="L104" s="102"/>
      <c r="M104" s="95"/>
      <c r="N104" s="103"/>
      <c r="AF104" s="81"/>
      <c r="AG104" s="82"/>
      <c r="AH104" s="82"/>
      <c r="AK104" s="92" t="s">
        <v>230</v>
      </c>
      <c r="AM104" s="82"/>
      <c r="AN104" s="121"/>
      <c r="AR104" s="82"/>
      <c r="AT104" s="82"/>
    </row>
    <row r="105" spans="1:46" s="45" customFormat="1" ht="14.4" x14ac:dyDescent="0.3">
      <c r="A105" s="93"/>
      <c r="B105" s="91"/>
      <c r="C105" s="222" t="s">
        <v>186</v>
      </c>
      <c r="D105" s="222"/>
      <c r="E105" s="222"/>
      <c r="F105" s="104"/>
      <c r="G105" s="105"/>
      <c r="H105" s="105"/>
      <c r="I105" s="105"/>
      <c r="J105" s="106">
        <v>15.41</v>
      </c>
      <c r="K105" s="105"/>
      <c r="L105" s="106">
        <v>197.68</v>
      </c>
      <c r="M105" s="105"/>
      <c r="N105" s="108">
        <v>5334.94</v>
      </c>
      <c r="AF105" s="81"/>
      <c r="AG105" s="82"/>
      <c r="AH105" s="82"/>
      <c r="AL105" s="92" t="s">
        <v>186</v>
      </c>
      <c r="AM105" s="82"/>
      <c r="AN105" s="121"/>
      <c r="AR105" s="82"/>
      <c r="AT105" s="82"/>
    </row>
    <row r="106" spans="1:46" s="45" customFormat="1" ht="14.4" x14ac:dyDescent="0.3">
      <c r="A106" s="100"/>
      <c r="B106" s="91"/>
      <c r="C106" s="218" t="s">
        <v>187</v>
      </c>
      <c r="D106" s="218"/>
      <c r="E106" s="218"/>
      <c r="F106" s="94"/>
      <c r="G106" s="95"/>
      <c r="H106" s="95"/>
      <c r="I106" s="95"/>
      <c r="J106" s="102"/>
      <c r="K106" s="95"/>
      <c r="L106" s="96">
        <v>97.28</v>
      </c>
      <c r="M106" s="95"/>
      <c r="N106" s="99">
        <v>4355.22</v>
      </c>
      <c r="AF106" s="81"/>
      <c r="AG106" s="82"/>
      <c r="AH106" s="82"/>
      <c r="AK106" s="92" t="s">
        <v>187</v>
      </c>
      <c r="AM106" s="82"/>
      <c r="AN106" s="121"/>
      <c r="AR106" s="82"/>
      <c r="AT106" s="82"/>
    </row>
    <row r="107" spans="1:46" s="45" customFormat="1" ht="20.399999999999999" x14ac:dyDescent="0.3">
      <c r="A107" s="100"/>
      <c r="B107" s="91" t="s">
        <v>231</v>
      </c>
      <c r="C107" s="218" t="s">
        <v>232</v>
      </c>
      <c r="D107" s="218"/>
      <c r="E107" s="218"/>
      <c r="F107" s="94" t="s">
        <v>190</v>
      </c>
      <c r="G107" s="109">
        <v>110</v>
      </c>
      <c r="H107" s="95"/>
      <c r="I107" s="109">
        <v>110</v>
      </c>
      <c r="J107" s="102"/>
      <c r="K107" s="95"/>
      <c r="L107" s="96">
        <v>107.01</v>
      </c>
      <c r="M107" s="95"/>
      <c r="N107" s="99">
        <v>4790.74</v>
      </c>
      <c r="AF107" s="81"/>
      <c r="AG107" s="82"/>
      <c r="AH107" s="82"/>
      <c r="AK107" s="92" t="s">
        <v>232</v>
      </c>
      <c r="AM107" s="82"/>
      <c r="AN107" s="121"/>
      <c r="AR107" s="82"/>
      <c r="AT107" s="82"/>
    </row>
    <row r="108" spans="1:46" s="45" customFormat="1" ht="20.399999999999999" x14ac:dyDescent="0.3">
      <c r="A108" s="100"/>
      <c r="B108" s="91" t="s">
        <v>233</v>
      </c>
      <c r="C108" s="218" t="s">
        <v>234</v>
      </c>
      <c r="D108" s="218"/>
      <c r="E108" s="218"/>
      <c r="F108" s="94" t="s">
        <v>190</v>
      </c>
      <c r="G108" s="109">
        <v>69</v>
      </c>
      <c r="H108" s="95"/>
      <c r="I108" s="109">
        <v>69</v>
      </c>
      <c r="J108" s="102"/>
      <c r="K108" s="95"/>
      <c r="L108" s="96">
        <v>67.12</v>
      </c>
      <c r="M108" s="95"/>
      <c r="N108" s="99">
        <v>3005.1</v>
      </c>
      <c r="AF108" s="81"/>
      <c r="AG108" s="82"/>
      <c r="AH108" s="82"/>
      <c r="AK108" s="92" t="s">
        <v>234</v>
      </c>
      <c r="AM108" s="82"/>
      <c r="AN108" s="121"/>
      <c r="AR108" s="82"/>
      <c r="AT108" s="82"/>
    </row>
    <row r="109" spans="1:46" s="45" customFormat="1" ht="14.4" x14ac:dyDescent="0.3">
      <c r="A109" s="110"/>
      <c r="B109" s="111"/>
      <c r="C109" s="220" t="s">
        <v>193</v>
      </c>
      <c r="D109" s="220"/>
      <c r="E109" s="220"/>
      <c r="F109" s="85"/>
      <c r="G109" s="86"/>
      <c r="H109" s="86"/>
      <c r="I109" s="86"/>
      <c r="J109" s="88"/>
      <c r="K109" s="86"/>
      <c r="L109" s="123">
        <v>371.81</v>
      </c>
      <c r="M109" s="105"/>
      <c r="N109" s="113">
        <v>13130.78</v>
      </c>
      <c r="AF109" s="81"/>
      <c r="AG109" s="82"/>
      <c r="AH109" s="82"/>
      <c r="AM109" s="82" t="s">
        <v>193</v>
      </c>
      <c r="AN109" s="121"/>
      <c r="AR109" s="82"/>
      <c r="AT109" s="82"/>
    </row>
    <row r="110" spans="1:46" s="45" customFormat="1" ht="20.399999999999999" x14ac:dyDescent="0.3">
      <c r="A110" s="83" t="s">
        <v>68</v>
      </c>
      <c r="B110" s="84" t="s">
        <v>235</v>
      </c>
      <c r="C110" s="220" t="s">
        <v>69</v>
      </c>
      <c r="D110" s="220"/>
      <c r="E110" s="220"/>
      <c r="F110" s="85" t="s">
        <v>13</v>
      </c>
      <c r="G110" s="86">
        <v>12.869</v>
      </c>
      <c r="H110" s="87">
        <v>1</v>
      </c>
      <c r="I110" s="148">
        <v>12.869</v>
      </c>
      <c r="J110" s="123">
        <v>325.20999999999998</v>
      </c>
      <c r="K110" s="148">
        <v>1.012</v>
      </c>
      <c r="L110" s="112">
        <v>4235.3500000000004</v>
      </c>
      <c r="M110" s="114">
        <v>8.16</v>
      </c>
      <c r="N110" s="113">
        <v>34560.46</v>
      </c>
      <c r="AF110" s="81"/>
      <c r="AG110" s="82"/>
      <c r="AH110" s="82" t="s">
        <v>69</v>
      </c>
      <c r="AM110" s="82"/>
      <c r="AN110" s="121"/>
      <c r="AR110" s="82"/>
      <c r="AT110" s="82"/>
    </row>
    <row r="111" spans="1:46" s="45" customFormat="1" ht="14.4" x14ac:dyDescent="0.3">
      <c r="A111" s="110"/>
      <c r="B111" s="111"/>
      <c r="C111" s="218" t="s">
        <v>236</v>
      </c>
      <c r="D111" s="218"/>
      <c r="E111" s="218"/>
      <c r="F111" s="218"/>
      <c r="G111" s="218"/>
      <c r="H111" s="218"/>
      <c r="I111" s="218"/>
      <c r="J111" s="218"/>
      <c r="K111" s="218"/>
      <c r="L111" s="218"/>
      <c r="M111" s="218"/>
      <c r="N111" s="221"/>
      <c r="AF111" s="81"/>
      <c r="AG111" s="82"/>
      <c r="AH111" s="82"/>
      <c r="AM111" s="82"/>
      <c r="AN111" s="121"/>
      <c r="AP111" s="92" t="s">
        <v>236</v>
      </c>
      <c r="AR111" s="82"/>
      <c r="AT111" s="82"/>
    </row>
    <row r="112" spans="1:46" s="45" customFormat="1" ht="14.4" x14ac:dyDescent="0.3">
      <c r="A112" s="124"/>
      <c r="B112" s="125"/>
      <c r="C112" s="218" t="s">
        <v>237</v>
      </c>
      <c r="D112" s="218"/>
      <c r="E112" s="218"/>
      <c r="F112" s="218"/>
      <c r="G112" s="218"/>
      <c r="H112" s="218"/>
      <c r="I112" s="218"/>
      <c r="J112" s="218"/>
      <c r="K112" s="218"/>
      <c r="L112" s="218"/>
      <c r="M112" s="218"/>
      <c r="N112" s="221"/>
      <c r="AF112" s="81"/>
      <c r="AG112" s="82"/>
      <c r="AH112" s="82"/>
      <c r="AM112" s="82"/>
      <c r="AN112" s="121"/>
      <c r="AQ112" s="92" t="s">
        <v>237</v>
      </c>
      <c r="AR112" s="82"/>
      <c r="AT112" s="82"/>
    </row>
    <row r="113" spans="1:46" s="45" customFormat="1" ht="14.4" x14ac:dyDescent="0.3">
      <c r="A113" s="90"/>
      <c r="B113" s="91"/>
      <c r="C113" s="214" t="s">
        <v>238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23"/>
      <c r="AF113" s="81"/>
      <c r="AG113" s="82"/>
      <c r="AH113" s="82"/>
      <c r="AI113" s="92" t="s">
        <v>238</v>
      </c>
      <c r="AM113" s="82"/>
      <c r="AN113" s="121"/>
      <c r="AR113" s="82"/>
      <c r="AT113" s="82"/>
    </row>
    <row r="114" spans="1:46" s="45" customFormat="1" ht="14.4" x14ac:dyDescent="0.3">
      <c r="A114" s="110"/>
      <c r="B114" s="111"/>
      <c r="C114" s="220" t="s">
        <v>193</v>
      </c>
      <c r="D114" s="220"/>
      <c r="E114" s="220"/>
      <c r="F114" s="85"/>
      <c r="G114" s="86"/>
      <c r="H114" s="86"/>
      <c r="I114" s="86"/>
      <c r="J114" s="88"/>
      <c r="K114" s="86"/>
      <c r="L114" s="112">
        <v>4235.3500000000004</v>
      </c>
      <c r="M114" s="105"/>
      <c r="N114" s="113">
        <v>34560.46</v>
      </c>
      <c r="AF114" s="81"/>
      <c r="AG114" s="82"/>
      <c r="AH114" s="82"/>
      <c r="AM114" s="82" t="s">
        <v>193</v>
      </c>
      <c r="AN114" s="121"/>
      <c r="AR114" s="82"/>
      <c r="AT114" s="82"/>
    </row>
    <row r="115" spans="1:46" s="45" customFormat="1" ht="21.6" x14ac:dyDescent="0.3">
      <c r="A115" s="83" t="s">
        <v>70</v>
      </c>
      <c r="B115" s="84" t="s">
        <v>239</v>
      </c>
      <c r="C115" s="220" t="s">
        <v>71</v>
      </c>
      <c r="D115" s="220"/>
      <c r="E115" s="220"/>
      <c r="F115" s="85" t="s">
        <v>72</v>
      </c>
      <c r="G115" s="86">
        <v>1.5</v>
      </c>
      <c r="H115" s="87">
        <v>1</v>
      </c>
      <c r="I115" s="144">
        <v>1.5</v>
      </c>
      <c r="J115" s="88"/>
      <c r="K115" s="86"/>
      <c r="L115" s="88"/>
      <c r="M115" s="86"/>
      <c r="N115" s="89"/>
      <c r="AF115" s="81"/>
      <c r="AG115" s="82"/>
      <c r="AH115" s="82" t="s">
        <v>71</v>
      </c>
      <c r="AM115" s="82"/>
      <c r="AN115" s="121"/>
      <c r="AR115" s="82"/>
      <c r="AT115" s="82"/>
    </row>
    <row r="116" spans="1:46" s="45" customFormat="1" ht="14.4" x14ac:dyDescent="0.3">
      <c r="A116" s="124"/>
      <c r="B116" s="125"/>
      <c r="C116" s="218" t="s">
        <v>303</v>
      </c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21"/>
      <c r="AF116" s="81"/>
      <c r="AG116" s="82"/>
      <c r="AH116" s="82"/>
      <c r="AM116" s="82"/>
      <c r="AN116" s="121"/>
      <c r="AO116" s="92" t="s">
        <v>303</v>
      </c>
      <c r="AR116" s="82"/>
      <c r="AT116" s="82"/>
    </row>
    <row r="117" spans="1:46" s="45" customFormat="1" ht="52.2" x14ac:dyDescent="0.3">
      <c r="A117" s="90"/>
      <c r="B117" s="91" t="s">
        <v>180</v>
      </c>
      <c r="C117" s="214" t="s">
        <v>181</v>
      </c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23"/>
      <c r="AF117" s="81"/>
      <c r="AG117" s="82"/>
      <c r="AH117" s="82"/>
      <c r="AI117" s="92" t="s">
        <v>181</v>
      </c>
      <c r="AM117" s="82"/>
      <c r="AN117" s="121"/>
      <c r="AR117" s="82"/>
      <c r="AT117" s="82"/>
    </row>
    <row r="118" spans="1:46" s="45" customFormat="1" ht="14.4" x14ac:dyDescent="0.3">
      <c r="A118" s="93"/>
      <c r="B118" s="91" t="s">
        <v>48</v>
      </c>
      <c r="C118" s="218" t="s">
        <v>182</v>
      </c>
      <c r="D118" s="218"/>
      <c r="E118" s="218"/>
      <c r="F118" s="94"/>
      <c r="G118" s="95"/>
      <c r="H118" s="95"/>
      <c r="I118" s="95"/>
      <c r="J118" s="96">
        <v>806.26</v>
      </c>
      <c r="K118" s="97">
        <v>1.1499999999999999</v>
      </c>
      <c r="L118" s="98">
        <v>1390.8</v>
      </c>
      <c r="M118" s="97">
        <v>44.77</v>
      </c>
      <c r="N118" s="99">
        <v>62266.12</v>
      </c>
      <c r="AF118" s="81"/>
      <c r="AG118" s="82"/>
      <c r="AH118" s="82"/>
      <c r="AJ118" s="92" t="s">
        <v>182</v>
      </c>
      <c r="AM118" s="82"/>
      <c r="AN118" s="121"/>
      <c r="AR118" s="82"/>
      <c r="AT118" s="82"/>
    </row>
    <row r="119" spans="1:46" s="45" customFormat="1" ht="14.4" x14ac:dyDescent="0.3">
      <c r="A119" s="93"/>
      <c r="B119" s="91" t="s">
        <v>52</v>
      </c>
      <c r="C119" s="218" t="s">
        <v>183</v>
      </c>
      <c r="D119" s="218"/>
      <c r="E119" s="218"/>
      <c r="F119" s="94"/>
      <c r="G119" s="95"/>
      <c r="H119" s="95"/>
      <c r="I119" s="95"/>
      <c r="J119" s="98">
        <v>4008.11</v>
      </c>
      <c r="K119" s="97">
        <v>1.1499999999999999</v>
      </c>
      <c r="L119" s="98">
        <v>6913.99</v>
      </c>
      <c r="M119" s="97">
        <v>13.24</v>
      </c>
      <c r="N119" s="99">
        <v>91541.23</v>
      </c>
      <c r="AF119" s="81"/>
      <c r="AG119" s="82"/>
      <c r="AH119" s="82"/>
      <c r="AJ119" s="92" t="s">
        <v>183</v>
      </c>
      <c r="AM119" s="82"/>
      <c r="AN119" s="121"/>
      <c r="AR119" s="82"/>
      <c r="AT119" s="82"/>
    </row>
    <row r="120" spans="1:46" s="45" customFormat="1" ht="14.4" x14ac:dyDescent="0.3">
      <c r="A120" s="93"/>
      <c r="B120" s="91" t="s">
        <v>54</v>
      </c>
      <c r="C120" s="218" t="s">
        <v>227</v>
      </c>
      <c r="D120" s="218"/>
      <c r="E120" s="218"/>
      <c r="F120" s="94"/>
      <c r="G120" s="95"/>
      <c r="H120" s="95"/>
      <c r="I120" s="95"/>
      <c r="J120" s="96">
        <v>474.7</v>
      </c>
      <c r="K120" s="97">
        <v>1.1499999999999999</v>
      </c>
      <c r="L120" s="96">
        <v>818.86</v>
      </c>
      <c r="M120" s="97">
        <v>44.77</v>
      </c>
      <c r="N120" s="99">
        <v>36660.36</v>
      </c>
      <c r="AF120" s="81"/>
      <c r="AG120" s="82"/>
      <c r="AH120" s="82"/>
      <c r="AJ120" s="92" t="s">
        <v>227</v>
      </c>
      <c r="AM120" s="82"/>
      <c r="AN120" s="121"/>
      <c r="AR120" s="82"/>
      <c r="AT120" s="82"/>
    </row>
    <row r="121" spans="1:46" s="45" customFormat="1" ht="14.4" x14ac:dyDescent="0.3">
      <c r="A121" s="93"/>
      <c r="B121" s="91" t="s">
        <v>58</v>
      </c>
      <c r="C121" s="218" t="s">
        <v>195</v>
      </c>
      <c r="D121" s="218"/>
      <c r="E121" s="218"/>
      <c r="F121" s="94"/>
      <c r="G121" s="95"/>
      <c r="H121" s="95"/>
      <c r="I121" s="95"/>
      <c r="J121" s="96">
        <v>62.5</v>
      </c>
      <c r="K121" s="95"/>
      <c r="L121" s="96">
        <v>93.75</v>
      </c>
      <c r="M121" s="97">
        <v>8.16</v>
      </c>
      <c r="N121" s="145">
        <v>765</v>
      </c>
      <c r="AF121" s="81"/>
      <c r="AG121" s="82"/>
      <c r="AH121" s="82"/>
      <c r="AJ121" s="92" t="s">
        <v>195</v>
      </c>
      <c r="AM121" s="82"/>
      <c r="AN121" s="121"/>
      <c r="AR121" s="82"/>
      <c r="AT121" s="82"/>
    </row>
    <row r="122" spans="1:46" s="45" customFormat="1" ht="14.4" x14ac:dyDescent="0.3">
      <c r="A122" s="115" t="s">
        <v>196</v>
      </c>
      <c r="B122" s="116" t="s">
        <v>241</v>
      </c>
      <c r="C122" s="224" t="s">
        <v>242</v>
      </c>
      <c r="D122" s="224"/>
      <c r="E122" s="224"/>
      <c r="F122" s="117" t="s">
        <v>13</v>
      </c>
      <c r="G122" s="146">
        <v>0.45</v>
      </c>
      <c r="H122" s="119"/>
      <c r="I122" s="120">
        <v>0.67500000000000004</v>
      </c>
      <c r="J122" s="102"/>
      <c r="K122" s="95"/>
      <c r="L122" s="102"/>
      <c r="M122" s="95"/>
      <c r="N122" s="103"/>
      <c r="AF122" s="81"/>
      <c r="AG122" s="82"/>
      <c r="AH122" s="82"/>
      <c r="AM122" s="82"/>
      <c r="AN122" s="121" t="s">
        <v>242</v>
      </c>
      <c r="AR122" s="82"/>
      <c r="AT122" s="82"/>
    </row>
    <row r="123" spans="1:46" s="45" customFormat="1" ht="14.4" x14ac:dyDescent="0.3">
      <c r="A123" s="115" t="s">
        <v>196</v>
      </c>
      <c r="B123" s="116" t="s">
        <v>243</v>
      </c>
      <c r="C123" s="224" t="s">
        <v>244</v>
      </c>
      <c r="D123" s="224"/>
      <c r="E123" s="224"/>
      <c r="F123" s="117" t="s">
        <v>31</v>
      </c>
      <c r="G123" s="118">
        <v>33.299999999999997</v>
      </c>
      <c r="H123" s="119"/>
      <c r="I123" s="146">
        <v>49.95</v>
      </c>
      <c r="J123" s="102"/>
      <c r="K123" s="95"/>
      <c r="L123" s="102"/>
      <c r="M123" s="95"/>
      <c r="N123" s="103"/>
      <c r="AF123" s="81"/>
      <c r="AG123" s="82"/>
      <c r="AH123" s="82"/>
      <c r="AM123" s="82"/>
      <c r="AN123" s="121" t="s">
        <v>244</v>
      </c>
      <c r="AR123" s="82"/>
      <c r="AT123" s="82"/>
    </row>
    <row r="124" spans="1:46" s="45" customFormat="1" ht="14.4" x14ac:dyDescent="0.3">
      <c r="A124" s="115" t="s">
        <v>196</v>
      </c>
      <c r="B124" s="116" t="s">
        <v>245</v>
      </c>
      <c r="C124" s="224" t="s">
        <v>246</v>
      </c>
      <c r="D124" s="224"/>
      <c r="E124" s="224"/>
      <c r="F124" s="117" t="s">
        <v>31</v>
      </c>
      <c r="G124" s="118">
        <v>33.299999999999997</v>
      </c>
      <c r="H124" s="119"/>
      <c r="I124" s="146">
        <v>49.95</v>
      </c>
      <c r="J124" s="102"/>
      <c r="K124" s="95"/>
      <c r="L124" s="102"/>
      <c r="M124" s="95"/>
      <c r="N124" s="103"/>
      <c r="AF124" s="81"/>
      <c r="AG124" s="82"/>
      <c r="AH124" s="82"/>
      <c r="AM124" s="82"/>
      <c r="AN124" s="121" t="s">
        <v>246</v>
      </c>
      <c r="AR124" s="82"/>
      <c r="AT124" s="82"/>
    </row>
    <row r="125" spans="1:46" s="45" customFormat="1" ht="14.4" x14ac:dyDescent="0.3">
      <c r="A125" s="115" t="s">
        <v>196</v>
      </c>
      <c r="B125" s="116" t="s">
        <v>247</v>
      </c>
      <c r="C125" s="224" t="s">
        <v>248</v>
      </c>
      <c r="D125" s="224"/>
      <c r="E125" s="224"/>
      <c r="F125" s="117" t="s">
        <v>31</v>
      </c>
      <c r="G125" s="118">
        <v>33.299999999999997</v>
      </c>
      <c r="H125" s="119"/>
      <c r="I125" s="146">
        <v>49.95</v>
      </c>
      <c r="J125" s="102"/>
      <c r="K125" s="95"/>
      <c r="L125" s="102"/>
      <c r="M125" s="95"/>
      <c r="N125" s="103"/>
      <c r="AF125" s="81"/>
      <c r="AG125" s="82"/>
      <c r="AH125" s="82"/>
      <c r="AM125" s="82"/>
      <c r="AN125" s="121" t="s">
        <v>248</v>
      </c>
      <c r="AR125" s="82"/>
      <c r="AT125" s="82"/>
    </row>
    <row r="126" spans="1:46" s="45" customFormat="1" ht="14.4" x14ac:dyDescent="0.3">
      <c r="A126" s="100"/>
      <c r="B126" s="91"/>
      <c r="C126" s="218" t="s">
        <v>184</v>
      </c>
      <c r="D126" s="218"/>
      <c r="E126" s="218"/>
      <c r="F126" s="94" t="s">
        <v>185</v>
      </c>
      <c r="G126" s="109">
        <v>91</v>
      </c>
      <c r="H126" s="97">
        <v>1.1499999999999999</v>
      </c>
      <c r="I126" s="154">
        <v>156.97499999999999</v>
      </c>
      <c r="J126" s="102"/>
      <c r="K126" s="95"/>
      <c r="L126" s="102"/>
      <c r="M126" s="95"/>
      <c r="N126" s="103"/>
      <c r="AF126" s="81"/>
      <c r="AG126" s="82"/>
      <c r="AH126" s="82"/>
      <c r="AK126" s="92" t="s">
        <v>184</v>
      </c>
      <c r="AM126" s="82"/>
      <c r="AN126" s="121"/>
      <c r="AR126" s="82"/>
      <c r="AT126" s="82"/>
    </row>
    <row r="127" spans="1:46" s="45" customFormat="1" ht="14.4" x14ac:dyDescent="0.3">
      <c r="A127" s="100"/>
      <c r="B127" s="91"/>
      <c r="C127" s="218" t="s">
        <v>230</v>
      </c>
      <c r="D127" s="218"/>
      <c r="E127" s="218"/>
      <c r="F127" s="94" t="s">
        <v>185</v>
      </c>
      <c r="G127" s="97">
        <v>35.619999999999997</v>
      </c>
      <c r="H127" s="97">
        <v>1.1499999999999999</v>
      </c>
      <c r="I127" s="122">
        <v>61.444499999999998</v>
      </c>
      <c r="J127" s="102"/>
      <c r="K127" s="95"/>
      <c r="L127" s="102"/>
      <c r="M127" s="95"/>
      <c r="N127" s="103"/>
      <c r="AF127" s="81"/>
      <c r="AG127" s="82"/>
      <c r="AH127" s="82"/>
      <c r="AK127" s="92" t="s">
        <v>230</v>
      </c>
      <c r="AM127" s="82"/>
      <c r="AN127" s="121"/>
      <c r="AR127" s="82"/>
      <c r="AT127" s="82"/>
    </row>
    <row r="128" spans="1:46" s="45" customFormat="1" ht="14.4" x14ac:dyDescent="0.3">
      <c r="A128" s="93"/>
      <c r="B128" s="91"/>
      <c r="C128" s="222" t="s">
        <v>186</v>
      </c>
      <c r="D128" s="222"/>
      <c r="E128" s="222"/>
      <c r="F128" s="104"/>
      <c r="G128" s="105"/>
      <c r="H128" s="105"/>
      <c r="I128" s="105"/>
      <c r="J128" s="107">
        <v>4876.87</v>
      </c>
      <c r="K128" s="105"/>
      <c r="L128" s="107">
        <v>8398.5400000000009</v>
      </c>
      <c r="M128" s="105"/>
      <c r="N128" s="108">
        <v>154572.35</v>
      </c>
      <c r="AF128" s="81"/>
      <c r="AG128" s="82"/>
      <c r="AH128" s="82"/>
      <c r="AL128" s="92" t="s">
        <v>186</v>
      </c>
      <c r="AM128" s="82"/>
      <c r="AN128" s="121"/>
      <c r="AR128" s="82"/>
      <c r="AT128" s="82"/>
    </row>
    <row r="129" spans="1:46" s="45" customFormat="1" ht="14.4" x14ac:dyDescent="0.3">
      <c r="A129" s="100"/>
      <c r="B129" s="91"/>
      <c r="C129" s="218" t="s">
        <v>187</v>
      </c>
      <c r="D129" s="218"/>
      <c r="E129" s="218"/>
      <c r="F129" s="94"/>
      <c r="G129" s="95"/>
      <c r="H129" s="95"/>
      <c r="I129" s="95"/>
      <c r="J129" s="102"/>
      <c r="K129" s="95"/>
      <c r="L129" s="98">
        <v>2209.66</v>
      </c>
      <c r="M129" s="95"/>
      <c r="N129" s="99">
        <v>98926.48</v>
      </c>
      <c r="AF129" s="81"/>
      <c r="AG129" s="82"/>
      <c r="AH129" s="82"/>
      <c r="AK129" s="92" t="s">
        <v>187</v>
      </c>
      <c r="AM129" s="82"/>
      <c r="AN129" s="121"/>
      <c r="AR129" s="82"/>
      <c r="AT129" s="82"/>
    </row>
    <row r="130" spans="1:46" s="45" customFormat="1" ht="21.6" x14ac:dyDescent="0.3">
      <c r="A130" s="100"/>
      <c r="B130" s="91" t="s">
        <v>249</v>
      </c>
      <c r="C130" s="218" t="s">
        <v>250</v>
      </c>
      <c r="D130" s="218"/>
      <c r="E130" s="218"/>
      <c r="F130" s="94" t="s">
        <v>190</v>
      </c>
      <c r="G130" s="109">
        <v>110</v>
      </c>
      <c r="H130" s="95"/>
      <c r="I130" s="109">
        <v>110</v>
      </c>
      <c r="J130" s="102"/>
      <c r="K130" s="95"/>
      <c r="L130" s="98">
        <v>2430.63</v>
      </c>
      <c r="M130" s="95"/>
      <c r="N130" s="99">
        <v>108819.13</v>
      </c>
      <c r="AF130" s="81"/>
      <c r="AG130" s="82"/>
      <c r="AH130" s="82"/>
      <c r="AK130" s="92" t="s">
        <v>250</v>
      </c>
      <c r="AM130" s="82"/>
      <c r="AN130" s="121"/>
      <c r="AR130" s="82"/>
      <c r="AT130" s="82"/>
    </row>
    <row r="131" spans="1:46" s="45" customFormat="1" ht="21.6" x14ac:dyDescent="0.3">
      <c r="A131" s="100"/>
      <c r="B131" s="91" t="s">
        <v>251</v>
      </c>
      <c r="C131" s="218" t="s">
        <v>252</v>
      </c>
      <c r="D131" s="218"/>
      <c r="E131" s="218"/>
      <c r="F131" s="94" t="s">
        <v>190</v>
      </c>
      <c r="G131" s="109">
        <v>73</v>
      </c>
      <c r="H131" s="95"/>
      <c r="I131" s="109">
        <v>73</v>
      </c>
      <c r="J131" s="102"/>
      <c r="K131" s="95"/>
      <c r="L131" s="98">
        <v>1613.05</v>
      </c>
      <c r="M131" s="95"/>
      <c r="N131" s="99">
        <v>72216.33</v>
      </c>
      <c r="AF131" s="81"/>
      <c r="AG131" s="82"/>
      <c r="AH131" s="82"/>
      <c r="AK131" s="92" t="s">
        <v>252</v>
      </c>
      <c r="AM131" s="82"/>
      <c r="AN131" s="121"/>
      <c r="AR131" s="82"/>
      <c r="AT131" s="82"/>
    </row>
    <row r="132" spans="1:46" s="45" customFormat="1" ht="14.4" x14ac:dyDescent="0.3">
      <c r="A132" s="110"/>
      <c r="B132" s="111"/>
      <c r="C132" s="220" t="s">
        <v>193</v>
      </c>
      <c r="D132" s="220"/>
      <c r="E132" s="220"/>
      <c r="F132" s="85"/>
      <c r="G132" s="86"/>
      <c r="H132" s="86"/>
      <c r="I132" s="86"/>
      <c r="J132" s="88"/>
      <c r="K132" s="86"/>
      <c r="L132" s="112">
        <v>12442.22</v>
      </c>
      <c r="M132" s="105"/>
      <c r="N132" s="113">
        <v>335607.81</v>
      </c>
      <c r="AF132" s="81"/>
      <c r="AG132" s="82"/>
      <c r="AH132" s="82"/>
      <c r="AM132" s="82" t="s">
        <v>193</v>
      </c>
      <c r="AN132" s="121"/>
      <c r="AR132" s="82"/>
      <c r="AT132" s="82"/>
    </row>
    <row r="133" spans="1:46" s="45" customFormat="1" ht="31.8" x14ac:dyDescent="0.3">
      <c r="A133" s="83" t="s">
        <v>74</v>
      </c>
      <c r="B133" s="84" t="s">
        <v>253</v>
      </c>
      <c r="C133" s="220" t="s">
        <v>75</v>
      </c>
      <c r="D133" s="220"/>
      <c r="E133" s="220"/>
      <c r="F133" s="85" t="s">
        <v>13</v>
      </c>
      <c r="G133" s="86">
        <v>15.69</v>
      </c>
      <c r="H133" s="87">
        <v>1</v>
      </c>
      <c r="I133" s="114">
        <v>15.69</v>
      </c>
      <c r="J133" s="123">
        <v>998.48</v>
      </c>
      <c r="K133" s="86"/>
      <c r="L133" s="112">
        <v>15666.15</v>
      </c>
      <c r="M133" s="114">
        <v>8.16</v>
      </c>
      <c r="N133" s="113">
        <v>127835.78</v>
      </c>
      <c r="AF133" s="81"/>
      <c r="AG133" s="82"/>
      <c r="AH133" s="82" t="s">
        <v>75</v>
      </c>
      <c r="AM133" s="82"/>
      <c r="AN133" s="121"/>
      <c r="AR133" s="82"/>
      <c r="AT133" s="82"/>
    </row>
    <row r="134" spans="1:46" s="45" customFormat="1" ht="14.4" x14ac:dyDescent="0.3">
      <c r="A134" s="110"/>
      <c r="B134" s="111"/>
      <c r="C134" s="218" t="s">
        <v>204</v>
      </c>
      <c r="D134" s="218"/>
      <c r="E134" s="218"/>
      <c r="F134" s="218"/>
      <c r="G134" s="218"/>
      <c r="H134" s="218"/>
      <c r="I134" s="218"/>
      <c r="J134" s="218"/>
      <c r="K134" s="218"/>
      <c r="L134" s="218"/>
      <c r="M134" s="218"/>
      <c r="N134" s="221"/>
      <c r="AF134" s="81"/>
      <c r="AG134" s="82"/>
      <c r="AH134" s="82"/>
      <c r="AM134" s="82"/>
      <c r="AN134" s="121"/>
      <c r="AP134" s="92" t="s">
        <v>204</v>
      </c>
      <c r="AR134" s="82"/>
      <c r="AT134" s="82"/>
    </row>
    <row r="135" spans="1:46" s="45" customFormat="1" ht="14.4" x14ac:dyDescent="0.3">
      <c r="A135" s="124"/>
      <c r="B135" s="125"/>
      <c r="C135" s="218" t="s">
        <v>304</v>
      </c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21"/>
      <c r="AF135" s="81"/>
      <c r="AG135" s="82"/>
      <c r="AH135" s="82"/>
      <c r="AM135" s="82"/>
      <c r="AN135" s="121"/>
      <c r="AO135" s="92" t="s">
        <v>304</v>
      </c>
      <c r="AR135" s="82"/>
      <c r="AT135" s="82"/>
    </row>
    <row r="136" spans="1:46" s="45" customFormat="1" ht="14.4" x14ac:dyDescent="0.3">
      <c r="A136" s="110"/>
      <c r="B136" s="111"/>
      <c r="C136" s="220" t="s">
        <v>193</v>
      </c>
      <c r="D136" s="220"/>
      <c r="E136" s="220"/>
      <c r="F136" s="85"/>
      <c r="G136" s="86"/>
      <c r="H136" s="86"/>
      <c r="I136" s="86"/>
      <c r="J136" s="88"/>
      <c r="K136" s="86"/>
      <c r="L136" s="112">
        <v>15666.15</v>
      </c>
      <c r="M136" s="105"/>
      <c r="N136" s="113">
        <v>127835.78</v>
      </c>
      <c r="AF136" s="81"/>
      <c r="AG136" s="82"/>
      <c r="AH136" s="82"/>
      <c r="AM136" s="82" t="s">
        <v>193</v>
      </c>
      <c r="AN136" s="121"/>
      <c r="AR136" s="82"/>
      <c r="AT136" s="82"/>
    </row>
    <row r="137" spans="1:46" s="45" customFormat="1" ht="21.6" x14ac:dyDescent="0.3">
      <c r="A137" s="83" t="s">
        <v>77</v>
      </c>
      <c r="B137" s="84" t="s">
        <v>255</v>
      </c>
      <c r="C137" s="220" t="s">
        <v>78</v>
      </c>
      <c r="D137" s="220"/>
      <c r="E137" s="220"/>
      <c r="F137" s="85" t="s">
        <v>13</v>
      </c>
      <c r="G137" s="86">
        <v>33.96</v>
      </c>
      <c r="H137" s="87">
        <v>1</v>
      </c>
      <c r="I137" s="114">
        <v>33.96</v>
      </c>
      <c r="J137" s="112">
        <v>2075.14</v>
      </c>
      <c r="K137" s="86"/>
      <c r="L137" s="112">
        <v>70471.75</v>
      </c>
      <c r="M137" s="114">
        <v>8.16</v>
      </c>
      <c r="N137" s="113">
        <v>575049.48</v>
      </c>
      <c r="AF137" s="81"/>
      <c r="AG137" s="82"/>
      <c r="AH137" s="82" t="s">
        <v>78</v>
      </c>
      <c r="AM137" s="82"/>
      <c r="AN137" s="121"/>
      <c r="AR137" s="82"/>
      <c r="AT137" s="82"/>
    </row>
    <row r="138" spans="1:46" s="45" customFormat="1" ht="14.4" x14ac:dyDescent="0.3">
      <c r="A138" s="110"/>
      <c r="B138" s="111"/>
      <c r="C138" s="218" t="s">
        <v>204</v>
      </c>
      <c r="D138" s="218"/>
      <c r="E138" s="218"/>
      <c r="F138" s="218"/>
      <c r="G138" s="218"/>
      <c r="H138" s="218"/>
      <c r="I138" s="218"/>
      <c r="J138" s="218"/>
      <c r="K138" s="218"/>
      <c r="L138" s="218"/>
      <c r="M138" s="218"/>
      <c r="N138" s="221"/>
      <c r="AF138" s="81"/>
      <c r="AG138" s="82"/>
      <c r="AH138" s="82"/>
      <c r="AM138" s="82"/>
      <c r="AN138" s="121"/>
      <c r="AP138" s="92" t="s">
        <v>204</v>
      </c>
      <c r="AR138" s="82"/>
      <c r="AT138" s="82"/>
    </row>
    <row r="139" spans="1:46" s="45" customFormat="1" ht="14.4" x14ac:dyDescent="0.3">
      <c r="A139" s="124"/>
      <c r="B139" s="125"/>
      <c r="C139" s="218" t="s">
        <v>305</v>
      </c>
      <c r="D139" s="218"/>
      <c r="E139" s="218"/>
      <c r="F139" s="218"/>
      <c r="G139" s="218"/>
      <c r="H139" s="218"/>
      <c r="I139" s="218"/>
      <c r="J139" s="218"/>
      <c r="K139" s="218"/>
      <c r="L139" s="218"/>
      <c r="M139" s="218"/>
      <c r="N139" s="221"/>
      <c r="AF139" s="81"/>
      <c r="AG139" s="82"/>
      <c r="AH139" s="82"/>
      <c r="AM139" s="82"/>
      <c r="AN139" s="121"/>
      <c r="AO139" s="92" t="s">
        <v>305</v>
      </c>
      <c r="AR139" s="82"/>
      <c r="AT139" s="82"/>
    </row>
    <row r="140" spans="1:46" s="45" customFormat="1" ht="14.4" x14ac:dyDescent="0.3">
      <c r="A140" s="110"/>
      <c r="B140" s="111"/>
      <c r="C140" s="220" t="s">
        <v>193</v>
      </c>
      <c r="D140" s="220"/>
      <c r="E140" s="220"/>
      <c r="F140" s="85"/>
      <c r="G140" s="86"/>
      <c r="H140" s="86"/>
      <c r="I140" s="86"/>
      <c r="J140" s="88"/>
      <c r="K140" s="86"/>
      <c r="L140" s="112">
        <v>70471.75</v>
      </c>
      <c r="M140" s="105"/>
      <c r="N140" s="113">
        <v>575049.48</v>
      </c>
      <c r="AF140" s="81"/>
      <c r="AG140" s="82"/>
      <c r="AH140" s="82"/>
      <c r="AM140" s="82" t="s">
        <v>193</v>
      </c>
      <c r="AN140" s="121"/>
      <c r="AR140" s="82"/>
      <c r="AT140" s="82"/>
    </row>
    <row r="141" spans="1:46" s="45" customFormat="1" ht="21.6" x14ac:dyDescent="0.3">
      <c r="A141" s="83" t="s">
        <v>80</v>
      </c>
      <c r="B141" s="84" t="s">
        <v>257</v>
      </c>
      <c r="C141" s="220" t="s">
        <v>81</v>
      </c>
      <c r="D141" s="220"/>
      <c r="E141" s="220"/>
      <c r="F141" s="85" t="s">
        <v>13</v>
      </c>
      <c r="G141" s="86">
        <v>0.67500000000000004</v>
      </c>
      <c r="H141" s="87">
        <v>1</v>
      </c>
      <c r="I141" s="148">
        <v>0.67500000000000004</v>
      </c>
      <c r="J141" s="123">
        <v>665</v>
      </c>
      <c r="K141" s="86"/>
      <c r="L141" s="123">
        <v>448.88</v>
      </c>
      <c r="M141" s="114">
        <v>8.16</v>
      </c>
      <c r="N141" s="113">
        <v>3662.86</v>
      </c>
      <c r="AF141" s="81"/>
      <c r="AG141" s="82"/>
      <c r="AH141" s="82" t="s">
        <v>81</v>
      </c>
      <c r="AM141" s="82"/>
      <c r="AN141" s="121"/>
      <c r="AR141" s="82"/>
      <c r="AT141" s="82"/>
    </row>
    <row r="142" spans="1:46" s="45" customFormat="1" ht="14.4" x14ac:dyDescent="0.3">
      <c r="A142" s="110"/>
      <c r="B142" s="111"/>
      <c r="C142" s="218" t="s">
        <v>204</v>
      </c>
      <c r="D142" s="218"/>
      <c r="E142" s="218"/>
      <c r="F142" s="218"/>
      <c r="G142" s="218"/>
      <c r="H142" s="218"/>
      <c r="I142" s="218"/>
      <c r="J142" s="218"/>
      <c r="K142" s="218"/>
      <c r="L142" s="218"/>
      <c r="M142" s="218"/>
      <c r="N142" s="221"/>
      <c r="AF142" s="81"/>
      <c r="AG142" s="82"/>
      <c r="AH142" s="82"/>
      <c r="AM142" s="82"/>
      <c r="AN142" s="121"/>
      <c r="AP142" s="92" t="s">
        <v>204</v>
      </c>
      <c r="AR142" s="82"/>
      <c r="AT142" s="82"/>
    </row>
    <row r="143" spans="1:46" s="45" customFormat="1" ht="14.4" x14ac:dyDescent="0.3">
      <c r="A143" s="110"/>
      <c r="B143" s="111"/>
      <c r="C143" s="220" t="s">
        <v>193</v>
      </c>
      <c r="D143" s="220"/>
      <c r="E143" s="220"/>
      <c r="F143" s="85"/>
      <c r="G143" s="86"/>
      <c r="H143" s="86"/>
      <c r="I143" s="86"/>
      <c r="J143" s="88"/>
      <c r="K143" s="86"/>
      <c r="L143" s="123">
        <v>448.88</v>
      </c>
      <c r="M143" s="105"/>
      <c r="N143" s="113">
        <v>3662.86</v>
      </c>
      <c r="AF143" s="81"/>
      <c r="AG143" s="82"/>
      <c r="AH143" s="82"/>
      <c r="AM143" s="82" t="s">
        <v>193</v>
      </c>
      <c r="AN143" s="121"/>
      <c r="AR143" s="82"/>
      <c r="AT143" s="82"/>
    </row>
    <row r="144" spans="1:46" s="45" customFormat="1" ht="14.4" x14ac:dyDescent="0.3">
      <c r="A144" s="83" t="s">
        <v>82</v>
      </c>
      <c r="B144" s="84" t="s">
        <v>258</v>
      </c>
      <c r="C144" s="220" t="s">
        <v>83</v>
      </c>
      <c r="D144" s="220"/>
      <c r="E144" s="220"/>
      <c r="F144" s="85" t="s">
        <v>15</v>
      </c>
      <c r="G144" s="86">
        <v>237.73</v>
      </c>
      <c r="H144" s="87">
        <v>1</v>
      </c>
      <c r="I144" s="114">
        <v>237.73</v>
      </c>
      <c r="J144" s="88"/>
      <c r="K144" s="86"/>
      <c r="L144" s="88"/>
      <c r="M144" s="86"/>
      <c r="N144" s="89"/>
      <c r="AF144" s="81"/>
      <c r="AG144" s="82"/>
      <c r="AH144" s="82" t="s">
        <v>83</v>
      </c>
      <c r="AM144" s="82"/>
      <c r="AN144" s="121"/>
      <c r="AR144" s="82"/>
      <c r="AT144" s="82"/>
    </row>
    <row r="145" spans="1:46" s="45" customFormat="1" ht="52.2" x14ac:dyDescent="0.3">
      <c r="A145" s="90"/>
      <c r="B145" s="91" t="s">
        <v>180</v>
      </c>
      <c r="C145" s="214" t="s">
        <v>181</v>
      </c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23"/>
      <c r="AF145" s="81"/>
      <c r="AG145" s="82"/>
      <c r="AH145" s="82"/>
      <c r="AI145" s="92" t="s">
        <v>181</v>
      </c>
      <c r="AM145" s="82"/>
      <c r="AN145" s="121"/>
      <c r="AR145" s="82"/>
      <c r="AT145" s="82"/>
    </row>
    <row r="146" spans="1:46" s="45" customFormat="1" ht="14.4" x14ac:dyDescent="0.3">
      <c r="A146" s="93"/>
      <c r="B146" s="91" t="s">
        <v>48</v>
      </c>
      <c r="C146" s="218" t="s">
        <v>182</v>
      </c>
      <c r="D146" s="218"/>
      <c r="E146" s="218"/>
      <c r="F146" s="94"/>
      <c r="G146" s="95"/>
      <c r="H146" s="95"/>
      <c r="I146" s="95"/>
      <c r="J146" s="96">
        <v>7.68</v>
      </c>
      <c r="K146" s="97">
        <v>1.1499999999999999</v>
      </c>
      <c r="L146" s="98">
        <v>2099.63</v>
      </c>
      <c r="M146" s="97">
        <v>44.77</v>
      </c>
      <c r="N146" s="99">
        <v>94000.44</v>
      </c>
      <c r="AF146" s="81"/>
      <c r="AG146" s="82"/>
      <c r="AH146" s="82"/>
      <c r="AJ146" s="92" t="s">
        <v>182</v>
      </c>
      <c r="AM146" s="82"/>
      <c r="AN146" s="121"/>
      <c r="AR146" s="82"/>
      <c r="AT146" s="82"/>
    </row>
    <row r="147" spans="1:46" s="45" customFormat="1" ht="14.4" x14ac:dyDescent="0.3">
      <c r="A147" s="100"/>
      <c r="B147" s="91"/>
      <c r="C147" s="218" t="s">
        <v>184</v>
      </c>
      <c r="D147" s="218"/>
      <c r="E147" s="218"/>
      <c r="F147" s="94" t="s">
        <v>185</v>
      </c>
      <c r="G147" s="101">
        <v>0.9</v>
      </c>
      <c r="H147" s="97">
        <v>1.1499999999999999</v>
      </c>
      <c r="I147" s="147">
        <v>246.05054999999999</v>
      </c>
      <c r="J147" s="102"/>
      <c r="K147" s="95"/>
      <c r="L147" s="102"/>
      <c r="M147" s="95"/>
      <c r="N147" s="103"/>
      <c r="AF147" s="81"/>
      <c r="AG147" s="82"/>
      <c r="AH147" s="82"/>
      <c r="AK147" s="92" t="s">
        <v>184</v>
      </c>
      <c r="AM147" s="82"/>
      <c r="AN147" s="121"/>
      <c r="AR147" s="82"/>
      <c r="AT147" s="82"/>
    </row>
    <row r="148" spans="1:46" s="45" customFormat="1" ht="14.4" x14ac:dyDescent="0.3">
      <c r="A148" s="93"/>
      <c r="B148" s="91"/>
      <c r="C148" s="222" t="s">
        <v>186</v>
      </c>
      <c r="D148" s="222"/>
      <c r="E148" s="222"/>
      <c r="F148" s="104"/>
      <c r="G148" s="105"/>
      <c r="H148" s="105"/>
      <c r="I148" s="105"/>
      <c r="J148" s="106">
        <v>7.68</v>
      </c>
      <c r="K148" s="105"/>
      <c r="L148" s="107">
        <v>2099.63</v>
      </c>
      <c r="M148" s="105"/>
      <c r="N148" s="108">
        <v>94000.44</v>
      </c>
      <c r="AF148" s="81"/>
      <c r="AG148" s="82"/>
      <c r="AH148" s="82"/>
      <c r="AL148" s="92" t="s">
        <v>186</v>
      </c>
      <c r="AM148" s="82"/>
      <c r="AN148" s="121"/>
      <c r="AR148" s="82"/>
      <c r="AT148" s="82"/>
    </row>
    <row r="149" spans="1:46" s="45" customFormat="1" ht="14.4" x14ac:dyDescent="0.3">
      <c r="A149" s="100"/>
      <c r="B149" s="91"/>
      <c r="C149" s="218" t="s">
        <v>187</v>
      </c>
      <c r="D149" s="218"/>
      <c r="E149" s="218"/>
      <c r="F149" s="94"/>
      <c r="G149" s="95"/>
      <c r="H149" s="95"/>
      <c r="I149" s="95"/>
      <c r="J149" s="102"/>
      <c r="K149" s="95"/>
      <c r="L149" s="98">
        <v>2099.63</v>
      </c>
      <c r="M149" s="95"/>
      <c r="N149" s="99">
        <v>94000.44</v>
      </c>
      <c r="AF149" s="81"/>
      <c r="AG149" s="82"/>
      <c r="AH149" s="82"/>
      <c r="AK149" s="92" t="s">
        <v>187</v>
      </c>
      <c r="AM149" s="82"/>
      <c r="AN149" s="121"/>
      <c r="AR149" s="82"/>
      <c r="AT149" s="82"/>
    </row>
    <row r="150" spans="1:46" s="45" customFormat="1" ht="21.6" x14ac:dyDescent="0.3">
      <c r="A150" s="100"/>
      <c r="B150" s="91" t="s">
        <v>259</v>
      </c>
      <c r="C150" s="218" t="s">
        <v>260</v>
      </c>
      <c r="D150" s="218"/>
      <c r="E150" s="218"/>
      <c r="F150" s="94" t="s">
        <v>190</v>
      </c>
      <c r="G150" s="109">
        <v>94</v>
      </c>
      <c r="H150" s="95"/>
      <c r="I150" s="109">
        <v>94</v>
      </c>
      <c r="J150" s="102"/>
      <c r="K150" s="95"/>
      <c r="L150" s="98">
        <v>1973.65</v>
      </c>
      <c r="M150" s="95"/>
      <c r="N150" s="99">
        <v>88360.41</v>
      </c>
      <c r="AF150" s="81"/>
      <c r="AG150" s="82"/>
      <c r="AH150" s="82"/>
      <c r="AK150" s="92" t="s">
        <v>260</v>
      </c>
      <c r="AM150" s="82"/>
      <c r="AN150" s="121"/>
      <c r="AR150" s="82"/>
      <c r="AT150" s="82"/>
    </row>
    <row r="151" spans="1:46" s="45" customFormat="1" ht="21.6" x14ac:dyDescent="0.3">
      <c r="A151" s="100"/>
      <c r="B151" s="91" t="s">
        <v>261</v>
      </c>
      <c r="C151" s="218" t="s">
        <v>262</v>
      </c>
      <c r="D151" s="218"/>
      <c r="E151" s="218"/>
      <c r="F151" s="94" t="s">
        <v>190</v>
      </c>
      <c r="G151" s="109">
        <v>51</v>
      </c>
      <c r="H151" s="95"/>
      <c r="I151" s="109">
        <v>51</v>
      </c>
      <c r="J151" s="102"/>
      <c r="K151" s="95"/>
      <c r="L151" s="98">
        <v>1070.81</v>
      </c>
      <c r="M151" s="95"/>
      <c r="N151" s="99">
        <v>47940.22</v>
      </c>
      <c r="AF151" s="81"/>
      <c r="AG151" s="82"/>
      <c r="AH151" s="82"/>
      <c r="AK151" s="92" t="s">
        <v>262</v>
      </c>
      <c r="AM151" s="82"/>
      <c r="AN151" s="121"/>
      <c r="AR151" s="82"/>
      <c r="AT151" s="82"/>
    </row>
    <row r="152" spans="1:46" s="45" customFormat="1" ht="14.4" x14ac:dyDescent="0.3">
      <c r="A152" s="110"/>
      <c r="B152" s="111"/>
      <c r="C152" s="220" t="s">
        <v>193</v>
      </c>
      <c r="D152" s="220"/>
      <c r="E152" s="220"/>
      <c r="F152" s="85"/>
      <c r="G152" s="86"/>
      <c r="H152" s="86"/>
      <c r="I152" s="86"/>
      <c r="J152" s="88"/>
      <c r="K152" s="86"/>
      <c r="L152" s="112">
        <v>5144.09</v>
      </c>
      <c r="M152" s="105"/>
      <c r="N152" s="113">
        <v>230301.07</v>
      </c>
      <c r="AF152" s="81"/>
      <c r="AG152" s="82"/>
      <c r="AH152" s="82"/>
      <c r="AM152" s="82" t="s">
        <v>193</v>
      </c>
      <c r="AN152" s="121"/>
      <c r="AR152" s="82"/>
      <c r="AT152" s="82"/>
    </row>
    <row r="153" spans="1:46" s="45" customFormat="1" ht="31.8" x14ac:dyDescent="0.3">
      <c r="A153" s="83" t="s">
        <v>84</v>
      </c>
      <c r="B153" s="84" t="s">
        <v>263</v>
      </c>
      <c r="C153" s="220" t="s">
        <v>85</v>
      </c>
      <c r="D153" s="220"/>
      <c r="E153" s="220"/>
      <c r="F153" s="85" t="s">
        <v>86</v>
      </c>
      <c r="G153" s="86">
        <v>2.3773</v>
      </c>
      <c r="H153" s="87">
        <v>1</v>
      </c>
      <c r="I153" s="150">
        <v>2.3773</v>
      </c>
      <c r="J153" s="88"/>
      <c r="K153" s="86"/>
      <c r="L153" s="88"/>
      <c r="M153" s="86"/>
      <c r="N153" s="89"/>
      <c r="AF153" s="81"/>
      <c r="AG153" s="82"/>
      <c r="AH153" s="82" t="s">
        <v>85</v>
      </c>
      <c r="AM153" s="82"/>
      <c r="AN153" s="121"/>
      <c r="AR153" s="82"/>
      <c r="AT153" s="82"/>
    </row>
    <row r="154" spans="1:46" s="45" customFormat="1" ht="14.4" x14ac:dyDescent="0.3">
      <c r="A154" s="124"/>
      <c r="B154" s="125"/>
      <c r="C154" s="218" t="s">
        <v>306</v>
      </c>
      <c r="D154" s="218"/>
      <c r="E154" s="218"/>
      <c r="F154" s="218"/>
      <c r="G154" s="218"/>
      <c r="H154" s="218"/>
      <c r="I154" s="218"/>
      <c r="J154" s="218"/>
      <c r="K154" s="218"/>
      <c r="L154" s="218"/>
      <c r="M154" s="218"/>
      <c r="N154" s="221"/>
      <c r="AF154" s="81"/>
      <c r="AG154" s="82"/>
      <c r="AH154" s="82"/>
      <c r="AM154" s="82"/>
      <c r="AN154" s="121"/>
      <c r="AO154" s="92" t="s">
        <v>306</v>
      </c>
      <c r="AR154" s="82"/>
      <c r="AT154" s="82"/>
    </row>
    <row r="155" spans="1:46" s="45" customFormat="1" ht="52.2" x14ac:dyDescent="0.3">
      <c r="A155" s="90"/>
      <c r="B155" s="91" t="s">
        <v>180</v>
      </c>
      <c r="C155" s="214" t="s">
        <v>181</v>
      </c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N155" s="223"/>
      <c r="AF155" s="81"/>
      <c r="AG155" s="82"/>
      <c r="AH155" s="82"/>
      <c r="AI155" s="92" t="s">
        <v>181</v>
      </c>
      <c r="AM155" s="82"/>
      <c r="AN155" s="121"/>
      <c r="AR155" s="82"/>
      <c r="AT155" s="82"/>
    </row>
    <row r="156" spans="1:46" s="45" customFormat="1" ht="14.4" x14ac:dyDescent="0.3">
      <c r="A156" s="93"/>
      <c r="B156" s="91" t="s">
        <v>48</v>
      </c>
      <c r="C156" s="218" t="s">
        <v>182</v>
      </c>
      <c r="D156" s="218"/>
      <c r="E156" s="218"/>
      <c r="F156" s="94"/>
      <c r="G156" s="95"/>
      <c r="H156" s="95"/>
      <c r="I156" s="95"/>
      <c r="J156" s="96">
        <v>201.61</v>
      </c>
      <c r="K156" s="97">
        <v>1.1499999999999999</v>
      </c>
      <c r="L156" s="96">
        <v>551.17999999999995</v>
      </c>
      <c r="M156" s="97">
        <v>44.77</v>
      </c>
      <c r="N156" s="99">
        <v>24676.33</v>
      </c>
      <c r="AF156" s="81"/>
      <c r="AG156" s="82"/>
      <c r="AH156" s="82"/>
      <c r="AJ156" s="92" t="s">
        <v>182</v>
      </c>
      <c r="AM156" s="82"/>
      <c r="AN156" s="121"/>
      <c r="AR156" s="82"/>
      <c r="AT156" s="82"/>
    </row>
    <row r="157" spans="1:46" s="45" customFormat="1" ht="14.4" x14ac:dyDescent="0.3">
      <c r="A157" s="93"/>
      <c r="B157" s="91" t="s">
        <v>52</v>
      </c>
      <c r="C157" s="218" t="s">
        <v>183</v>
      </c>
      <c r="D157" s="218"/>
      <c r="E157" s="218"/>
      <c r="F157" s="94"/>
      <c r="G157" s="95"/>
      <c r="H157" s="95"/>
      <c r="I157" s="95"/>
      <c r="J157" s="96">
        <v>71.64</v>
      </c>
      <c r="K157" s="97">
        <v>1.1499999999999999</v>
      </c>
      <c r="L157" s="96">
        <v>195.86</v>
      </c>
      <c r="M157" s="97">
        <v>13.24</v>
      </c>
      <c r="N157" s="99">
        <v>2593.19</v>
      </c>
      <c r="AF157" s="81"/>
      <c r="AG157" s="82"/>
      <c r="AH157" s="82"/>
      <c r="AJ157" s="92" t="s">
        <v>183</v>
      </c>
      <c r="AM157" s="82"/>
      <c r="AN157" s="121"/>
      <c r="AR157" s="82"/>
      <c r="AT157" s="82"/>
    </row>
    <row r="158" spans="1:46" s="45" customFormat="1" ht="14.4" x14ac:dyDescent="0.3">
      <c r="A158" s="93"/>
      <c r="B158" s="91" t="s">
        <v>54</v>
      </c>
      <c r="C158" s="218" t="s">
        <v>227</v>
      </c>
      <c r="D158" s="218"/>
      <c r="E158" s="218"/>
      <c r="F158" s="94"/>
      <c r="G158" s="95"/>
      <c r="H158" s="95"/>
      <c r="I158" s="95"/>
      <c r="J158" s="96">
        <v>2.3199999999999998</v>
      </c>
      <c r="K158" s="97">
        <v>1.1499999999999999</v>
      </c>
      <c r="L158" s="96">
        <v>6.34</v>
      </c>
      <c r="M158" s="97">
        <v>44.77</v>
      </c>
      <c r="N158" s="145">
        <v>283.83999999999997</v>
      </c>
      <c r="AF158" s="81"/>
      <c r="AG158" s="82"/>
      <c r="AH158" s="82"/>
      <c r="AJ158" s="92" t="s">
        <v>227</v>
      </c>
      <c r="AM158" s="82"/>
      <c r="AN158" s="121"/>
      <c r="AR158" s="82"/>
      <c r="AT158" s="82"/>
    </row>
    <row r="159" spans="1:46" s="45" customFormat="1" ht="14.4" x14ac:dyDescent="0.3">
      <c r="A159" s="93"/>
      <c r="B159" s="91" t="s">
        <v>58</v>
      </c>
      <c r="C159" s="218" t="s">
        <v>195</v>
      </c>
      <c r="D159" s="218"/>
      <c r="E159" s="218"/>
      <c r="F159" s="94"/>
      <c r="G159" s="95"/>
      <c r="H159" s="95"/>
      <c r="I159" s="95"/>
      <c r="J159" s="96">
        <v>62.75</v>
      </c>
      <c r="K159" s="95"/>
      <c r="L159" s="96">
        <v>149.18</v>
      </c>
      <c r="M159" s="97">
        <v>8.16</v>
      </c>
      <c r="N159" s="99">
        <v>1217.31</v>
      </c>
      <c r="AF159" s="81"/>
      <c r="AG159" s="82"/>
      <c r="AH159" s="82"/>
      <c r="AJ159" s="92" t="s">
        <v>195</v>
      </c>
      <c r="AM159" s="82"/>
      <c r="AN159" s="121"/>
      <c r="AR159" s="82"/>
      <c r="AT159" s="82"/>
    </row>
    <row r="160" spans="1:46" s="45" customFormat="1" ht="14.4" x14ac:dyDescent="0.3">
      <c r="A160" s="115" t="s">
        <v>196</v>
      </c>
      <c r="B160" s="116" t="s">
        <v>265</v>
      </c>
      <c r="C160" s="224" t="s">
        <v>266</v>
      </c>
      <c r="D160" s="224"/>
      <c r="E160" s="224"/>
      <c r="F160" s="117" t="s">
        <v>33</v>
      </c>
      <c r="G160" s="120">
        <v>1.6E-2</v>
      </c>
      <c r="H160" s="119"/>
      <c r="I160" s="151">
        <v>3.8036800000000003E-2</v>
      </c>
      <c r="J160" s="102"/>
      <c r="K160" s="95"/>
      <c r="L160" s="102"/>
      <c r="M160" s="95"/>
      <c r="N160" s="103"/>
      <c r="AF160" s="81"/>
      <c r="AG160" s="82"/>
      <c r="AH160" s="82"/>
      <c r="AM160" s="82"/>
      <c r="AN160" s="121" t="s">
        <v>266</v>
      </c>
      <c r="AR160" s="82"/>
      <c r="AT160" s="82"/>
    </row>
    <row r="161" spans="1:46" s="45" customFormat="1" ht="14.4" x14ac:dyDescent="0.3">
      <c r="A161" s="115" t="s">
        <v>196</v>
      </c>
      <c r="B161" s="116" t="s">
        <v>267</v>
      </c>
      <c r="C161" s="224" t="s">
        <v>268</v>
      </c>
      <c r="D161" s="224"/>
      <c r="E161" s="224"/>
      <c r="F161" s="117" t="s">
        <v>33</v>
      </c>
      <c r="G161" s="146">
        <v>0.24</v>
      </c>
      <c r="H161" s="119"/>
      <c r="I161" s="152">
        <v>0.57055199999999995</v>
      </c>
      <c r="J161" s="102"/>
      <c r="K161" s="95"/>
      <c r="L161" s="102"/>
      <c r="M161" s="95"/>
      <c r="N161" s="103"/>
      <c r="AF161" s="81"/>
      <c r="AG161" s="82"/>
      <c r="AH161" s="82"/>
      <c r="AM161" s="82"/>
      <c r="AN161" s="121" t="s">
        <v>268</v>
      </c>
      <c r="AR161" s="82"/>
      <c r="AT161" s="82"/>
    </row>
    <row r="162" spans="1:46" s="45" customFormat="1" ht="14.4" x14ac:dyDescent="0.3">
      <c r="A162" s="100"/>
      <c r="B162" s="91"/>
      <c r="C162" s="218" t="s">
        <v>184</v>
      </c>
      <c r="D162" s="218"/>
      <c r="E162" s="218"/>
      <c r="F162" s="94" t="s">
        <v>185</v>
      </c>
      <c r="G162" s="101">
        <v>21.2</v>
      </c>
      <c r="H162" s="97">
        <v>1.1499999999999999</v>
      </c>
      <c r="I162" s="153">
        <v>57.958573999999999</v>
      </c>
      <c r="J162" s="102"/>
      <c r="K162" s="95"/>
      <c r="L162" s="102"/>
      <c r="M162" s="95"/>
      <c r="N162" s="103"/>
      <c r="AF162" s="81"/>
      <c r="AG162" s="82"/>
      <c r="AH162" s="82"/>
      <c r="AK162" s="92" t="s">
        <v>184</v>
      </c>
      <c r="AM162" s="82"/>
      <c r="AN162" s="121"/>
      <c r="AR162" s="82"/>
      <c r="AT162" s="82"/>
    </row>
    <row r="163" spans="1:46" s="45" customFormat="1" ht="14.4" x14ac:dyDescent="0.3">
      <c r="A163" s="100"/>
      <c r="B163" s="91"/>
      <c r="C163" s="218" t="s">
        <v>230</v>
      </c>
      <c r="D163" s="218"/>
      <c r="E163" s="218"/>
      <c r="F163" s="94" t="s">
        <v>185</v>
      </c>
      <c r="G163" s="101">
        <v>0.2</v>
      </c>
      <c r="H163" s="97">
        <v>1.1499999999999999</v>
      </c>
      <c r="I163" s="153">
        <v>0.54677900000000002</v>
      </c>
      <c r="J163" s="102"/>
      <c r="K163" s="95"/>
      <c r="L163" s="102"/>
      <c r="M163" s="95"/>
      <c r="N163" s="103"/>
      <c r="AF163" s="81"/>
      <c r="AG163" s="82"/>
      <c r="AH163" s="82"/>
      <c r="AK163" s="92" t="s">
        <v>230</v>
      </c>
      <c r="AM163" s="82"/>
      <c r="AN163" s="121"/>
      <c r="AR163" s="82"/>
      <c r="AT163" s="82"/>
    </row>
    <row r="164" spans="1:46" s="45" customFormat="1" ht="14.4" x14ac:dyDescent="0.3">
      <c r="A164" s="93"/>
      <c r="B164" s="91"/>
      <c r="C164" s="222" t="s">
        <v>186</v>
      </c>
      <c r="D164" s="222"/>
      <c r="E164" s="222"/>
      <c r="F164" s="104"/>
      <c r="G164" s="105"/>
      <c r="H164" s="105"/>
      <c r="I164" s="105"/>
      <c r="J164" s="106">
        <v>336</v>
      </c>
      <c r="K164" s="105"/>
      <c r="L164" s="106">
        <v>896.22</v>
      </c>
      <c r="M164" s="105"/>
      <c r="N164" s="108">
        <v>28486.83</v>
      </c>
      <c r="AF164" s="81"/>
      <c r="AG164" s="82"/>
      <c r="AH164" s="82"/>
      <c r="AL164" s="92" t="s">
        <v>186</v>
      </c>
      <c r="AM164" s="82"/>
      <c r="AN164" s="121"/>
      <c r="AR164" s="82"/>
      <c r="AT164" s="82"/>
    </row>
    <row r="165" spans="1:46" s="45" customFormat="1" ht="14.4" x14ac:dyDescent="0.3">
      <c r="A165" s="100"/>
      <c r="B165" s="91"/>
      <c r="C165" s="218" t="s">
        <v>187</v>
      </c>
      <c r="D165" s="218"/>
      <c r="E165" s="218"/>
      <c r="F165" s="94"/>
      <c r="G165" s="95"/>
      <c r="H165" s="95"/>
      <c r="I165" s="95"/>
      <c r="J165" s="102"/>
      <c r="K165" s="95"/>
      <c r="L165" s="96">
        <v>557.52</v>
      </c>
      <c r="M165" s="95"/>
      <c r="N165" s="99">
        <v>24960.17</v>
      </c>
      <c r="AF165" s="81"/>
      <c r="AG165" s="82"/>
      <c r="AH165" s="82"/>
      <c r="AK165" s="92" t="s">
        <v>187</v>
      </c>
      <c r="AM165" s="82"/>
      <c r="AN165" s="121"/>
      <c r="AR165" s="82"/>
      <c r="AT165" s="82"/>
    </row>
    <row r="166" spans="1:46" s="45" customFormat="1" ht="20.399999999999999" x14ac:dyDescent="0.3">
      <c r="A166" s="100"/>
      <c r="B166" s="91" t="s">
        <v>231</v>
      </c>
      <c r="C166" s="218" t="s">
        <v>232</v>
      </c>
      <c r="D166" s="218"/>
      <c r="E166" s="218"/>
      <c r="F166" s="94" t="s">
        <v>190</v>
      </c>
      <c r="G166" s="109">
        <v>110</v>
      </c>
      <c r="H166" s="95"/>
      <c r="I166" s="109">
        <v>110</v>
      </c>
      <c r="J166" s="102"/>
      <c r="K166" s="95"/>
      <c r="L166" s="96">
        <v>613.27</v>
      </c>
      <c r="M166" s="95"/>
      <c r="N166" s="99">
        <v>27456.19</v>
      </c>
      <c r="AF166" s="81"/>
      <c r="AG166" s="82"/>
      <c r="AH166" s="82"/>
      <c r="AK166" s="92" t="s">
        <v>232</v>
      </c>
      <c r="AM166" s="82"/>
      <c r="AN166" s="121"/>
      <c r="AR166" s="82"/>
      <c r="AT166" s="82"/>
    </row>
    <row r="167" spans="1:46" s="45" customFormat="1" ht="20.399999999999999" x14ac:dyDescent="0.3">
      <c r="A167" s="100"/>
      <c r="B167" s="91" t="s">
        <v>233</v>
      </c>
      <c r="C167" s="218" t="s">
        <v>234</v>
      </c>
      <c r="D167" s="218"/>
      <c r="E167" s="218"/>
      <c r="F167" s="94" t="s">
        <v>190</v>
      </c>
      <c r="G167" s="109">
        <v>69</v>
      </c>
      <c r="H167" s="95"/>
      <c r="I167" s="109">
        <v>69</v>
      </c>
      <c r="J167" s="102"/>
      <c r="K167" s="95"/>
      <c r="L167" s="96">
        <v>384.69</v>
      </c>
      <c r="M167" s="95"/>
      <c r="N167" s="99">
        <v>17222.52</v>
      </c>
      <c r="AF167" s="81"/>
      <c r="AG167" s="82"/>
      <c r="AH167" s="82"/>
      <c r="AK167" s="92" t="s">
        <v>234</v>
      </c>
      <c r="AM167" s="82"/>
      <c r="AN167" s="121"/>
      <c r="AR167" s="82"/>
      <c r="AT167" s="82"/>
    </row>
    <row r="168" spans="1:46" s="45" customFormat="1" ht="14.4" x14ac:dyDescent="0.3">
      <c r="A168" s="110"/>
      <c r="B168" s="111"/>
      <c r="C168" s="220" t="s">
        <v>193</v>
      </c>
      <c r="D168" s="220"/>
      <c r="E168" s="220"/>
      <c r="F168" s="85"/>
      <c r="G168" s="86"/>
      <c r="H168" s="86"/>
      <c r="I168" s="86"/>
      <c r="J168" s="88"/>
      <c r="K168" s="86"/>
      <c r="L168" s="112">
        <v>1894.18</v>
      </c>
      <c r="M168" s="105"/>
      <c r="N168" s="113">
        <v>73165.539999999994</v>
      </c>
      <c r="AF168" s="81"/>
      <c r="AG168" s="82"/>
      <c r="AH168" s="82"/>
      <c r="AM168" s="82" t="s">
        <v>193</v>
      </c>
      <c r="AN168" s="121"/>
      <c r="AR168" s="82"/>
      <c r="AT168" s="82"/>
    </row>
    <row r="169" spans="1:46" s="45" customFormat="1" ht="14.4" x14ac:dyDescent="0.3">
      <c r="A169" s="83" t="s">
        <v>88</v>
      </c>
      <c r="B169" s="84" t="s">
        <v>269</v>
      </c>
      <c r="C169" s="220" t="s">
        <v>89</v>
      </c>
      <c r="D169" s="220"/>
      <c r="E169" s="220"/>
      <c r="F169" s="85" t="s">
        <v>33</v>
      </c>
      <c r="G169" s="86">
        <v>7.0999999999999994E-2</v>
      </c>
      <c r="H169" s="87">
        <v>1</v>
      </c>
      <c r="I169" s="148">
        <v>7.0999999999999994E-2</v>
      </c>
      <c r="J169" s="112">
        <v>11885.47</v>
      </c>
      <c r="K169" s="86"/>
      <c r="L169" s="123">
        <v>843.87</v>
      </c>
      <c r="M169" s="114">
        <v>8.16</v>
      </c>
      <c r="N169" s="113">
        <v>6885.98</v>
      </c>
      <c r="AF169" s="81"/>
      <c r="AG169" s="82"/>
      <c r="AH169" s="82" t="s">
        <v>89</v>
      </c>
      <c r="AM169" s="82"/>
      <c r="AN169" s="121"/>
      <c r="AR169" s="82"/>
      <c r="AT169" s="82"/>
    </row>
    <row r="170" spans="1:46" s="45" customFormat="1" ht="14.4" x14ac:dyDescent="0.3">
      <c r="A170" s="110"/>
      <c r="B170" s="111"/>
      <c r="C170" s="218" t="s">
        <v>204</v>
      </c>
      <c r="D170" s="218"/>
      <c r="E170" s="218"/>
      <c r="F170" s="218"/>
      <c r="G170" s="218"/>
      <c r="H170" s="218"/>
      <c r="I170" s="218"/>
      <c r="J170" s="218"/>
      <c r="K170" s="218"/>
      <c r="L170" s="218"/>
      <c r="M170" s="218"/>
      <c r="N170" s="221"/>
      <c r="AF170" s="81"/>
      <c r="AG170" s="82"/>
      <c r="AH170" s="82"/>
      <c r="AM170" s="82"/>
      <c r="AN170" s="121"/>
      <c r="AP170" s="92" t="s">
        <v>204</v>
      </c>
      <c r="AR170" s="82"/>
      <c r="AT170" s="82"/>
    </row>
    <row r="171" spans="1:46" s="45" customFormat="1" ht="14.4" x14ac:dyDescent="0.3">
      <c r="A171" s="124"/>
      <c r="B171" s="125"/>
      <c r="C171" s="218" t="s">
        <v>307</v>
      </c>
      <c r="D171" s="218"/>
      <c r="E171" s="218"/>
      <c r="F171" s="218"/>
      <c r="G171" s="218"/>
      <c r="H171" s="218"/>
      <c r="I171" s="218"/>
      <c r="J171" s="218"/>
      <c r="K171" s="218"/>
      <c r="L171" s="218"/>
      <c r="M171" s="218"/>
      <c r="N171" s="221"/>
      <c r="AF171" s="81"/>
      <c r="AG171" s="82"/>
      <c r="AH171" s="82"/>
      <c r="AM171" s="82"/>
      <c r="AN171" s="121"/>
      <c r="AO171" s="92" t="s">
        <v>307</v>
      </c>
      <c r="AR171" s="82"/>
      <c r="AT171" s="82"/>
    </row>
    <row r="172" spans="1:46" s="45" customFormat="1" ht="14.4" x14ac:dyDescent="0.3">
      <c r="A172" s="110"/>
      <c r="B172" s="111"/>
      <c r="C172" s="220" t="s">
        <v>193</v>
      </c>
      <c r="D172" s="220"/>
      <c r="E172" s="220"/>
      <c r="F172" s="85"/>
      <c r="G172" s="86"/>
      <c r="H172" s="86"/>
      <c r="I172" s="86"/>
      <c r="J172" s="88"/>
      <c r="K172" s="86"/>
      <c r="L172" s="123">
        <v>843.87</v>
      </c>
      <c r="M172" s="105"/>
      <c r="N172" s="113">
        <v>6885.98</v>
      </c>
      <c r="AF172" s="81"/>
      <c r="AG172" s="82"/>
      <c r="AH172" s="82"/>
      <c r="AM172" s="82" t="s">
        <v>193</v>
      </c>
      <c r="AN172" s="121"/>
      <c r="AR172" s="82"/>
      <c r="AT172" s="82"/>
    </row>
    <row r="173" spans="1:46" s="45" customFormat="1" ht="14.4" x14ac:dyDescent="0.3">
      <c r="A173" s="83" t="s">
        <v>91</v>
      </c>
      <c r="B173" s="84" t="s">
        <v>271</v>
      </c>
      <c r="C173" s="220" t="s">
        <v>92</v>
      </c>
      <c r="D173" s="220"/>
      <c r="E173" s="220"/>
      <c r="F173" s="85" t="s">
        <v>33</v>
      </c>
      <c r="G173" s="86">
        <v>0.33300000000000002</v>
      </c>
      <c r="H173" s="87">
        <v>1</v>
      </c>
      <c r="I173" s="148">
        <v>0.33300000000000002</v>
      </c>
      <c r="J173" s="112">
        <v>7669.69</v>
      </c>
      <c r="K173" s="86"/>
      <c r="L173" s="112">
        <v>2554.0100000000002</v>
      </c>
      <c r="M173" s="114">
        <v>8.16</v>
      </c>
      <c r="N173" s="113">
        <v>20840.72</v>
      </c>
      <c r="AF173" s="81"/>
      <c r="AG173" s="82"/>
      <c r="AH173" s="82" t="s">
        <v>92</v>
      </c>
      <c r="AM173" s="82"/>
      <c r="AN173" s="121"/>
      <c r="AR173" s="82"/>
      <c r="AT173" s="82"/>
    </row>
    <row r="174" spans="1:46" s="45" customFormat="1" ht="14.4" x14ac:dyDescent="0.3">
      <c r="A174" s="110"/>
      <c r="B174" s="111"/>
      <c r="C174" s="218" t="s">
        <v>204</v>
      </c>
      <c r="D174" s="218"/>
      <c r="E174" s="218"/>
      <c r="F174" s="218"/>
      <c r="G174" s="218"/>
      <c r="H174" s="218"/>
      <c r="I174" s="218"/>
      <c r="J174" s="218"/>
      <c r="K174" s="218"/>
      <c r="L174" s="218"/>
      <c r="M174" s="218"/>
      <c r="N174" s="221"/>
      <c r="AF174" s="81"/>
      <c r="AG174" s="82"/>
      <c r="AH174" s="82"/>
      <c r="AM174" s="82"/>
      <c r="AN174" s="121"/>
      <c r="AP174" s="92" t="s">
        <v>204</v>
      </c>
      <c r="AR174" s="82"/>
      <c r="AT174" s="82"/>
    </row>
    <row r="175" spans="1:46" s="45" customFormat="1" ht="14.4" x14ac:dyDescent="0.3">
      <c r="A175" s="124"/>
      <c r="B175" s="125"/>
      <c r="C175" s="218" t="s">
        <v>308</v>
      </c>
      <c r="D175" s="218"/>
      <c r="E175" s="218"/>
      <c r="F175" s="218"/>
      <c r="G175" s="218"/>
      <c r="H175" s="218"/>
      <c r="I175" s="218"/>
      <c r="J175" s="218"/>
      <c r="K175" s="218"/>
      <c r="L175" s="218"/>
      <c r="M175" s="218"/>
      <c r="N175" s="221"/>
      <c r="AF175" s="81"/>
      <c r="AG175" s="82"/>
      <c r="AH175" s="82"/>
      <c r="AM175" s="82"/>
      <c r="AN175" s="121"/>
      <c r="AO175" s="92" t="s">
        <v>308</v>
      </c>
      <c r="AR175" s="82"/>
      <c r="AT175" s="82"/>
    </row>
    <row r="176" spans="1:46" s="45" customFormat="1" ht="14.4" x14ac:dyDescent="0.3">
      <c r="A176" s="110"/>
      <c r="B176" s="111"/>
      <c r="C176" s="220" t="s">
        <v>193</v>
      </c>
      <c r="D176" s="220"/>
      <c r="E176" s="220"/>
      <c r="F176" s="85"/>
      <c r="G176" s="86"/>
      <c r="H176" s="86"/>
      <c r="I176" s="86"/>
      <c r="J176" s="88"/>
      <c r="K176" s="86"/>
      <c r="L176" s="112">
        <v>2554.0100000000002</v>
      </c>
      <c r="M176" s="105"/>
      <c r="N176" s="113">
        <v>20840.72</v>
      </c>
      <c r="AF176" s="81"/>
      <c r="AG176" s="82"/>
      <c r="AH176" s="82"/>
      <c r="AM176" s="82" t="s">
        <v>193</v>
      </c>
      <c r="AN176" s="121"/>
      <c r="AR176" s="82"/>
      <c r="AT176" s="82"/>
    </row>
    <row r="177" spans="1:46" s="45" customFormat="1" ht="42" x14ac:dyDescent="0.3">
      <c r="A177" s="83" t="s">
        <v>94</v>
      </c>
      <c r="B177" s="84" t="s">
        <v>273</v>
      </c>
      <c r="C177" s="220" t="s">
        <v>95</v>
      </c>
      <c r="D177" s="220"/>
      <c r="E177" s="220"/>
      <c r="F177" s="85" t="s">
        <v>96</v>
      </c>
      <c r="G177" s="86">
        <v>0.2424</v>
      </c>
      <c r="H177" s="87">
        <v>1</v>
      </c>
      <c r="I177" s="150">
        <v>0.2424</v>
      </c>
      <c r="J177" s="88"/>
      <c r="K177" s="86"/>
      <c r="L177" s="88"/>
      <c r="M177" s="86"/>
      <c r="N177" s="89"/>
      <c r="AF177" s="81"/>
      <c r="AG177" s="82"/>
      <c r="AH177" s="82" t="s">
        <v>95</v>
      </c>
      <c r="AM177" s="82"/>
      <c r="AN177" s="121"/>
      <c r="AR177" s="82"/>
      <c r="AT177" s="82"/>
    </row>
    <row r="178" spans="1:46" s="45" customFormat="1" ht="14.4" x14ac:dyDescent="0.3">
      <c r="A178" s="124"/>
      <c r="B178" s="125"/>
      <c r="C178" s="218" t="s">
        <v>309</v>
      </c>
      <c r="D178" s="218"/>
      <c r="E178" s="218"/>
      <c r="F178" s="218"/>
      <c r="G178" s="218"/>
      <c r="H178" s="218"/>
      <c r="I178" s="218"/>
      <c r="J178" s="218"/>
      <c r="K178" s="218"/>
      <c r="L178" s="218"/>
      <c r="M178" s="218"/>
      <c r="N178" s="221"/>
      <c r="AF178" s="81"/>
      <c r="AG178" s="82"/>
      <c r="AH178" s="82"/>
      <c r="AM178" s="82"/>
      <c r="AN178" s="121"/>
      <c r="AO178" s="92" t="s">
        <v>309</v>
      </c>
      <c r="AR178" s="82"/>
      <c r="AT178" s="82"/>
    </row>
    <row r="179" spans="1:46" s="45" customFormat="1" ht="52.2" x14ac:dyDescent="0.3">
      <c r="A179" s="90"/>
      <c r="B179" s="91" t="s">
        <v>180</v>
      </c>
      <c r="C179" s="214" t="s">
        <v>181</v>
      </c>
      <c r="D179" s="214"/>
      <c r="E179" s="214"/>
      <c r="F179" s="214"/>
      <c r="G179" s="214"/>
      <c r="H179" s="214"/>
      <c r="I179" s="214"/>
      <c r="J179" s="214"/>
      <c r="K179" s="214"/>
      <c r="L179" s="214"/>
      <c r="M179" s="214"/>
      <c r="N179" s="223"/>
      <c r="AF179" s="81"/>
      <c r="AG179" s="82"/>
      <c r="AH179" s="82"/>
      <c r="AI179" s="92" t="s">
        <v>181</v>
      </c>
      <c r="AM179" s="82"/>
      <c r="AN179" s="121"/>
      <c r="AR179" s="82"/>
      <c r="AT179" s="82"/>
    </row>
    <row r="180" spans="1:46" s="45" customFormat="1" ht="14.4" x14ac:dyDescent="0.3">
      <c r="A180" s="93"/>
      <c r="B180" s="91" t="s">
        <v>48</v>
      </c>
      <c r="C180" s="218" t="s">
        <v>182</v>
      </c>
      <c r="D180" s="218"/>
      <c r="E180" s="218"/>
      <c r="F180" s="94"/>
      <c r="G180" s="95"/>
      <c r="H180" s="95"/>
      <c r="I180" s="95"/>
      <c r="J180" s="96">
        <v>401.7</v>
      </c>
      <c r="K180" s="97">
        <v>1.1499999999999999</v>
      </c>
      <c r="L180" s="96">
        <v>111.98</v>
      </c>
      <c r="M180" s="97">
        <v>44.77</v>
      </c>
      <c r="N180" s="99">
        <v>5013.34</v>
      </c>
      <c r="AF180" s="81"/>
      <c r="AG180" s="82"/>
      <c r="AH180" s="82"/>
      <c r="AJ180" s="92" t="s">
        <v>182</v>
      </c>
      <c r="AM180" s="82"/>
      <c r="AN180" s="121"/>
      <c r="AR180" s="82"/>
      <c r="AT180" s="82"/>
    </row>
    <row r="181" spans="1:46" s="45" customFormat="1" ht="14.4" x14ac:dyDescent="0.3">
      <c r="A181" s="100"/>
      <c r="B181" s="91"/>
      <c r="C181" s="218" t="s">
        <v>184</v>
      </c>
      <c r="D181" s="218"/>
      <c r="E181" s="218"/>
      <c r="F181" s="94" t="s">
        <v>185</v>
      </c>
      <c r="G181" s="97">
        <v>53.56</v>
      </c>
      <c r="H181" s="97">
        <v>1.1499999999999999</v>
      </c>
      <c r="I181" s="172">
        <v>14.930385599999999</v>
      </c>
      <c r="J181" s="102"/>
      <c r="K181" s="95"/>
      <c r="L181" s="102"/>
      <c r="M181" s="95"/>
      <c r="N181" s="103"/>
      <c r="AF181" s="81"/>
      <c r="AG181" s="82"/>
      <c r="AH181" s="82"/>
      <c r="AK181" s="92" t="s">
        <v>184</v>
      </c>
      <c r="AM181" s="82"/>
      <c r="AN181" s="121"/>
      <c r="AR181" s="82"/>
      <c r="AT181" s="82"/>
    </row>
    <row r="182" spans="1:46" s="45" customFormat="1" ht="14.4" x14ac:dyDescent="0.3">
      <c r="A182" s="93"/>
      <c r="B182" s="91"/>
      <c r="C182" s="222" t="s">
        <v>186</v>
      </c>
      <c r="D182" s="222"/>
      <c r="E182" s="222"/>
      <c r="F182" s="104"/>
      <c r="G182" s="105"/>
      <c r="H182" s="105"/>
      <c r="I182" s="105"/>
      <c r="J182" s="106">
        <v>401.7</v>
      </c>
      <c r="K182" s="105"/>
      <c r="L182" s="106">
        <v>111.98</v>
      </c>
      <c r="M182" s="105"/>
      <c r="N182" s="108">
        <v>5013.34</v>
      </c>
      <c r="AF182" s="81"/>
      <c r="AG182" s="82"/>
      <c r="AH182" s="82"/>
      <c r="AL182" s="92" t="s">
        <v>186</v>
      </c>
      <c r="AM182" s="82"/>
      <c r="AN182" s="121"/>
      <c r="AR182" s="82"/>
      <c r="AT182" s="82"/>
    </row>
    <row r="183" spans="1:46" s="45" customFormat="1" ht="14.4" x14ac:dyDescent="0.3">
      <c r="A183" s="100"/>
      <c r="B183" s="91"/>
      <c r="C183" s="218" t="s">
        <v>187</v>
      </c>
      <c r="D183" s="218"/>
      <c r="E183" s="218"/>
      <c r="F183" s="94"/>
      <c r="G183" s="95"/>
      <c r="H183" s="95"/>
      <c r="I183" s="95"/>
      <c r="J183" s="102"/>
      <c r="K183" s="95"/>
      <c r="L183" s="96">
        <v>111.98</v>
      </c>
      <c r="M183" s="95"/>
      <c r="N183" s="99">
        <v>5013.34</v>
      </c>
      <c r="AF183" s="81"/>
      <c r="AG183" s="82"/>
      <c r="AH183" s="82"/>
      <c r="AK183" s="92" t="s">
        <v>187</v>
      </c>
      <c r="AM183" s="82"/>
      <c r="AN183" s="121"/>
      <c r="AR183" s="82"/>
      <c r="AT183" s="82"/>
    </row>
    <row r="184" spans="1:46" s="45" customFormat="1" ht="20.399999999999999" x14ac:dyDescent="0.3">
      <c r="A184" s="100"/>
      <c r="B184" s="91" t="s">
        <v>275</v>
      </c>
      <c r="C184" s="218" t="s">
        <v>276</v>
      </c>
      <c r="D184" s="218"/>
      <c r="E184" s="218"/>
      <c r="F184" s="94" t="s">
        <v>190</v>
      </c>
      <c r="G184" s="109">
        <v>89</v>
      </c>
      <c r="H184" s="95"/>
      <c r="I184" s="109">
        <v>89</v>
      </c>
      <c r="J184" s="102"/>
      <c r="K184" s="95"/>
      <c r="L184" s="96">
        <v>99.66</v>
      </c>
      <c r="M184" s="95"/>
      <c r="N184" s="99">
        <v>4461.87</v>
      </c>
      <c r="AF184" s="81"/>
      <c r="AG184" s="82"/>
      <c r="AH184" s="82"/>
      <c r="AK184" s="92" t="s">
        <v>276</v>
      </c>
      <c r="AM184" s="82"/>
      <c r="AN184" s="121"/>
      <c r="AR184" s="82"/>
      <c r="AT184" s="82"/>
    </row>
    <row r="185" spans="1:46" s="45" customFormat="1" ht="20.399999999999999" x14ac:dyDescent="0.3">
      <c r="A185" s="100"/>
      <c r="B185" s="91" t="s">
        <v>277</v>
      </c>
      <c r="C185" s="218" t="s">
        <v>278</v>
      </c>
      <c r="D185" s="218"/>
      <c r="E185" s="218"/>
      <c r="F185" s="94" t="s">
        <v>190</v>
      </c>
      <c r="G185" s="109">
        <v>40</v>
      </c>
      <c r="H185" s="95"/>
      <c r="I185" s="109">
        <v>40</v>
      </c>
      <c r="J185" s="102"/>
      <c r="K185" s="95"/>
      <c r="L185" s="96">
        <v>44.79</v>
      </c>
      <c r="M185" s="95"/>
      <c r="N185" s="99">
        <v>2005.34</v>
      </c>
      <c r="AF185" s="81"/>
      <c r="AG185" s="82"/>
      <c r="AH185" s="82"/>
      <c r="AK185" s="92" t="s">
        <v>278</v>
      </c>
      <c r="AM185" s="82"/>
      <c r="AN185" s="121"/>
      <c r="AR185" s="82"/>
      <c r="AT185" s="82"/>
    </row>
    <row r="186" spans="1:46" s="45" customFormat="1" ht="14.4" x14ac:dyDescent="0.3">
      <c r="A186" s="110"/>
      <c r="B186" s="111"/>
      <c r="C186" s="220" t="s">
        <v>193</v>
      </c>
      <c r="D186" s="220"/>
      <c r="E186" s="220"/>
      <c r="F186" s="85"/>
      <c r="G186" s="86"/>
      <c r="H186" s="86"/>
      <c r="I186" s="86"/>
      <c r="J186" s="88"/>
      <c r="K186" s="86"/>
      <c r="L186" s="123">
        <v>256.43</v>
      </c>
      <c r="M186" s="105"/>
      <c r="N186" s="113">
        <v>11480.55</v>
      </c>
      <c r="AF186" s="81"/>
      <c r="AG186" s="82"/>
      <c r="AH186" s="82"/>
      <c r="AM186" s="82" t="s">
        <v>193</v>
      </c>
      <c r="AN186" s="121"/>
      <c r="AR186" s="82"/>
      <c r="AT186" s="82"/>
    </row>
    <row r="187" spans="1:46" s="45" customFormat="1" ht="21.6" x14ac:dyDescent="0.3">
      <c r="A187" s="83" t="s">
        <v>98</v>
      </c>
      <c r="B187" s="84" t="s">
        <v>203</v>
      </c>
      <c r="C187" s="220" t="s">
        <v>62</v>
      </c>
      <c r="D187" s="220"/>
      <c r="E187" s="220"/>
      <c r="F187" s="85" t="s">
        <v>13</v>
      </c>
      <c r="G187" s="86">
        <v>24.24</v>
      </c>
      <c r="H187" s="87">
        <v>1</v>
      </c>
      <c r="I187" s="114">
        <v>24.24</v>
      </c>
      <c r="J187" s="123">
        <v>162.38</v>
      </c>
      <c r="K187" s="86"/>
      <c r="L187" s="112">
        <v>3936.09</v>
      </c>
      <c r="M187" s="114">
        <v>8.16</v>
      </c>
      <c r="N187" s="113">
        <v>32118.49</v>
      </c>
      <c r="AF187" s="81"/>
      <c r="AG187" s="82"/>
      <c r="AH187" s="82" t="s">
        <v>62</v>
      </c>
      <c r="AM187" s="82"/>
      <c r="AN187" s="121"/>
      <c r="AR187" s="82"/>
      <c r="AT187" s="82"/>
    </row>
    <row r="188" spans="1:46" s="45" customFormat="1" ht="14.4" x14ac:dyDescent="0.3">
      <c r="A188" s="110"/>
      <c r="B188" s="111"/>
      <c r="C188" s="218" t="s">
        <v>204</v>
      </c>
      <c r="D188" s="218"/>
      <c r="E188" s="218"/>
      <c r="F188" s="218"/>
      <c r="G188" s="218"/>
      <c r="H188" s="218"/>
      <c r="I188" s="218"/>
      <c r="J188" s="218"/>
      <c r="K188" s="218"/>
      <c r="L188" s="218"/>
      <c r="M188" s="218"/>
      <c r="N188" s="221"/>
      <c r="AF188" s="81"/>
      <c r="AG188" s="82"/>
      <c r="AH188" s="82"/>
      <c r="AM188" s="82"/>
      <c r="AN188" s="121"/>
      <c r="AP188" s="92" t="s">
        <v>204</v>
      </c>
      <c r="AR188" s="82"/>
      <c r="AT188" s="82"/>
    </row>
    <row r="189" spans="1:46" s="45" customFormat="1" ht="14.4" x14ac:dyDescent="0.3">
      <c r="A189" s="124"/>
      <c r="B189" s="125"/>
      <c r="C189" s="218" t="s">
        <v>310</v>
      </c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21"/>
      <c r="AF189" s="81"/>
      <c r="AG189" s="82"/>
      <c r="AH189" s="82"/>
      <c r="AM189" s="82"/>
      <c r="AN189" s="121"/>
      <c r="AO189" s="92" t="s">
        <v>310</v>
      </c>
      <c r="AR189" s="82"/>
      <c r="AT189" s="82"/>
    </row>
    <row r="190" spans="1:46" s="45" customFormat="1" ht="14.4" x14ac:dyDescent="0.3">
      <c r="A190" s="124"/>
      <c r="B190" s="125"/>
      <c r="C190" s="218" t="s">
        <v>206</v>
      </c>
      <c r="D190" s="218"/>
      <c r="E190" s="218"/>
      <c r="F190" s="218"/>
      <c r="G190" s="218"/>
      <c r="H190" s="218"/>
      <c r="I190" s="218"/>
      <c r="J190" s="218"/>
      <c r="K190" s="218"/>
      <c r="L190" s="218"/>
      <c r="M190" s="218"/>
      <c r="N190" s="221"/>
      <c r="AF190" s="81"/>
      <c r="AG190" s="82"/>
      <c r="AH190" s="82"/>
      <c r="AM190" s="82"/>
      <c r="AN190" s="121"/>
      <c r="AQ190" s="92" t="s">
        <v>206</v>
      </c>
      <c r="AR190" s="82"/>
      <c r="AT190" s="82"/>
    </row>
    <row r="191" spans="1:46" s="45" customFormat="1" ht="14.4" x14ac:dyDescent="0.3">
      <c r="A191" s="110"/>
      <c r="B191" s="111"/>
      <c r="C191" s="220" t="s">
        <v>193</v>
      </c>
      <c r="D191" s="220"/>
      <c r="E191" s="220"/>
      <c r="F191" s="85"/>
      <c r="G191" s="86"/>
      <c r="H191" s="86"/>
      <c r="I191" s="86"/>
      <c r="J191" s="88"/>
      <c r="K191" s="86"/>
      <c r="L191" s="112">
        <v>3936.09</v>
      </c>
      <c r="M191" s="105"/>
      <c r="N191" s="113">
        <v>32118.49</v>
      </c>
      <c r="AF191" s="81"/>
      <c r="AG191" s="82"/>
      <c r="AH191" s="82"/>
      <c r="AM191" s="82" t="s">
        <v>193</v>
      </c>
      <c r="AN191" s="121"/>
      <c r="AR191" s="82"/>
      <c r="AT191" s="82"/>
    </row>
    <row r="192" spans="1:46" s="45" customFormat="1" ht="0" hidden="1" customHeight="1" x14ac:dyDescent="0.3">
      <c r="A192" s="126"/>
      <c r="B192" s="127"/>
      <c r="C192" s="127"/>
      <c r="D192" s="127"/>
      <c r="E192" s="127"/>
      <c r="F192" s="128"/>
      <c r="G192" s="128"/>
      <c r="H192" s="128"/>
      <c r="I192" s="128"/>
      <c r="J192" s="129"/>
      <c r="K192" s="128"/>
      <c r="L192" s="129"/>
      <c r="M192" s="95"/>
      <c r="N192" s="129"/>
      <c r="AF192" s="81"/>
      <c r="AG192" s="82"/>
      <c r="AH192" s="82"/>
      <c r="AM192" s="82"/>
      <c r="AN192" s="121"/>
      <c r="AR192" s="82"/>
      <c r="AT192" s="82"/>
    </row>
    <row r="193" spans="1:46" s="45" customFormat="1" ht="14.4" x14ac:dyDescent="0.3">
      <c r="A193" s="130"/>
      <c r="B193" s="131"/>
      <c r="C193" s="220" t="s">
        <v>279</v>
      </c>
      <c r="D193" s="220"/>
      <c r="E193" s="220"/>
      <c r="F193" s="220"/>
      <c r="G193" s="220"/>
      <c r="H193" s="220"/>
      <c r="I193" s="220"/>
      <c r="J193" s="220"/>
      <c r="K193" s="220"/>
      <c r="L193" s="132"/>
      <c r="M193" s="133"/>
      <c r="N193" s="134"/>
      <c r="AF193" s="81"/>
      <c r="AG193" s="82"/>
      <c r="AH193" s="82"/>
      <c r="AM193" s="82"/>
      <c r="AN193" s="121"/>
      <c r="AR193" s="82" t="s">
        <v>279</v>
      </c>
      <c r="AT193" s="82"/>
    </row>
    <row r="194" spans="1:46" s="45" customFormat="1" ht="14.4" x14ac:dyDescent="0.3">
      <c r="A194" s="135"/>
      <c r="B194" s="91"/>
      <c r="C194" s="218" t="s">
        <v>208</v>
      </c>
      <c r="D194" s="218"/>
      <c r="E194" s="218"/>
      <c r="F194" s="218"/>
      <c r="G194" s="218"/>
      <c r="H194" s="218"/>
      <c r="I194" s="218"/>
      <c r="J194" s="218"/>
      <c r="K194" s="218"/>
      <c r="L194" s="136">
        <v>109860.15</v>
      </c>
      <c r="M194" s="137"/>
      <c r="N194" s="138"/>
      <c r="AF194" s="81"/>
      <c r="AG194" s="82"/>
      <c r="AH194" s="82"/>
      <c r="AM194" s="82"/>
      <c r="AN194" s="121"/>
      <c r="AR194" s="82"/>
      <c r="AS194" s="92" t="s">
        <v>208</v>
      </c>
      <c r="AT194" s="82"/>
    </row>
    <row r="195" spans="1:46" s="45" customFormat="1" ht="14.4" x14ac:dyDescent="0.3">
      <c r="A195" s="135"/>
      <c r="B195" s="91"/>
      <c r="C195" s="218" t="s">
        <v>209</v>
      </c>
      <c r="D195" s="218"/>
      <c r="E195" s="218"/>
      <c r="F195" s="218"/>
      <c r="G195" s="218"/>
      <c r="H195" s="218"/>
      <c r="I195" s="218"/>
      <c r="J195" s="218"/>
      <c r="K195" s="218"/>
      <c r="L195" s="139"/>
      <c r="M195" s="137"/>
      <c r="N195" s="138"/>
      <c r="AF195" s="81"/>
      <c r="AG195" s="82"/>
      <c r="AH195" s="82"/>
      <c r="AM195" s="82"/>
      <c r="AN195" s="121"/>
      <c r="AR195" s="82"/>
      <c r="AS195" s="92" t="s">
        <v>209</v>
      </c>
      <c r="AT195" s="82"/>
    </row>
    <row r="196" spans="1:46" s="45" customFormat="1" ht="14.4" x14ac:dyDescent="0.3">
      <c r="A196" s="135"/>
      <c r="B196" s="91"/>
      <c r="C196" s="218" t="s">
        <v>210</v>
      </c>
      <c r="D196" s="218"/>
      <c r="E196" s="218"/>
      <c r="F196" s="218"/>
      <c r="G196" s="218"/>
      <c r="H196" s="218"/>
      <c r="I196" s="218"/>
      <c r="J196" s="218"/>
      <c r="K196" s="218"/>
      <c r="L196" s="136">
        <v>4240.45</v>
      </c>
      <c r="M196" s="137"/>
      <c r="N196" s="138"/>
      <c r="AF196" s="81"/>
      <c r="AG196" s="82"/>
      <c r="AH196" s="82"/>
      <c r="AM196" s="82"/>
      <c r="AN196" s="121"/>
      <c r="AR196" s="82"/>
      <c r="AS196" s="92" t="s">
        <v>210</v>
      </c>
      <c r="AT196" s="82"/>
    </row>
    <row r="197" spans="1:46" s="45" customFormat="1" ht="14.4" x14ac:dyDescent="0.3">
      <c r="A197" s="135"/>
      <c r="B197" s="91"/>
      <c r="C197" s="218" t="s">
        <v>211</v>
      </c>
      <c r="D197" s="218"/>
      <c r="E197" s="218"/>
      <c r="F197" s="218"/>
      <c r="G197" s="218"/>
      <c r="H197" s="218"/>
      <c r="I197" s="218"/>
      <c r="J197" s="218"/>
      <c r="K197" s="218"/>
      <c r="L197" s="136">
        <v>7216.53</v>
      </c>
      <c r="M197" s="137"/>
      <c r="N197" s="138"/>
      <c r="AF197" s="81"/>
      <c r="AG197" s="82"/>
      <c r="AH197" s="82"/>
      <c r="AM197" s="82"/>
      <c r="AN197" s="121"/>
      <c r="AR197" s="82"/>
      <c r="AS197" s="92" t="s">
        <v>211</v>
      </c>
      <c r="AT197" s="82"/>
    </row>
    <row r="198" spans="1:46" s="45" customFormat="1" ht="14.4" x14ac:dyDescent="0.3">
      <c r="A198" s="135"/>
      <c r="B198" s="91"/>
      <c r="C198" s="218" t="s">
        <v>280</v>
      </c>
      <c r="D198" s="218"/>
      <c r="E198" s="218"/>
      <c r="F198" s="218"/>
      <c r="G198" s="218"/>
      <c r="H198" s="218"/>
      <c r="I198" s="218"/>
      <c r="J198" s="218"/>
      <c r="K198" s="218"/>
      <c r="L198" s="173">
        <v>835.62</v>
      </c>
      <c r="M198" s="137"/>
      <c r="N198" s="138"/>
      <c r="AF198" s="81"/>
      <c r="AG198" s="82"/>
      <c r="AH198" s="82"/>
      <c r="AM198" s="82"/>
      <c r="AN198" s="121"/>
      <c r="AR198" s="82"/>
      <c r="AS198" s="92" t="s">
        <v>280</v>
      </c>
      <c r="AT198" s="82"/>
    </row>
    <row r="199" spans="1:46" s="45" customFormat="1" ht="14.4" x14ac:dyDescent="0.3">
      <c r="A199" s="135"/>
      <c r="B199" s="91"/>
      <c r="C199" s="218" t="s">
        <v>212</v>
      </c>
      <c r="D199" s="218"/>
      <c r="E199" s="218"/>
      <c r="F199" s="218"/>
      <c r="G199" s="218"/>
      <c r="H199" s="218"/>
      <c r="I199" s="218"/>
      <c r="J199" s="218"/>
      <c r="K199" s="218"/>
      <c r="L199" s="136">
        <v>98403.17</v>
      </c>
      <c r="M199" s="137"/>
      <c r="N199" s="138"/>
      <c r="AF199" s="81"/>
      <c r="AG199" s="82"/>
      <c r="AH199" s="82"/>
      <c r="AM199" s="82"/>
      <c r="AN199" s="121"/>
      <c r="AR199" s="82"/>
      <c r="AS199" s="92" t="s">
        <v>212</v>
      </c>
      <c r="AT199" s="82"/>
    </row>
    <row r="200" spans="1:46" s="45" customFormat="1" ht="14.4" x14ac:dyDescent="0.3">
      <c r="A200" s="135"/>
      <c r="B200" s="91"/>
      <c r="C200" s="218" t="s">
        <v>213</v>
      </c>
      <c r="D200" s="218"/>
      <c r="E200" s="218"/>
      <c r="F200" s="218"/>
      <c r="G200" s="218"/>
      <c r="H200" s="218"/>
      <c r="I200" s="218"/>
      <c r="J200" s="218"/>
      <c r="K200" s="218"/>
      <c r="L200" s="136">
        <v>118264.83</v>
      </c>
      <c r="M200" s="137"/>
      <c r="N200" s="138"/>
      <c r="AF200" s="81"/>
      <c r="AG200" s="82"/>
      <c r="AH200" s="82"/>
      <c r="AM200" s="82"/>
      <c r="AN200" s="121"/>
      <c r="AR200" s="82"/>
      <c r="AS200" s="92" t="s">
        <v>213</v>
      </c>
      <c r="AT200" s="82"/>
    </row>
    <row r="201" spans="1:46" s="45" customFormat="1" ht="14.4" x14ac:dyDescent="0.3">
      <c r="A201" s="135"/>
      <c r="B201" s="91"/>
      <c r="C201" s="218" t="s">
        <v>209</v>
      </c>
      <c r="D201" s="218"/>
      <c r="E201" s="218"/>
      <c r="F201" s="218"/>
      <c r="G201" s="218"/>
      <c r="H201" s="218"/>
      <c r="I201" s="218"/>
      <c r="J201" s="218"/>
      <c r="K201" s="218"/>
      <c r="L201" s="139"/>
      <c r="M201" s="137"/>
      <c r="N201" s="138"/>
      <c r="AF201" s="81"/>
      <c r="AG201" s="82"/>
      <c r="AH201" s="82"/>
      <c r="AM201" s="82"/>
      <c r="AN201" s="121"/>
      <c r="AR201" s="82"/>
      <c r="AS201" s="92" t="s">
        <v>209</v>
      </c>
      <c r="AT201" s="82"/>
    </row>
    <row r="202" spans="1:46" s="45" customFormat="1" ht="14.4" x14ac:dyDescent="0.3">
      <c r="A202" s="135"/>
      <c r="B202" s="91"/>
      <c r="C202" s="218" t="s">
        <v>281</v>
      </c>
      <c r="D202" s="218"/>
      <c r="E202" s="218"/>
      <c r="F202" s="218"/>
      <c r="G202" s="218"/>
      <c r="H202" s="218"/>
      <c r="I202" s="218"/>
      <c r="J202" s="218"/>
      <c r="K202" s="218"/>
      <c r="L202" s="136">
        <v>4240.45</v>
      </c>
      <c r="M202" s="137"/>
      <c r="N202" s="138"/>
      <c r="AF202" s="81"/>
      <c r="AG202" s="82"/>
      <c r="AH202" s="82"/>
      <c r="AM202" s="82"/>
      <c r="AN202" s="121"/>
      <c r="AR202" s="82"/>
      <c r="AS202" s="92" t="s">
        <v>281</v>
      </c>
      <c r="AT202" s="82"/>
    </row>
    <row r="203" spans="1:46" s="45" customFormat="1" ht="14.4" x14ac:dyDescent="0.3">
      <c r="A203" s="135"/>
      <c r="B203" s="91"/>
      <c r="C203" s="218" t="s">
        <v>282</v>
      </c>
      <c r="D203" s="218"/>
      <c r="E203" s="218"/>
      <c r="F203" s="218"/>
      <c r="G203" s="218"/>
      <c r="H203" s="218"/>
      <c r="I203" s="218"/>
      <c r="J203" s="218"/>
      <c r="K203" s="218"/>
      <c r="L203" s="136">
        <v>7216.53</v>
      </c>
      <c r="M203" s="137"/>
      <c r="N203" s="138"/>
      <c r="AF203" s="81"/>
      <c r="AG203" s="82"/>
      <c r="AH203" s="82"/>
      <c r="AM203" s="82"/>
      <c r="AN203" s="121"/>
      <c r="AR203" s="82"/>
      <c r="AS203" s="92" t="s">
        <v>282</v>
      </c>
      <c r="AT203" s="82"/>
    </row>
    <row r="204" spans="1:46" s="45" customFormat="1" ht="14.4" x14ac:dyDescent="0.3">
      <c r="A204" s="135"/>
      <c r="B204" s="91"/>
      <c r="C204" s="218" t="s">
        <v>283</v>
      </c>
      <c r="D204" s="218"/>
      <c r="E204" s="218"/>
      <c r="F204" s="218"/>
      <c r="G204" s="218"/>
      <c r="H204" s="218"/>
      <c r="I204" s="218"/>
      <c r="J204" s="218"/>
      <c r="K204" s="218"/>
      <c r="L204" s="173">
        <v>835.62</v>
      </c>
      <c r="M204" s="137"/>
      <c r="N204" s="138"/>
      <c r="AF204" s="81"/>
      <c r="AG204" s="82"/>
      <c r="AH204" s="82"/>
      <c r="AM204" s="82"/>
      <c r="AN204" s="121"/>
      <c r="AR204" s="82"/>
      <c r="AS204" s="92" t="s">
        <v>283</v>
      </c>
      <c r="AT204" s="82"/>
    </row>
    <row r="205" spans="1:46" s="45" customFormat="1" ht="14.4" x14ac:dyDescent="0.3">
      <c r="A205" s="135"/>
      <c r="B205" s="91"/>
      <c r="C205" s="218" t="s">
        <v>284</v>
      </c>
      <c r="D205" s="218"/>
      <c r="E205" s="218"/>
      <c r="F205" s="218"/>
      <c r="G205" s="218"/>
      <c r="H205" s="218"/>
      <c r="I205" s="218"/>
      <c r="J205" s="218"/>
      <c r="K205" s="218"/>
      <c r="L205" s="136">
        <v>98403.17</v>
      </c>
      <c r="M205" s="137"/>
      <c r="N205" s="138"/>
      <c r="AF205" s="81"/>
      <c r="AG205" s="82"/>
      <c r="AH205" s="82"/>
      <c r="AM205" s="82"/>
      <c r="AN205" s="121"/>
      <c r="AR205" s="82"/>
      <c r="AS205" s="92" t="s">
        <v>284</v>
      </c>
      <c r="AT205" s="82"/>
    </row>
    <row r="206" spans="1:46" s="45" customFormat="1" ht="14.4" x14ac:dyDescent="0.3">
      <c r="A206" s="135"/>
      <c r="B206" s="91"/>
      <c r="C206" s="218" t="s">
        <v>285</v>
      </c>
      <c r="D206" s="218"/>
      <c r="E206" s="218"/>
      <c r="F206" s="218"/>
      <c r="G206" s="218"/>
      <c r="H206" s="218"/>
      <c r="I206" s="218"/>
      <c r="J206" s="218"/>
      <c r="K206" s="218"/>
      <c r="L206" s="136">
        <v>5224.22</v>
      </c>
      <c r="M206" s="137"/>
      <c r="N206" s="138"/>
      <c r="AF206" s="81"/>
      <c r="AG206" s="82"/>
      <c r="AH206" s="82"/>
      <c r="AM206" s="82"/>
      <c r="AN206" s="121"/>
      <c r="AR206" s="82"/>
      <c r="AS206" s="92" t="s">
        <v>285</v>
      </c>
      <c r="AT206" s="82"/>
    </row>
    <row r="207" spans="1:46" s="45" customFormat="1" ht="14.4" x14ac:dyDescent="0.3">
      <c r="A207" s="135"/>
      <c r="B207" s="91"/>
      <c r="C207" s="218" t="s">
        <v>286</v>
      </c>
      <c r="D207" s="218"/>
      <c r="E207" s="218"/>
      <c r="F207" s="218"/>
      <c r="G207" s="218"/>
      <c r="H207" s="218"/>
      <c r="I207" s="218"/>
      <c r="J207" s="218"/>
      <c r="K207" s="218"/>
      <c r="L207" s="136">
        <v>3180.46</v>
      </c>
      <c r="M207" s="137"/>
      <c r="N207" s="138"/>
      <c r="AF207" s="81"/>
      <c r="AG207" s="82"/>
      <c r="AH207" s="82"/>
      <c r="AM207" s="82"/>
      <c r="AN207" s="121"/>
      <c r="AR207" s="82"/>
      <c r="AS207" s="92" t="s">
        <v>286</v>
      </c>
      <c r="AT207" s="82"/>
    </row>
    <row r="208" spans="1:46" s="45" customFormat="1" ht="14.4" x14ac:dyDescent="0.3">
      <c r="A208" s="135"/>
      <c r="B208" s="91"/>
      <c r="C208" s="218" t="s">
        <v>222</v>
      </c>
      <c r="D208" s="218"/>
      <c r="E208" s="218"/>
      <c r="F208" s="218"/>
      <c r="G208" s="218"/>
      <c r="H208" s="218"/>
      <c r="I208" s="218"/>
      <c r="J208" s="218"/>
      <c r="K208" s="218"/>
      <c r="L208" s="136">
        <v>5076.07</v>
      </c>
      <c r="M208" s="137"/>
      <c r="N208" s="138"/>
      <c r="AF208" s="81"/>
      <c r="AG208" s="82"/>
      <c r="AH208" s="82"/>
      <c r="AM208" s="82"/>
      <c r="AN208" s="121"/>
      <c r="AR208" s="82"/>
      <c r="AS208" s="92" t="s">
        <v>222</v>
      </c>
      <c r="AT208" s="82"/>
    </row>
    <row r="209" spans="1:48" s="45" customFormat="1" ht="14.4" x14ac:dyDescent="0.3">
      <c r="A209" s="135"/>
      <c r="B209" s="91"/>
      <c r="C209" s="218" t="s">
        <v>223</v>
      </c>
      <c r="D209" s="218"/>
      <c r="E209" s="218"/>
      <c r="F209" s="218"/>
      <c r="G209" s="218"/>
      <c r="H209" s="218"/>
      <c r="I209" s="218"/>
      <c r="J209" s="218"/>
      <c r="K209" s="218"/>
      <c r="L209" s="136">
        <v>5224.22</v>
      </c>
      <c r="M209" s="137"/>
      <c r="N209" s="138"/>
      <c r="AF209" s="81"/>
      <c r="AG209" s="82"/>
      <c r="AH209" s="82"/>
      <c r="AM209" s="82"/>
      <c r="AN209" s="121"/>
      <c r="AR209" s="82"/>
      <c r="AS209" s="92" t="s">
        <v>223</v>
      </c>
      <c r="AT209" s="82"/>
    </row>
    <row r="210" spans="1:48" s="45" customFormat="1" ht="14.4" x14ac:dyDescent="0.3">
      <c r="A210" s="135"/>
      <c r="B210" s="91"/>
      <c r="C210" s="218" t="s">
        <v>224</v>
      </c>
      <c r="D210" s="218"/>
      <c r="E210" s="218"/>
      <c r="F210" s="218"/>
      <c r="G210" s="218"/>
      <c r="H210" s="218"/>
      <c r="I210" s="218"/>
      <c r="J210" s="218"/>
      <c r="K210" s="218"/>
      <c r="L210" s="136">
        <v>3180.46</v>
      </c>
      <c r="M210" s="137"/>
      <c r="N210" s="138"/>
      <c r="AF210" s="81"/>
      <c r="AG210" s="82"/>
      <c r="AH210" s="82"/>
      <c r="AM210" s="82"/>
      <c r="AN210" s="121"/>
      <c r="AR210" s="82"/>
      <c r="AS210" s="92" t="s">
        <v>224</v>
      </c>
      <c r="AT210" s="82"/>
    </row>
    <row r="211" spans="1:48" s="45" customFormat="1" ht="14.4" x14ac:dyDescent="0.3">
      <c r="A211" s="135"/>
      <c r="B211" s="140"/>
      <c r="C211" s="219" t="s">
        <v>287</v>
      </c>
      <c r="D211" s="219"/>
      <c r="E211" s="219"/>
      <c r="F211" s="219"/>
      <c r="G211" s="219"/>
      <c r="H211" s="219"/>
      <c r="I211" s="219"/>
      <c r="J211" s="219"/>
      <c r="K211" s="219"/>
      <c r="L211" s="141">
        <v>118264.83</v>
      </c>
      <c r="M211" s="142"/>
      <c r="N211" s="143"/>
      <c r="AF211" s="81"/>
      <c r="AG211" s="82"/>
      <c r="AH211" s="82"/>
      <c r="AM211" s="82"/>
      <c r="AN211" s="121"/>
      <c r="AR211" s="82"/>
      <c r="AT211" s="82" t="s">
        <v>287</v>
      </c>
    </row>
    <row r="212" spans="1:48" s="45" customFormat="1" ht="11.25" hidden="1" customHeight="1" x14ac:dyDescent="0.3"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8"/>
      <c r="M212" s="158"/>
      <c r="N212" s="158"/>
      <c r="R212" s="159"/>
    </row>
    <row r="213" spans="1:48" s="45" customFormat="1" ht="14.4" x14ac:dyDescent="0.3">
      <c r="A213" s="130"/>
      <c r="B213" s="131"/>
      <c r="C213" s="220" t="s">
        <v>288</v>
      </c>
      <c r="D213" s="220"/>
      <c r="E213" s="220"/>
      <c r="F213" s="220"/>
      <c r="G213" s="220"/>
      <c r="H213" s="220"/>
      <c r="I213" s="220"/>
      <c r="J213" s="220"/>
      <c r="K213" s="220"/>
      <c r="L213" s="132"/>
      <c r="M213" s="133"/>
      <c r="N213" s="134"/>
      <c r="AU213" s="82" t="s">
        <v>288</v>
      </c>
    </row>
    <row r="214" spans="1:48" s="45" customFormat="1" ht="14.4" x14ac:dyDescent="0.3">
      <c r="A214" s="135"/>
      <c r="B214" s="91"/>
      <c r="C214" s="218" t="s">
        <v>208</v>
      </c>
      <c r="D214" s="218"/>
      <c r="E214" s="218"/>
      <c r="F214" s="218"/>
      <c r="G214" s="218"/>
      <c r="H214" s="218"/>
      <c r="I214" s="218"/>
      <c r="J214" s="218"/>
      <c r="K214" s="218"/>
      <c r="L214" s="136">
        <v>196669.82</v>
      </c>
      <c r="M214" s="137"/>
      <c r="N214" s="160">
        <v>2646685.9</v>
      </c>
      <c r="AU214" s="82"/>
      <c r="AV214" s="92" t="s">
        <v>208</v>
      </c>
    </row>
    <row r="215" spans="1:48" s="45" customFormat="1" ht="14.4" x14ac:dyDescent="0.3">
      <c r="A215" s="135"/>
      <c r="B215" s="91"/>
      <c r="C215" s="218" t="s">
        <v>209</v>
      </c>
      <c r="D215" s="218"/>
      <c r="E215" s="218"/>
      <c r="F215" s="218"/>
      <c r="G215" s="218"/>
      <c r="H215" s="218"/>
      <c r="I215" s="218"/>
      <c r="J215" s="218"/>
      <c r="K215" s="218"/>
      <c r="L215" s="139"/>
      <c r="M215" s="137"/>
      <c r="N215" s="138"/>
      <c r="AU215" s="82"/>
      <c r="AV215" s="92" t="s">
        <v>209</v>
      </c>
    </row>
    <row r="216" spans="1:48" s="45" customFormat="1" ht="14.4" x14ac:dyDescent="0.3">
      <c r="A216" s="135"/>
      <c r="B216" s="91"/>
      <c r="C216" s="218" t="s">
        <v>210</v>
      </c>
      <c r="D216" s="218"/>
      <c r="E216" s="218"/>
      <c r="F216" s="218"/>
      <c r="G216" s="218"/>
      <c r="H216" s="218"/>
      <c r="I216" s="218"/>
      <c r="J216" s="218"/>
      <c r="K216" s="218"/>
      <c r="L216" s="136">
        <v>22795.040000000001</v>
      </c>
      <c r="M216" s="137"/>
      <c r="N216" s="160">
        <v>1020533.95</v>
      </c>
      <c r="AU216" s="82"/>
      <c r="AV216" s="92" t="s">
        <v>210</v>
      </c>
    </row>
    <row r="217" spans="1:48" s="45" customFormat="1" ht="14.4" x14ac:dyDescent="0.3">
      <c r="A217" s="135"/>
      <c r="B217" s="91"/>
      <c r="C217" s="218" t="s">
        <v>211</v>
      </c>
      <c r="D217" s="218"/>
      <c r="E217" s="218"/>
      <c r="F217" s="218"/>
      <c r="G217" s="218"/>
      <c r="H217" s="218"/>
      <c r="I217" s="218"/>
      <c r="J217" s="218"/>
      <c r="K217" s="218"/>
      <c r="L217" s="136">
        <v>40813.730000000003</v>
      </c>
      <c r="M217" s="137"/>
      <c r="N217" s="160">
        <v>540373.79</v>
      </c>
      <c r="AU217" s="82"/>
      <c r="AV217" s="92" t="s">
        <v>211</v>
      </c>
    </row>
    <row r="218" spans="1:48" s="45" customFormat="1" ht="14.4" x14ac:dyDescent="0.3">
      <c r="A218" s="135"/>
      <c r="B218" s="91"/>
      <c r="C218" s="218" t="s">
        <v>280</v>
      </c>
      <c r="D218" s="218"/>
      <c r="E218" s="218"/>
      <c r="F218" s="218"/>
      <c r="G218" s="218"/>
      <c r="H218" s="218"/>
      <c r="I218" s="218"/>
      <c r="J218" s="218"/>
      <c r="K218" s="218"/>
      <c r="L218" s="173">
        <v>835.62</v>
      </c>
      <c r="M218" s="137"/>
      <c r="N218" s="160">
        <v>37410.699999999997</v>
      </c>
      <c r="AU218" s="82"/>
      <c r="AV218" s="92" t="s">
        <v>280</v>
      </c>
    </row>
    <row r="219" spans="1:48" s="45" customFormat="1" ht="14.4" x14ac:dyDescent="0.3">
      <c r="A219" s="135"/>
      <c r="B219" s="91"/>
      <c r="C219" s="218" t="s">
        <v>212</v>
      </c>
      <c r="D219" s="218"/>
      <c r="E219" s="218"/>
      <c r="F219" s="218"/>
      <c r="G219" s="218"/>
      <c r="H219" s="218"/>
      <c r="I219" s="218"/>
      <c r="J219" s="218"/>
      <c r="K219" s="218"/>
      <c r="L219" s="136">
        <v>133061.04999999999</v>
      </c>
      <c r="M219" s="137"/>
      <c r="N219" s="160">
        <v>1085778.1599999999</v>
      </c>
      <c r="AU219" s="82"/>
      <c r="AV219" s="92" t="s">
        <v>212</v>
      </c>
    </row>
    <row r="220" spans="1:48" s="45" customFormat="1" ht="14.4" x14ac:dyDescent="0.3">
      <c r="A220" s="135"/>
      <c r="B220" s="91"/>
      <c r="C220" s="218" t="s">
        <v>213</v>
      </c>
      <c r="D220" s="218"/>
      <c r="E220" s="218"/>
      <c r="F220" s="218"/>
      <c r="G220" s="218"/>
      <c r="H220" s="218"/>
      <c r="I220" s="218"/>
      <c r="J220" s="218"/>
      <c r="K220" s="218"/>
      <c r="L220" s="136">
        <v>231607.57</v>
      </c>
      <c r="M220" s="137"/>
      <c r="N220" s="160">
        <v>4210849.0199999996</v>
      </c>
      <c r="AU220" s="82"/>
      <c r="AV220" s="92" t="s">
        <v>213</v>
      </c>
    </row>
    <row r="221" spans="1:48" s="45" customFormat="1" ht="14.4" x14ac:dyDescent="0.3">
      <c r="A221" s="135"/>
      <c r="B221" s="91"/>
      <c r="C221" s="218" t="s">
        <v>214</v>
      </c>
      <c r="D221" s="218"/>
      <c r="E221" s="218"/>
      <c r="F221" s="218"/>
      <c r="G221" s="218"/>
      <c r="H221" s="218"/>
      <c r="I221" s="218"/>
      <c r="J221" s="218"/>
      <c r="K221" s="218"/>
      <c r="L221" s="136">
        <v>227018.56</v>
      </c>
      <c r="M221" s="137"/>
      <c r="N221" s="160">
        <v>4150090.53</v>
      </c>
      <c r="AU221" s="82"/>
      <c r="AV221" s="92" t="s">
        <v>214</v>
      </c>
    </row>
    <row r="222" spans="1:48" s="45" customFormat="1" ht="14.4" x14ac:dyDescent="0.3">
      <c r="A222" s="135"/>
      <c r="B222" s="91"/>
      <c r="C222" s="218" t="s">
        <v>215</v>
      </c>
      <c r="D222" s="218"/>
      <c r="E222" s="218"/>
      <c r="F222" s="218"/>
      <c r="G222" s="218"/>
      <c r="H222" s="218"/>
      <c r="I222" s="218"/>
      <c r="J222" s="218"/>
      <c r="K222" s="218"/>
      <c r="L222" s="139"/>
      <c r="M222" s="137"/>
      <c r="N222" s="138"/>
      <c r="AU222" s="82"/>
      <c r="AV222" s="92" t="s">
        <v>215</v>
      </c>
    </row>
    <row r="223" spans="1:48" s="45" customFormat="1" ht="14.4" x14ac:dyDescent="0.3">
      <c r="A223" s="135"/>
      <c r="B223" s="91"/>
      <c r="C223" s="218" t="s">
        <v>216</v>
      </c>
      <c r="D223" s="218"/>
      <c r="E223" s="218"/>
      <c r="F223" s="218"/>
      <c r="G223" s="218"/>
      <c r="H223" s="218"/>
      <c r="I223" s="218"/>
      <c r="J223" s="218"/>
      <c r="K223" s="218"/>
      <c r="L223" s="136">
        <v>22795.040000000001</v>
      </c>
      <c r="M223" s="137"/>
      <c r="N223" s="160">
        <v>1020533.95</v>
      </c>
      <c r="AU223" s="82"/>
      <c r="AV223" s="92" t="s">
        <v>216</v>
      </c>
    </row>
    <row r="224" spans="1:48" s="45" customFormat="1" ht="14.4" x14ac:dyDescent="0.3">
      <c r="A224" s="135"/>
      <c r="B224" s="91"/>
      <c r="C224" s="218" t="s">
        <v>217</v>
      </c>
      <c r="D224" s="218"/>
      <c r="E224" s="218"/>
      <c r="F224" s="218"/>
      <c r="G224" s="218"/>
      <c r="H224" s="218"/>
      <c r="I224" s="218"/>
      <c r="J224" s="218"/>
      <c r="K224" s="218"/>
      <c r="L224" s="136">
        <v>36224.720000000001</v>
      </c>
      <c r="M224" s="137"/>
      <c r="N224" s="160">
        <v>479615.3</v>
      </c>
      <c r="AU224" s="82"/>
      <c r="AV224" s="92" t="s">
        <v>217</v>
      </c>
    </row>
    <row r="225" spans="1:55" s="45" customFormat="1" ht="14.4" x14ac:dyDescent="0.3">
      <c r="A225" s="135"/>
      <c r="B225" s="91"/>
      <c r="C225" s="218" t="s">
        <v>289</v>
      </c>
      <c r="D225" s="218"/>
      <c r="E225" s="218"/>
      <c r="F225" s="218"/>
      <c r="G225" s="218"/>
      <c r="H225" s="218"/>
      <c r="I225" s="218"/>
      <c r="J225" s="218"/>
      <c r="K225" s="218"/>
      <c r="L225" s="173">
        <v>835.62</v>
      </c>
      <c r="M225" s="137"/>
      <c r="N225" s="160">
        <v>37410.699999999997</v>
      </c>
      <c r="AU225" s="82"/>
      <c r="AV225" s="92" t="s">
        <v>289</v>
      </c>
    </row>
    <row r="226" spans="1:55" s="45" customFormat="1" ht="14.4" x14ac:dyDescent="0.3">
      <c r="A226" s="135"/>
      <c r="B226" s="91"/>
      <c r="C226" s="218" t="s">
        <v>218</v>
      </c>
      <c r="D226" s="218"/>
      <c r="E226" s="218"/>
      <c r="F226" s="218"/>
      <c r="G226" s="218"/>
      <c r="H226" s="218"/>
      <c r="I226" s="218"/>
      <c r="J226" s="218"/>
      <c r="K226" s="218"/>
      <c r="L226" s="136">
        <v>133061.04999999999</v>
      </c>
      <c r="M226" s="137"/>
      <c r="N226" s="160">
        <v>1085778.1599999999</v>
      </c>
      <c r="AU226" s="82"/>
      <c r="AV226" s="92" t="s">
        <v>218</v>
      </c>
    </row>
    <row r="227" spans="1:55" s="45" customFormat="1" ht="14.4" x14ac:dyDescent="0.3">
      <c r="A227" s="135"/>
      <c r="B227" s="91"/>
      <c r="C227" s="218" t="s">
        <v>219</v>
      </c>
      <c r="D227" s="218"/>
      <c r="E227" s="218"/>
      <c r="F227" s="218"/>
      <c r="G227" s="218"/>
      <c r="H227" s="218"/>
      <c r="I227" s="218"/>
      <c r="J227" s="218"/>
      <c r="K227" s="218"/>
      <c r="L227" s="136">
        <v>22108.9</v>
      </c>
      <c r="M227" s="137"/>
      <c r="N227" s="160">
        <v>989815.33</v>
      </c>
      <c r="AU227" s="82"/>
      <c r="AV227" s="92" t="s">
        <v>219</v>
      </c>
    </row>
    <row r="228" spans="1:55" s="45" customFormat="1" ht="14.4" x14ac:dyDescent="0.3">
      <c r="A228" s="135"/>
      <c r="B228" s="91"/>
      <c r="C228" s="218" t="s">
        <v>220</v>
      </c>
      <c r="D228" s="218"/>
      <c r="E228" s="218"/>
      <c r="F228" s="218"/>
      <c r="G228" s="218"/>
      <c r="H228" s="218"/>
      <c r="I228" s="218"/>
      <c r="J228" s="218"/>
      <c r="K228" s="218"/>
      <c r="L228" s="136">
        <v>12828.85</v>
      </c>
      <c r="M228" s="137"/>
      <c r="N228" s="160">
        <v>574347.79</v>
      </c>
      <c r="AU228" s="82"/>
      <c r="AV228" s="92" t="s">
        <v>220</v>
      </c>
    </row>
    <row r="229" spans="1:55" s="45" customFormat="1" ht="14.4" x14ac:dyDescent="0.3">
      <c r="A229" s="135"/>
      <c r="B229" s="91"/>
      <c r="C229" s="218" t="s">
        <v>221</v>
      </c>
      <c r="D229" s="218"/>
      <c r="E229" s="218"/>
      <c r="F229" s="218"/>
      <c r="G229" s="218"/>
      <c r="H229" s="218"/>
      <c r="I229" s="218"/>
      <c r="J229" s="218"/>
      <c r="K229" s="218"/>
      <c r="L229" s="136">
        <v>4589.01</v>
      </c>
      <c r="M229" s="137"/>
      <c r="N229" s="160">
        <v>60758.49</v>
      </c>
      <c r="AU229" s="82"/>
      <c r="AV229" s="92" t="s">
        <v>221</v>
      </c>
    </row>
    <row r="230" spans="1:55" s="45" customFormat="1" ht="14.4" x14ac:dyDescent="0.3">
      <c r="A230" s="135"/>
      <c r="B230" s="91"/>
      <c r="C230" s="218" t="s">
        <v>222</v>
      </c>
      <c r="D230" s="218"/>
      <c r="E230" s="218"/>
      <c r="F230" s="218"/>
      <c r="G230" s="218"/>
      <c r="H230" s="218"/>
      <c r="I230" s="218"/>
      <c r="J230" s="218"/>
      <c r="K230" s="218"/>
      <c r="L230" s="136">
        <v>23630.66</v>
      </c>
      <c r="M230" s="137"/>
      <c r="N230" s="160">
        <v>1057944.6499999999</v>
      </c>
      <c r="AU230" s="82"/>
      <c r="AV230" s="92" t="s">
        <v>222</v>
      </c>
    </row>
    <row r="231" spans="1:55" s="45" customFormat="1" ht="14.4" x14ac:dyDescent="0.3">
      <c r="A231" s="135"/>
      <c r="B231" s="91"/>
      <c r="C231" s="218" t="s">
        <v>223</v>
      </c>
      <c r="D231" s="218"/>
      <c r="E231" s="218"/>
      <c r="F231" s="218"/>
      <c r="G231" s="218"/>
      <c r="H231" s="218"/>
      <c r="I231" s="218"/>
      <c r="J231" s="218"/>
      <c r="K231" s="218"/>
      <c r="L231" s="136">
        <v>22108.9</v>
      </c>
      <c r="M231" s="137"/>
      <c r="N231" s="160">
        <v>989815.33</v>
      </c>
      <c r="AU231" s="82"/>
      <c r="AV231" s="92" t="s">
        <v>223</v>
      </c>
    </row>
    <row r="232" spans="1:55" s="45" customFormat="1" ht="14.4" x14ac:dyDescent="0.3">
      <c r="A232" s="135"/>
      <c r="B232" s="91"/>
      <c r="C232" s="218" t="s">
        <v>224</v>
      </c>
      <c r="D232" s="218"/>
      <c r="E232" s="218"/>
      <c r="F232" s="218"/>
      <c r="G232" s="218"/>
      <c r="H232" s="218"/>
      <c r="I232" s="218"/>
      <c r="J232" s="218"/>
      <c r="K232" s="218"/>
      <c r="L232" s="136">
        <v>12828.85</v>
      </c>
      <c r="M232" s="137"/>
      <c r="N232" s="160">
        <v>574347.79</v>
      </c>
      <c r="AU232" s="82"/>
      <c r="AV232" s="92" t="s">
        <v>224</v>
      </c>
    </row>
    <row r="233" spans="1:55" s="45" customFormat="1" ht="14.4" x14ac:dyDescent="0.3">
      <c r="A233" s="135"/>
      <c r="B233" s="91"/>
      <c r="C233" s="218" t="s">
        <v>290</v>
      </c>
      <c r="D233" s="218"/>
      <c r="E233" s="218"/>
      <c r="F233" s="218"/>
      <c r="G233" s="218"/>
      <c r="H233" s="218"/>
      <c r="I233" s="218"/>
      <c r="J233" s="218"/>
      <c r="K233" s="218"/>
      <c r="L233" s="136">
        <v>5558.58</v>
      </c>
      <c r="M233" s="137"/>
      <c r="N233" s="160">
        <v>101060.38</v>
      </c>
      <c r="AU233" s="82"/>
      <c r="AV233" s="92" t="s">
        <v>290</v>
      </c>
    </row>
    <row r="234" spans="1:55" s="45" customFormat="1" ht="14.4" x14ac:dyDescent="0.3">
      <c r="A234" s="135"/>
      <c r="B234" s="140"/>
      <c r="C234" s="219" t="s">
        <v>291</v>
      </c>
      <c r="D234" s="219"/>
      <c r="E234" s="219"/>
      <c r="F234" s="219"/>
      <c r="G234" s="219"/>
      <c r="H234" s="219"/>
      <c r="I234" s="219"/>
      <c r="J234" s="219"/>
      <c r="K234" s="219"/>
      <c r="L234" s="141">
        <v>237166.15</v>
      </c>
      <c r="M234" s="142"/>
      <c r="N234" s="161">
        <v>4311909.4000000004</v>
      </c>
      <c r="AU234" s="82"/>
      <c r="AW234" s="82" t="s">
        <v>291</v>
      </c>
    </row>
    <row r="235" spans="1:55" s="45" customFormat="1" ht="14.4" x14ac:dyDescent="0.3">
      <c r="A235" s="135"/>
      <c r="B235" s="91"/>
      <c r="C235" s="218" t="s">
        <v>292</v>
      </c>
      <c r="D235" s="218"/>
      <c r="E235" s="218"/>
      <c r="F235" s="218"/>
      <c r="G235" s="218"/>
      <c r="H235" s="218"/>
      <c r="I235" s="218"/>
      <c r="J235" s="218"/>
      <c r="K235" s="218"/>
      <c r="L235" s="136">
        <v>47433.23</v>
      </c>
      <c r="M235" s="137"/>
      <c r="N235" s="160">
        <v>862381.88</v>
      </c>
      <c r="AU235" s="82"/>
      <c r="AW235" s="82"/>
      <c r="AX235" s="92" t="s">
        <v>292</v>
      </c>
    </row>
    <row r="236" spans="1:55" s="45" customFormat="1" ht="14.4" x14ac:dyDescent="0.3">
      <c r="A236" s="135"/>
      <c r="B236" s="140"/>
      <c r="C236" s="219" t="s">
        <v>293</v>
      </c>
      <c r="D236" s="219"/>
      <c r="E236" s="219"/>
      <c r="F236" s="219"/>
      <c r="G236" s="219"/>
      <c r="H236" s="219"/>
      <c r="I236" s="219"/>
      <c r="J236" s="219"/>
      <c r="K236" s="219"/>
      <c r="L236" s="141">
        <v>284599.38</v>
      </c>
      <c r="M236" s="142"/>
      <c r="N236" s="161">
        <v>5174291.28</v>
      </c>
      <c r="AU236" s="82"/>
      <c r="AW236" s="82"/>
      <c r="AY236" s="82" t="s">
        <v>293</v>
      </c>
    </row>
    <row r="237" spans="1:55" s="45" customFormat="1" ht="13.5" hidden="1" customHeight="1" x14ac:dyDescent="0.3">
      <c r="B237" s="129"/>
      <c r="C237" s="127"/>
      <c r="D237" s="127"/>
      <c r="E237" s="127"/>
      <c r="F237" s="127"/>
      <c r="G237" s="127"/>
      <c r="H237" s="127"/>
      <c r="I237" s="127"/>
      <c r="J237" s="127"/>
      <c r="K237" s="127"/>
      <c r="L237" s="141"/>
      <c r="M237" s="162"/>
      <c r="N237" s="163"/>
    </row>
    <row r="238" spans="1:55" s="45" customFormat="1" ht="26.25" customHeight="1" x14ac:dyDescent="0.3">
      <c r="A238" s="164"/>
      <c r="B238" s="165"/>
      <c r="C238" s="165"/>
      <c r="D238" s="165"/>
      <c r="E238" s="165"/>
      <c r="F238" s="165"/>
      <c r="G238" s="165"/>
      <c r="H238" s="165"/>
      <c r="I238" s="165"/>
      <c r="J238" s="165"/>
      <c r="K238" s="165"/>
      <c r="L238" s="165"/>
      <c r="M238" s="165"/>
      <c r="N238" s="165"/>
    </row>
    <row r="239" spans="1:55" s="49" customFormat="1" ht="14.4" x14ac:dyDescent="0.3">
      <c r="A239" s="47"/>
      <c r="B239" s="166" t="s">
        <v>99</v>
      </c>
      <c r="C239" s="216"/>
      <c r="D239" s="216"/>
      <c r="E239" s="216"/>
      <c r="F239" s="216"/>
      <c r="G239" s="216"/>
      <c r="H239" s="217"/>
      <c r="I239" s="217"/>
      <c r="J239" s="217"/>
      <c r="K239" s="217"/>
      <c r="L239" s="217"/>
      <c r="M239" s="45"/>
      <c r="N239" s="45"/>
      <c r="O239" s="45"/>
      <c r="P239" s="45"/>
      <c r="Q239" s="45"/>
      <c r="R239" s="45"/>
      <c r="S239" s="45"/>
      <c r="T239" s="45"/>
      <c r="U239" s="45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 t="s">
        <v>100</v>
      </c>
      <c r="BA239" s="53" t="s">
        <v>100</v>
      </c>
      <c r="BB239" s="53"/>
      <c r="BC239" s="53"/>
    </row>
    <row r="240" spans="1:55" s="167" customFormat="1" ht="16.5" customHeight="1" x14ac:dyDescent="0.3">
      <c r="A240" s="51"/>
      <c r="B240" s="166"/>
      <c r="C240" s="215" t="s">
        <v>101</v>
      </c>
      <c r="D240" s="215"/>
      <c r="E240" s="215"/>
      <c r="F240" s="215"/>
      <c r="G240" s="215"/>
      <c r="H240" s="215"/>
      <c r="I240" s="215"/>
      <c r="J240" s="215"/>
      <c r="K240" s="215"/>
      <c r="L240" s="215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</row>
    <row r="241" spans="1:55" s="49" customFormat="1" ht="14.4" x14ac:dyDescent="0.3">
      <c r="A241" s="47"/>
      <c r="B241" s="166" t="s">
        <v>102</v>
      </c>
      <c r="C241" s="216"/>
      <c r="D241" s="216"/>
      <c r="E241" s="216"/>
      <c r="F241" s="216"/>
      <c r="G241" s="216"/>
      <c r="H241" s="217"/>
      <c r="I241" s="217"/>
      <c r="J241" s="217"/>
      <c r="K241" s="217"/>
      <c r="L241" s="217"/>
      <c r="M241" s="45"/>
      <c r="N241" s="45"/>
      <c r="O241" s="45"/>
      <c r="P241" s="45"/>
      <c r="Q241" s="45"/>
      <c r="R241" s="45"/>
      <c r="S241" s="45"/>
      <c r="T241" s="45"/>
      <c r="U241" s="45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 t="s">
        <v>100</v>
      </c>
      <c r="BC241" s="53" t="s">
        <v>100</v>
      </c>
    </row>
    <row r="242" spans="1:55" s="167" customFormat="1" ht="16.5" customHeight="1" x14ac:dyDescent="0.3">
      <c r="A242" s="51"/>
      <c r="C242" s="215" t="s">
        <v>101</v>
      </c>
      <c r="D242" s="215"/>
      <c r="E242" s="215"/>
      <c r="F242" s="215"/>
      <c r="G242" s="215"/>
      <c r="H242" s="215"/>
      <c r="I242" s="215"/>
      <c r="J242" s="215"/>
      <c r="K242" s="215"/>
      <c r="L242" s="215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</row>
    <row r="243" spans="1:55" s="49" customFormat="1" ht="19.5" customHeight="1" x14ac:dyDescent="0.2">
      <c r="A243" s="47"/>
      <c r="C243" s="169"/>
      <c r="D243" s="169"/>
      <c r="E243" s="169"/>
      <c r="F243" s="169"/>
      <c r="G243" s="169"/>
      <c r="H243" s="169"/>
      <c r="I243" s="169"/>
      <c r="J243" s="169"/>
      <c r="K243" s="169"/>
      <c r="L243" s="169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</row>
    <row r="244" spans="1:55" s="45" customFormat="1" ht="22.5" customHeight="1" x14ac:dyDescent="0.3">
      <c r="A244" s="214" t="s">
        <v>294</v>
      </c>
      <c r="B244" s="214"/>
      <c r="C244" s="214"/>
      <c r="D244" s="214"/>
      <c r="E244" s="214"/>
      <c r="F244" s="214"/>
      <c r="G244" s="214"/>
      <c r="H244" s="214"/>
      <c r="I244" s="214"/>
      <c r="J244" s="214"/>
      <c r="K244" s="214"/>
      <c r="L244" s="214"/>
      <c r="M244" s="214"/>
      <c r="N244" s="214"/>
      <c r="O244" s="157"/>
      <c r="P244" s="157"/>
    </row>
    <row r="245" spans="1:55" s="45" customFormat="1" ht="12.75" customHeight="1" x14ac:dyDescent="0.3">
      <c r="A245" s="214" t="s">
        <v>295</v>
      </c>
      <c r="B245" s="214"/>
      <c r="C245" s="214"/>
      <c r="D245" s="214"/>
      <c r="E245" s="214"/>
      <c r="F245" s="214"/>
      <c r="G245" s="214"/>
      <c r="H245" s="214"/>
      <c r="I245" s="214"/>
      <c r="J245" s="214"/>
      <c r="K245" s="214"/>
      <c r="L245" s="214"/>
      <c r="M245" s="214"/>
      <c r="N245" s="214"/>
      <c r="O245" s="157"/>
      <c r="P245" s="157"/>
    </row>
    <row r="246" spans="1:55" s="45" customFormat="1" ht="12.75" customHeight="1" x14ac:dyDescent="0.3">
      <c r="A246" s="214" t="s">
        <v>296</v>
      </c>
      <c r="B246" s="214"/>
      <c r="C246" s="214"/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  <c r="O246" s="157"/>
      <c r="P246" s="157"/>
    </row>
    <row r="247" spans="1:55" s="45" customFormat="1" ht="19.5" customHeight="1" x14ac:dyDescent="0.3"/>
    <row r="248" spans="1:55" s="45" customFormat="1" ht="14.4" x14ac:dyDescent="0.3">
      <c r="B248" s="170"/>
      <c r="D248" s="170"/>
      <c r="F248" s="170"/>
    </row>
  </sheetData>
  <mergeCells count="238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E53"/>
    <mergeCell ref="C54:E54"/>
    <mergeCell ref="C67:N67"/>
    <mergeCell ref="C68:E68"/>
    <mergeCell ref="C69:E69"/>
    <mergeCell ref="C70:N70"/>
    <mergeCell ref="C71:N71"/>
    <mergeCell ref="C72:N72"/>
    <mergeCell ref="C61:E61"/>
    <mergeCell ref="C62:E62"/>
    <mergeCell ref="C63:E63"/>
    <mergeCell ref="C64:N64"/>
    <mergeCell ref="C65:E65"/>
    <mergeCell ref="C66:E66"/>
    <mergeCell ref="C80:K80"/>
    <mergeCell ref="C81:K81"/>
    <mergeCell ref="C82:K82"/>
    <mergeCell ref="C83:K83"/>
    <mergeCell ref="C84:K84"/>
    <mergeCell ref="C85:K85"/>
    <mergeCell ref="C73:E73"/>
    <mergeCell ref="C75:K75"/>
    <mergeCell ref="C76:K76"/>
    <mergeCell ref="C77:K77"/>
    <mergeCell ref="C78:K78"/>
    <mergeCell ref="C79:K79"/>
    <mergeCell ref="C92:K92"/>
    <mergeCell ref="C93:K93"/>
    <mergeCell ref="A94:N94"/>
    <mergeCell ref="A95:N95"/>
    <mergeCell ref="C96:E96"/>
    <mergeCell ref="C97:N97"/>
    <mergeCell ref="C86:K86"/>
    <mergeCell ref="C87:K87"/>
    <mergeCell ref="C88:K88"/>
    <mergeCell ref="C89:K89"/>
    <mergeCell ref="C90:K90"/>
    <mergeCell ref="C91:K91"/>
    <mergeCell ref="C104:E104"/>
    <mergeCell ref="C105:E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E102"/>
    <mergeCell ref="C103:E103"/>
    <mergeCell ref="C116:N116"/>
    <mergeCell ref="C117:N117"/>
    <mergeCell ref="C118:E118"/>
    <mergeCell ref="C119:E119"/>
    <mergeCell ref="C120:E120"/>
    <mergeCell ref="C121:E121"/>
    <mergeCell ref="C110:E110"/>
    <mergeCell ref="C111:N111"/>
    <mergeCell ref="C112:N112"/>
    <mergeCell ref="C113:N113"/>
    <mergeCell ref="C114:E114"/>
    <mergeCell ref="C115:E115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40:E140"/>
    <mergeCell ref="C141:E141"/>
    <mergeCell ref="C142:N142"/>
    <mergeCell ref="C143:E143"/>
    <mergeCell ref="C144:E144"/>
    <mergeCell ref="C145:N145"/>
    <mergeCell ref="C134:N134"/>
    <mergeCell ref="C135:N135"/>
    <mergeCell ref="C136:E136"/>
    <mergeCell ref="C137:E137"/>
    <mergeCell ref="C138:N138"/>
    <mergeCell ref="C139:N139"/>
    <mergeCell ref="C152:E152"/>
    <mergeCell ref="C153:E153"/>
    <mergeCell ref="C154:N154"/>
    <mergeCell ref="C155:N155"/>
    <mergeCell ref="C156:E156"/>
    <mergeCell ref="C157:E157"/>
    <mergeCell ref="C146:E146"/>
    <mergeCell ref="C147:E147"/>
    <mergeCell ref="C148:E148"/>
    <mergeCell ref="C149:E149"/>
    <mergeCell ref="C150:E150"/>
    <mergeCell ref="C151:E151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76:E176"/>
    <mergeCell ref="C177:E177"/>
    <mergeCell ref="C178:N178"/>
    <mergeCell ref="C179:N179"/>
    <mergeCell ref="C180:E180"/>
    <mergeCell ref="C181:E181"/>
    <mergeCell ref="C170:N170"/>
    <mergeCell ref="C171:N171"/>
    <mergeCell ref="C172:E172"/>
    <mergeCell ref="C173:E173"/>
    <mergeCell ref="C174:N174"/>
    <mergeCell ref="C175:N175"/>
    <mergeCell ref="C188:N188"/>
    <mergeCell ref="C189:N189"/>
    <mergeCell ref="C190:N190"/>
    <mergeCell ref="C191:E191"/>
    <mergeCell ref="C193:K193"/>
    <mergeCell ref="C194:K194"/>
    <mergeCell ref="C182:E182"/>
    <mergeCell ref="C183:E183"/>
    <mergeCell ref="C184:E184"/>
    <mergeCell ref="C185:E185"/>
    <mergeCell ref="C186:E186"/>
    <mergeCell ref="C187:E187"/>
    <mergeCell ref="C201:K201"/>
    <mergeCell ref="C202:K202"/>
    <mergeCell ref="C203:K203"/>
    <mergeCell ref="C204:K204"/>
    <mergeCell ref="C205:K205"/>
    <mergeCell ref="C206:K206"/>
    <mergeCell ref="C195:K195"/>
    <mergeCell ref="C196:K196"/>
    <mergeCell ref="C197:K197"/>
    <mergeCell ref="C198:K198"/>
    <mergeCell ref="C199:K199"/>
    <mergeCell ref="C200:K200"/>
    <mergeCell ref="C214:K214"/>
    <mergeCell ref="C215:K215"/>
    <mergeCell ref="C216:K216"/>
    <mergeCell ref="C217:K217"/>
    <mergeCell ref="C218:K218"/>
    <mergeCell ref="C219:K219"/>
    <mergeCell ref="C207:K207"/>
    <mergeCell ref="C208:K208"/>
    <mergeCell ref="C209:K209"/>
    <mergeCell ref="C210:K210"/>
    <mergeCell ref="C211:K211"/>
    <mergeCell ref="C213:K213"/>
    <mergeCell ref="C226:K226"/>
    <mergeCell ref="C227:K227"/>
    <mergeCell ref="C228:K228"/>
    <mergeCell ref="C229:K229"/>
    <mergeCell ref="C230:K230"/>
    <mergeCell ref="C231:K231"/>
    <mergeCell ref="C220:K220"/>
    <mergeCell ref="C221:K221"/>
    <mergeCell ref="C222:K222"/>
    <mergeCell ref="C223:K223"/>
    <mergeCell ref="C224:K224"/>
    <mergeCell ref="C225:K225"/>
    <mergeCell ref="A246:N246"/>
    <mergeCell ref="C240:L240"/>
    <mergeCell ref="C241:G241"/>
    <mergeCell ref="H241:L241"/>
    <mergeCell ref="C242:L242"/>
    <mergeCell ref="A244:N244"/>
    <mergeCell ref="A245:N245"/>
    <mergeCell ref="C232:K232"/>
    <mergeCell ref="C233:K233"/>
    <mergeCell ref="C234:K234"/>
    <mergeCell ref="C235:K235"/>
    <mergeCell ref="C236:K236"/>
    <mergeCell ref="C239:G239"/>
    <mergeCell ref="H239:L239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Проект</vt:lpstr>
      <vt:lpstr>Доп работы вариант №1</vt:lpstr>
      <vt:lpstr>1 вариант - ВОР по смете с под</vt:lpstr>
      <vt:lpstr>01-01-01_1 вариант - ЛСР</vt:lpstr>
      <vt:lpstr>Доп работы вариант №2</vt:lpstr>
      <vt:lpstr>Доп работы вариант №2...</vt:lpstr>
      <vt:lpstr>2 вариант - ВОР по смете</vt:lpstr>
      <vt:lpstr>01-01-01_2 вариант - ЛСР </vt:lpstr>
      <vt:lpstr>'01-01-01_1 вариант - ЛСР'!Заголовки_для_печати</vt:lpstr>
      <vt:lpstr>'01-01-01_2 вариант - ЛСР '!Заголовки_для_печати</vt:lpstr>
      <vt:lpstr>'1 вариант - ВОР по смете с под'!Заголовки_для_печати</vt:lpstr>
      <vt:lpstr>'2 вариант - ВОР по смете'!Заголовки_для_печати</vt:lpstr>
      <vt:lpstr>'Доп работы вариант №1'!Область_печати</vt:lpstr>
      <vt:lpstr>'Доп работы вариант №2'!Область_печати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2023-11-09T15:10:40Z</cp:lastPrinted>
  <dcterms:created xsi:type="dcterms:W3CDTF">2023-10-23T15:18:04Z</dcterms:created>
  <dcterms:modified xsi:type="dcterms:W3CDTF">2023-11-09T15:17:13Z</dcterms:modified>
</cp:coreProperties>
</file>