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"/>
    </mc:Choice>
  </mc:AlternateContent>
  <xr:revisionPtr revIDLastSave="0" documentId="13_ncr:1_{7936A287-CEA3-4BB1-9CAE-FDDFC932E3B5}" xr6:coauthVersionLast="43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 ТС1" sheetId="1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согл'!$A$6:$I$94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 ТС1'!$7:$10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согл'!$A$1:$I$108</definedName>
    <definedName name="_xlnm.Print_Area" localSheetId="2">'КС-6а ТС1'!$A$1:$O$221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4" i="11" l="1"/>
  <c r="A79" i="11"/>
  <c r="A80" i="11" s="1"/>
  <c r="A81" i="11" s="1"/>
  <c r="A82" i="11" s="1"/>
  <c r="G80" i="11"/>
  <c r="G79" i="11"/>
  <c r="D57" i="11"/>
  <c r="G57" i="11" s="1"/>
  <c r="G94" i="11"/>
  <c r="G93" i="11"/>
  <c r="G82" i="11"/>
  <c r="G81" i="11"/>
  <c r="G87" i="11"/>
  <c r="G91" i="11"/>
  <c r="G90" i="11"/>
  <c r="G89" i="11"/>
  <c r="G88" i="11"/>
  <c r="G84" i="11"/>
  <c r="G78" i="11"/>
  <c r="D77" i="11"/>
  <c r="D76" i="11"/>
  <c r="D75" i="11"/>
  <c r="G69" i="11"/>
  <c r="G72" i="11"/>
  <c r="G71" i="11"/>
  <c r="G70" i="11"/>
  <c r="G68" i="11"/>
  <c r="G67" i="11"/>
  <c r="G65" i="11"/>
  <c r="D63" i="11"/>
  <c r="G63" i="11" s="1"/>
  <c r="D62" i="11"/>
  <c r="G62" i="11" s="1"/>
  <c r="D60" i="11"/>
  <c r="G60" i="11" s="1"/>
  <c r="D59" i="11"/>
  <c r="G59" i="11" s="1"/>
  <c r="D46" i="11"/>
  <c r="G46" i="11" s="1"/>
  <c r="G56" i="11"/>
  <c r="G55" i="11"/>
  <c r="D54" i="11"/>
  <c r="G54" i="11" s="1"/>
  <c r="D53" i="11"/>
  <c r="G53" i="11" s="1"/>
  <c r="G47" i="11"/>
  <c r="D51" i="11"/>
  <c r="G51" i="11" s="1"/>
  <c r="D50" i="11"/>
  <c r="G50" i="11" s="1"/>
  <c r="G52" i="11"/>
  <c r="D48" i="11"/>
  <c r="G48" i="11" s="1"/>
  <c r="G49" i="11"/>
  <c r="G45" i="11" l="1"/>
  <c r="G26" i="11"/>
  <c r="E11" i="11"/>
  <c r="F25" i="11" l="1"/>
  <c r="F11" i="11"/>
  <c r="E39" i="11"/>
  <c r="G77" i="11"/>
  <c r="G76" i="11"/>
  <c r="G36" i="11"/>
  <c r="G35" i="11"/>
  <c r="G34" i="11"/>
  <c r="G28" i="11"/>
  <c r="G29" i="11"/>
  <c r="G22" i="11"/>
  <c r="G21" i="11"/>
  <c r="G17" i="11" l="1"/>
  <c r="G16" i="11"/>
  <c r="G15" i="11"/>
  <c r="G23" i="11"/>
  <c r="G19" i="11"/>
  <c r="G18" i="11"/>
  <c r="G14" i="11"/>
  <c r="G13" i="11"/>
  <c r="G12" i="11"/>
  <c r="G11" i="11"/>
  <c r="A11" i="11"/>
  <c r="A12" i="11" s="1"/>
  <c r="A13" i="11" s="1"/>
  <c r="A14" i="11" s="1"/>
  <c r="A15" i="11" s="1"/>
  <c r="A16" i="11" s="1"/>
  <c r="A17" i="11" s="1"/>
  <c r="A18" i="11" s="1"/>
  <c r="A19" i="11" s="1"/>
  <c r="A21" i="11" s="1"/>
  <c r="A22" i="11" s="1"/>
  <c r="A23" i="11" s="1"/>
  <c r="A25" i="11" s="1"/>
  <c r="G120" i="16"/>
  <c r="G51" i="16"/>
  <c r="A26" i="11" l="1"/>
  <c r="A27" i="11" s="1"/>
  <c r="A28" i="11" s="1"/>
  <c r="A29" i="11" s="1"/>
  <c r="A30" i="11" s="1"/>
  <c r="A31" i="11" s="1"/>
  <c r="A32" i="11" s="1"/>
  <c r="G74" i="11" l="1"/>
  <c r="G43" i="11" l="1"/>
  <c r="G42" i="11"/>
  <c r="G41" i="11"/>
  <c r="G40" i="11"/>
  <c r="G32" i="11" l="1"/>
  <c r="G31" i="11"/>
  <c r="G30" i="11"/>
  <c r="G27" i="11"/>
  <c r="G25" i="11"/>
  <c r="G38" i="11" l="1"/>
  <c r="A34" i="11" l="1"/>
  <c r="A35" i="11" s="1"/>
  <c r="A36" i="11" s="1"/>
  <c r="A38" i="11" s="1"/>
  <c r="G75" i="11"/>
  <c r="G39" i="11"/>
  <c r="A39" i="11" l="1"/>
  <c r="A40" i="11" s="1"/>
  <c r="A41" i="11" l="1"/>
  <c r="A42" i="11" s="1"/>
  <c r="A43" i="11" s="1"/>
  <c r="A45" i="11" l="1"/>
  <c r="A46" i="11" s="1"/>
  <c r="A47" i="11" l="1"/>
  <c r="A48" i="11" s="1"/>
  <c r="A49" i="11" s="1"/>
  <c r="A50" i="11" s="1"/>
  <c r="A51" i="11" s="1"/>
  <c r="A52" i="11" s="1"/>
  <c r="A53" i="11" s="1"/>
  <c r="A54" i="11" s="1"/>
  <c r="A55" i="11" s="1"/>
  <c r="A56" i="11" s="1"/>
  <c r="A57" i="11" l="1"/>
  <c r="A59" i="11" s="1"/>
  <c r="A60" i="11" s="1"/>
  <c r="A62" i="11" s="1"/>
  <c r="A63" i="11" s="1"/>
  <c r="A65" i="11" s="1"/>
  <c r="A67" i="11" s="1"/>
  <c r="A68" i="11" s="1"/>
  <c r="A69" i="11" s="1"/>
  <c r="A70" i="11" s="1"/>
  <c r="A71" i="11" s="1"/>
  <c r="A72" i="11" s="1"/>
  <c r="A74" i="11" s="1"/>
  <c r="A75" i="11" s="1"/>
  <c r="A76" i="11" s="1"/>
  <c r="A77" i="11" s="1"/>
  <c r="A78" i="11" s="1"/>
  <c r="A85" i="11" l="1"/>
  <c r="A87" i="11" s="1"/>
  <c r="A88" i="11" s="1"/>
  <c r="A89" i="11" s="1"/>
  <c r="A90" i="11" s="1"/>
  <c r="A91" i="11" s="1"/>
  <c r="A93" i="11" s="1"/>
  <c r="A94" i="11" s="1"/>
</calcChain>
</file>

<file path=xl/sharedStrings.xml><?xml version="1.0" encoding="utf-8"?>
<sst xmlns="http://schemas.openxmlformats.org/spreadsheetml/2006/main" count="2931" uniqueCount="1421">
  <si>
    <t>м2</t>
  </si>
  <si>
    <t>м3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</si>
  <si>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</si>
  <si>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</si>
  <si>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</si>
  <si>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</si>
  <si>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</si>
  <si>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</si>
  <si>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</si>
  <si>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</si>
  <si>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</si>
  <si>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</si>
  <si>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</si>
  <si>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</si>
  <si>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</si>
  <si>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</si>
  <si>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</si>
  <si>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</si>
  <si>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</si>
  <si>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</si>
  <si>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</si>
  <si>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</si>
  <si>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</si>
  <si>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</si>
  <si>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</si>
  <si>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</si>
  <si>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</si>
  <si>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</si>
  <si>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</si>
  <si>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</si>
  <si>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</si>
  <si>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</si>
  <si>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</si>
  <si>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</si>
  <si>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</si>
  <si>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</si>
  <si>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</si>
  <si>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</si>
  <si>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</si>
  <si>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</si>
  <si>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</si>
  <si>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</si>
  <si>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</si>
  <si>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</si>
  <si>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</si>
  <si>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</si>
  <si>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</si>
  <si>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</si>
  <si>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</si>
  <si>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</si>
  <si>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</si>
  <si>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</si>
  <si>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</si>
  <si>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</si>
  <si>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</si>
  <si>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</si>
  <si>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</si>
  <si>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</si>
  <si>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</si>
  <si>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</si>
  <si>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</si>
  <si>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</si>
  <si>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</si>
  <si>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</si>
  <si>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</si>
  <si>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</si>
  <si>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</si>
  <si>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</si>
  <si>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</si>
  <si>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</si>
  <si>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</si>
  <si>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</si>
  <si>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</si>
  <si>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</si>
  <si>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</si>
  <si>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</si>
  <si>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</si>
  <si>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</si>
  <si>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</si>
  <si>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</si>
  <si>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</si>
  <si>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</si>
  <si>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</si>
  <si>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</si>
  <si>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</si>
  <si>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</si>
  <si>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</si>
  <si>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</si>
  <si>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</si>
  <si>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</si>
  <si>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</si>
  <si>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</si>
  <si>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</si>
  <si>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</si>
  <si>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</si>
  <si>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</si>
  <si>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</si>
  <si>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</si>
  <si>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</si>
  <si>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</si>
  <si>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</si>
  <si>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</si>
  <si>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</si>
  <si>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</si>
  <si>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</si>
  <si>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</si>
  <si>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</si>
  <si>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</si>
  <si>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</si>
  <si>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</si>
  <si>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</si>
  <si>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</si>
  <si>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</si>
  <si>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</si>
  <si>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</si>
  <si>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</si>
  <si>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</si>
  <si>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</si>
  <si>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</si>
  <si>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</si>
  <si>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</si>
  <si>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</si>
  <si>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</si>
  <si>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</si>
  <si>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</si>
  <si>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</si>
  <si>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</si>
  <si>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</si>
  <si>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</si>
  <si>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</si>
  <si>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</si>
  <si>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</si>
  <si>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</si>
  <si>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</si>
  <si>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</si>
  <si>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</si>
  <si>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</si>
  <si>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</si>
  <si>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</si>
  <si>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</si>
  <si>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</si>
  <si>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</si>
  <si>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</si>
  <si>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</si>
  <si>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</si>
  <si>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</si>
  <si>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</si>
  <si>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</si>
  <si>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</si>
  <si>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</si>
  <si>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</si>
  <si>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</si>
  <si>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</si>
  <si>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</si>
  <si>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</si>
  <si>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</si>
  <si>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</si>
  <si>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</si>
  <si>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1000 м3</t>
  </si>
  <si>
    <t>100 м3</t>
  </si>
  <si>
    <t>Перевозка и утилизация отходов 4-5 класса опасности</t>
  </si>
  <si>
    <t>шт</t>
  </si>
  <si>
    <t>т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</si>
  <si>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</si>
  <si>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</si>
  <si>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</si>
  <si>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</si>
  <si>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</si>
  <si>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</si>
  <si>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</si>
  <si>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</si>
  <si>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</si>
  <si>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</si>
  <si>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</si>
  <si>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</si>
  <si>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</si>
  <si>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</si>
  <si>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</si>
  <si>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</si>
  <si>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</si>
  <si>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</si>
  <si>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</si>
  <si>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</si>
  <si>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</si>
  <si>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</si>
  <si>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</si>
  <si>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</si>
  <si>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</si>
  <si>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</si>
  <si>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</si>
  <si>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</si>
  <si>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</si>
  <si>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</si>
  <si>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</si>
  <si>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</si>
  <si>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</si>
  <si>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</si>
  <si>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</si>
  <si>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</si>
  <si>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</si>
  <si>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</si>
  <si>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</si>
  <si>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</si>
  <si>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</si>
  <si>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</si>
  <si>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</si>
  <si>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</si>
  <si>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</si>
  <si>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</si>
  <si>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</si>
  <si>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</si>
  <si>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</si>
  <si>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</si>
  <si>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</si>
  <si>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</si>
  <si>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</si>
  <si>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</si>
  <si>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</si>
  <si>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</si>
  <si>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</si>
  <si>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</si>
  <si>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</si>
  <si>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</si>
  <si>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</si>
  <si>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</si>
  <si>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</si>
  <si>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</si>
  <si>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</si>
  <si>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</si>
  <si>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</si>
  <si>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>4.1-4.2</t>
  </si>
  <si>
    <t>Прочие работы</t>
  </si>
  <si>
    <t>Ведомость объемов работ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</si>
  <si>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</si>
  <si>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</si>
  <si>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</si>
  <si>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</si>
  <si>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</si>
  <si>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</si>
  <si>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</si>
  <si>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</si>
  <si>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</si>
  <si>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</si>
  <si>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Утверждаю</t>
  </si>
  <si>
    <t>Представитель Подрядчика:</t>
  </si>
  <si>
    <t xml:space="preserve">Представитель технического Заказчика: </t>
  </si>
  <si>
    <t>ЖУРНАЛ УЧЕТА ВЫПОЛНЕННЫХ РАБОТ</t>
  </si>
  <si>
    <t>с начала строительства</t>
  </si>
  <si>
    <t xml:space="preserve">на </t>
  </si>
  <si>
    <t>(наименование работ и затрат)</t>
  </si>
  <si>
    <t>100 м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</si>
  <si>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</si>
  <si>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</si>
  <si>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Праймер битумный производства «Техно-Николь»</t>
  </si>
  <si>
    <t>Уплотнение пневматическими трамбовками</t>
  </si>
  <si>
    <t>Утилизация отходов 4-5 класса опасности</t>
  </si>
  <si>
    <t>Засыпка вручную траншей, пазух котлованов и ям, группа грунтов: 1</t>
  </si>
  <si>
    <t>Уплотнение грунта пневматическими трамбовками</t>
  </si>
  <si>
    <t xml:space="preserve">Отвозка лишнего грунта на расстояние до  30 км автосамосвалом </t>
  </si>
  <si>
    <t>10 м3</t>
  </si>
  <si>
    <t>Погрузка при автомобильных перевозках мусора строительного с погрузкой вручную</t>
  </si>
  <si>
    <t>1 т груза</t>
  </si>
  <si>
    <t>144</t>
  </si>
  <si>
    <t>м</t>
  </si>
  <si>
    <t>км</t>
  </si>
  <si>
    <t>Раствор готовый кладочный, цементный, М100</t>
  </si>
  <si>
    <t>Прокладка трубопровода</t>
  </si>
  <si>
    <t>Щебень известняковый М600 фр. 20/40</t>
  </si>
  <si>
    <t>52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</si>
  <si>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</si>
  <si>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</si>
  <si>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</si>
  <si>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</si>
  <si>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</si>
  <si>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</si>
  <si>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</si>
  <si>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</si>
  <si>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</si>
  <si>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</si>
  <si>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</si>
  <si>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</si>
  <si>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</si>
  <si>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</si>
  <si>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</si>
  <si>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Мастика битумная «Еша»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</si>
  <si>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</si>
  <si>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</si>
  <si>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</si>
  <si>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</si>
  <si>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</si>
  <si>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</si>
  <si>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</si>
  <si>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</si>
  <si>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</si>
  <si>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</si>
  <si>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</si>
  <si>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76</t>
  </si>
  <si>
    <t>60</t>
  </si>
  <si>
    <t>61</t>
  </si>
  <si>
    <t>62</t>
  </si>
  <si>
    <t>63</t>
  </si>
  <si>
    <t>64</t>
  </si>
  <si>
    <t>65</t>
  </si>
  <si>
    <t>66</t>
  </si>
  <si>
    <t>140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</si>
  <si>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</si>
  <si>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</si>
  <si>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</si>
  <si>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</si>
  <si>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</si>
  <si>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</si>
  <si>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</si>
  <si>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</si>
  <si>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</si>
  <si>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</si>
  <si>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</si>
  <si>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</si>
  <si>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</si>
  <si>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</si>
  <si>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</si>
  <si>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</si>
  <si>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</si>
  <si>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</si>
  <si>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</si>
  <si>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</si>
  <si>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</si>
  <si>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</si>
  <si>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</si>
  <si>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</si>
  <si>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</si>
  <si>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</si>
  <si>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</si>
  <si>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</si>
  <si>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</si>
  <si>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</si>
  <si>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</si>
  <si>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</si>
  <si>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</si>
  <si>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</si>
  <si>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</si>
  <si>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</si>
  <si>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</si>
  <si>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</si>
  <si>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</si>
  <si>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</si>
  <si>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</si>
  <si>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</si>
  <si>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</si>
  <si>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</si>
  <si>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</si>
  <si>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</si>
  <si>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</si>
  <si>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</si>
  <si>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</si>
  <si>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</si>
  <si>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</si>
  <si>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</si>
  <si>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</si>
  <si>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</si>
  <si>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</si>
  <si>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</si>
  <si>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</si>
  <si>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</si>
  <si>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131</t>
  </si>
  <si>
    <t>126</t>
  </si>
  <si>
    <t>127</t>
  </si>
  <si>
    <t>128</t>
  </si>
  <si>
    <t>129</t>
  </si>
  <si>
    <t>130</t>
  </si>
  <si>
    <t>132</t>
  </si>
  <si>
    <t>133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</si>
  <si>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</si>
  <si>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</si>
  <si>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</si>
  <si>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</si>
  <si>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</si>
  <si>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</si>
  <si>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</si>
  <si>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</si>
  <si>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</si>
  <si>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</si>
  <si>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</si>
  <si>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</si>
  <si>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</si>
  <si>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</si>
  <si>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</si>
  <si>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</si>
  <si>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</si>
  <si>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</si>
  <si>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</si>
  <si>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</si>
  <si>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</si>
  <si>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</si>
  <si>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</si>
  <si>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</si>
  <si>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</si>
  <si>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</si>
  <si>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</si>
  <si>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</si>
  <si>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</si>
  <si>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</si>
  <si>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</si>
  <si>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</si>
  <si>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</si>
  <si>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</si>
  <si>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</si>
  <si>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</si>
  <si>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</si>
  <si>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</si>
  <si>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</si>
  <si>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</si>
  <si>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</si>
  <si>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</si>
  <si>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</si>
  <si>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</si>
  <si>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</si>
  <si>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</si>
  <si>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</si>
  <si>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</si>
  <si>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</si>
  <si>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</si>
  <si>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шт.</t>
  </si>
  <si>
    <t xml:space="preserve">Земляные работы для устройства котлована </t>
  </si>
  <si>
    <t>Обратная засыпка котлована грунтом механизированная</t>
  </si>
  <si>
    <t xml:space="preserve">Земляные работы для устройства траншеи </t>
  </si>
  <si>
    <t>Обратная засыпка траншеи грунтом механизированная</t>
  </si>
  <si>
    <t xml:space="preserve">Погрузка лишнего грунта в автосамосвалы 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</si>
  <si>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</si>
  <si>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Уплотнение грунта пневматическими трамбовками, группа грунтов: 1-2</t>
  </si>
  <si>
    <t>Лестницы шахтные</t>
  </si>
  <si>
    <t>100 шт</t>
  </si>
  <si>
    <t>Установка люка</t>
  </si>
  <si>
    <t>Теплоснабжение. Переустройство трубопровода</t>
  </si>
  <si>
    <t>Остаток работ на Март 2024г.</t>
  </si>
  <si>
    <t>Февраль 2024г.</t>
  </si>
  <si>
    <t>Раздел 1. Земляные работы</t>
  </si>
  <si>
    <t>Под теплотрассу и камеру</t>
  </si>
  <si>
    <t>Разработка грунта в отвал экскаваторами "драглайн" или "обратная лопата" с ковшом вместимостью: 0,65 (0,5-1) м3, группа грунтов 2</t>
  </si>
  <si>
    <t xml:space="preserve">ФЕР01-01-003-08
</t>
  </si>
  <si>
    <t>2293,97</t>
  </si>
  <si>
    <t>0,981</t>
  </si>
  <si>
    <t>3227,12</t>
  </si>
  <si>
    <t>0,25679</t>
  </si>
  <si>
    <t>844,74</t>
  </si>
  <si>
    <t>0,72421</t>
  </si>
  <si>
    <t>2382,38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</si>
  <si>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</si>
  <si>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ФЕР01-01-013-08
</t>
  </si>
  <si>
    <t>3111,64</t>
  </si>
  <si>
    <t>0,083</t>
  </si>
  <si>
    <t>370,36</t>
  </si>
  <si>
    <t xml:space="preserve">ФЕР01-02-056-08
</t>
  </si>
  <si>
    <t>2480,48</t>
  </si>
  <si>
    <t>1,5322</t>
  </si>
  <si>
    <t>5026,28</t>
  </si>
  <si>
    <t>0,0979</t>
  </si>
  <si>
    <t>321,15</t>
  </si>
  <si>
    <t>1,4343</t>
  </si>
  <si>
    <t>4705,13</t>
  </si>
  <si>
    <t xml:space="preserve">Цена поставщика ООО "Террус"
</t>
  </si>
  <si>
    <t>162,38</t>
  </si>
  <si>
    <t>13477,54</t>
  </si>
  <si>
    <t>Засыпка траншей и котлованов с перемещением грунта до 5 м бульдозерами мощностью: 59 кВт (80 л.с.), группа грунтов 1</t>
  </si>
  <si>
    <t xml:space="preserve">ФЕР01-01-033-01
</t>
  </si>
  <si>
    <t>410,94</t>
  </si>
  <si>
    <t>0,338</t>
  </si>
  <si>
    <t>199,67</t>
  </si>
  <si>
    <t>0,17212</t>
  </si>
  <si>
    <t>101,68</t>
  </si>
  <si>
    <t>0,16588</t>
  </si>
  <si>
    <t>97,99</t>
  </si>
  <si>
    <t xml:space="preserve">ФЕР01-02-005-01
</t>
  </si>
  <si>
    <t>348,46</t>
  </si>
  <si>
    <t>165,16</t>
  </si>
  <si>
    <t>84,10</t>
  </si>
  <si>
    <t>84,1</t>
  </si>
  <si>
    <t>81,06</t>
  </si>
  <si>
    <t xml:space="preserve">ФЕР01-02-061-01
</t>
  </si>
  <si>
    <t>663,75</t>
  </si>
  <si>
    <t>0,845</t>
  </si>
  <si>
    <t>741,75</t>
  </si>
  <si>
    <t>Под водоприемный колодец и вент.шахту</t>
  </si>
  <si>
    <t>0,218</t>
  </si>
  <si>
    <t>717,14</t>
  </si>
  <si>
    <t>0,065</t>
  </si>
  <si>
    <t>213,82</t>
  </si>
  <si>
    <t>0,153</t>
  </si>
  <si>
    <t>503,32</t>
  </si>
  <si>
    <t>0,009</t>
  </si>
  <si>
    <t>40,16</t>
  </si>
  <si>
    <t>0,00879</t>
  </si>
  <si>
    <t>39,22</t>
  </si>
  <si>
    <t>0,00021</t>
  </si>
  <si>
    <t>0,94</t>
  </si>
  <si>
    <t>0,0381</t>
  </si>
  <si>
    <t>124,98</t>
  </si>
  <si>
    <t>0,03</t>
  </si>
  <si>
    <t>98,41</t>
  </si>
  <si>
    <t>0,0081</t>
  </si>
  <si>
    <t>26,57</t>
  </si>
  <si>
    <t>8,79</t>
  </si>
  <si>
    <t>1427,32</t>
  </si>
  <si>
    <t>0,17</t>
  </si>
  <si>
    <t>100,42</t>
  </si>
  <si>
    <t>0,086</t>
  </si>
  <si>
    <t>50,80</t>
  </si>
  <si>
    <t>50,8</t>
  </si>
  <si>
    <t>0,084</t>
  </si>
  <si>
    <t>49,62</t>
  </si>
  <si>
    <t>83,07</t>
  </si>
  <si>
    <t>42,03</t>
  </si>
  <si>
    <t>41,04</t>
  </si>
  <si>
    <t>0,43</t>
  </si>
  <si>
    <t>377,46</t>
  </si>
  <si>
    <t>0,08</t>
  </si>
  <si>
    <t>70,22</t>
  </si>
  <si>
    <t>0,35</t>
  </si>
  <si>
    <t>307,24</t>
  </si>
  <si>
    <t>После демонтажа</t>
  </si>
  <si>
    <t>0,077</t>
  </si>
  <si>
    <t>343,59</t>
  </si>
  <si>
    <t>0,015</t>
  </si>
  <si>
    <t>49,21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</si>
  <si>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</si>
  <si>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ФССЦпг-03-21-01-002
</t>
  </si>
  <si>
    <t>3,86</t>
  </si>
  <si>
    <t>123,84</t>
  </si>
  <si>
    <t>478,02</t>
  </si>
  <si>
    <t>8,64</t>
  </si>
  <si>
    <t>33,35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</si>
  <si>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</si>
  <si>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ФССЦпг-01-01-01-039
</t>
  </si>
  <si>
    <t>3,96</t>
  </si>
  <si>
    <t>34,21</t>
  </si>
  <si>
    <t>47,26</t>
  </si>
  <si>
    <t>39,09</t>
  </si>
  <si>
    <t>0,042</t>
  </si>
  <si>
    <t>36,87</t>
  </si>
  <si>
    <t>Раздел 2. Демонтажные работы</t>
  </si>
  <si>
    <t>Разборка: железобетонных фундаментов</t>
  </si>
  <si>
    <t xml:space="preserve">ФЕР46-04-001-03
</t>
  </si>
  <si>
    <t>438,22</t>
  </si>
  <si>
    <t>5,4</t>
  </si>
  <si>
    <t>2703,16</t>
  </si>
  <si>
    <t>Демонтаж металлических конструкций</t>
  </si>
  <si>
    <t xml:space="preserve">ФЕР09-03-037-01
</t>
  </si>
  <si>
    <t>1110,08</t>
  </si>
  <si>
    <t>3,71</t>
  </si>
  <si>
    <t>2444,01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</si>
  <si>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</si>
  <si>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 xml:space="preserve">ФЕР24-01-001-06
</t>
  </si>
  <si>
    <t>25612,62</t>
  </si>
  <si>
    <t>1177,84</t>
  </si>
  <si>
    <t>Покрытие поверхности изоляции трубопроводов: сталью оцинкованной / Демонтаж</t>
  </si>
  <si>
    <t xml:space="preserve">ФЕР26-01-049-02
</t>
  </si>
  <si>
    <t>2999,08</t>
  </si>
  <si>
    <t>0,4555</t>
  </si>
  <si>
    <t>498,52</t>
  </si>
  <si>
    <t>Разборка тепловой изоляции: из ваты минеральной</t>
  </si>
  <si>
    <t xml:space="preserve">ФЕРр66-24-2
</t>
  </si>
  <si>
    <t>158,72</t>
  </si>
  <si>
    <t>83,14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</si>
  <si>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</si>
  <si>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</si>
  <si>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3,28</t>
  </si>
  <si>
    <t>13,5</t>
  </si>
  <si>
    <t>44,28</t>
  </si>
  <si>
    <t xml:space="preserve">ФССЦпг-01-01-01-041
</t>
  </si>
  <si>
    <t>42,98</t>
  </si>
  <si>
    <t>0,312</t>
  </si>
  <si>
    <t>13,41</t>
  </si>
  <si>
    <t>Погрузка при автомобильных перевозках металлических конструкций массой до 1 т</t>
  </si>
  <si>
    <t xml:space="preserve">ФССЦпг-01-01-01-015
</t>
  </si>
  <si>
    <t>22,33</t>
  </si>
  <si>
    <t>5,66</t>
  </si>
  <si>
    <t>126,39</t>
  </si>
  <si>
    <t>21,85</t>
  </si>
  <si>
    <t>10,645</t>
  </si>
  <si>
    <t>1728,54</t>
  </si>
  <si>
    <t>Раздел 3. Устройство непроходных каналов</t>
  </si>
  <si>
    <t>Устройство основания под фундаменты: щебеночного</t>
  </si>
  <si>
    <t xml:space="preserve">ФЕР08-01-002-02
</t>
  </si>
  <si>
    <t>15,41</t>
  </si>
  <si>
    <t>5,63</t>
  </si>
  <si>
    <t>119,43</t>
  </si>
  <si>
    <t xml:space="preserve">Цена Поставщика ООО "Генпоставка"
</t>
  </si>
  <si>
    <t>325,21</t>
  </si>
  <si>
    <t>6,475</t>
  </si>
  <si>
    <t>2131,00</t>
  </si>
  <si>
    <t>2131</t>
  </si>
  <si>
    <t>Обеспыливание поверхности</t>
  </si>
  <si>
    <t xml:space="preserve">ФЕР13-06-004-01
</t>
  </si>
  <si>
    <t>0,93</t>
  </si>
  <si>
    <t>217,62</t>
  </si>
  <si>
    <t>153,62</t>
  </si>
  <si>
    <t>194,77</t>
  </si>
  <si>
    <t>18,02</t>
  </si>
  <si>
    <t>22,85</t>
  </si>
  <si>
    <t xml:space="preserve">ФЕР08-01-003-07
</t>
  </si>
  <si>
    <t>336</t>
  </si>
  <si>
    <t>0,533</t>
  </si>
  <si>
    <t>230,45</t>
  </si>
  <si>
    <t>Окраска металлических огрунтованных поверхностей: эмалью ПФ-115, за 2 раза</t>
  </si>
  <si>
    <t xml:space="preserve">ФЕР13-03-004-26
</t>
  </si>
  <si>
    <t>163,49</t>
  </si>
  <si>
    <t>0,014</t>
  </si>
  <si>
    <t>5,40</t>
  </si>
  <si>
    <t>Устройство непроходных каналов: одноячейковых, перекрываемых или опирающихся на плиту</t>
  </si>
  <si>
    <t xml:space="preserve">ФЕР07-06-001-01
</t>
  </si>
  <si>
    <t>17176,76</t>
  </si>
  <si>
    <t>0,1566</t>
  </si>
  <si>
    <t>3348,21</t>
  </si>
  <si>
    <t>Битумы нефтяные строительные кровельные БНК-90/30</t>
  </si>
  <si>
    <t xml:space="preserve">ФССЦ-01.2.01.02-0042
</t>
  </si>
  <si>
    <t>1412,5</t>
  </si>
  <si>
    <t>-0,53244</t>
  </si>
  <si>
    <t>-752,07</t>
  </si>
  <si>
    <t>Мастика КТ гидроизоляционная</t>
  </si>
  <si>
    <t xml:space="preserve">ФССЦ-01.2.03.03-0124
</t>
  </si>
  <si>
    <t>кг</t>
  </si>
  <si>
    <t>15,53</t>
  </si>
  <si>
    <t>120,15</t>
  </si>
  <si>
    <t>1865,93</t>
  </si>
  <si>
    <t xml:space="preserve">ФССЦ-01.2.03.03-0009
</t>
  </si>
  <si>
    <t>21597,69</t>
  </si>
  <si>
    <t>0,043</t>
  </si>
  <si>
    <t>928,70</t>
  </si>
  <si>
    <t>928,7</t>
  </si>
  <si>
    <t xml:space="preserve">ФССЦ-01.2.03.05-0010
</t>
  </si>
  <si>
    <t>11885,47</t>
  </si>
  <si>
    <t>0,12015</t>
  </si>
  <si>
    <t>1428,04</t>
  </si>
  <si>
    <t>Лоток Л11-15, бетон B35 (М450), объем 1,44 м3, расход арматуры 242,1 кг / прим. Лоток Л11-15/2</t>
  </si>
  <si>
    <t xml:space="preserve">ФССЦ-05.1.01.10-0077
</t>
  </si>
  <si>
    <t>2710,56</t>
  </si>
  <si>
    <t>14908,08</t>
  </si>
  <si>
    <t>Лоток с отверстиями, бетон B15 (М200), расход арматуры 70 кг/м3, объем до 2м3 (для непроходных каналов)</t>
  </si>
  <si>
    <t xml:space="preserve">ФССЦ-05.1.01.10-0182
</t>
  </si>
  <si>
    <t>1285,62</t>
  </si>
  <si>
    <t>7,92</t>
  </si>
  <si>
    <t>10182,11</t>
  </si>
  <si>
    <t>Плиты перекрытия П12д-15, бетон B25, объем 0,18 м3, расход арматуры 10,40 кг</t>
  </si>
  <si>
    <t xml:space="preserve">ФССЦ-05.1.06.09-0057
</t>
  </si>
  <si>
    <t>213,7</t>
  </si>
  <si>
    <t>9189,10</t>
  </si>
  <si>
    <t>9189,1</t>
  </si>
  <si>
    <t xml:space="preserve">ФССЦ-04.3.01.09-0014
</t>
  </si>
  <si>
    <t>519,8</t>
  </si>
  <si>
    <t>0,65</t>
  </si>
  <si>
    <t>337,87</t>
  </si>
  <si>
    <t>0,045</t>
  </si>
  <si>
    <t>23,39</t>
  </si>
  <si>
    <t>0,605</t>
  </si>
  <si>
    <t>314,48</t>
  </si>
  <si>
    <t>Установка опор из плит и колец диаметром: до 1000 мм</t>
  </si>
  <si>
    <t xml:space="preserve">ФЕР07-02-002-01
</t>
  </si>
  <si>
    <t>22115,99</t>
  </si>
  <si>
    <t>0,007</t>
  </si>
  <si>
    <t>214,82</t>
  </si>
  <si>
    <t>Опорные подушки ОП 5 (бетон B15, объем 0,05 м3, расход арматуры 5,4 кг)</t>
  </si>
  <si>
    <t xml:space="preserve">ФССЦ-05.1.08.09-0005
</t>
  </si>
  <si>
    <t>128,71</t>
  </si>
  <si>
    <t>1801,94</t>
  </si>
  <si>
    <t>Заделка отверстий, гнезд и борозд: в перекрытиях железобетонных площадью до 0,1 м2</t>
  </si>
  <si>
    <t xml:space="preserve">ФЕР46-03-017-01
</t>
  </si>
  <si>
    <t>1010,45</t>
  </si>
  <si>
    <t>0,02</t>
  </si>
  <si>
    <t>21,59</t>
  </si>
  <si>
    <t>Смеси бетонные тяжелого бетона (БСТ), класс B25 (М350)</t>
  </si>
  <si>
    <t xml:space="preserve">ФССЦ-04.1.02.05-0009
</t>
  </si>
  <si>
    <t>725,69</t>
  </si>
  <si>
    <t>0,0208</t>
  </si>
  <si>
    <t>15,09</t>
  </si>
  <si>
    <t>Раздел 4. Прокладка трубопроводов.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</si>
  <si>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</si>
  <si>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ФЕР24-01-002-06
</t>
  </si>
  <si>
    <t>27599,17</t>
  </si>
  <si>
    <t>0,066</t>
  </si>
  <si>
    <t>2374,27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</si>
  <si>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</si>
  <si>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 xml:space="preserve">ФССЦ-23.5.02.02-0009
</t>
  </si>
  <si>
    <t>169,91</t>
  </si>
  <si>
    <t>11214,06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</si>
  <si>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</si>
  <si>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 xml:space="preserve">ФССЦ-23.8.04.06-0090
</t>
  </si>
  <si>
    <t>205</t>
  </si>
  <si>
    <t>2870,00</t>
  </si>
  <si>
    <t>2460,00</t>
  </si>
  <si>
    <t>2460</t>
  </si>
  <si>
    <t>410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</si>
  <si>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</si>
  <si>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ФЕР24-01-004-06
</t>
  </si>
  <si>
    <t>21124,14</t>
  </si>
  <si>
    <t>0,049</t>
  </si>
  <si>
    <t>1366,11</t>
  </si>
  <si>
    <t>8325,59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</si>
  <si>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</si>
  <si>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ФЕР24-01-004-03
</t>
  </si>
  <si>
    <t>16004,45</t>
  </si>
  <si>
    <t>0,011</t>
  </si>
  <si>
    <t>227,36</t>
  </si>
  <si>
    <t>0,00781</t>
  </si>
  <si>
    <t>161,41</t>
  </si>
  <si>
    <t>0,00319</t>
  </si>
  <si>
    <t>65,95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</si>
  <si>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</si>
  <si>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 xml:space="preserve">ФССЦ-23.5.02.02-0052
</t>
  </si>
  <si>
    <t>73,38</t>
  </si>
  <si>
    <t>807,18</t>
  </si>
  <si>
    <t>7,81</t>
  </si>
  <si>
    <t>573,10</t>
  </si>
  <si>
    <t>573,1</t>
  </si>
  <si>
    <t>3,19</t>
  </si>
  <si>
    <t>234,08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</si>
  <si>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</si>
  <si>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 xml:space="preserve">ФССЦ-23.8.04.06-0071
</t>
  </si>
  <si>
    <t>50,42</t>
  </si>
  <si>
    <t>302,52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</si>
  <si>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</si>
  <si>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ФЕР24-01-001-01
</t>
  </si>
  <si>
    <t>16620,74</t>
  </si>
  <si>
    <t>0,0105</t>
  </si>
  <si>
    <t>228,43</t>
  </si>
  <si>
    <t>0,0085</t>
  </si>
  <si>
    <t>184,93</t>
  </si>
  <si>
    <t>0,002</t>
  </si>
  <si>
    <t>43,5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</si>
  <si>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</si>
  <si>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 xml:space="preserve">ФССЦ-23.3.03.02-0028
</t>
  </si>
  <si>
    <t>47,78</t>
  </si>
  <si>
    <t>10,605</t>
  </si>
  <si>
    <t>506,71</t>
  </si>
  <si>
    <t>8,5</t>
  </si>
  <si>
    <t>406,13</t>
  </si>
  <si>
    <t>2,105</t>
  </si>
  <si>
    <t>100,58</t>
  </si>
  <si>
    <t>Отводы крутоизогнутые бесшовные приварные 90° из стали марок 20 и 09Г2С, наружный диаметр 45 мм, толщина стенки 6,0 мм</t>
  </si>
  <si>
    <t xml:space="preserve">ФССЦ-23.8.04.06-0250
</t>
  </si>
  <si>
    <t>15,68</t>
  </si>
  <si>
    <t>125,44</t>
  </si>
  <si>
    <t>Прокладка по стенам зданий и в каналах трубопроводов из чугунных канализационных труб диаметром: 100 мм</t>
  </si>
  <si>
    <t xml:space="preserve">ФЕР16-01-005-02
</t>
  </si>
  <si>
    <t>1153,88</t>
  </si>
  <si>
    <t>20,09</t>
  </si>
  <si>
    <t>Трубы чугунные канализационные, длина 2 м, диаметр условного прохода 100 мм</t>
  </si>
  <si>
    <t xml:space="preserve">ФССЦ-23.6.01.01-0002
</t>
  </si>
  <si>
    <t>69,47</t>
  </si>
  <si>
    <t>1,4</t>
  </si>
  <si>
    <t>97,26</t>
  </si>
  <si>
    <t>Установка задвижек или клапанов стальных для горячей воды и пара диаметром: 150 мм</t>
  </si>
  <si>
    <t xml:space="preserve">ФЕР24-01-032-04
</t>
  </si>
  <si>
    <t>компл</t>
  </si>
  <si>
    <t>193,14</t>
  </si>
  <si>
    <t>1075,87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</si>
  <si>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</si>
  <si>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 xml:space="preserve">ФССЦ-18.1.09.07-0042
</t>
  </si>
  <si>
    <t>5021,43</t>
  </si>
  <si>
    <t>20085,72</t>
  </si>
  <si>
    <t>Установка задвижек или клапанов стальных для горячей воды и пара диаметром: 50 мм</t>
  </si>
  <si>
    <t xml:space="preserve">ФЕР24-01-032-01
</t>
  </si>
  <si>
    <t>78,35</t>
  </si>
  <si>
    <t>437,83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</si>
  <si>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</si>
  <si>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 xml:space="preserve">ФССЦ-18.1.09.07-0071
</t>
  </si>
  <si>
    <t>507,69</t>
  </si>
  <si>
    <t>2030,76</t>
  </si>
  <si>
    <t>Установка задвижек или клапанов стальных для горячей воды и пара диаметром: 80 мм</t>
  </si>
  <si>
    <t xml:space="preserve">ФЕР24-01-032-02
</t>
  </si>
  <si>
    <t>126,46</t>
  </si>
  <si>
    <t>354,17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</si>
  <si>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</si>
  <si>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 xml:space="preserve">ФССЦ-18.1.09.07-0062
</t>
  </si>
  <si>
    <t>1224,17</t>
  </si>
  <si>
    <t>2448,34</t>
  </si>
  <si>
    <t>Приварка фланцев к стальным трубопроводам диаметром: 100 мм</t>
  </si>
  <si>
    <t xml:space="preserve">ФЕР22-03-014-03
</t>
  </si>
  <si>
    <t>57,87</t>
  </si>
  <si>
    <t>81,11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</si>
  <si>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</si>
  <si>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 xml:space="preserve">ФССЦ-23.8.03.11-0131
</t>
  </si>
  <si>
    <t>84,41</t>
  </si>
  <si>
    <t>Установка фасонных частей чугунных диаметром: 50-100 мм</t>
  </si>
  <si>
    <t xml:space="preserve">ФЕР22-03-001-01
</t>
  </si>
  <si>
    <t>9584,72</t>
  </si>
  <si>
    <t>0,0131</t>
  </si>
  <si>
    <t>127,44</t>
  </si>
  <si>
    <t>Части чугунные фасонные соединительные к чугунным напорным трубам, наружный диаметр 50-100 мм</t>
  </si>
  <si>
    <t xml:space="preserve">ФССЦ-23.8.05.15-0001
</t>
  </si>
  <si>
    <t>8458,2</t>
  </si>
  <si>
    <t>-0,0131</t>
  </si>
  <si>
    <t>-110,80</t>
  </si>
  <si>
    <t>-110,8</t>
  </si>
  <si>
    <t>Патрубок фланец-гладкий конец ПФГ из высокопрочного чугуна с цементно-песчаным покрытием, диаметр 100 мм, длина 350 мм</t>
  </si>
  <si>
    <t xml:space="preserve">ФССЦ-23.8.05.07-0001
</t>
  </si>
  <si>
    <t>430,03</t>
  </si>
  <si>
    <t>Установка задвижек или клапанов обратных чугунных диаметром: 100 мм</t>
  </si>
  <si>
    <t xml:space="preserve">ФЕР22-03-006-03
</t>
  </si>
  <si>
    <t>38,93</t>
  </si>
  <si>
    <t>43,79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</si>
  <si>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</si>
  <si>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 xml:space="preserve">ФССЦ-18.1.02.01-0203
</t>
  </si>
  <si>
    <t>476,7</t>
  </si>
  <si>
    <t>476,70</t>
  </si>
  <si>
    <t>Изоляция трубопровода</t>
  </si>
  <si>
    <t>Изоляция трубопроводов: матами минераловатными, плитами минераловатными на синтетическом связующем</t>
  </si>
  <si>
    <t xml:space="preserve">ФЕР26-01-009-01
</t>
  </si>
  <si>
    <t>475,59</t>
  </si>
  <si>
    <t>6,25</t>
  </si>
  <si>
    <t>3357,59</t>
  </si>
  <si>
    <t>Маты минераловатные прошивные без обкладок, 125, толщина 80 мм</t>
  </si>
  <si>
    <t xml:space="preserve">ФССЦ-12.2.04.04-1017
</t>
  </si>
  <si>
    <t>719,19</t>
  </si>
  <si>
    <t>6,75</t>
  </si>
  <si>
    <t>4854,53</t>
  </si>
  <si>
    <t>Покрытие поверхности изоляции трубопроводов: сталью оцинкованной</t>
  </si>
  <si>
    <t>1,17</t>
  </si>
  <si>
    <t>4531,74</t>
  </si>
  <si>
    <t>1,106</t>
  </si>
  <si>
    <t>4283,85</t>
  </si>
  <si>
    <t>0,0639999999999998</t>
  </si>
  <si>
    <t>247,89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</si>
  <si>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</si>
  <si>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 xml:space="preserve">ФССЦ-12.2.01.01-0013
</t>
  </si>
  <si>
    <t>99,2</t>
  </si>
  <si>
    <t>142,74</t>
  </si>
  <si>
    <t>14159,81</t>
  </si>
  <si>
    <t>134,8954</t>
  </si>
  <si>
    <t>13381,62</t>
  </si>
  <si>
    <t>7,84460000000001</t>
  </si>
  <si>
    <t>778,19</t>
  </si>
  <si>
    <t>Окраска трубопровода в ТК</t>
  </si>
  <si>
    <t>Окраска металлических огрунтованных поверхностей: эмалью КО-811</t>
  </si>
  <si>
    <t xml:space="preserve">ФЕР13-03-004-21
</t>
  </si>
  <si>
    <t>1400,11</t>
  </si>
  <si>
    <t>988,93</t>
  </si>
  <si>
    <t>Зонт на трубопровод</t>
  </si>
  <si>
    <t>Установка зонтов над шахтами из листовой стали круглого сечения диаметром: 450 мм</t>
  </si>
  <si>
    <t xml:space="preserve">ФЕР20-02-009-05
</t>
  </si>
  <si>
    <t>11,95</t>
  </si>
  <si>
    <t>60,11</t>
  </si>
  <si>
    <t>Крепления для трубопроводов (кронштейны, планки, хомуты)</t>
  </si>
  <si>
    <t xml:space="preserve">ФССЦ-23.1.02.07-0002
</t>
  </si>
  <si>
    <t>11,99</t>
  </si>
  <si>
    <t>41,96</t>
  </si>
  <si>
    <t>503,10</t>
  </si>
  <si>
    <t>503,1</t>
  </si>
  <si>
    <t>Зонты вентиляционных систем из листовой и сортовой стали, круглые, диаметр шахты 450 мм</t>
  </si>
  <si>
    <t xml:space="preserve">ФССЦ-19.2.02.01-0005
</t>
  </si>
  <si>
    <t>240,98</t>
  </si>
  <si>
    <t>963,92</t>
  </si>
  <si>
    <t>Устройство лестниц для обслуживания арматуры</t>
  </si>
  <si>
    <t>Монтаж лестниц прямолинейных и криволинейных, пожарных с ограждением</t>
  </si>
  <si>
    <t xml:space="preserve">ФЕР09-03-029-01
</t>
  </si>
  <si>
    <t>1031,48</t>
  </si>
  <si>
    <t>0,892</t>
  </si>
  <si>
    <t>1260,21</t>
  </si>
  <si>
    <t>Ограждения лестничных проемов, лестничные марши, пожарные лестницы</t>
  </si>
  <si>
    <t xml:space="preserve">ФССЦ-07.2.05.01-0032
</t>
  </si>
  <si>
    <t>7571</t>
  </si>
  <si>
    <t>6753,33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</si>
  <si>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</si>
  <si>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ФЕР13-03-004-28
</t>
  </si>
  <si>
    <t>1993</t>
  </si>
  <si>
    <t>0,261</t>
  </si>
  <si>
    <t>1045,75</t>
  </si>
  <si>
    <t>Раздел 5. Воодоприёмный колодец ВК-1</t>
  </si>
  <si>
    <t>Устройство круглых колодцев из сборного железобетона в грунтах: сухих</t>
  </si>
  <si>
    <t xml:space="preserve">ФЕР22-04-001-01
</t>
  </si>
  <si>
    <t>8227,35</t>
  </si>
  <si>
    <t>0,2153</t>
  </si>
  <si>
    <t>1902,46</t>
  </si>
  <si>
    <t>Плита железобетонная покрытий, перекрытий и днищ</t>
  </si>
  <si>
    <t xml:space="preserve">ФССЦ-05.1.01.13-0043
</t>
  </si>
  <si>
    <t>1382,9</t>
  </si>
  <si>
    <t>-0,850435</t>
  </si>
  <si>
    <t>-1176,07</t>
  </si>
  <si>
    <t>Плита железобетонная покрытий, перекрытий и днищ/Плита перекрытия колодца ПК-15 V=0,27 м3</t>
  </si>
  <si>
    <t>0,27</t>
  </si>
  <si>
    <t>373,38</t>
  </si>
  <si>
    <t>Плита железобетонная покрытий, перекрытий и днищ /Опорная плита ОП-1к,  0,403</t>
  </si>
  <si>
    <t>0,403</t>
  </si>
  <si>
    <t>557,31</t>
  </si>
  <si>
    <t>Кольцо стеновое смотровых колодцев КС7.9, бетон B15 (М200), объем 0,15 м3, расход арматуры 4,80 кг</t>
  </si>
  <si>
    <t xml:space="preserve">ФССЦ-05.1.01.09-0052
</t>
  </si>
  <si>
    <t>234,87</t>
  </si>
  <si>
    <t>Кольцо для колодцев сборное железобетонное, диаметр 700 мм, 0,17 м3 / КС7-10</t>
  </si>
  <si>
    <t xml:space="preserve">ФССЦ-05.1.01.09-0001
</t>
  </si>
  <si>
    <t>375,59</t>
  </si>
  <si>
    <t>Кольцо для колодцев сборное железобетонное, диаметр 1500 мм /Колодец ВГ-15</t>
  </si>
  <si>
    <t xml:space="preserve">ФССЦ-05.1.01.09-0003
</t>
  </si>
  <si>
    <t>806,47</t>
  </si>
  <si>
    <t>1,98</t>
  </si>
  <si>
    <t>1596,81</t>
  </si>
  <si>
    <t>Люк чугунный тяжелый</t>
  </si>
  <si>
    <t xml:space="preserve">ФССЦ-08.1.02.06-0043
</t>
  </si>
  <si>
    <t>569,52</t>
  </si>
  <si>
    <t xml:space="preserve">ФССЦ-07.5.01.02-0042
</t>
  </si>
  <si>
    <t>12470</t>
  </si>
  <si>
    <t>561,15</t>
  </si>
  <si>
    <t>0,0292</t>
  </si>
  <si>
    <t>364,12</t>
  </si>
  <si>
    <t>0,0158</t>
  </si>
  <si>
    <t>197,03</t>
  </si>
  <si>
    <t>Скобы скрепляющие и для подвеса / ГС-1 (3 шт),СК-4 шт</t>
  </si>
  <si>
    <t xml:space="preserve">ФССЦ-01.7.15.10-0057
</t>
  </si>
  <si>
    <t>6,5</t>
  </si>
  <si>
    <t>70,49</t>
  </si>
  <si>
    <t>458,19</t>
  </si>
  <si>
    <t>1,77</t>
  </si>
  <si>
    <t>0,91</t>
  </si>
  <si>
    <t>1,15</t>
  </si>
  <si>
    <t>0,49</t>
  </si>
  <si>
    <t>0,62</t>
  </si>
  <si>
    <t>Огрунтовка металлических поверхностей за один раз: грунтовкой ГФ-021</t>
  </si>
  <si>
    <t xml:space="preserve">ФЕР13-03-002-04
</t>
  </si>
  <si>
    <t>217,81</t>
  </si>
  <si>
    <t>3,37</t>
  </si>
  <si>
    <t>0,0091</t>
  </si>
  <si>
    <t>2,18</t>
  </si>
  <si>
    <t>0,0049</t>
  </si>
  <si>
    <t>1,19</t>
  </si>
  <si>
    <t>3,50</t>
  </si>
  <si>
    <t>3,5</t>
  </si>
  <si>
    <t>1,9</t>
  </si>
  <si>
    <t xml:space="preserve">ФЕР23-04-011-01
</t>
  </si>
  <si>
    <t>15,79</t>
  </si>
  <si>
    <t>21,16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</si>
  <si>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</si>
  <si>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 xml:space="preserve">ФССЦ-07.2.07.13-0111
</t>
  </si>
  <si>
    <t>22761,14</t>
  </si>
  <si>
    <t>0,0212</t>
  </si>
  <si>
    <t>482,54</t>
  </si>
  <si>
    <t>0,416</t>
  </si>
  <si>
    <t>179,86</t>
  </si>
  <si>
    <t>0,09984</t>
  </si>
  <si>
    <t>2156,31</t>
  </si>
  <si>
    <t>0,01248</t>
  </si>
  <si>
    <t>148,33</t>
  </si>
  <si>
    <t>Пробивка отверстий в колодцах и коробках железобетонных / 2 отвертия для трубы БНТ 100, 1 отверстие для ТЧК-100</t>
  </si>
  <si>
    <t xml:space="preserve">ФЕР34-02-016-01
</t>
  </si>
  <si>
    <t>261,02</t>
  </si>
  <si>
    <t>1,423</t>
  </si>
  <si>
    <t>527,03</t>
  </si>
  <si>
    <t>Заделка отверстий, гнезд и борозд: в стенах и перегородках железобетонных площадью до 0,2 м2</t>
  </si>
  <si>
    <t xml:space="preserve">ФЕР46-03-017-04
</t>
  </si>
  <si>
    <t>1462,01</t>
  </si>
  <si>
    <t>30,81</t>
  </si>
  <si>
    <t>Смеси бетонные тяжелого бетона (БСТ), класс B20 (М250)</t>
  </si>
  <si>
    <t xml:space="preserve">ФССЦ-04.1.02.05-0007
</t>
  </si>
  <si>
    <t>665</t>
  </si>
  <si>
    <t>13,83</t>
  </si>
  <si>
    <t>Монтаж щитов и блоков встроенных площадок с настилом из листовой стали, ребрами жесткости, составного сечения</t>
  </si>
  <si>
    <t xml:space="preserve">ФЕР09-03-031-01
</t>
  </si>
  <si>
    <t>623,4</t>
  </si>
  <si>
    <t>0,123</t>
  </si>
  <si>
    <t>102,17</t>
  </si>
  <si>
    <t>Прокат толстолистовой горячекатаный в листах, марка стали Ст3, толщина 10-13 мм</t>
  </si>
  <si>
    <t xml:space="preserve">ФССЦ-08.3.05.02-0061
</t>
  </si>
  <si>
    <t>6671,97</t>
  </si>
  <si>
    <t>820,65</t>
  </si>
  <si>
    <t>Резка стального профилированного настила (применит.)</t>
  </si>
  <si>
    <t xml:space="preserve">ФЕР09-05-006-01
</t>
  </si>
  <si>
    <t>м реза</t>
  </si>
  <si>
    <t>3,05</t>
  </si>
  <si>
    <t>4,8</t>
  </si>
  <si>
    <t>19,36</t>
  </si>
  <si>
    <t>Устройство стяжек: цементных толщиной 20 мм</t>
  </si>
  <si>
    <t xml:space="preserve">ФЕР11-01-011-01
</t>
  </si>
  <si>
    <t>334,81</t>
  </si>
  <si>
    <t>0,025</t>
  </si>
  <si>
    <t>11,13</t>
  </si>
  <si>
    <t>Смеси бетонные тяжелого бетона (БСТ), класс B15 (М200)</t>
  </si>
  <si>
    <t xml:space="preserve">ФССЦ-04.1.02.05-0006
</t>
  </si>
  <si>
    <t>592,76</t>
  </si>
  <si>
    <t>0,051</t>
  </si>
  <si>
    <t>30,23</t>
  </si>
  <si>
    <t>Раздел 6. Устройство тепловой камеры ТК-1</t>
  </si>
  <si>
    <t>Устройство бетонной подготовки</t>
  </si>
  <si>
    <t xml:space="preserve">ФЕР06-01-001-01
</t>
  </si>
  <si>
    <t>3528,33</t>
  </si>
  <si>
    <t>0,017</t>
  </si>
  <si>
    <t>77,40</t>
  </si>
  <si>
    <t>77,4</t>
  </si>
  <si>
    <t>Смеси бетонные тяжелого бетона (БСТ), класс В10 (М150)</t>
  </si>
  <si>
    <t xml:space="preserve">ФССЦ-04.1.02.05-0004
</t>
  </si>
  <si>
    <t>490</t>
  </si>
  <si>
    <t>1,734</t>
  </si>
  <si>
    <t>849,66</t>
  </si>
  <si>
    <t>Устройство стен и плоских днищ при толщине: более 150 мм прямоугольных сооружений</t>
  </si>
  <si>
    <t xml:space="preserve">ФЕР06-13-001-04
</t>
  </si>
  <si>
    <t>17965,44</t>
  </si>
  <si>
    <t>0,099</t>
  </si>
  <si>
    <t>2313,79</t>
  </si>
  <si>
    <t>0,0954</t>
  </si>
  <si>
    <t>2229,64</t>
  </si>
  <si>
    <t>0,00360000000000001</t>
  </si>
  <si>
    <t>84,15</t>
  </si>
  <si>
    <t>Смеси бетонные мелкозернистого бетона (БСМ), класс В25 (М350)</t>
  </si>
  <si>
    <t xml:space="preserve">ФССЦ-04.1.02.01-0009
</t>
  </si>
  <si>
    <t>653,31</t>
  </si>
  <si>
    <t>10,0485</t>
  </si>
  <si>
    <t>6565,77</t>
  </si>
  <si>
    <t>9,68</t>
  </si>
  <si>
    <t>6324,04</t>
  </si>
  <si>
    <t>0,370000000000001</t>
  </si>
  <si>
    <t>241,73</t>
  </si>
  <si>
    <t>Смеси бетонные тяжелого бетона (БСТ), класс В25 (М350)</t>
  </si>
  <si>
    <t>10,05</t>
  </si>
  <si>
    <t>97,34</t>
  </si>
  <si>
    <t>93,76</t>
  </si>
  <si>
    <t>3,58</t>
  </si>
  <si>
    <t>Каркасы арматурные класса А-I диаметром: 10 мм</t>
  </si>
  <si>
    <t xml:space="preserve">ФССЦ-08.4.02.03-0002
</t>
  </si>
  <si>
    <t>7370</t>
  </si>
  <si>
    <t>125,29</t>
  </si>
  <si>
    <t>Каркасы арматурные класса А-I диаметром: 8 мм</t>
  </si>
  <si>
    <t xml:space="preserve">ФССЦ-08.4.02.03-0001
</t>
  </si>
  <si>
    <t>7325,47</t>
  </si>
  <si>
    <t>109,88</t>
  </si>
  <si>
    <t>Сталь арматурная, горячекатаная, периодического профиля, класс А-III, диаметр 14 мм</t>
  </si>
  <si>
    <t xml:space="preserve">ФССЦ-08.4.03.03-0033
</t>
  </si>
  <si>
    <t>7997,23</t>
  </si>
  <si>
    <t>1,632</t>
  </si>
  <si>
    <t>13051,48</t>
  </si>
  <si>
    <t>1,569</t>
  </si>
  <si>
    <t>12547,65</t>
  </si>
  <si>
    <t>0,0629999999999999</t>
  </si>
  <si>
    <t>503,83</t>
  </si>
  <si>
    <t>Сталь арматурная, горячекатаная, гладкая, класс А-I, диаметр 8 мм</t>
  </si>
  <si>
    <t xml:space="preserve">ФССЦ-08.4.03.02-0002
</t>
  </si>
  <si>
    <t>6780</t>
  </si>
  <si>
    <t>0,01302</t>
  </si>
  <si>
    <t>88,28</t>
  </si>
  <si>
    <t>Установка стальных конструкций, остающихся в теле бетона</t>
  </si>
  <si>
    <t xml:space="preserve">ФЕР06-03-004-08
</t>
  </si>
  <si>
    <t>906,9</t>
  </si>
  <si>
    <t>0,0386</t>
  </si>
  <si>
    <t>47,29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</si>
  <si>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</si>
  <si>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ФССЦ-23.5.01.08-0012
</t>
  </si>
  <si>
    <t>404,29</t>
  </si>
  <si>
    <t>0,75</t>
  </si>
  <si>
    <t>303,22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</si>
  <si>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</si>
  <si>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ФССЦ-23.5.02.02-0072
</t>
  </si>
  <si>
    <t>0,5</t>
  </si>
  <si>
    <t>48,50</t>
  </si>
  <si>
    <t>48,5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</si>
  <si>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</si>
  <si>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ФССЦ-23.3.03.02-0102
</t>
  </si>
  <si>
    <t>106,21</t>
  </si>
  <si>
    <t>0,25</t>
  </si>
  <si>
    <t>26,55</t>
  </si>
  <si>
    <t>Устройство круглых колодцев из сборного железобетона в грунтах: мокрых</t>
  </si>
  <si>
    <t xml:space="preserve">ФЕР22-04-001-02
</t>
  </si>
  <si>
    <t>14035</t>
  </si>
  <si>
    <t>0,4756</t>
  </si>
  <si>
    <t>7054,31</t>
  </si>
  <si>
    <t>-1,87862</t>
  </si>
  <si>
    <t>-2597,94</t>
  </si>
  <si>
    <t>469,74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</si>
  <si>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</si>
  <si>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</si>
  <si>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3678,51</t>
  </si>
  <si>
    <t>Плита железобетонная покрытий, перекрытий и днищ/Опорная плита ОП-1к</t>
  </si>
  <si>
    <t>0,806</t>
  </si>
  <si>
    <t>1114,62</t>
  </si>
  <si>
    <t>Плита железобетонная покрытий, перекрытий и днищ/Плита перекрытия каналов и камер ВП-31-12</t>
  </si>
  <si>
    <t>0,99</t>
  </si>
  <si>
    <t>1369,07</t>
  </si>
  <si>
    <t>1139,04</t>
  </si>
  <si>
    <t>42,33</t>
  </si>
  <si>
    <t>0,0424</t>
  </si>
  <si>
    <t>965,07</t>
  </si>
  <si>
    <t>Монтаж съемных металлических полов из плит размером 500х500 мм: стальных штампованных</t>
  </si>
  <si>
    <t xml:space="preserve">ФЕР09-03-049-01
</t>
  </si>
  <si>
    <t>4446,09</t>
  </si>
  <si>
    <t>0,01</t>
  </si>
  <si>
    <t>58,93</t>
  </si>
  <si>
    <t>533,76</t>
  </si>
  <si>
    <t>Вырезка отверстий в металлоконструкциях при толщине стали: от 5 до 10 мм</t>
  </si>
  <si>
    <t xml:space="preserve">ФЕР09-05-007-02
</t>
  </si>
  <si>
    <t>404,32</t>
  </si>
  <si>
    <t>0,027</t>
  </si>
  <si>
    <t>13,21</t>
  </si>
  <si>
    <t>Огрунтовка металлических поверхностей за один раз: грунтовкой цинконаполненной</t>
  </si>
  <si>
    <t xml:space="preserve">ФЕР13-03-002-17
</t>
  </si>
  <si>
    <t>1364,91</t>
  </si>
  <si>
    <t>27,70</t>
  </si>
  <si>
    <t>27,7</t>
  </si>
  <si>
    <t>80,13</t>
  </si>
  <si>
    <t>Шахты опуска, подъема</t>
  </si>
  <si>
    <t>Устройство стен и плоских днищ при толщине: до 150 мм круглых сооружений</t>
  </si>
  <si>
    <t xml:space="preserve">ФЕР06-13-001-01
</t>
  </si>
  <si>
    <t>40552,86</t>
  </si>
  <si>
    <t>0,0078</t>
  </si>
  <si>
    <t>400,53</t>
  </si>
  <si>
    <t>0,7917</t>
  </si>
  <si>
    <t>517,23</t>
  </si>
  <si>
    <t>0,79</t>
  </si>
  <si>
    <t>7,65</t>
  </si>
  <si>
    <t>Сталь арматурная, горячекатаная, периодического профиля, класс А-III, диаметр 8 мм</t>
  </si>
  <si>
    <t xml:space="preserve">ФССЦ-08.4.03.03-0030
</t>
  </si>
  <si>
    <t>8102,64</t>
  </si>
  <si>
    <t>0,053</t>
  </si>
  <si>
    <t>429,44</t>
  </si>
  <si>
    <t>Сталь арматурная, горячекатаная, периодического профиля, класс А-III, диаметр 20-22 мм</t>
  </si>
  <si>
    <t xml:space="preserve">ФССЦ-08.4.03.03-0035
</t>
  </si>
  <si>
    <t>7917</t>
  </si>
  <si>
    <t>0,031</t>
  </si>
  <si>
    <t>245,43</t>
  </si>
  <si>
    <t>Сталь арматурная, горячекатаная, гладкая, класс А-I, диаметр 10 мм</t>
  </si>
  <si>
    <t xml:space="preserve">ФССЦ-08.4.03.02-0003
</t>
  </si>
  <si>
    <t>6726,18</t>
  </si>
  <si>
    <t>0,0051</t>
  </si>
  <si>
    <t>34,30</t>
  </si>
  <si>
    <t>34,3</t>
  </si>
  <si>
    <t>5,3</t>
  </si>
  <si>
    <t>6,72</t>
  </si>
  <si>
    <t>3,8</t>
  </si>
  <si>
    <t>4,82</t>
  </si>
  <si>
    <t>1,5</t>
  </si>
  <si>
    <t>0,038</t>
  </si>
  <si>
    <t>16,42</t>
  </si>
  <si>
    <t>0,00208</t>
  </si>
  <si>
    <t>44,92</t>
  </si>
  <si>
    <t>0,006</t>
  </si>
  <si>
    <t>71,31</t>
  </si>
  <si>
    <t>Устройство отверстий в плите перекрытия методом сверления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</si>
  <si>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</si>
  <si>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 xml:space="preserve">ФЕР46-03-004-56
</t>
  </si>
  <si>
    <t>100 отверстий</t>
  </si>
  <si>
    <t>14110,32</t>
  </si>
  <si>
    <t>324,48</t>
  </si>
  <si>
    <t>Анкер-шпилька М12х115/20</t>
  </si>
  <si>
    <t xml:space="preserve">ФССЦ-01.7.15.01-0001
</t>
  </si>
  <si>
    <t>42,49</t>
  </si>
  <si>
    <t>84,98</t>
  </si>
  <si>
    <t>На каждые 10 мм изменения глубины сверления добавлять или исключать: к расценке 46-03-004-56/ до толщины 260 мм</t>
  </si>
  <si>
    <t xml:space="preserve">ФЕР46-03-004-75
</t>
  </si>
  <si>
    <t>549,45</t>
  </si>
  <si>
    <t>75,81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</si>
  <si>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</si>
  <si>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ФССЦ-01.7.17.09-1186
</t>
  </si>
  <si>
    <t>9709,18</t>
  </si>
  <si>
    <t>0,1516</t>
  </si>
  <si>
    <t>1471,91</t>
  </si>
  <si>
    <t>Монтаж футляров проходов стен (Лист 9)</t>
  </si>
  <si>
    <t>Установка гильз из стальных труб диаметром: 200 мм / прим. 426х7,0</t>
  </si>
  <si>
    <t xml:space="preserve">ФЕР29-01-253-03
</t>
  </si>
  <si>
    <t>10 шт</t>
  </si>
  <si>
    <t>86,09</t>
  </si>
  <si>
    <t>0,4</t>
  </si>
  <si>
    <t>45,38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</si>
  <si>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</si>
  <si>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ФССЦ-23.5.01.08-0015
</t>
  </si>
  <si>
    <t>542,3</t>
  </si>
  <si>
    <t>0,8</t>
  </si>
  <si>
    <t>433,84</t>
  </si>
  <si>
    <t>Заполнение трубопроводов или межтрубного пространства при трубах в футляре: бетоном</t>
  </si>
  <si>
    <t xml:space="preserve">ФЕРр66-38-2
</t>
  </si>
  <si>
    <t>661,12</t>
  </si>
  <si>
    <t>0,621</t>
  </si>
  <si>
    <t>419,47</t>
  </si>
  <si>
    <t>0,022</t>
  </si>
  <si>
    <t>14,86</t>
  </si>
  <si>
    <t>0,599</t>
  </si>
  <si>
    <t>404,61</t>
  </si>
  <si>
    <t>Смеси бетонные тяжелого конструкционного бетона (БСТ), крупность заполнителя более 40 мм, класс B3,5 (М50)</t>
  </si>
  <si>
    <t xml:space="preserve">ФССЦ-04.1.02.05-0072
</t>
  </si>
  <si>
    <t>520</t>
  </si>
  <si>
    <t>-0,63</t>
  </si>
  <si>
    <t>-327,60</t>
  </si>
  <si>
    <t>-0,0223</t>
  </si>
  <si>
    <t>-11,60</t>
  </si>
  <si>
    <t>-11,6</t>
  </si>
  <si>
    <t>-0,6077</t>
  </si>
  <si>
    <t>-316</t>
  </si>
  <si>
    <t>Смеси бетонные тяжелого бетона (БСТ), крупность заполнителя более 40 мм, класс B7,5 (М100)</t>
  </si>
  <si>
    <t xml:space="preserve">ФССЦ-04.1.02.05-0074
</t>
  </si>
  <si>
    <t>560</t>
  </si>
  <si>
    <t>0,63</t>
  </si>
  <si>
    <t>352,80</t>
  </si>
  <si>
    <t>0,0223</t>
  </si>
  <si>
    <t>12,49</t>
  </si>
  <si>
    <t>0,6077</t>
  </si>
  <si>
    <t>340,31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</si>
  <si>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</si>
  <si>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ФЕР46-08-022-03
</t>
  </si>
  <si>
    <t>92,48</t>
  </si>
  <si>
    <t>0,2355</t>
  </si>
  <si>
    <t>25,04</t>
  </si>
  <si>
    <t>0,1</t>
  </si>
  <si>
    <t>10,63</t>
  </si>
  <si>
    <t>0,1355</t>
  </si>
  <si>
    <t>14,41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</si>
  <si>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</si>
  <si>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ФССЦ-01.7.07.26-0022
</t>
  </si>
  <si>
    <t>325</t>
  </si>
  <si>
    <t>0,24</t>
  </si>
  <si>
    <t>78,00</t>
  </si>
  <si>
    <t>32,50</t>
  </si>
  <si>
    <t>32,5</t>
  </si>
  <si>
    <t>0,14</t>
  </si>
  <si>
    <t>45,5</t>
  </si>
  <si>
    <t>Битумы нефтяные строительные БН-90/10</t>
  </si>
  <si>
    <t xml:space="preserve">ФССЦ-01.2.01.02-0054
</t>
  </si>
  <si>
    <t>1383,1</t>
  </si>
  <si>
    <t>0,0006</t>
  </si>
  <si>
    <t>0,83</t>
  </si>
  <si>
    <t>Устройство бетонной отмостки</t>
  </si>
  <si>
    <t>9,11</t>
  </si>
  <si>
    <t>0,204</t>
  </si>
  <si>
    <t>99,96</t>
  </si>
  <si>
    <t>Укладка блоков и плит ленточных фундаментов при глубине котлована до 4 м, масса конструкций: до 0,5 т</t>
  </si>
  <si>
    <t xml:space="preserve">ФЕР07-01-001-01
</t>
  </si>
  <si>
    <t>2955,17</t>
  </si>
  <si>
    <t>83,65</t>
  </si>
  <si>
    <t>Блоки бетонные для стен подвалов полнотелые ФБС12-4-3-Т, бетон B7,5 (М100, объем 0,127 м3, расход арматуры 0,74 кг</t>
  </si>
  <si>
    <t xml:space="preserve">ФССЦ-05.2.02.01-0040
</t>
  </si>
  <si>
    <t>78,74</t>
  </si>
  <si>
    <t>157,48</t>
  </si>
  <si>
    <t>Укладка трубопроводов из хризотилцементных безнапорных труб диаметром: до 150 мм</t>
  </si>
  <si>
    <t xml:space="preserve">ФЕР23-01-003-01
</t>
  </si>
  <si>
    <t>9276,4</t>
  </si>
  <si>
    <t>0,0023</t>
  </si>
  <si>
    <t>23,47</t>
  </si>
  <si>
    <t>Трубы хризотилцементные безнапорные, номинальный диаметр 100 мм</t>
  </si>
  <si>
    <t xml:space="preserve">ФССЦ-24.2.05.01-0001
</t>
  </si>
  <si>
    <t>14,5</t>
  </si>
  <si>
    <t>2,3184</t>
  </si>
  <si>
    <t>33,62</t>
  </si>
  <si>
    <t>0,541</t>
  </si>
  <si>
    <t>233,91</t>
  </si>
  <si>
    <t>0,12984</t>
  </si>
  <si>
    <t>2804,24</t>
  </si>
  <si>
    <t>0,01623</t>
  </si>
  <si>
    <t>192,90</t>
  </si>
  <si>
    <t>192,9</t>
  </si>
  <si>
    <t>Раздел 7. Вентиляционная шахта сбоку камеры</t>
  </si>
  <si>
    <t>0,0013</t>
  </si>
  <si>
    <t>5,92</t>
  </si>
  <si>
    <t>0,1326</t>
  </si>
  <si>
    <t>78,60</t>
  </si>
  <si>
    <t>78,6</t>
  </si>
  <si>
    <t>31,83</t>
  </si>
  <si>
    <t>Щебень М 600, фракция 5(3)-20 мм, группа 2</t>
  </si>
  <si>
    <t xml:space="preserve">ФССЦ-02.2.05.04-1612
</t>
  </si>
  <si>
    <t>137,36</t>
  </si>
  <si>
    <t>1,725</t>
  </si>
  <si>
    <t>236,95</t>
  </si>
  <si>
    <t>Устройство железобетонных фундаментов общего назначения под колонны объемом: до 3 м3</t>
  </si>
  <si>
    <t xml:space="preserve">ФЕР06-01-001-05
</t>
  </si>
  <si>
    <t>12384,43</t>
  </si>
  <si>
    <t>92,19</t>
  </si>
  <si>
    <t>Сталь арматурная, горячекатаная, периодического профиля, класс А-II, диаметр 14 мм</t>
  </si>
  <si>
    <t xml:space="preserve">ФССЦ-08.4.03.03-0023
</t>
  </si>
  <si>
    <t>5859,05</t>
  </si>
  <si>
    <t>0,032</t>
  </si>
  <si>
    <t>187,49</t>
  </si>
  <si>
    <t>Смеси бетонные тяжелого бетона (БСТ), крупность заполнителя 10 мм, класс B25 (М350)</t>
  </si>
  <si>
    <t xml:space="preserve">ФССЦ-04.1.02.05-0029
</t>
  </si>
  <si>
    <t>748,04</t>
  </si>
  <si>
    <t>0,609</t>
  </si>
  <si>
    <t>455,56</t>
  </si>
  <si>
    <t>0,36553</t>
  </si>
  <si>
    <t>447,79</t>
  </si>
  <si>
    <t>Конструкции сварные индивидуальные прочие, масса сборочной единицы до 0,1 т</t>
  </si>
  <si>
    <t xml:space="preserve">ФССЦ-07.2.07.04-0011
</t>
  </si>
  <si>
    <t>10508</t>
  </si>
  <si>
    <t>3840,99</t>
  </si>
  <si>
    <t>Защита листовой сталью: на сварке бункеров металлических</t>
  </si>
  <si>
    <t xml:space="preserve">ФЕР09-02-002-03
</t>
  </si>
  <si>
    <t>577,44</t>
  </si>
  <si>
    <t>33,26</t>
  </si>
  <si>
    <t>300,24</t>
  </si>
  <si>
    <t>19,45</t>
  </si>
  <si>
    <t>0,0108</t>
  </si>
  <si>
    <t>233,26</t>
  </si>
  <si>
    <t>0,00135</t>
  </si>
  <si>
    <t>16,05</t>
  </si>
  <si>
    <t>238720,79</t>
  </si>
  <si>
    <t>182881,07</t>
  </si>
  <si>
    <t>55839,72</t>
  </si>
  <si>
    <t>198041,63</t>
  </si>
  <si>
    <t>162103,08</t>
  </si>
  <si>
    <t>35938,55</t>
  </si>
  <si>
    <t>22147,09</t>
  </si>
  <si>
    <t>12125,18</t>
  </si>
  <si>
    <t>10021,91</t>
  </si>
  <si>
    <t>20220,54</t>
  </si>
  <si>
    <t>9911,25</t>
  </si>
  <si>
    <t>10309,29</t>
  </si>
  <si>
    <t>19962,19</t>
  </si>
  <si>
    <t>10397,32</t>
  </si>
  <si>
    <t>9564,87</t>
  </si>
  <si>
    <t>9544,66</t>
  </si>
  <si>
    <t>5258,73</t>
  </si>
  <si>
    <t>4285,93</t>
  </si>
  <si>
    <t>268227,64</t>
  </si>
  <si>
    <t>198537,12</t>
  </si>
  <si>
    <t>69690,52</t>
  </si>
  <si>
    <t>4711911,12</t>
  </si>
  <si>
    <t>2995712,07</t>
  </si>
  <si>
    <t>1716199,05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</si>
  <si>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Наружные тепловые сети (ТС1)</t>
  </si>
  <si>
    <t>Переустройство трубопровода теплоснабжения</t>
  </si>
  <si>
    <t>Доработка грунта в траншее вручную</t>
  </si>
  <si>
    <t>Устройство бетонного основания в котловане</t>
  </si>
  <si>
    <t>(152,68м3 – 35,57м3) * 1,9</t>
  </si>
  <si>
    <t>Устройство сборного канала</t>
  </si>
  <si>
    <t>Устройство сборной ж/б опорной подушки ОП-15</t>
  </si>
  <si>
    <t>Устройство ж/б лотков Л11-15/2 с покрытием плитами П12д-15</t>
  </si>
  <si>
    <t>Заделка стыков и швов лотков и плит цементным раствором М100</t>
  </si>
  <si>
    <t>Очистка поверхностей сборных ж/б лотков и плит от грязи перед обмазкой</t>
  </si>
  <si>
    <t>сборная ж/б опорная подушка ОП-15 -(0.0787 м³/шт.) – 14 шт</t>
  </si>
  <si>
    <t>Устройство камеры ТК-1</t>
  </si>
  <si>
    <t>Заделка прохода труб сквозь стену камеры «Вилатермом» диам. 50 мм</t>
  </si>
  <si>
    <t>Устройство водоприемного колодца ВК-1</t>
  </si>
  <si>
    <t>Установка отводов 90° 89х6</t>
  </si>
  <si>
    <t xml:space="preserve">Прокладка трубы ТЧК-100 </t>
  </si>
  <si>
    <t xml:space="preserve">Разработка грунта в котловане механизированным способом </t>
  </si>
  <si>
    <t xml:space="preserve">Разработка грунта в траншее механизированным способом </t>
  </si>
  <si>
    <t>Устройство песчаного основания h=0,1м (с К отн.упл.=1,1)</t>
  </si>
  <si>
    <t>Устройство щебеночного основания в траншее из щебня М600 фр.20-40</t>
  </si>
  <si>
    <t>Обсыпка из песка труб и каналов в траншее (с К отн.упл.=1,1)</t>
  </si>
  <si>
    <t>131-23-ТС1-01</t>
  </si>
  <si>
    <t>131-23-ТС1-03</t>
  </si>
  <si>
    <t>131-23-ТС1-05</t>
  </si>
  <si>
    <t>131-23-ТС1-12</t>
  </si>
  <si>
    <t>131-23-ТС1-13</t>
  </si>
  <si>
    <t xml:space="preserve">т.2-т.3т: (L) 33м х 3,15м х (h) 2,56м х 0,97=258,13м3 </t>
  </si>
  <si>
    <t xml:space="preserve">т.2-т.3т: (L) 33м х 3,15м х (h) 2,56м х 0,03=7,98м3 </t>
  </si>
  <si>
    <t>т.2-т.3т: (L) 33м х 1,93м х (h) 0,1м =6,37м3</t>
  </si>
  <si>
    <t>т.2-т.3т: (L) 33м х 2,03м х (h) 0,1м =6,7м3</t>
  </si>
  <si>
    <t>т.2-т.3т: (L) 33м х 2,66м х (h) 1,16м – Vканала 41,93м3 =59,89м3</t>
  </si>
  <si>
    <t>т.2-т.3т: (L) 33м х 3,84м х (h) 1,2м =150,66м3</t>
  </si>
  <si>
    <t>Устройство песчаного основания в котловане (с К отн.упл.=1,1)</t>
  </si>
  <si>
    <t>131-23-ТС1-02
131-23-ТС1-17</t>
  </si>
  <si>
    <t>Камера ТК-1 ВК-1: (L) 7,32м х 6,58м х (h) 3,17м х 0,97= 148,10м3
ВК-1: (L) 2,76м х 2,76м х (h) 0,995м = 7,58м3</t>
  </si>
  <si>
    <t xml:space="preserve">Камера ТК-1 ВК-1: (L) 3,6м х 5,2м х (h) 0,1м = 1,87м3 </t>
  </si>
  <si>
    <t>131-23-ТС1-04</t>
  </si>
  <si>
    <t>131-23-ТС1-06</t>
  </si>
  <si>
    <t>131-23-ТС1-17</t>
  </si>
  <si>
    <t>131-23-ТС1-23</t>
  </si>
  <si>
    <t>Камера ТК-1 ВК-1: (L) 7,32м х 6,58м х (h) 3,17м х 0,03= 4,58м3</t>
  </si>
  <si>
    <t>Камера ТК-1 ВК-1: (L) 5м х 3,4м х (h) 0,1м = 1,7м3</t>
  </si>
  <si>
    <t>ВК-1: (L) 1,88м х 1,88м х (h) 0,1м = 0,35м3</t>
  </si>
  <si>
    <t>ТК-1: (L) 6,58м х 7,32м х (h) 3,17м) = 148,10м3
ВК-1: (L) 2,76м х 2,76м х (h) 0,995м = 7,35м3
148,10м3+7,35м3 -VВК-1 5,68м3 -VТК-1 30,87м3 -VКС7.9 0,88м3- V шахта опуска 0,97м3 -V ОП-1к 1,84м3 -Vвентшахта 1,15м3 =114,07м3</t>
  </si>
  <si>
    <t>Обмазка сборного канала праймером Технониколь в один слой</t>
  </si>
  <si>
    <t>Обмазка сборного канала мастикой битумной Технониколь в два слоя</t>
  </si>
  <si>
    <t>1131-23-ТС1-07</t>
  </si>
  <si>
    <t>131-23-ТС1-07
131-23-ТС1-09</t>
  </si>
  <si>
    <t>131-23-ТС1-09</t>
  </si>
  <si>
    <t>131-23-ТС1-07
131-23-ТС1-10
131-23-ТС1-11</t>
  </si>
  <si>
    <t>Технониколь №01</t>
  </si>
  <si>
    <t>Технониколь №24</t>
  </si>
  <si>
    <t>т.2-т.3т:
 - лоток Л11-15/2 серия 3.006.1-2.87 вып.1 (0.72 м³/шт.) – 11шт. 
 - плита П12д-15 серия 3.006.1-2.87 вып.2 (0.18 м³/шт.) – 44шт.</t>
  </si>
  <si>
    <t>131-23-ТС1-08</t>
  </si>
  <si>
    <t>Огрунтовка труб стальных грунтовкой ГФ021</t>
  </si>
  <si>
    <t>Окраска труб стальных эмалью ПФ115</t>
  </si>
  <si>
    <t>Теплоизоляции трубы матами из минваты МП-80</t>
  </si>
  <si>
    <t>Закрытие теплоизоляции кожухами из оц. стали толщиной 0,5мм</t>
  </si>
  <si>
    <t>Установка отводов 90° 159х6</t>
  </si>
  <si>
    <t xml:space="preserve">Установка отводов 90° 45х6 </t>
  </si>
  <si>
    <t>131-23-ТС1-18</t>
  </si>
  <si>
    <t>Установка крана шарового "BALLOMAX" DN80, РN25</t>
  </si>
  <si>
    <t xml:space="preserve">Установка задвижки чугунной Ду 100 </t>
  </si>
  <si>
    <t>131-23-ТС1-19</t>
  </si>
  <si>
    <t>131-23-ТС1-20</t>
  </si>
  <si>
    <t>Прокладка труб  ст. эл.св. Ф159х6 в лотках канала</t>
  </si>
  <si>
    <t>Надземная прокладка труб ст. эл.св. ф159х6</t>
  </si>
  <si>
    <t>Надземная прокладка трубы ст. эл.св. ф45х5</t>
  </si>
  <si>
    <t>Надземная прокладка трубы ст. эл.св. ф89х6</t>
  </si>
  <si>
    <t>131-23-ТС1-18
131-23-ТС1-19
131-23-ТС1-20</t>
  </si>
  <si>
    <t>131-23-ТС1-18
131-23-ТС1-20</t>
  </si>
  <si>
    <t>опора скользящая хомутовая для труб стальных ф159 НТС-65-06-01 -14шт.</t>
  </si>
  <si>
    <t>опора скользящая хомутовая для труб стальных ф89 ЛВ-192.000-02 -2 шт.</t>
  </si>
  <si>
    <t>Установка крана шарового "BALLOMAX" DN150, РN25</t>
  </si>
  <si>
    <t>Установка крана шарового "BALLOMAX" DN40, РN40</t>
  </si>
  <si>
    <t>опора скользящая хомутовая для труб стальных ф159 ЛВ-192.000-14 -4 шт.
опора скользящая хомутовая для труб стальных ф159 НТС-65-06-01 -2шт.</t>
  </si>
  <si>
    <t>131-23-ТС1-08
131-23-ТС1-18
131-23-ТС1-20</t>
  </si>
  <si>
    <t>Окраска трубопровода</t>
  </si>
  <si>
    <t>131-23-ТС1-08
131-23-ТС1-18
131-23-ТС1-19
131-23-ТС1-20</t>
  </si>
  <si>
    <t>Установка зонта трубопровода в сборе</t>
  </si>
  <si>
    <t>10,23кг/шт.</t>
  </si>
  <si>
    <t xml:space="preserve">Устройство ж/б колодца ВК-1 </t>
  </si>
  <si>
    <t>Огрунтовка лестницы грунтовкой ГФ021</t>
  </si>
  <si>
    <t>Окраска лестницы эмалью ПФ115 за 2 раза</t>
  </si>
  <si>
    <t>Обмазка колодца мастикой битумной Технониколь в два слоя</t>
  </si>
  <si>
    <t>Кольцо колодезное К-7-7 (из К7-9) -1шт./0,17м3
Кольцо колодезное К-7-10 -1шт./0,17м3
Плита ПК-15 -1шт./0,27м3
Водоприемный колодец ВГ-15 -1шт./1,13м3
Лестница канализационная (с крепежом) -1шт./68,2кг</t>
  </si>
  <si>
    <t>Пробивка отверстий в стене колодца для труб ф100мм L=180мм (3 шт.)</t>
  </si>
  <si>
    <t xml:space="preserve">Устройство монолитной железобетонной камеры ТК-1 </t>
  </si>
  <si>
    <t>131-23-ТС1-15
131-23-ТС1-16</t>
  </si>
  <si>
    <t>Бетон В25 F200 W6 – 9,54м3
Арматура ø14 А-III (A400) L=4720 – 62шт./359,6кг
Арматура ø14 А-III (A400) L=2370 – 24шт./69,6кг
Арматура ø14 А-III (A400) L=1670 – 144шт./302,4кг
Арматура ø14 А-III (A400) L=1870 – 48шт./110,4кг
Арматура ø14 А-III (A400) L=370 – 36шт./18кг
Арматура ø14 А-III (A400) L=920 – 48шт./57,6кг
Арматура ø14 А-III (A400) L=1500 – 144шт./259,2кг
Арматура ø14 А-III (A400) L=1000 – 48шт./57,6кг
Арматура ø 8А-I (A240) L=170 – 186шт./ 16,74кг
Арматура ø14 А-III (A400) L=3120 – 80шт./304кг
Арматура ø14 А-III (A400) L=3080 – 12шт./45,6кг
Арматура ø14 А-III (A400) L=1040 – 12шт./15,6кг
Каркас КР1-4шт.:
Арматура ø 8А-III L=3100 – 12шт./ 14,64кг
Арматура ø 10А-III L=440 – 64шт./ 17,28кг</t>
  </si>
  <si>
    <t>131-23-ТС1-15</t>
  </si>
  <si>
    <t>Устройство закладных деталей из труб ø426х4 L=250 (3 шт.)</t>
  </si>
  <si>
    <t>Устройство закладных деталей из труб ø159х4 L=250 (2шт.)</t>
  </si>
  <si>
    <t>Устройство закладных деталей из труб ø127х2 L=250 (1шт.)</t>
  </si>
  <si>
    <t>131-23-ТС1-22</t>
  </si>
  <si>
    <t>Устройство ж/б конструкций камеры ТК-1</t>
  </si>
  <si>
    <t>10,41кг/шт.</t>
  </si>
  <si>
    <t>3,82кг/шт.</t>
  </si>
  <si>
    <t>1,55кг/шт.</t>
  </si>
  <si>
    <t>Сверление отверстий в ж/б плите ф426</t>
  </si>
  <si>
    <t>Заделка пространства прохода труб сквозь стену камеры бетоном М100</t>
  </si>
  <si>
    <t>Обмазка камеры праймером Технониколь в один слой</t>
  </si>
  <si>
    <t>Обмазка камеры мастикой битумной Технониколь в два слоя</t>
  </si>
  <si>
    <t>п.м.</t>
  </si>
  <si>
    <t xml:space="preserve">Устройство шахт опуска и подъема </t>
  </si>
  <si>
    <t>Шахта подъема:
Бетон В25 F200 W6 – 0,9м3
Арматура ø8 А-III L=1380 – 38шт./20,98кг
Арматура ø8 А-III L=690 – 38шт./10,49кг
Арматура ø8 А-III L=1910 – 21шт./16,04кг
Шахта опуска:
Бетон В25 F200 W6 – 0,44м3
Арматура ø8 А-III L=1210 – 18шт./8,71кг
Арматура ø8 А-III L=670 – 18шт./4,82кг
Арматура ø8 А-III L=1140 – 30шт./13,68кг</t>
  </si>
  <si>
    <t>Прокладка футляров из труб ф426х8</t>
  </si>
  <si>
    <t>Монтаж футляров проходов стен</t>
  </si>
  <si>
    <t>2*1,98=3,96м
2*1,07=2,14м</t>
  </si>
  <si>
    <t>Установка блоков ФБС 12.4.3-т</t>
  </si>
  <si>
    <t>Установка блоков ФБС 9.3.6-т</t>
  </si>
  <si>
    <t xml:space="preserve">Ультразвуковой контроль сварных соединений </t>
  </si>
  <si>
    <t>Монтаж стального листа 1480х790х16</t>
  </si>
  <si>
    <t>Установка блоков ФБС</t>
  </si>
  <si>
    <t>Плита сборная ж/б ОП-1к -3шт./1,21м3
Сборные ж/б плиты ВП-31-18 -2шт./2,66м3
Кольцо колодезное К-7-7 (из К7-9) -2шт./ 0,34м3
Сборные ж/б плиты ВП-31-12 -1шт./0,99м3
Люк чугунный тяжелый (тип Т) -3шт.
Лестница канализационная (с крепежом) -2шт./68,2кг</t>
  </si>
  <si>
    <t>131-23-ТС1-19
131-23-ТС1-22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</si>
</sst>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2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8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4" fillId="0" borderId="0"/>
    <xf numFmtId="0" fontId="13" fillId="0" borderId="0"/>
  </cellStyleXfs>
  <cellXfs count="241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4" xfId="1" applyNumberFormat="1" applyFont="1" applyFill="1" applyBorder="1" applyAlignment="1">
      <alignment horizontal="left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5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5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5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5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5" xfId="2" applyFont="1" applyBorder="1"/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top" wrapText="1"/>
    </xf>
    <xf numFmtId="0" fontId="17" fillId="0" borderId="4" xfId="3" applyFont="1" applyBorder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21" fillId="0" borderId="0" xfId="3" applyFont="1" applyAlignment="1">
      <alignment horizontal="center" vertical="center" wrapText="1"/>
    </xf>
    <xf numFmtId="49" fontId="21" fillId="0" borderId="0" xfId="3" applyNumberFormat="1" applyFont="1" applyAlignment="1">
      <alignment horizontal="left" vertical="center"/>
    </xf>
    <xf numFmtId="0" fontId="20" fillId="0" borderId="0" xfId="3" applyFont="1" applyAlignment="1">
      <alignment horizontal="center" vertical="center" wrapText="1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horizontal="left" vertical="center" wrapText="1"/>
    </xf>
    <xf numFmtId="0" fontId="22" fillId="2" borderId="0" xfId="3" applyFont="1" applyFill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7" fillId="2" borderId="0" xfId="3" applyFont="1" applyFill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49" fontId="18" fillId="3" borderId="1" xfId="3" applyNumberFormat="1" applyFont="1" applyFill="1" applyBorder="1" applyAlignment="1">
      <alignment horizontal="center" vertical="center" wrapText="1"/>
    </xf>
    <xf numFmtId="0" fontId="17" fillId="3" borderId="0" xfId="3" applyFont="1" applyFill="1" applyAlignment="1">
      <alignment horizontal="center" vertical="center" wrapText="1"/>
    </xf>
    <xf numFmtId="0" fontId="17" fillId="0" borderId="0" xfId="3" applyFont="1" applyBorder="1" applyAlignment="1">
      <alignment horizontal="left" vertical="center" wrapText="1"/>
    </xf>
    <xf numFmtId="0" fontId="20" fillId="0" borderId="0" xfId="3" applyFont="1" applyBorder="1" applyAlignment="1">
      <alignment horizontal="center" vertical="center" wrapText="1"/>
    </xf>
    <xf numFmtId="49" fontId="17" fillId="0" borderId="0" xfId="3" applyNumberFormat="1" applyFont="1" applyBorder="1" applyAlignment="1">
      <alignment horizontal="center" vertical="center" wrapText="1"/>
    </xf>
    <xf numFmtId="0" fontId="19" fillId="0" borderId="0" xfId="3" applyFont="1" applyBorder="1" applyAlignment="1">
      <alignment horizontal="left" vertical="center" wrapText="1"/>
    </xf>
    <xf numFmtId="0" fontId="17" fillId="3" borderId="1" xfId="3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horizontal="center" vertical="center" wrapText="1"/>
    </xf>
    <xf numFmtId="2" fontId="18" fillId="3" borderId="1" xfId="3" applyNumberFormat="1" applyFont="1" applyFill="1" applyBorder="1" applyAlignment="1">
      <alignment horizontal="center" vertical="center" wrapText="1"/>
    </xf>
    <xf numFmtId="0" fontId="23" fillId="3" borderId="0" xfId="3" applyFont="1" applyFill="1" applyAlignment="1">
      <alignment horizontal="center" vertical="center" wrapText="1"/>
    </xf>
    <xf numFmtId="0" fontId="18" fillId="3" borderId="0" xfId="3" applyFont="1" applyFill="1" applyAlignment="1">
      <alignment horizontal="center" vertical="center" wrapText="1"/>
    </xf>
    <xf numFmtId="0" fontId="21" fillId="3" borderId="0" xfId="3" applyFont="1" applyFill="1" applyAlignment="1">
      <alignment horizontal="center" vertical="center" wrapText="1"/>
    </xf>
    <xf numFmtId="0" fontId="18" fillId="0" borderId="0" xfId="3" applyFont="1" applyFill="1" applyAlignment="1">
      <alignment horizontal="center" vertical="center" wrapText="1"/>
    </xf>
    <xf numFmtId="0" fontId="17" fillId="0" borderId="0" xfId="3" applyFont="1" applyBorder="1" applyAlignment="1">
      <alignment horizontal="right" vertical="center" wrapText="1"/>
    </xf>
    <xf numFmtId="0" fontId="25" fillId="3" borderId="1" xfId="3" applyFont="1" applyFill="1" applyBorder="1" applyAlignment="1">
      <alignment horizontal="left" vertical="center" wrapText="1"/>
    </xf>
    <xf numFmtId="0" fontId="18" fillId="3" borderId="1" xfId="3" applyFont="1" applyFill="1" applyBorder="1" applyAlignment="1">
      <alignment horizontal="left" vertical="center" wrapText="1"/>
    </xf>
    <xf numFmtId="49" fontId="18" fillId="3" borderId="1" xfId="3" applyNumberFormat="1" applyFont="1" applyFill="1" applyBorder="1" applyAlignment="1">
      <alignment horizontal="center" vertical="top" wrapText="1"/>
    </xf>
    <xf numFmtId="0" fontId="19" fillId="7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left" vertical="center" wrapText="1"/>
    </xf>
    <xf numFmtId="2" fontId="18" fillId="7" borderId="1" xfId="3" applyNumberFormat="1" applyFont="1" applyFill="1" applyBorder="1" applyAlignment="1">
      <alignment horizontal="center" vertical="center" wrapText="1"/>
    </xf>
    <xf numFmtId="0" fontId="19" fillId="7" borderId="1" xfId="3" applyFont="1" applyFill="1" applyBorder="1" applyAlignment="1">
      <alignment horizontal="center" vertical="top" wrapText="1"/>
    </xf>
    <xf numFmtId="0" fontId="19" fillId="7" borderId="1" xfId="3" applyFont="1" applyFill="1" applyBorder="1" applyAlignment="1">
      <alignment horizontal="left" vertical="center" wrapText="1"/>
    </xf>
    <xf numFmtId="0" fontId="17" fillId="7" borderId="1" xfId="3" applyFont="1" applyFill="1" applyBorder="1" applyAlignment="1">
      <alignment horizontal="center" vertical="center" wrapText="1"/>
    </xf>
    <xf numFmtId="0" fontId="18" fillId="7" borderId="1" xfId="3" applyFont="1" applyFill="1" applyBorder="1" applyAlignment="1">
      <alignment horizontal="center" vertical="center" wrapText="1"/>
    </xf>
    <xf numFmtId="0" fontId="17" fillId="7" borderId="1" xfId="3" applyFont="1" applyFill="1" applyBorder="1" applyAlignment="1">
      <alignment horizontal="center" vertical="top" wrapText="1"/>
    </xf>
    <xf numFmtId="0" fontId="17" fillId="7" borderId="1" xfId="3" applyFont="1" applyFill="1" applyBorder="1" applyAlignment="1">
      <alignment horizontal="left" vertical="center" wrapText="1"/>
    </xf>
    <xf numFmtId="0" fontId="17" fillId="3" borderId="1" xfId="3" applyFont="1" applyFill="1" applyBorder="1" applyAlignment="1">
      <alignment vertical="center" wrapText="1"/>
    </xf>
    <xf numFmtId="0" fontId="22" fillId="0" borderId="0" xfId="3" applyFont="1" applyBorder="1" applyAlignment="1">
      <alignment horizontal="left" vertical="center" wrapText="1"/>
    </xf>
    <xf numFmtId="0" fontId="17" fillId="3" borderId="2" xfId="3" applyFont="1" applyFill="1" applyBorder="1" applyAlignment="1">
      <alignment horizontal="left" vertical="center" wrapText="1"/>
    </xf>
    <xf numFmtId="0" fontId="17" fillId="8" borderId="1" xfId="3" applyFont="1" applyFill="1" applyBorder="1" applyAlignment="1">
      <alignment horizontal="center" vertical="center" wrapText="1"/>
    </xf>
    <xf numFmtId="0" fontId="18" fillId="9" borderId="1" xfId="3" applyFont="1" applyFill="1" applyBorder="1" applyAlignment="1">
      <alignment horizontal="center" vertical="center" wrapText="1"/>
    </xf>
    <xf numFmtId="0" fontId="18" fillId="9" borderId="1" xfId="3" applyFont="1" applyFill="1" applyBorder="1" applyAlignment="1">
      <alignment horizontal="left" vertical="center" wrapText="1"/>
    </xf>
    <xf numFmtId="49" fontId="18" fillId="9" borderId="1" xfId="3" applyNumberFormat="1" applyFont="1" applyFill="1" applyBorder="1" applyAlignment="1">
      <alignment horizontal="center" vertical="center" wrapText="1"/>
    </xf>
    <xf numFmtId="49" fontId="18" fillId="9" borderId="1" xfId="3" applyNumberFormat="1" applyFont="1" applyFill="1" applyBorder="1" applyAlignment="1">
      <alignment horizontal="center" vertical="top" wrapText="1"/>
    </xf>
    <xf numFmtId="164" fontId="18" fillId="3" borderId="1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left" vertical="center" wrapText="1"/>
    </xf>
    <xf numFmtId="0" fontId="17" fillId="3" borderId="2" xfId="3" applyFont="1" applyFill="1" applyBorder="1" applyAlignment="1">
      <alignment vertical="center" wrapText="1"/>
    </xf>
    <xf numFmtId="0" fontId="17" fillId="3" borderId="3" xfId="3" applyFont="1" applyFill="1" applyBorder="1" applyAlignment="1">
      <alignment vertical="center" wrapText="1"/>
    </xf>
    <xf numFmtId="0" fontId="26" fillId="0" borderId="0" xfId="3" applyNumberFormat="1" applyFont="1" applyFill="1" applyBorder="1" applyAlignment="1" applyProtection="1">
      <alignment horizontal="left" vertical="justify"/>
    </xf>
    <xf numFmtId="49" fontId="26" fillId="0" borderId="0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 vertical="top"/>
    </xf>
    <xf numFmtId="49" fontId="26" fillId="0" borderId="0" xfId="3" applyNumberFormat="1" applyFont="1" applyFill="1" applyBorder="1" applyAlignment="1" applyProtection="1">
      <alignment horizontal="left" vertical="center"/>
    </xf>
    <xf numFmtId="0" fontId="27" fillId="0" borderId="0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 vertical="center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6" fillId="0" borderId="0" xfId="3" applyNumberFormat="1" applyFont="1" applyFill="1" applyBorder="1" applyAlignment="1" applyProtection="1">
      <alignment horizontal="right" vertical="top"/>
    </xf>
    <xf numFmtId="0" fontId="15" fillId="0" borderId="0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vertical="top"/>
    </xf>
    <xf numFmtId="0" fontId="15" fillId="0" borderId="0" xfId="3" applyNumberFormat="1" applyFont="1" applyFill="1" applyBorder="1" applyAlignment="1" applyProtection="1">
      <alignment vertical="top"/>
    </xf>
    <xf numFmtId="0" fontId="27" fillId="0" borderId="0" xfId="3" applyNumberFormat="1" applyFont="1" applyFill="1" applyBorder="1" applyAlignment="1" applyProtection="1">
      <alignment horizontal="center" vertical="top"/>
    </xf>
    <xf numFmtId="0" fontId="26" fillId="0" borderId="0" xfId="3" applyNumberFormat="1" applyFont="1" applyFill="1" applyBorder="1" applyAlignment="1" applyProtection="1">
      <alignment horizontal="center" vertical="center"/>
    </xf>
    <xf numFmtId="0" fontId="26" fillId="0" borderId="4" xfId="3" applyNumberFormat="1" applyFont="1" applyFill="1" applyBorder="1" applyAlignment="1" applyProtection="1">
      <alignment horizontal="left" vertical="top"/>
    </xf>
    <xf numFmtId="0" fontId="26" fillId="0" borderId="0" xfId="3" applyNumberFormat="1" applyFont="1" applyFill="1" applyBorder="1" applyAlignment="1" applyProtection="1">
      <alignment horizontal="left"/>
    </xf>
    <xf numFmtId="0" fontId="26" fillId="0" borderId="0" xfId="3" applyNumberFormat="1" applyFont="1" applyFill="1" applyBorder="1" applyAlignment="1" applyProtection="1">
      <alignment horizontal="center" vertical="top"/>
    </xf>
    <xf numFmtId="0" fontId="15" fillId="0" borderId="4" xfId="3" applyNumberFormat="1" applyFont="1" applyFill="1" applyBorder="1" applyAlignment="1" applyProtection="1">
      <alignment horizontal="right" vertical="top"/>
    </xf>
    <xf numFmtId="0" fontId="26" fillId="0" borderId="4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6" fillId="0" borderId="6" xfId="3" applyNumberFormat="1" applyFont="1" applyFill="1" applyBorder="1" applyAlignment="1" applyProtection="1"/>
    <xf numFmtId="0" fontId="26" fillId="0" borderId="6" xfId="3" applyNumberFormat="1" applyFont="1" applyFill="1" applyBorder="1" applyAlignment="1" applyProtection="1">
      <alignment horizontal="right" vertical="top"/>
    </xf>
    <xf numFmtId="0" fontId="28" fillId="0" borderId="6" xfId="3" applyNumberFormat="1" applyFont="1" applyFill="1" applyBorder="1" applyAlignment="1" applyProtection="1">
      <alignment horizontal="center" vertical="top"/>
    </xf>
    <xf numFmtId="0" fontId="29" fillId="0" borderId="0" xfId="3" applyNumberFormat="1" applyFont="1" applyFill="1" applyBorder="1" applyAlignment="1" applyProtection="1">
      <alignment horizontal="center" vertical="center" wrapText="1"/>
    </xf>
    <xf numFmtId="0" fontId="29" fillId="0" borderId="11" xfId="3" applyNumberFormat="1" applyFont="1" applyFill="1" applyBorder="1" applyAlignment="1" applyProtection="1">
      <alignment horizontal="center" vertical="center" wrapText="1"/>
    </xf>
    <xf numFmtId="0" fontId="16" fillId="0" borderId="11" xfId="3" applyNumberFormat="1" applyFont="1" applyFill="1" applyBorder="1" applyAlignment="1" applyProtection="1">
      <alignment horizontal="center" vertical="center" wrapText="1"/>
    </xf>
    <xf numFmtId="0" fontId="26" fillId="0" borderId="2" xfId="3" applyNumberFormat="1" applyFont="1" applyFill="1" applyBorder="1" applyAlignment="1" applyProtection="1">
      <alignment horizontal="center" vertical="center"/>
    </xf>
    <xf numFmtId="49" fontId="26" fillId="0" borderId="2" xfId="3" applyNumberFormat="1" applyFont="1" applyFill="1" applyBorder="1" applyAlignment="1" applyProtection="1">
      <alignment horizontal="center" vertical="center"/>
    </xf>
    <xf numFmtId="0" fontId="29" fillId="0" borderId="2" xfId="3" applyNumberFormat="1" applyFont="1" applyFill="1" applyBorder="1" applyAlignment="1" applyProtection="1">
      <alignment horizontal="center" vertical="center"/>
    </xf>
    <xf numFmtId="0" fontId="29" fillId="0" borderId="10" xfId="3" applyNumberFormat="1" applyFont="1" applyFill="1" applyBorder="1" applyAlignment="1" applyProtection="1">
      <alignment horizontal="center" vertical="center" wrapText="1"/>
    </xf>
    <xf numFmtId="0" fontId="16" fillId="0" borderId="10" xfId="3" applyNumberFormat="1" applyFont="1" applyFill="1" applyBorder="1" applyAlignment="1" applyProtection="1">
      <alignment horizontal="center" vertical="center" wrapText="1"/>
    </xf>
    <xf numFmtId="0" fontId="29" fillId="0" borderId="0" xfId="3" applyNumberFormat="1" applyFont="1" applyFill="1" applyBorder="1" applyAlignment="1" applyProtection="1">
      <alignment horizontal="center" vertical="center"/>
    </xf>
    <xf numFmtId="0" fontId="30" fillId="0" borderId="0" xfId="3" applyNumberFormat="1" applyFont="1" applyFill="1" applyBorder="1" applyAlignment="1" applyProtection="1"/>
    <xf numFmtId="0" fontId="28" fillId="0" borderId="3" xfId="3" applyNumberFormat="1" applyFont="1" applyFill="1" applyBorder="1" applyAlignment="1" applyProtection="1">
      <alignment horizontal="center" vertical="justify"/>
    </xf>
    <xf numFmtId="49" fontId="26" fillId="0" borderId="11" xfId="3" applyNumberFormat="1" applyFont="1" applyFill="1" applyBorder="1" applyAlignment="1" applyProtection="1">
      <alignment horizontal="center" vertical="top"/>
    </xf>
    <xf numFmtId="0" fontId="26" fillId="0" borderId="11" xfId="3" applyNumberFormat="1" applyFont="1" applyFill="1" applyBorder="1" applyAlignment="1" applyProtection="1">
      <alignment horizontal="left" vertical="top" wrapText="1"/>
    </xf>
    <xf numFmtId="49" fontId="26" fillId="0" borderId="11" xfId="3" applyNumberFormat="1" applyFont="1" applyFill="1" applyBorder="1" applyAlignment="1" applyProtection="1">
      <alignment horizontal="left" vertical="justify" wrapText="1"/>
    </xf>
    <xf numFmtId="0" fontId="26" fillId="0" borderId="11" xfId="3" applyNumberFormat="1" applyFont="1" applyFill="1" applyBorder="1" applyAlignment="1" applyProtection="1">
      <alignment horizontal="center" vertical="top" wrapText="1"/>
    </xf>
    <xf numFmtId="0" fontId="26" fillId="0" borderId="11" xfId="3" applyNumberFormat="1" applyFont="1" applyFill="1" applyBorder="1" applyAlignment="1" applyProtection="1">
      <alignment horizontal="right" vertical="top" wrapText="1"/>
    </xf>
    <xf numFmtId="0" fontId="30" fillId="0" borderId="11" xfId="3" applyNumberFormat="1" applyFont="1" applyFill="1" applyBorder="1" applyAlignment="1" applyProtection="1">
      <alignment horizontal="right" vertical="top"/>
    </xf>
    <xf numFmtId="0" fontId="24" fillId="0" borderId="11" xfId="3" applyNumberFormat="1" applyFont="1" applyFill="1" applyBorder="1" applyAlignment="1" applyProtection="1">
      <alignment horizontal="right" vertical="top"/>
    </xf>
    <xf numFmtId="0" fontId="24" fillId="0" borderId="11" xfId="3" applyNumberFormat="1" applyFont="1" applyFill="1" applyBorder="1" applyAlignment="1" applyProtection="1"/>
    <xf numFmtId="0" fontId="30" fillId="0" borderId="11" xfId="3" applyNumberFormat="1" applyFont="1" applyFill="1" applyBorder="1" applyAlignment="1" applyProtection="1"/>
    <xf numFmtId="0" fontId="26" fillId="0" borderId="11" xfId="3" applyNumberFormat="1" applyFont="1" applyFill="1" applyBorder="1" applyAlignment="1" applyProtection="1">
      <alignment horizontal="right" vertical="top"/>
    </xf>
    <xf numFmtId="0" fontId="28" fillId="0" borderId="9" xfId="3" applyNumberFormat="1" applyFont="1" applyFill="1" applyBorder="1" applyAlignment="1" applyProtection="1">
      <alignment horizontal="center" vertical="justify"/>
    </xf>
    <xf numFmtId="49" fontId="26" fillId="0" borderId="10" xfId="3" applyNumberFormat="1" applyFont="1" applyFill="1" applyBorder="1" applyAlignment="1" applyProtection="1">
      <alignment horizontal="center" vertical="top"/>
    </xf>
    <xf numFmtId="0" fontId="26" fillId="0" borderId="10" xfId="3" applyNumberFormat="1" applyFont="1" applyFill="1" applyBorder="1" applyAlignment="1" applyProtection="1">
      <alignment horizontal="left" vertical="top" wrapText="1"/>
    </xf>
    <xf numFmtId="49" fontId="26" fillId="0" borderId="10" xfId="3" applyNumberFormat="1" applyFont="1" applyFill="1" applyBorder="1" applyAlignment="1" applyProtection="1">
      <alignment horizontal="left" vertical="justify" wrapText="1"/>
    </xf>
    <xf numFmtId="0" fontId="26" fillId="0" borderId="10" xfId="3" applyNumberFormat="1" applyFont="1" applyFill="1" applyBorder="1" applyAlignment="1" applyProtection="1">
      <alignment horizontal="center" vertical="top" wrapText="1"/>
    </xf>
    <xf numFmtId="0" fontId="26" fillId="0" borderId="10" xfId="3" applyNumberFormat="1" applyFont="1" applyFill="1" applyBorder="1" applyAlignment="1" applyProtection="1">
      <alignment horizontal="right" vertical="top" wrapText="1"/>
    </xf>
    <xf numFmtId="0" fontId="30" fillId="0" borderId="10" xfId="3" applyNumberFormat="1" applyFont="1" applyFill="1" applyBorder="1" applyAlignment="1" applyProtection="1">
      <alignment horizontal="right" vertical="top"/>
    </xf>
    <xf numFmtId="0" fontId="30" fillId="0" borderId="10" xfId="3" applyNumberFormat="1" applyFont="1" applyFill="1" applyBorder="1" applyAlignment="1" applyProtection="1">
      <alignment vertical="top"/>
    </xf>
    <xf numFmtId="0" fontId="30" fillId="0" borderId="10" xfId="3" applyNumberFormat="1" applyFont="1" applyFill="1" applyBorder="1" applyAlignment="1" applyProtection="1"/>
    <xf numFmtId="0" fontId="24" fillId="0" borderId="10" xfId="3" applyNumberFormat="1" applyFont="1" applyFill="1" applyBorder="1" applyAlignment="1" applyProtection="1"/>
    <xf numFmtId="0" fontId="24" fillId="0" borderId="10" xfId="3" applyNumberFormat="1" applyFont="1" applyFill="1" applyBorder="1" applyAlignment="1" applyProtection="1">
      <alignment horizontal="right" vertical="top"/>
    </xf>
    <xf numFmtId="0" fontId="30" fillId="0" borderId="11" xfId="3" applyNumberFormat="1" applyFont="1" applyFill="1" applyBorder="1" applyAlignment="1" applyProtection="1">
      <alignment vertical="top"/>
    </xf>
    <xf numFmtId="0" fontId="26" fillId="0" borderId="10" xfId="3" applyNumberFormat="1" applyFont="1" applyFill="1" applyBorder="1" applyAlignment="1" applyProtection="1">
      <alignment horizontal="right" vertical="top"/>
    </xf>
    <xf numFmtId="0" fontId="31" fillId="0" borderId="11" xfId="3" applyNumberFormat="1" applyFont="1" applyFill="1" applyBorder="1" applyAlignment="1" applyProtection="1">
      <alignment horizontal="right" vertical="top"/>
    </xf>
    <xf numFmtId="0" fontId="26" fillId="0" borderId="0" xfId="3" applyNumberFormat="1" applyFont="1" applyFill="1" applyBorder="1" applyAlignment="1" applyProtection="1">
      <alignment horizontal="center" vertical="justify"/>
    </xf>
    <xf numFmtId="49" fontId="26" fillId="0" borderId="0" xfId="3" applyNumberFormat="1" applyFont="1" applyFill="1" applyBorder="1" applyAlignment="1" applyProtection="1">
      <alignment horizontal="center" vertical="justify"/>
    </xf>
    <xf numFmtId="0" fontId="30" fillId="0" borderId="0" xfId="3" applyNumberFormat="1" applyFont="1" applyFill="1" applyBorder="1" applyAlignment="1" applyProtection="1">
      <alignment vertical="top"/>
    </xf>
    <xf numFmtId="0" fontId="24" fillId="0" borderId="0" xfId="3" applyNumberFormat="1" applyFont="1" applyFill="1" applyBorder="1" applyAlignment="1" applyProtection="1"/>
    <xf numFmtId="0" fontId="28" fillId="10" borderId="3" xfId="3" applyNumberFormat="1" applyFont="1" applyFill="1" applyBorder="1" applyAlignment="1" applyProtection="1">
      <alignment horizontal="center" vertical="justify"/>
    </xf>
    <xf numFmtId="49" fontId="26" fillId="10" borderId="11" xfId="3" applyNumberFormat="1" applyFont="1" applyFill="1" applyBorder="1" applyAlignment="1" applyProtection="1">
      <alignment horizontal="center" vertical="top"/>
    </xf>
    <xf numFmtId="0" fontId="26" fillId="10" borderId="11" xfId="3" applyNumberFormat="1" applyFont="1" applyFill="1" applyBorder="1" applyAlignment="1" applyProtection="1">
      <alignment horizontal="left" vertical="top" wrapText="1"/>
    </xf>
    <xf numFmtId="49" fontId="26" fillId="10" borderId="11" xfId="3" applyNumberFormat="1" applyFont="1" applyFill="1" applyBorder="1" applyAlignment="1" applyProtection="1">
      <alignment horizontal="left" vertical="justify" wrapText="1"/>
    </xf>
    <xf numFmtId="0" fontId="26" fillId="10" borderId="11" xfId="3" applyNumberFormat="1" applyFont="1" applyFill="1" applyBorder="1" applyAlignment="1" applyProtection="1">
      <alignment horizontal="center" vertical="top" wrapText="1"/>
    </xf>
    <xf numFmtId="0" fontId="26" fillId="10" borderId="11" xfId="3" applyNumberFormat="1" applyFont="1" applyFill="1" applyBorder="1" applyAlignment="1" applyProtection="1">
      <alignment horizontal="right" vertical="top" wrapText="1"/>
    </xf>
    <xf numFmtId="0" fontId="30" fillId="10" borderId="11" xfId="3" applyNumberFormat="1" applyFont="1" applyFill="1" applyBorder="1" applyAlignment="1" applyProtection="1">
      <alignment horizontal="right" vertical="top"/>
    </xf>
    <xf numFmtId="0" fontId="24" fillId="10" borderId="11" xfId="3" applyNumberFormat="1" applyFont="1" applyFill="1" applyBorder="1" applyAlignment="1" applyProtection="1">
      <alignment horizontal="right" vertical="top"/>
    </xf>
    <xf numFmtId="0" fontId="28" fillId="10" borderId="9" xfId="3" applyNumberFormat="1" applyFont="1" applyFill="1" applyBorder="1" applyAlignment="1" applyProtection="1">
      <alignment horizontal="center" vertical="justify"/>
    </xf>
    <xf numFmtId="49" fontId="26" fillId="10" borderId="10" xfId="3" applyNumberFormat="1" applyFont="1" applyFill="1" applyBorder="1" applyAlignment="1" applyProtection="1">
      <alignment horizontal="center" vertical="top"/>
    </xf>
    <xf numFmtId="0" fontId="26" fillId="10" borderId="10" xfId="3" applyNumberFormat="1" applyFont="1" applyFill="1" applyBorder="1" applyAlignment="1" applyProtection="1">
      <alignment horizontal="left" vertical="top" wrapText="1"/>
    </xf>
    <xf numFmtId="49" fontId="26" fillId="10" borderId="10" xfId="3" applyNumberFormat="1" applyFont="1" applyFill="1" applyBorder="1" applyAlignment="1" applyProtection="1">
      <alignment horizontal="left" vertical="justify" wrapText="1"/>
    </xf>
    <xf numFmtId="0" fontId="26" fillId="10" borderId="10" xfId="3" applyNumberFormat="1" applyFont="1" applyFill="1" applyBorder="1" applyAlignment="1" applyProtection="1">
      <alignment horizontal="center" vertical="top" wrapText="1"/>
    </xf>
    <xf numFmtId="0" fontId="26" fillId="10" borderId="10" xfId="3" applyNumberFormat="1" applyFont="1" applyFill="1" applyBorder="1" applyAlignment="1" applyProtection="1">
      <alignment horizontal="right" vertical="top" wrapText="1"/>
    </xf>
    <xf numFmtId="0" fontId="30" fillId="10" borderId="10" xfId="3" applyNumberFormat="1" applyFont="1" applyFill="1" applyBorder="1" applyAlignment="1" applyProtection="1">
      <alignment horizontal="right" vertical="top"/>
    </xf>
    <xf numFmtId="0" fontId="24" fillId="10" borderId="10" xfId="3" applyNumberFormat="1" applyFont="1" applyFill="1" applyBorder="1" applyAlignment="1" applyProtection="1">
      <alignment horizontal="right" vertical="top"/>
    </xf>
    <xf numFmtId="0" fontId="30" fillId="10" borderId="11" xfId="3" applyNumberFormat="1" applyFont="1" applyFill="1" applyBorder="1" applyAlignment="1" applyProtection="1"/>
    <xf numFmtId="0" fontId="24" fillId="10" borderId="11" xfId="3" applyNumberFormat="1" applyFont="1" applyFill="1" applyBorder="1" applyAlignment="1" applyProtection="1"/>
    <xf numFmtId="0" fontId="26" fillId="10" borderId="11" xfId="3" applyNumberFormat="1" applyFont="1" applyFill="1" applyBorder="1" applyAlignment="1" applyProtection="1">
      <alignment horizontal="right" vertical="top"/>
    </xf>
    <xf numFmtId="0" fontId="30" fillId="10" borderId="10" xfId="3" applyNumberFormat="1" applyFont="1" applyFill="1" applyBorder="1" applyAlignment="1" applyProtection="1"/>
    <xf numFmtId="0" fontId="24" fillId="10" borderId="10" xfId="3" applyNumberFormat="1" applyFont="1" applyFill="1" applyBorder="1" applyAlignment="1" applyProtection="1"/>
    <xf numFmtId="0" fontId="30" fillId="10" borderId="10" xfId="3" applyNumberFormat="1" applyFont="1" applyFill="1" applyBorder="1" applyAlignment="1" applyProtection="1">
      <alignment vertical="top"/>
    </xf>
    <xf numFmtId="0" fontId="28" fillId="3" borderId="3" xfId="3" applyNumberFormat="1" applyFont="1" applyFill="1" applyBorder="1" applyAlignment="1" applyProtection="1">
      <alignment horizontal="center" vertical="justify"/>
    </xf>
    <xf numFmtId="49" fontId="26" fillId="3" borderId="11" xfId="3" applyNumberFormat="1" applyFont="1" applyFill="1" applyBorder="1" applyAlignment="1" applyProtection="1">
      <alignment horizontal="center" vertical="top"/>
    </xf>
    <xf numFmtId="0" fontId="26" fillId="3" borderId="11" xfId="3" applyNumberFormat="1" applyFont="1" applyFill="1" applyBorder="1" applyAlignment="1" applyProtection="1">
      <alignment horizontal="left" vertical="top" wrapText="1"/>
    </xf>
    <xf numFmtId="49" fontId="26" fillId="3" borderId="11" xfId="3" applyNumberFormat="1" applyFont="1" applyFill="1" applyBorder="1" applyAlignment="1" applyProtection="1">
      <alignment horizontal="left" vertical="justify" wrapText="1"/>
    </xf>
    <xf numFmtId="0" fontId="26" fillId="3" borderId="11" xfId="3" applyNumberFormat="1" applyFont="1" applyFill="1" applyBorder="1" applyAlignment="1" applyProtection="1">
      <alignment horizontal="center" vertical="top" wrapText="1"/>
    </xf>
    <xf numFmtId="0" fontId="26" fillId="3" borderId="11" xfId="3" applyNumberFormat="1" applyFont="1" applyFill="1" applyBorder="1" applyAlignment="1" applyProtection="1">
      <alignment horizontal="right" vertical="top" wrapText="1"/>
    </xf>
    <xf numFmtId="0" fontId="30" fillId="3" borderId="11" xfId="3" applyNumberFormat="1" applyFont="1" applyFill="1" applyBorder="1" applyAlignment="1" applyProtection="1">
      <alignment horizontal="right" vertical="top"/>
    </xf>
    <xf numFmtId="0" fontId="24" fillId="3" borderId="11" xfId="3" applyNumberFormat="1" applyFont="1" applyFill="1" applyBorder="1" applyAlignment="1" applyProtection="1">
      <alignment horizontal="right" vertical="top"/>
    </xf>
    <xf numFmtId="0" fontId="30" fillId="10" borderId="11" xfId="3" applyNumberFormat="1" applyFont="1" applyFill="1" applyBorder="1" applyAlignment="1" applyProtection="1">
      <alignment vertical="top"/>
    </xf>
    <xf numFmtId="0" fontId="26" fillId="3" borderId="11" xfId="3" applyNumberFormat="1" applyFont="1" applyFill="1" applyBorder="1" applyAlignment="1" applyProtection="1">
      <alignment horizontal="right" vertical="top"/>
    </xf>
    <xf numFmtId="0" fontId="5" fillId="0" borderId="1" xfId="2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20" fillId="3" borderId="2" xfId="3" applyFont="1" applyFill="1" applyBorder="1" applyAlignment="1">
      <alignment horizontal="center" vertical="center" wrapText="1"/>
    </xf>
    <xf numFmtId="0" fontId="20" fillId="3" borderId="3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3" borderId="1" xfId="3" applyFont="1" applyFill="1" applyBorder="1" applyAlignment="1">
      <alignment horizontal="center" vertical="center" wrapText="1"/>
    </xf>
    <xf numFmtId="0" fontId="27" fillId="0" borderId="3" xfId="3" applyNumberFormat="1" applyFont="1" applyFill="1" applyBorder="1" applyAlignment="1" applyProtection="1">
      <alignment horizontal="right" vertical="top" wrapText="1"/>
    </xf>
    <xf numFmtId="49" fontId="26" fillId="0" borderId="11" xfId="3" applyNumberFormat="1" applyFont="1" applyFill="1" applyBorder="1" applyAlignment="1" applyProtection="1">
      <alignment horizontal="left" vertical="top"/>
    </xf>
    <xf numFmtId="0" fontId="26" fillId="0" borderId="11" xfId="3" applyNumberFormat="1" applyFont="1" applyFill="1" applyBorder="1" applyAlignment="1" applyProtection="1">
      <alignment horizontal="left" vertical="top"/>
    </xf>
    <xf numFmtId="49" fontId="26" fillId="0" borderId="11" xfId="3" applyNumberFormat="1" applyFont="1" applyFill="1" applyBorder="1" applyAlignment="1" applyProtection="1">
      <alignment horizontal="center" vertical="justify"/>
    </xf>
    <xf numFmtId="0" fontId="26" fillId="0" borderId="3" xfId="3" applyNumberFormat="1" applyFont="1" applyFill="1" applyBorder="1" applyAlignment="1" applyProtection="1">
      <alignment horizontal="right" vertical="top" wrapText="1"/>
    </xf>
    <xf numFmtId="0" fontId="28" fillId="0" borderId="1" xfId="3" applyNumberFormat="1" applyFont="1" applyFill="1" applyBorder="1" applyAlignment="1" applyProtection="1">
      <alignment horizontal="left" vertical="justify" wrapText="1"/>
    </xf>
    <xf numFmtId="0" fontId="28" fillId="0" borderId="5" xfId="3" applyNumberFormat="1" applyFont="1" applyFill="1" applyBorder="1" applyAlignment="1" applyProtection="1">
      <alignment horizontal="left" vertical="justify"/>
    </xf>
    <xf numFmtId="0" fontId="27" fillId="0" borderId="1" xfId="3" applyNumberFormat="1" applyFont="1" applyFill="1" applyBorder="1" applyAlignment="1" applyProtection="1">
      <alignment horizontal="left" vertical="justify"/>
    </xf>
    <xf numFmtId="0" fontId="27" fillId="0" borderId="5" xfId="3" applyNumberFormat="1" applyFont="1" applyFill="1" applyBorder="1" applyAlignment="1" applyProtection="1">
      <alignment horizontal="left" vertical="justify"/>
    </xf>
    <xf numFmtId="0" fontId="29" fillId="0" borderId="1" xfId="3" applyNumberFormat="1" applyFont="1" applyFill="1" applyBorder="1" applyAlignment="1" applyProtection="1">
      <alignment horizontal="center" vertical="center" wrapText="1"/>
    </xf>
    <xf numFmtId="0" fontId="29" fillId="0" borderId="3" xfId="3" applyNumberFormat="1" applyFont="1" applyFill="1" applyBorder="1" applyAlignment="1" applyProtection="1">
      <alignment horizontal="center" vertical="center" wrapText="1"/>
    </xf>
    <xf numFmtId="0" fontId="29" fillId="0" borderId="5" xfId="3" applyNumberFormat="1" applyFont="1" applyFill="1" applyBorder="1" applyAlignment="1" applyProtection="1">
      <alignment horizontal="center" vertical="center" wrapText="1"/>
    </xf>
    <xf numFmtId="0" fontId="29" fillId="0" borderId="7" xfId="3" applyNumberFormat="1" applyFont="1" applyFill="1" applyBorder="1" applyAlignment="1" applyProtection="1">
      <alignment horizontal="center" vertical="center" wrapText="1"/>
    </xf>
    <xf numFmtId="0" fontId="29" fillId="0" borderId="11" xfId="3" applyNumberFormat="1" applyFont="1" applyFill="1" applyBorder="1" applyAlignment="1" applyProtection="1">
      <alignment horizontal="center" vertical="center" wrapText="1"/>
    </xf>
    <xf numFmtId="0" fontId="30" fillId="0" borderId="1" xfId="3" applyNumberFormat="1" applyFont="1" applyFill="1" applyBorder="1" applyAlignment="1" applyProtection="1">
      <alignment horizontal="center" vertical="center" wrapText="1"/>
    </xf>
    <xf numFmtId="0" fontId="30" fillId="0" borderId="3" xfId="3" applyNumberFormat="1" applyFont="1" applyFill="1" applyBorder="1" applyAlignment="1" applyProtection="1">
      <alignment horizontal="center" vertical="center" wrapText="1"/>
    </xf>
    <xf numFmtId="49" fontId="30" fillId="0" borderId="1" xfId="3" applyNumberFormat="1" applyFont="1" applyFill="1" applyBorder="1" applyAlignment="1" applyProtection="1">
      <alignment horizontal="center" vertical="center" wrapText="1"/>
    </xf>
    <xf numFmtId="49" fontId="30" fillId="0" borderId="3" xfId="3" applyNumberFormat="1" applyFont="1" applyFill="1" applyBorder="1" applyAlignment="1" applyProtection="1">
      <alignment horizontal="center" vertical="center" wrapText="1"/>
    </xf>
    <xf numFmtId="0" fontId="29" fillId="0" borderId="4" xfId="3" applyNumberFormat="1" applyFont="1" applyFill="1" applyBorder="1" applyAlignment="1" applyProtection="1">
      <alignment horizontal="center" vertical="center" wrapText="1"/>
    </xf>
    <xf numFmtId="49" fontId="29" fillId="0" borderId="1" xfId="3" applyNumberFormat="1" applyFont="1" applyFill="1" applyBorder="1" applyAlignment="1" applyProtection="1">
      <alignment horizontal="center" vertical="center" wrapText="1"/>
    </xf>
    <xf numFmtId="49" fontId="29" fillId="0" borderId="3" xfId="3" applyNumberFormat="1" applyFont="1" applyFill="1" applyBorder="1" applyAlignment="1" applyProtection="1">
      <alignment horizontal="center" vertical="center" wrapText="1"/>
    </xf>
    <xf numFmtId="0" fontId="26" fillId="0" borderId="1" xfId="3" applyNumberFormat="1" applyFont="1" applyFill="1" applyBorder="1" applyAlignment="1" applyProtection="1">
      <alignment horizontal="center" vertical="center" wrapText="1"/>
    </xf>
    <xf numFmtId="0" fontId="26" fillId="0" borderId="3" xfId="3" applyNumberFormat="1" applyFont="1" applyFill="1" applyBorder="1" applyAlignment="1" applyProtection="1">
      <alignment horizontal="center" vertical="center" wrapText="1"/>
    </xf>
    <xf numFmtId="0" fontId="27" fillId="0" borderId="2" xfId="3" applyNumberFormat="1" applyFont="1" applyFill="1" applyBorder="1" applyAlignment="1" applyProtection="1">
      <alignment horizontal="left" vertical="justify"/>
    </xf>
    <xf numFmtId="0" fontId="27" fillId="0" borderId="8" xfId="3" applyNumberFormat="1" applyFont="1" applyFill="1" applyBorder="1" applyAlignment="1" applyProtection="1">
      <alignment horizontal="left" vertical="justify"/>
    </xf>
    <xf numFmtId="0" fontId="18" fillId="8" borderId="1" xfId="3" applyFont="1" applyFill="1" applyBorder="1" applyAlignment="1">
      <alignment horizontal="left" vertical="center" wrapText="1"/>
    </xf>
    <xf numFmtId="0" fontId="28" fillId="3" borderId="9" xfId="3" applyNumberFormat="1" applyFont="1" applyFill="1" applyBorder="1" applyAlignment="1" applyProtection="1">
      <alignment horizontal="center" vertical="justify"/>
    </xf>
    <xf numFmtId="49" fontId="26" fillId="3" borderId="10" xfId="3" applyNumberFormat="1" applyFont="1" applyFill="1" applyBorder="1" applyAlignment="1" applyProtection="1">
      <alignment horizontal="center" vertical="top"/>
    </xf>
    <xf numFmtId="0" fontId="26" fillId="3" borderId="10" xfId="3" applyNumberFormat="1" applyFont="1" applyFill="1" applyBorder="1" applyAlignment="1" applyProtection="1">
      <alignment horizontal="left" vertical="top" wrapText="1"/>
    </xf>
    <xf numFmtId="49" fontId="26" fillId="3" borderId="10" xfId="3" applyNumberFormat="1" applyFont="1" applyFill="1" applyBorder="1" applyAlignment="1" applyProtection="1">
      <alignment horizontal="left" vertical="justify" wrapText="1"/>
    </xf>
    <xf numFmtId="0" fontId="26" fillId="3" borderId="10" xfId="3" applyNumberFormat="1" applyFont="1" applyFill="1" applyBorder="1" applyAlignment="1" applyProtection="1">
      <alignment horizontal="center" vertical="top" wrapText="1"/>
    </xf>
    <xf numFmtId="0" fontId="26" fillId="3" borderId="10" xfId="3" applyNumberFormat="1" applyFont="1" applyFill="1" applyBorder="1" applyAlignment="1" applyProtection="1">
      <alignment horizontal="right" vertical="top" wrapText="1"/>
    </xf>
    <xf numFmtId="0" fontId="30" fillId="3" borderId="10" xfId="3" applyNumberFormat="1" applyFont="1" applyFill="1" applyBorder="1" applyAlignment="1" applyProtection="1">
      <alignment horizontal="right" vertical="top"/>
    </xf>
    <xf numFmtId="0" fontId="24" fillId="3" borderId="10" xfId="3" applyNumberFormat="1" applyFont="1" applyFill="1" applyBorder="1" applyAlignment="1" applyProtection="1">
      <alignment horizontal="right" vertical="top"/>
    </xf>
    <xf numFmtId="0" fontId="24" fillId="3" borderId="10" xfId="3" applyNumberFormat="1" applyFont="1" applyFill="1" applyBorder="1" applyAlignment="1" applyProtection="1"/>
    <xf numFmtId="0" fontId="30" fillId="3" borderId="10" xfId="3" applyNumberFormat="1" applyFont="1" applyFill="1" applyBorder="1" applyAlignment="1" applyProtection="1"/>
    <xf numFmtId="0" fontId="28" fillId="3" borderId="1" xfId="3" applyNumberFormat="1" applyFont="1" applyFill="1" applyBorder="1" applyAlignment="1" applyProtection="1">
      <alignment horizontal="left" vertical="justify" wrapText="1"/>
    </xf>
    <xf numFmtId="0" fontId="28" fillId="3" borderId="5" xfId="3" applyNumberFormat="1" applyFont="1" applyFill="1" applyBorder="1" applyAlignment="1" applyProtection="1">
      <alignment horizontal="left" vertical="justify"/>
    </xf>
    <xf numFmtId="0" fontId="24" fillId="3" borderId="11" xfId="3" applyNumberFormat="1" applyFont="1" applyFill="1" applyBorder="1" applyAlignment="1" applyProtection="1"/>
    <xf numFmtId="0" fontId="30" fillId="3" borderId="11" xfId="3" applyNumberFormat="1" applyFont="1" applyFill="1" applyBorder="1" applyAlignment="1" applyProtection="1"/>
    <xf numFmtId="0" fontId="26" fillId="3" borderId="10" xfId="3" applyNumberFormat="1" applyFont="1" applyFill="1" applyBorder="1" applyAlignment="1" applyProtection="1">
      <alignment horizontal="right" vertical="top"/>
    </xf>
    <xf numFmtId="0" fontId="30" fillId="10" borderId="0" xfId="3" applyNumberFormat="1" applyFont="1" applyFill="1" applyBorder="1" applyAlignment="1" applyProtection="1"/>
    <xf numFmtId="0" fontId="19" fillId="8" borderId="1" xfId="3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190" t="s">
        <v>3</v>
      </c>
      <c r="B1" s="190"/>
      <c r="C1" s="190"/>
      <c r="D1" s="190"/>
      <c r="E1" s="190"/>
      <c r="F1" s="190"/>
    </row>
    <row r="2" spans="1:6" x14ac:dyDescent="0.25">
      <c r="A2" s="2" t="s">
        <v>4</v>
      </c>
      <c r="B2" s="191" t="s">
        <v>5</v>
      </c>
      <c r="C2" s="191"/>
      <c r="D2" s="191"/>
      <c r="E2" s="191"/>
      <c r="F2" s="191"/>
    </row>
    <row r="3" spans="1:6" x14ac:dyDescent="0.25">
      <c r="A3" s="1" t="s">
        <v>6</v>
      </c>
      <c r="B3" s="3"/>
      <c r="C3" s="4"/>
      <c r="D3" s="4"/>
      <c r="E3" s="5"/>
      <c r="F3" s="6"/>
    </row>
    <row r="4" spans="1:6" ht="47.25" x14ac:dyDescent="0.25">
      <c r="A4" s="7" t="s">
        <v>7</v>
      </c>
      <c r="B4" s="7" t="s">
        <v>8</v>
      </c>
      <c r="C4" s="7" t="s">
        <v>9</v>
      </c>
      <c r="D4" s="7" t="s">
        <v>10</v>
      </c>
      <c r="E4" s="192" t="s">
        <v>11</v>
      </c>
      <c r="F4" s="192"/>
    </row>
    <row r="5" spans="1:6" s="10" customFormat="1" x14ac:dyDescent="0.25">
      <c r="A5" s="188" t="s">
        <v>12</v>
      </c>
      <c r="B5" s="8" t="s">
        <v>13</v>
      </c>
      <c r="C5" s="9">
        <v>1</v>
      </c>
      <c r="D5" s="9"/>
      <c r="E5" s="188" t="s">
        <v>14</v>
      </c>
      <c r="F5" s="189" t="s">
        <v>15</v>
      </c>
    </row>
    <row r="6" spans="1:6" s="10" customFormat="1" x14ac:dyDescent="0.25">
      <c r="A6" s="188"/>
      <c r="B6" s="11" t="s">
        <v>16</v>
      </c>
      <c r="C6" s="9">
        <v>1</v>
      </c>
      <c r="D6" s="9"/>
      <c r="E6" s="188"/>
      <c r="F6" s="189"/>
    </row>
    <row r="7" spans="1:6" s="10" customFormat="1" x14ac:dyDescent="0.25">
      <c r="A7" s="188"/>
      <c r="B7" s="11" t="s">
        <v>17</v>
      </c>
      <c r="C7" s="9">
        <v>1</v>
      </c>
      <c r="D7" s="9"/>
      <c r="E7" s="188"/>
      <c r="F7" s="189"/>
    </row>
    <row r="8" spans="1:6" s="10" customFormat="1" x14ac:dyDescent="0.25">
      <c r="A8" s="188"/>
      <c r="B8" s="12" t="s">
        <v>18</v>
      </c>
      <c r="C8" s="9">
        <v>1</v>
      </c>
      <c r="D8" s="9"/>
      <c r="E8" s="188"/>
      <c r="F8" s="189"/>
    </row>
    <row r="9" spans="1:6" s="10" customFormat="1" x14ac:dyDescent="0.25">
      <c r="A9" s="188"/>
      <c r="B9" s="12" t="s">
        <v>19</v>
      </c>
      <c r="C9" s="9">
        <v>1</v>
      </c>
      <c r="D9" s="9"/>
      <c r="E9" s="188"/>
      <c r="F9" s="189"/>
    </row>
    <row r="10" spans="1:6" s="10" customFormat="1" x14ac:dyDescent="0.25">
      <c r="A10" s="188" t="s">
        <v>12</v>
      </c>
      <c r="B10" s="8" t="s">
        <v>20</v>
      </c>
      <c r="C10" s="9">
        <v>1</v>
      </c>
      <c r="D10" s="9"/>
      <c r="E10" s="188" t="s">
        <v>21</v>
      </c>
      <c r="F10" s="189" t="s">
        <v>22</v>
      </c>
    </row>
    <row r="11" spans="1:6" s="10" customFormat="1" x14ac:dyDescent="0.25">
      <c r="A11" s="188"/>
      <c r="B11" s="10" t="s">
        <v>23</v>
      </c>
      <c r="C11" s="9">
        <v>1</v>
      </c>
      <c r="D11" s="9"/>
      <c r="E11" s="188"/>
      <c r="F11" s="189"/>
    </row>
    <row r="12" spans="1:6" s="10" customFormat="1" x14ac:dyDescent="0.25">
      <c r="A12" s="188"/>
      <c r="B12" s="11" t="s">
        <v>24</v>
      </c>
      <c r="C12" s="9">
        <v>1</v>
      </c>
      <c r="D12" s="9"/>
      <c r="E12" s="188"/>
      <c r="F12" s="189"/>
    </row>
    <row r="13" spans="1:6" s="10" customFormat="1" x14ac:dyDescent="0.25">
      <c r="A13" s="188"/>
      <c r="B13" s="11" t="s">
        <v>25</v>
      </c>
      <c r="C13" s="9">
        <v>1</v>
      </c>
      <c r="D13" s="9"/>
      <c r="E13" s="188"/>
      <c r="F13" s="189"/>
    </row>
    <row r="14" spans="1:6" s="10" customFormat="1" x14ac:dyDescent="0.25">
      <c r="A14" s="188"/>
      <c r="B14" s="11" t="s">
        <v>26</v>
      </c>
      <c r="C14" s="9">
        <v>1</v>
      </c>
      <c r="D14" s="9"/>
      <c r="E14" s="188"/>
      <c r="F14" s="189"/>
    </row>
    <row r="15" spans="1:6" s="10" customFormat="1" x14ac:dyDescent="0.25">
      <c r="A15" s="188" t="s">
        <v>12</v>
      </c>
      <c r="B15" s="8" t="s">
        <v>27</v>
      </c>
      <c r="C15" s="9">
        <v>1</v>
      </c>
      <c r="D15" s="9"/>
      <c r="E15" s="188" t="s">
        <v>28</v>
      </c>
      <c r="F15" s="189" t="s">
        <v>29</v>
      </c>
    </row>
    <row r="16" spans="1:6" s="10" customFormat="1" x14ac:dyDescent="0.25">
      <c r="A16" s="188"/>
      <c r="B16" s="11" t="s">
        <v>30</v>
      </c>
      <c r="C16" s="9">
        <v>1</v>
      </c>
      <c r="D16" s="9"/>
      <c r="E16" s="188"/>
      <c r="F16" s="189"/>
    </row>
    <row r="17" spans="1:6" s="10" customFormat="1" x14ac:dyDescent="0.25">
      <c r="A17" s="188"/>
      <c r="B17" s="11" t="s">
        <v>31</v>
      </c>
      <c r="C17" s="9">
        <v>30</v>
      </c>
      <c r="D17" s="9"/>
      <c r="E17" s="188"/>
      <c r="F17" s="189"/>
    </row>
    <row r="18" spans="1:6" s="10" customFormat="1" x14ac:dyDescent="0.25">
      <c r="A18" s="188" t="s">
        <v>12</v>
      </c>
      <c r="B18" s="8" t="s">
        <v>32</v>
      </c>
      <c r="C18" s="9">
        <v>1</v>
      </c>
      <c r="D18" s="9"/>
      <c r="E18" s="188" t="s">
        <v>33</v>
      </c>
      <c r="F18" s="189" t="s">
        <v>34</v>
      </c>
    </row>
    <row r="19" spans="1:6" s="10" customFormat="1" x14ac:dyDescent="0.25">
      <c r="A19" s="188"/>
      <c r="B19" s="11" t="s">
        <v>35</v>
      </c>
      <c r="C19" s="9">
        <v>1</v>
      </c>
      <c r="D19" s="9"/>
      <c r="E19" s="188"/>
      <c r="F19" s="189"/>
    </row>
    <row r="20" spans="1:6" s="10" customFormat="1" x14ac:dyDescent="0.25">
      <c r="A20" s="188"/>
      <c r="B20" s="11" t="s">
        <v>36</v>
      </c>
      <c r="C20" s="9">
        <v>1</v>
      </c>
      <c r="D20" s="9"/>
      <c r="E20" s="188"/>
      <c r="F20" s="189"/>
    </row>
    <row r="21" spans="1:6" s="10" customFormat="1" x14ac:dyDescent="0.25">
      <c r="A21" s="188"/>
      <c r="B21" s="12" t="s">
        <v>37</v>
      </c>
      <c r="C21" s="9">
        <v>1</v>
      </c>
      <c r="D21" s="9"/>
      <c r="E21" s="188"/>
      <c r="F21" s="189"/>
    </row>
    <row r="22" spans="1:6" s="10" customFormat="1" x14ac:dyDescent="0.25">
      <c r="A22" s="188" t="s">
        <v>12</v>
      </c>
      <c r="B22" s="8" t="s">
        <v>38</v>
      </c>
      <c r="C22" s="9">
        <v>1</v>
      </c>
      <c r="D22" s="9"/>
      <c r="E22" s="188" t="s">
        <v>39</v>
      </c>
      <c r="F22" s="189" t="s">
        <v>34</v>
      </c>
    </row>
    <row r="23" spans="1:6" s="10" customFormat="1" x14ac:dyDescent="0.25">
      <c r="A23" s="188"/>
      <c r="B23" s="11" t="s">
        <v>40</v>
      </c>
      <c r="C23" s="9">
        <v>1</v>
      </c>
      <c r="D23" s="9"/>
      <c r="E23" s="188"/>
      <c r="F23" s="189"/>
    </row>
    <row r="24" spans="1:6" s="10" customFormat="1" x14ac:dyDescent="0.25">
      <c r="A24" s="188"/>
      <c r="B24" s="11" t="s">
        <v>17</v>
      </c>
      <c r="C24" s="9">
        <v>1</v>
      </c>
      <c r="D24" s="9"/>
      <c r="E24" s="188"/>
      <c r="F24" s="189"/>
    </row>
    <row r="25" spans="1:6" s="10" customFormat="1" x14ac:dyDescent="0.25">
      <c r="A25" s="188"/>
      <c r="B25" s="12" t="s">
        <v>18</v>
      </c>
      <c r="C25" s="9">
        <v>1</v>
      </c>
      <c r="D25" s="9"/>
      <c r="E25" s="188"/>
      <c r="F25" s="189"/>
    </row>
    <row r="26" spans="1:6" s="10" customFormat="1" x14ac:dyDescent="0.25">
      <c r="A26" s="188"/>
      <c r="B26" s="12" t="s">
        <v>41</v>
      </c>
      <c r="C26" s="9">
        <v>1</v>
      </c>
      <c r="D26" s="9"/>
      <c r="E26" s="188"/>
      <c r="F26" s="189"/>
    </row>
    <row r="27" spans="1:6" s="10" customFormat="1" x14ac:dyDescent="0.25">
      <c r="A27" s="188" t="s">
        <v>12</v>
      </c>
      <c r="B27" s="8" t="s">
        <v>42</v>
      </c>
      <c r="C27" s="9">
        <v>1</v>
      </c>
      <c r="D27" s="9"/>
      <c r="E27" s="188" t="s">
        <v>43</v>
      </c>
      <c r="F27" s="189" t="s">
        <v>44</v>
      </c>
    </row>
    <row r="28" spans="1:6" s="10" customFormat="1" x14ac:dyDescent="0.25">
      <c r="A28" s="188"/>
      <c r="B28" s="10" t="s">
        <v>45</v>
      </c>
      <c r="C28" s="9">
        <v>1</v>
      </c>
      <c r="D28" s="9"/>
      <c r="E28" s="188"/>
      <c r="F28" s="189"/>
    </row>
    <row r="29" spans="1:6" s="10" customFormat="1" x14ac:dyDescent="0.25">
      <c r="A29" s="188"/>
      <c r="B29" s="11" t="s">
        <v>24</v>
      </c>
      <c r="C29" s="9">
        <v>1</v>
      </c>
      <c r="D29" s="9"/>
      <c r="E29" s="188"/>
      <c r="F29" s="189"/>
    </row>
    <row r="30" spans="1:6" s="10" customFormat="1" x14ac:dyDescent="0.25">
      <c r="A30" s="188"/>
      <c r="B30" s="11" t="s">
        <v>25</v>
      </c>
      <c r="C30" s="9">
        <v>1</v>
      </c>
      <c r="D30" s="9"/>
      <c r="E30" s="188"/>
      <c r="F30" s="189"/>
    </row>
    <row r="31" spans="1:6" s="10" customFormat="1" x14ac:dyDescent="0.25">
      <c r="A31" s="188"/>
      <c r="B31" s="11" t="s">
        <v>46</v>
      </c>
      <c r="C31" s="9">
        <v>1</v>
      </c>
      <c r="D31" s="9"/>
      <c r="E31" s="188"/>
      <c r="F31" s="189"/>
    </row>
    <row r="32" spans="1:6" s="10" customFormat="1" x14ac:dyDescent="0.25">
      <c r="A32" s="188" t="s">
        <v>12</v>
      </c>
      <c r="B32" s="8" t="s">
        <v>47</v>
      </c>
      <c r="C32" s="9">
        <v>1</v>
      </c>
      <c r="D32" s="9"/>
      <c r="E32" s="188" t="s">
        <v>48</v>
      </c>
      <c r="F32" s="189" t="s">
        <v>49</v>
      </c>
    </row>
    <row r="33" spans="1:6" s="10" customFormat="1" x14ac:dyDescent="0.25">
      <c r="A33" s="188"/>
      <c r="B33" s="11" t="s">
        <v>50</v>
      </c>
      <c r="C33" s="9">
        <v>1</v>
      </c>
      <c r="D33" s="9"/>
      <c r="E33" s="188"/>
      <c r="F33" s="189"/>
    </row>
    <row r="34" spans="1:6" s="10" customFormat="1" x14ac:dyDescent="0.25">
      <c r="A34" s="188"/>
      <c r="B34" s="11" t="s">
        <v>51</v>
      </c>
      <c r="C34" s="9">
        <v>30</v>
      </c>
      <c r="D34" s="9"/>
      <c r="E34" s="188"/>
      <c r="F34" s="189"/>
    </row>
    <row r="35" spans="1:6" s="10" customFormat="1" x14ac:dyDescent="0.25">
      <c r="A35" s="188" t="s">
        <v>12</v>
      </c>
      <c r="B35" s="8" t="s">
        <v>52</v>
      </c>
      <c r="C35" s="9">
        <v>1</v>
      </c>
      <c r="D35" s="9"/>
      <c r="E35" s="188" t="s">
        <v>53</v>
      </c>
      <c r="F35" s="189" t="s">
        <v>54</v>
      </c>
    </row>
    <row r="36" spans="1:6" s="10" customFormat="1" x14ac:dyDescent="0.25">
      <c r="A36" s="188"/>
      <c r="B36" s="11" t="s">
        <v>55</v>
      </c>
      <c r="C36" s="9">
        <v>1</v>
      </c>
      <c r="D36" s="9"/>
      <c r="E36" s="188"/>
      <c r="F36" s="189"/>
    </row>
    <row r="37" spans="1:6" s="10" customFormat="1" x14ac:dyDescent="0.25">
      <c r="A37" s="188" t="s">
        <v>12</v>
      </c>
      <c r="B37" s="8" t="s">
        <v>56</v>
      </c>
      <c r="C37" s="9">
        <v>1</v>
      </c>
      <c r="D37" s="9"/>
      <c r="E37" s="188" t="s">
        <v>57</v>
      </c>
      <c r="F37" s="189" t="s">
        <v>58</v>
      </c>
    </row>
    <row r="38" spans="1:6" s="10" customFormat="1" x14ac:dyDescent="0.25">
      <c r="A38" s="188"/>
      <c r="B38" s="11" t="s">
        <v>59</v>
      </c>
      <c r="C38" s="9">
        <v>1</v>
      </c>
      <c r="D38" s="9"/>
      <c r="E38" s="188"/>
      <c r="F38" s="189"/>
    </row>
    <row r="39" spans="1:6" s="10" customFormat="1" x14ac:dyDescent="0.25">
      <c r="A39" s="188"/>
      <c r="B39" s="11" t="s">
        <v>36</v>
      </c>
      <c r="C39" s="9">
        <v>1</v>
      </c>
      <c r="D39" s="9"/>
      <c r="E39" s="188"/>
      <c r="F39" s="189"/>
    </row>
    <row r="40" spans="1:6" s="10" customFormat="1" x14ac:dyDescent="0.25">
      <c r="A40" s="188"/>
      <c r="B40" s="12" t="s">
        <v>37</v>
      </c>
      <c r="C40" s="9">
        <v>1</v>
      </c>
      <c r="D40" s="9"/>
      <c r="E40" s="188"/>
      <c r="F40" s="189"/>
    </row>
    <row r="41" spans="1:6" s="10" customFormat="1" x14ac:dyDescent="0.25">
      <c r="A41" s="188" t="s">
        <v>12</v>
      </c>
      <c r="B41" s="8" t="s">
        <v>60</v>
      </c>
      <c r="C41" s="9">
        <v>1</v>
      </c>
      <c r="D41" s="9"/>
      <c r="E41" s="188" t="s">
        <v>61</v>
      </c>
      <c r="F41" s="189" t="s">
        <v>58</v>
      </c>
    </row>
    <row r="42" spans="1:6" s="10" customFormat="1" x14ac:dyDescent="0.25">
      <c r="A42" s="188"/>
      <c r="B42" s="11" t="s">
        <v>62</v>
      </c>
      <c r="C42" s="9">
        <v>1</v>
      </c>
      <c r="D42" s="9"/>
      <c r="E42" s="188"/>
      <c r="F42" s="189"/>
    </row>
    <row r="43" spans="1:6" s="10" customFormat="1" x14ac:dyDescent="0.25">
      <c r="A43" s="188"/>
      <c r="B43" s="11" t="s">
        <v>17</v>
      </c>
      <c r="C43" s="9">
        <v>1</v>
      </c>
      <c r="D43" s="9"/>
      <c r="E43" s="188"/>
      <c r="F43" s="189"/>
    </row>
    <row r="44" spans="1:6" s="10" customFormat="1" x14ac:dyDescent="0.25">
      <c r="A44" s="188"/>
      <c r="B44" s="12" t="s">
        <v>18</v>
      </c>
      <c r="C44" s="9">
        <v>1</v>
      </c>
      <c r="D44" s="9"/>
      <c r="E44" s="188"/>
      <c r="F44" s="189"/>
    </row>
    <row r="45" spans="1:6" s="10" customFormat="1" x14ac:dyDescent="0.25">
      <c r="A45" s="188"/>
      <c r="B45" s="12" t="s">
        <v>63</v>
      </c>
      <c r="C45" s="9">
        <v>1</v>
      </c>
      <c r="D45" s="9"/>
      <c r="E45" s="188"/>
      <c r="F45" s="189"/>
    </row>
    <row r="46" spans="1:6" s="10" customFormat="1" x14ac:dyDescent="0.25">
      <c r="A46" s="188" t="s">
        <v>12</v>
      </c>
      <c r="B46" s="8" t="s">
        <v>64</v>
      </c>
      <c r="C46" s="9">
        <v>1</v>
      </c>
      <c r="D46" s="9"/>
      <c r="E46" s="188" t="s">
        <v>65</v>
      </c>
      <c r="F46" s="189" t="s">
        <v>58</v>
      </c>
    </row>
    <row r="47" spans="1:6" s="10" customFormat="1" x14ac:dyDescent="0.25">
      <c r="A47" s="188"/>
      <c r="B47" s="10" t="s">
        <v>66</v>
      </c>
      <c r="C47" s="9">
        <v>1</v>
      </c>
      <c r="D47" s="9"/>
      <c r="E47" s="188"/>
      <c r="F47" s="189"/>
    </row>
    <row r="48" spans="1:6" s="10" customFormat="1" x14ac:dyDescent="0.25">
      <c r="A48" s="188"/>
      <c r="B48" s="11" t="s">
        <v>24</v>
      </c>
      <c r="C48" s="9">
        <v>1</v>
      </c>
      <c r="D48" s="9"/>
      <c r="E48" s="188"/>
      <c r="F48" s="189"/>
    </row>
    <row r="49" spans="1:6" s="10" customFormat="1" x14ac:dyDescent="0.25">
      <c r="A49" s="188"/>
      <c r="B49" s="11" t="s">
        <v>25</v>
      </c>
      <c r="C49" s="9">
        <v>1</v>
      </c>
      <c r="D49" s="9"/>
      <c r="E49" s="188"/>
      <c r="F49" s="189"/>
    </row>
    <row r="50" spans="1:6" s="10" customFormat="1" x14ac:dyDescent="0.25">
      <c r="A50" s="188"/>
      <c r="B50" s="11" t="s">
        <v>67</v>
      </c>
      <c r="C50" s="9">
        <v>1</v>
      </c>
      <c r="D50" s="9"/>
      <c r="E50" s="188"/>
      <c r="F50" s="189"/>
    </row>
    <row r="51" spans="1:6" s="10" customFormat="1" x14ac:dyDescent="0.25">
      <c r="A51" s="188" t="s">
        <v>12</v>
      </c>
      <c r="B51" s="8" t="s">
        <v>68</v>
      </c>
      <c r="C51" s="9">
        <v>1</v>
      </c>
      <c r="D51" s="9"/>
      <c r="E51" s="188" t="s">
        <v>69</v>
      </c>
      <c r="F51" s="189" t="s">
        <v>70</v>
      </c>
    </row>
    <row r="52" spans="1:6" s="10" customFormat="1" x14ac:dyDescent="0.25">
      <c r="A52" s="188"/>
      <c r="B52" s="11" t="s">
        <v>71</v>
      </c>
      <c r="C52" s="9">
        <v>1</v>
      </c>
      <c r="D52" s="9"/>
      <c r="E52" s="188"/>
      <c r="F52" s="189"/>
    </row>
    <row r="53" spans="1:6" s="10" customFormat="1" x14ac:dyDescent="0.25">
      <c r="A53" s="188"/>
      <c r="B53" s="11" t="s">
        <v>72</v>
      </c>
      <c r="C53" s="9">
        <v>24</v>
      </c>
      <c r="D53" s="9"/>
      <c r="E53" s="188"/>
      <c r="F53" s="189"/>
    </row>
    <row r="54" spans="1:6" s="10" customFormat="1" x14ac:dyDescent="0.25">
      <c r="A54" s="188" t="s">
        <v>12</v>
      </c>
      <c r="B54" s="8" t="s">
        <v>73</v>
      </c>
      <c r="C54" s="9">
        <v>1</v>
      </c>
      <c r="D54" s="9"/>
      <c r="E54" s="188" t="s">
        <v>74</v>
      </c>
      <c r="F54" s="189" t="s">
        <v>70</v>
      </c>
    </row>
    <row r="55" spans="1:6" s="10" customFormat="1" x14ac:dyDescent="0.25">
      <c r="A55" s="188"/>
      <c r="B55" s="10" t="s">
        <v>75</v>
      </c>
      <c r="C55" s="9">
        <v>1</v>
      </c>
      <c r="D55" s="9"/>
      <c r="E55" s="188"/>
      <c r="F55" s="189"/>
    </row>
    <row r="56" spans="1:6" s="10" customFormat="1" x14ac:dyDescent="0.25">
      <c r="A56" s="188"/>
      <c r="B56" s="11" t="s">
        <v>24</v>
      </c>
      <c r="C56" s="9">
        <v>1</v>
      </c>
      <c r="D56" s="9"/>
      <c r="E56" s="188"/>
      <c r="F56" s="189"/>
    </row>
    <row r="57" spans="1:6" s="10" customFormat="1" x14ac:dyDescent="0.25">
      <c r="A57" s="188"/>
      <c r="B57" s="11" t="s">
        <v>25</v>
      </c>
      <c r="C57" s="9">
        <v>1</v>
      </c>
      <c r="D57" s="9"/>
      <c r="E57" s="188"/>
      <c r="F57" s="189"/>
    </row>
    <row r="58" spans="1:6" s="10" customFormat="1" x14ac:dyDescent="0.25">
      <c r="A58" s="188" t="s">
        <v>12</v>
      </c>
      <c r="B58" s="8" t="s">
        <v>76</v>
      </c>
      <c r="C58" s="9">
        <v>1</v>
      </c>
      <c r="D58" s="9"/>
      <c r="E58" s="188" t="s">
        <v>77</v>
      </c>
      <c r="F58" s="189" t="s">
        <v>70</v>
      </c>
    </row>
    <row r="59" spans="1:6" s="10" customFormat="1" x14ac:dyDescent="0.25">
      <c r="A59" s="188"/>
      <c r="B59" s="12" t="s">
        <v>78</v>
      </c>
      <c r="C59" s="9">
        <v>1</v>
      </c>
      <c r="D59" s="9"/>
      <c r="E59" s="188"/>
      <c r="F59" s="189"/>
    </row>
    <row r="60" spans="1:6" s="10" customFormat="1" x14ac:dyDescent="0.25">
      <c r="A60" s="188" t="s">
        <v>12</v>
      </c>
      <c r="B60" s="8" t="s">
        <v>79</v>
      </c>
      <c r="C60" s="9">
        <v>1</v>
      </c>
      <c r="D60" s="9"/>
      <c r="E60" s="188" t="s">
        <v>80</v>
      </c>
      <c r="F60" s="189" t="s">
        <v>81</v>
      </c>
    </row>
    <row r="61" spans="1:6" s="10" customFormat="1" x14ac:dyDescent="0.25">
      <c r="A61" s="188"/>
      <c r="B61" s="11" t="s">
        <v>82</v>
      </c>
      <c r="C61" s="9">
        <v>1</v>
      </c>
      <c r="D61" s="9"/>
      <c r="E61" s="188"/>
      <c r="F61" s="189"/>
    </row>
    <row r="62" spans="1:6" s="10" customFormat="1" x14ac:dyDescent="0.25">
      <c r="A62" s="188"/>
      <c r="B62" s="11" t="s">
        <v>83</v>
      </c>
      <c r="C62" s="9">
        <v>1</v>
      </c>
      <c r="D62" s="9"/>
      <c r="E62" s="188"/>
      <c r="F62" s="189"/>
    </row>
    <row r="63" spans="1:6" s="10" customFormat="1" x14ac:dyDescent="0.25">
      <c r="A63" s="188"/>
      <c r="B63" s="12" t="s">
        <v>37</v>
      </c>
      <c r="C63" s="9">
        <v>1</v>
      </c>
      <c r="D63" s="9"/>
      <c r="E63" s="188"/>
      <c r="F63" s="189"/>
    </row>
    <row r="64" spans="1:6" s="10" customFormat="1" x14ac:dyDescent="0.25">
      <c r="A64" s="188" t="s">
        <v>12</v>
      </c>
      <c r="B64" s="8" t="s">
        <v>84</v>
      </c>
      <c r="C64" s="9">
        <v>1</v>
      </c>
      <c r="D64" s="9"/>
      <c r="E64" s="188" t="s">
        <v>85</v>
      </c>
      <c r="F64" s="189" t="s">
        <v>81</v>
      </c>
    </row>
    <row r="65" spans="1:6" s="10" customFormat="1" x14ac:dyDescent="0.25">
      <c r="A65" s="188"/>
      <c r="B65" s="11" t="s">
        <v>86</v>
      </c>
      <c r="C65" s="9">
        <v>1</v>
      </c>
      <c r="D65" s="9"/>
      <c r="E65" s="188"/>
      <c r="F65" s="189"/>
    </row>
    <row r="66" spans="1:6" s="10" customFormat="1" x14ac:dyDescent="0.25">
      <c r="A66" s="188"/>
      <c r="B66" s="11" t="s">
        <v>17</v>
      </c>
      <c r="C66" s="9">
        <v>1</v>
      </c>
      <c r="D66" s="9"/>
      <c r="E66" s="188"/>
      <c r="F66" s="189"/>
    </row>
    <row r="67" spans="1:6" s="10" customFormat="1" x14ac:dyDescent="0.25">
      <c r="A67" s="188"/>
      <c r="B67" s="12" t="s">
        <v>18</v>
      </c>
      <c r="C67" s="9">
        <v>1</v>
      </c>
      <c r="D67" s="9"/>
      <c r="E67" s="188"/>
      <c r="F67" s="189"/>
    </row>
    <row r="68" spans="1:6" s="10" customFormat="1" x14ac:dyDescent="0.25">
      <c r="A68" s="188"/>
      <c r="B68" s="12" t="s">
        <v>87</v>
      </c>
      <c r="C68" s="9">
        <v>1</v>
      </c>
      <c r="D68" s="9"/>
      <c r="E68" s="188"/>
      <c r="F68" s="189"/>
    </row>
    <row r="69" spans="1:6" s="10" customFormat="1" x14ac:dyDescent="0.25">
      <c r="A69" s="188" t="s">
        <v>12</v>
      </c>
      <c r="B69" s="8" t="s">
        <v>88</v>
      </c>
      <c r="C69" s="9">
        <v>1</v>
      </c>
      <c r="D69" s="9"/>
      <c r="E69" s="188" t="s">
        <v>89</v>
      </c>
      <c r="F69" s="189" t="s">
        <v>81</v>
      </c>
    </row>
    <row r="70" spans="1:6" s="10" customFormat="1" x14ac:dyDescent="0.25">
      <c r="A70" s="188"/>
      <c r="B70" s="10" t="s">
        <v>90</v>
      </c>
      <c r="C70" s="9">
        <v>1</v>
      </c>
      <c r="D70" s="9"/>
      <c r="E70" s="188"/>
      <c r="F70" s="189"/>
    </row>
    <row r="71" spans="1:6" s="10" customFormat="1" x14ac:dyDescent="0.25">
      <c r="A71" s="188"/>
      <c r="B71" s="11" t="s">
        <v>24</v>
      </c>
      <c r="C71" s="9">
        <v>1</v>
      </c>
      <c r="D71" s="9"/>
      <c r="E71" s="188"/>
      <c r="F71" s="189"/>
    </row>
    <row r="72" spans="1:6" s="10" customFormat="1" x14ac:dyDescent="0.25">
      <c r="A72" s="188"/>
      <c r="B72" s="11" t="s">
        <v>25</v>
      </c>
      <c r="C72" s="9">
        <v>1</v>
      </c>
      <c r="D72" s="9"/>
      <c r="E72" s="188"/>
      <c r="F72" s="189"/>
    </row>
    <row r="73" spans="1:6" s="10" customFormat="1" x14ac:dyDescent="0.25">
      <c r="A73" s="188"/>
      <c r="B73" s="12" t="s">
        <v>91</v>
      </c>
      <c r="C73" s="9">
        <v>1</v>
      </c>
      <c r="D73" s="9"/>
      <c r="E73" s="188"/>
      <c r="F73" s="189"/>
    </row>
    <row r="74" spans="1:6" s="10" customFormat="1" x14ac:dyDescent="0.25">
      <c r="A74" s="188" t="s">
        <v>12</v>
      </c>
      <c r="B74" s="8" t="s">
        <v>92</v>
      </c>
      <c r="C74" s="9">
        <v>1</v>
      </c>
      <c r="D74" s="9"/>
      <c r="E74" s="188" t="s">
        <v>93</v>
      </c>
      <c r="F74" s="189" t="s">
        <v>94</v>
      </c>
    </row>
    <row r="75" spans="1:6" s="10" customFormat="1" x14ac:dyDescent="0.25">
      <c r="A75" s="188"/>
      <c r="B75" s="11" t="s">
        <v>95</v>
      </c>
      <c r="C75" s="9">
        <v>1</v>
      </c>
      <c r="D75" s="9"/>
      <c r="E75" s="188"/>
      <c r="F75" s="189"/>
    </row>
    <row r="76" spans="1:6" s="10" customFormat="1" x14ac:dyDescent="0.25">
      <c r="A76" s="188"/>
      <c r="B76" s="11" t="s">
        <v>96</v>
      </c>
      <c r="C76" s="9">
        <v>23</v>
      </c>
      <c r="D76" s="9"/>
      <c r="E76" s="188"/>
      <c r="F76" s="189"/>
    </row>
    <row r="77" spans="1:6" s="10" customFormat="1" x14ac:dyDescent="0.25">
      <c r="A77" s="188" t="s">
        <v>12</v>
      </c>
      <c r="B77" s="8" t="s">
        <v>97</v>
      </c>
      <c r="C77" s="9">
        <v>1</v>
      </c>
      <c r="D77" s="9"/>
      <c r="E77" s="188" t="s">
        <v>98</v>
      </c>
      <c r="F77" s="189" t="s">
        <v>94</v>
      </c>
    </row>
    <row r="78" spans="1:6" s="10" customFormat="1" x14ac:dyDescent="0.25">
      <c r="A78" s="188"/>
      <c r="B78" s="12" t="s">
        <v>99</v>
      </c>
      <c r="C78" s="9">
        <v>1</v>
      </c>
      <c r="D78" s="9"/>
      <c r="E78" s="188"/>
      <c r="F78" s="189"/>
    </row>
    <row r="79" spans="1:6" s="10" customFormat="1" x14ac:dyDescent="0.25">
      <c r="A79" s="188" t="s">
        <v>12</v>
      </c>
      <c r="B79" s="8" t="s">
        <v>100</v>
      </c>
      <c r="C79" s="9">
        <v>1</v>
      </c>
      <c r="D79" s="9"/>
      <c r="E79" s="188" t="s">
        <v>101</v>
      </c>
      <c r="F79" s="189" t="s">
        <v>94</v>
      </c>
    </row>
    <row r="80" spans="1:6" s="10" customFormat="1" x14ac:dyDescent="0.25">
      <c r="A80" s="188"/>
      <c r="B80" s="11" t="s">
        <v>102</v>
      </c>
      <c r="C80" s="9">
        <v>1</v>
      </c>
      <c r="D80" s="9"/>
      <c r="E80" s="188"/>
      <c r="F80" s="189"/>
    </row>
    <row r="81" spans="1:6" s="10" customFormat="1" x14ac:dyDescent="0.25">
      <c r="A81" s="188"/>
      <c r="B81" s="11" t="s">
        <v>36</v>
      </c>
      <c r="C81" s="9">
        <v>1</v>
      </c>
      <c r="D81" s="9"/>
      <c r="E81" s="188"/>
      <c r="F81" s="189"/>
    </row>
    <row r="82" spans="1:6" s="10" customFormat="1" x14ac:dyDescent="0.25">
      <c r="A82" s="188"/>
      <c r="B82" s="12" t="s">
        <v>37</v>
      </c>
      <c r="C82" s="9">
        <v>1</v>
      </c>
      <c r="D82" s="9"/>
      <c r="E82" s="188"/>
      <c r="F82" s="189"/>
    </row>
    <row r="83" spans="1:6" s="10" customFormat="1" x14ac:dyDescent="0.25">
      <c r="A83" s="188" t="s">
        <v>12</v>
      </c>
      <c r="B83" s="8" t="s">
        <v>103</v>
      </c>
      <c r="C83" s="9">
        <v>1</v>
      </c>
      <c r="D83" s="9"/>
      <c r="E83" s="188" t="s">
        <v>104</v>
      </c>
      <c r="F83" s="189" t="s">
        <v>105</v>
      </c>
    </row>
    <row r="84" spans="1:6" s="10" customFormat="1" x14ac:dyDescent="0.25">
      <c r="A84" s="188"/>
      <c r="B84" s="11" t="s">
        <v>106</v>
      </c>
      <c r="C84" s="9">
        <v>1</v>
      </c>
      <c r="D84" s="9"/>
      <c r="E84" s="188"/>
      <c r="F84" s="189"/>
    </row>
    <row r="85" spans="1:6" s="10" customFormat="1" x14ac:dyDescent="0.25">
      <c r="A85" s="188"/>
      <c r="B85" s="11" t="s">
        <v>36</v>
      </c>
      <c r="C85" s="9">
        <v>1</v>
      </c>
      <c r="D85" s="9"/>
      <c r="E85" s="188"/>
      <c r="F85" s="189"/>
    </row>
    <row r="86" spans="1:6" s="10" customFormat="1" x14ac:dyDescent="0.25">
      <c r="A86" s="188"/>
      <c r="B86" s="12" t="s">
        <v>37</v>
      </c>
      <c r="C86" s="9">
        <v>1</v>
      </c>
      <c r="D86" s="9"/>
      <c r="E86" s="188"/>
      <c r="F86" s="189"/>
    </row>
    <row r="87" spans="1:6" s="10" customFormat="1" x14ac:dyDescent="0.25">
      <c r="A87" s="188" t="s">
        <v>12</v>
      </c>
      <c r="B87" s="8" t="s">
        <v>107</v>
      </c>
      <c r="C87" s="9">
        <v>1</v>
      </c>
      <c r="D87" s="9"/>
      <c r="E87" s="188" t="s">
        <v>108</v>
      </c>
      <c r="F87" s="189" t="s">
        <v>105</v>
      </c>
    </row>
    <row r="88" spans="1:6" s="10" customFormat="1" x14ac:dyDescent="0.25">
      <c r="A88" s="188"/>
      <c r="B88" s="11" t="s">
        <v>109</v>
      </c>
      <c r="C88" s="9">
        <v>1</v>
      </c>
      <c r="D88" s="9"/>
      <c r="E88" s="188"/>
      <c r="F88" s="189"/>
    </row>
    <row r="89" spans="1:6" s="10" customFormat="1" x14ac:dyDescent="0.25">
      <c r="A89" s="188"/>
      <c r="B89" s="11" t="s">
        <v>36</v>
      </c>
      <c r="C89" s="9">
        <v>1</v>
      </c>
      <c r="D89" s="9"/>
      <c r="E89" s="188"/>
      <c r="F89" s="189"/>
    </row>
    <row r="90" spans="1:6" s="10" customFormat="1" x14ac:dyDescent="0.25">
      <c r="A90" s="188"/>
      <c r="B90" s="12" t="s">
        <v>37</v>
      </c>
      <c r="C90" s="9">
        <v>1</v>
      </c>
      <c r="D90" s="9"/>
      <c r="E90" s="188"/>
      <c r="F90" s="189"/>
    </row>
    <row r="91" spans="1:6" s="10" customFormat="1" x14ac:dyDescent="0.25">
      <c r="A91" s="188" t="s">
        <v>12</v>
      </c>
      <c r="B91" s="8" t="s">
        <v>110</v>
      </c>
      <c r="C91" s="9">
        <v>1</v>
      </c>
      <c r="D91" s="9"/>
      <c r="E91" s="188" t="s">
        <v>111</v>
      </c>
      <c r="F91" s="189" t="s">
        <v>105</v>
      </c>
    </row>
    <row r="92" spans="1:6" s="10" customFormat="1" x14ac:dyDescent="0.25">
      <c r="A92" s="188"/>
      <c r="B92" s="11" t="s">
        <v>112</v>
      </c>
      <c r="C92" s="9">
        <v>1</v>
      </c>
      <c r="D92" s="9"/>
      <c r="E92" s="188"/>
      <c r="F92" s="189"/>
    </row>
    <row r="93" spans="1:6" s="10" customFormat="1" x14ac:dyDescent="0.25">
      <c r="A93" s="188"/>
      <c r="B93" s="11" t="s">
        <v>36</v>
      </c>
      <c r="C93" s="9">
        <v>1</v>
      </c>
      <c r="D93" s="9"/>
      <c r="E93" s="188"/>
      <c r="F93" s="189"/>
    </row>
    <row r="94" spans="1:6" s="10" customFormat="1" x14ac:dyDescent="0.25">
      <c r="A94" s="188"/>
      <c r="B94" s="12" t="s">
        <v>37</v>
      </c>
      <c r="C94" s="9">
        <v>1</v>
      </c>
      <c r="D94" s="9"/>
      <c r="E94" s="188"/>
      <c r="F94" s="189"/>
    </row>
    <row r="95" spans="1:6" s="10" customFormat="1" x14ac:dyDescent="0.25">
      <c r="A95" s="188" t="s">
        <v>12</v>
      </c>
      <c r="B95" s="8" t="s">
        <v>113</v>
      </c>
      <c r="C95" s="9">
        <v>1</v>
      </c>
      <c r="D95" s="9"/>
      <c r="E95" s="188" t="s">
        <v>114</v>
      </c>
      <c r="F95" s="189" t="s">
        <v>115</v>
      </c>
    </row>
    <row r="96" spans="1:6" s="10" customFormat="1" x14ac:dyDescent="0.25">
      <c r="A96" s="188"/>
      <c r="B96" s="11" t="s">
        <v>116</v>
      </c>
      <c r="C96" s="9">
        <v>1</v>
      </c>
      <c r="D96" s="9"/>
      <c r="E96" s="188"/>
      <c r="F96" s="189"/>
    </row>
    <row r="97" spans="1:8" s="10" customFormat="1" x14ac:dyDescent="0.25">
      <c r="A97" s="188"/>
      <c r="B97" s="11" t="s">
        <v>36</v>
      </c>
      <c r="C97" s="9">
        <v>1</v>
      </c>
      <c r="D97" s="9"/>
      <c r="E97" s="188"/>
      <c r="F97" s="189"/>
    </row>
    <row r="98" spans="1:8" s="10" customFormat="1" x14ac:dyDescent="0.25">
      <c r="A98" s="188"/>
      <c r="B98" s="12" t="s">
        <v>37</v>
      </c>
      <c r="C98" s="9">
        <v>1</v>
      </c>
      <c r="D98" s="9"/>
      <c r="E98" s="188"/>
      <c r="F98" s="189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117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118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100</v>
      </c>
      <c r="C106" s="13"/>
      <c r="D106" s="13"/>
      <c r="E106" s="12" t="s">
        <v>101</v>
      </c>
      <c r="F106" s="19" t="s">
        <v>94</v>
      </c>
      <c r="H106" s="10" t="s">
        <v>119</v>
      </c>
    </row>
    <row r="107" spans="1:8" s="10" customFormat="1" ht="13.5" customHeight="1" x14ac:dyDescent="0.25">
      <c r="A107" s="1"/>
      <c r="B107" s="11" t="s">
        <v>103</v>
      </c>
      <c r="C107" s="13"/>
      <c r="D107" s="13"/>
      <c r="E107" s="12" t="s">
        <v>104</v>
      </c>
      <c r="F107" s="19" t="s">
        <v>105</v>
      </c>
    </row>
    <row r="108" spans="1:8" s="10" customFormat="1" ht="13.5" customHeight="1" x14ac:dyDescent="0.25">
      <c r="A108" s="1"/>
      <c r="B108" s="11" t="s">
        <v>107</v>
      </c>
      <c r="C108" s="13"/>
      <c r="D108" s="13"/>
      <c r="E108" s="12" t="s">
        <v>104</v>
      </c>
      <c r="F108" s="19" t="s">
        <v>105</v>
      </c>
    </row>
    <row r="109" spans="1:8" s="10" customFormat="1" ht="13.5" customHeight="1" x14ac:dyDescent="0.25">
      <c r="A109" s="1"/>
      <c r="B109" s="11" t="s">
        <v>110</v>
      </c>
      <c r="C109" s="13"/>
      <c r="D109" s="13"/>
      <c r="E109" s="12" t="s">
        <v>104</v>
      </c>
      <c r="F109" s="19" t="s">
        <v>105</v>
      </c>
    </row>
    <row r="110" spans="1:8" s="10" customFormat="1" ht="13.5" customHeight="1" x14ac:dyDescent="0.25">
      <c r="A110" s="1"/>
      <c r="B110" s="11" t="s">
        <v>113</v>
      </c>
      <c r="C110" s="13"/>
      <c r="D110" s="13"/>
      <c r="E110" s="12" t="s">
        <v>104</v>
      </c>
      <c r="F110" s="19" t="s">
        <v>105</v>
      </c>
    </row>
    <row r="111" spans="1:8" s="10" customFormat="1" ht="13.5" customHeight="1" x14ac:dyDescent="0.25">
      <c r="A111" s="1"/>
      <c r="B111" s="11" t="s">
        <v>120</v>
      </c>
      <c r="C111" s="13"/>
      <c r="D111" s="13"/>
      <c r="E111" s="12" t="s">
        <v>104</v>
      </c>
      <c r="F111" s="19" t="s">
        <v>105</v>
      </c>
    </row>
    <row r="112" spans="1:8" s="10" customFormat="1" ht="13.5" customHeight="1" x14ac:dyDescent="0.25">
      <c r="A112" s="1"/>
      <c r="B112" s="11" t="s">
        <v>121</v>
      </c>
      <c r="C112" s="13"/>
      <c r="D112" s="13"/>
      <c r="E112" s="12" t="s">
        <v>122</v>
      </c>
      <c r="F112" s="19" t="s">
        <v>115</v>
      </c>
    </row>
    <row r="113" spans="1:8" s="10" customFormat="1" ht="13.5" customHeight="1" x14ac:dyDescent="0.25">
      <c r="A113" s="1"/>
      <c r="B113" s="11" t="s">
        <v>123</v>
      </c>
      <c r="C113" s="13"/>
      <c r="D113" s="13"/>
      <c r="E113" s="12" t="s">
        <v>122</v>
      </c>
      <c r="F113" s="19" t="s">
        <v>115</v>
      </c>
    </row>
    <row r="114" spans="1:8" s="10" customFormat="1" ht="13.5" customHeight="1" x14ac:dyDescent="0.25">
      <c r="A114" s="1"/>
      <c r="B114" s="11" t="s">
        <v>124</v>
      </c>
      <c r="C114" s="13"/>
      <c r="D114" s="13"/>
      <c r="E114" s="12" t="s">
        <v>125</v>
      </c>
      <c r="F114" s="19" t="s">
        <v>126</v>
      </c>
    </row>
    <row r="115" spans="1:8" s="10" customFormat="1" ht="13.5" customHeight="1" x14ac:dyDescent="0.25">
      <c r="A115" s="1"/>
      <c r="B115" s="11" t="s">
        <v>127</v>
      </c>
      <c r="C115" s="13"/>
      <c r="D115" s="13"/>
      <c r="E115" s="12" t="s">
        <v>125</v>
      </c>
      <c r="F115" s="19" t="s">
        <v>126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128</v>
      </c>
      <c r="C125" s="22"/>
      <c r="D125" s="22"/>
      <c r="E125" s="23" t="s">
        <v>129</v>
      </c>
      <c r="F125" s="24" t="s">
        <v>130</v>
      </c>
      <c r="H125" s="187" t="s">
        <v>131</v>
      </c>
    </row>
    <row r="126" spans="1:8" s="10" customFormat="1" ht="13.5" customHeight="1" x14ac:dyDescent="0.25">
      <c r="A126" s="20">
        <v>2</v>
      </c>
      <c r="B126" s="21" t="s">
        <v>132</v>
      </c>
      <c r="C126" s="22"/>
      <c r="D126" s="22"/>
      <c r="E126" s="23" t="s">
        <v>133</v>
      </c>
      <c r="F126" s="24" t="s">
        <v>130</v>
      </c>
      <c r="H126" s="187"/>
    </row>
    <row r="127" spans="1:8" s="10" customFormat="1" ht="13.5" customHeight="1" x14ac:dyDescent="0.25">
      <c r="A127" s="20">
        <v>3</v>
      </c>
      <c r="B127" s="21" t="s">
        <v>134</v>
      </c>
      <c r="C127" s="22"/>
      <c r="D127" s="22"/>
      <c r="E127" s="23" t="s">
        <v>135</v>
      </c>
      <c r="F127" s="24" t="s">
        <v>136</v>
      </c>
      <c r="H127" s="187"/>
    </row>
    <row r="128" spans="1:8" x14ac:dyDescent="0.25">
      <c r="A128" s="20">
        <v>4</v>
      </c>
      <c r="B128" s="25" t="s">
        <v>137</v>
      </c>
      <c r="C128" s="26"/>
      <c r="D128" s="26"/>
      <c r="E128" s="27" t="s">
        <v>138</v>
      </c>
      <c r="F128" s="28" t="s">
        <v>136</v>
      </c>
      <c r="H128" s="187" t="s">
        <v>139</v>
      </c>
    </row>
    <row r="129" spans="1:8" s="29" customFormat="1" ht="13.5" customHeight="1" x14ac:dyDescent="0.25">
      <c r="A129" s="20">
        <v>5</v>
      </c>
      <c r="B129" s="25" t="s">
        <v>140</v>
      </c>
      <c r="C129" s="26"/>
      <c r="D129" s="26"/>
      <c r="E129" s="27" t="s">
        <v>141</v>
      </c>
      <c r="F129" s="28" t="s">
        <v>136</v>
      </c>
      <c r="H129" s="187"/>
    </row>
    <row r="130" spans="1:8" x14ac:dyDescent="0.25">
      <c r="A130" s="20">
        <v>6</v>
      </c>
      <c r="B130" s="25" t="s">
        <v>142</v>
      </c>
      <c r="C130" s="26"/>
      <c r="D130" s="26"/>
      <c r="E130" s="27" t="s">
        <v>143</v>
      </c>
      <c r="F130" s="28" t="s">
        <v>136</v>
      </c>
      <c r="H130" s="187"/>
    </row>
    <row r="131" spans="1:8" x14ac:dyDescent="0.25">
      <c r="A131" s="20">
        <v>7</v>
      </c>
      <c r="B131" s="30" t="s">
        <v>144</v>
      </c>
      <c r="C131" s="31"/>
      <c r="D131" s="31"/>
      <c r="E131" s="32" t="s">
        <v>145</v>
      </c>
      <c r="F131" s="33" t="s">
        <v>136</v>
      </c>
      <c r="H131" s="187" t="s">
        <v>146</v>
      </c>
    </row>
    <row r="132" spans="1:8" x14ac:dyDescent="0.25">
      <c r="A132" s="20">
        <v>8</v>
      </c>
      <c r="B132" s="30" t="s">
        <v>147</v>
      </c>
      <c r="C132" s="31"/>
      <c r="D132" s="31"/>
      <c r="E132" s="32" t="s">
        <v>148</v>
      </c>
      <c r="F132" s="33" t="s">
        <v>136</v>
      </c>
      <c r="H132" s="187"/>
    </row>
    <row r="133" spans="1:8" x14ac:dyDescent="0.25">
      <c r="A133" s="20">
        <v>9</v>
      </c>
      <c r="B133" s="30" t="s">
        <v>149</v>
      </c>
      <c r="C133" s="31"/>
      <c r="D133" s="31"/>
      <c r="E133" s="32" t="s">
        <v>150</v>
      </c>
      <c r="F133" s="33" t="s">
        <v>136</v>
      </c>
      <c r="H133" s="187"/>
    </row>
    <row r="134" spans="1:8" x14ac:dyDescent="0.25">
      <c r="A134" s="20">
        <v>10</v>
      </c>
      <c r="B134" s="34" t="s">
        <v>151</v>
      </c>
      <c r="C134" s="35"/>
      <c r="D134" s="35"/>
      <c r="E134" s="36" t="s">
        <v>152</v>
      </c>
      <c r="F134" s="37" t="s">
        <v>136</v>
      </c>
      <c r="H134" s="187" t="s">
        <v>153</v>
      </c>
    </row>
    <row r="135" spans="1:8" x14ac:dyDescent="0.25">
      <c r="A135" s="20">
        <v>11</v>
      </c>
      <c r="B135" s="34" t="s">
        <v>154</v>
      </c>
      <c r="C135" s="35"/>
      <c r="D135" s="35"/>
      <c r="E135" s="36" t="s">
        <v>155</v>
      </c>
      <c r="F135" s="37" t="s">
        <v>136</v>
      </c>
      <c r="H135" s="187"/>
    </row>
    <row r="136" spans="1:8" x14ac:dyDescent="0.25">
      <c r="A136" s="20">
        <v>12</v>
      </c>
      <c r="B136" s="34" t="s">
        <v>156</v>
      </c>
      <c r="C136" s="35"/>
      <c r="D136" s="35"/>
      <c r="E136" s="36" t="s">
        <v>157</v>
      </c>
      <c r="F136" s="37" t="s">
        <v>136</v>
      </c>
      <c r="H136" s="187"/>
    </row>
    <row r="137" spans="1:8" x14ac:dyDescent="0.25">
      <c r="A137" s="20"/>
    </row>
    <row r="138" spans="1:8" x14ac:dyDescent="0.25">
      <c r="A138" s="20">
        <v>13</v>
      </c>
      <c r="B138" s="38" t="s">
        <v>100</v>
      </c>
      <c r="E138" s="12" t="s">
        <v>101</v>
      </c>
      <c r="F138" s="19" t="s">
        <v>94</v>
      </c>
      <c r="G138" s="10"/>
      <c r="H138" s="187" t="s">
        <v>119</v>
      </c>
    </row>
    <row r="139" spans="1:8" x14ac:dyDescent="0.25">
      <c r="A139" s="20">
        <v>14</v>
      </c>
      <c r="B139" s="38" t="s">
        <v>103</v>
      </c>
      <c r="E139" s="12" t="s">
        <v>104</v>
      </c>
      <c r="F139" s="19" t="s">
        <v>105</v>
      </c>
      <c r="G139" s="10"/>
      <c r="H139" s="187"/>
    </row>
    <row r="140" spans="1:8" x14ac:dyDescent="0.25">
      <c r="A140" s="20">
        <v>15</v>
      </c>
      <c r="B140" s="38" t="s">
        <v>107</v>
      </c>
      <c r="E140" s="12" t="s">
        <v>104</v>
      </c>
      <c r="F140" s="19" t="s">
        <v>105</v>
      </c>
      <c r="G140" s="10"/>
      <c r="H140" s="187"/>
    </row>
    <row r="141" spans="1:8" x14ac:dyDescent="0.25">
      <c r="A141" s="20">
        <v>16</v>
      </c>
      <c r="B141" s="38" t="s">
        <v>110</v>
      </c>
      <c r="E141" s="12" t="s">
        <v>104</v>
      </c>
      <c r="F141" s="19" t="s">
        <v>105</v>
      </c>
      <c r="G141" s="10"/>
      <c r="H141" s="187"/>
    </row>
    <row r="142" spans="1:8" x14ac:dyDescent="0.25">
      <c r="A142" s="20">
        <v>17</v>
      </c>
      <c r="B142" s="38" t="s">
        <v>113</v>
      </c>
      <c r="E142" s="12" t="s">
        <v>104</v>
      </c>
      <c r="F142" s="19" t="s">
        <v>105</v>
      </c>
      <c r="G142" s="10"/>
      <c r="H142" s="187"/>
    </row>
    <row r="143" spans="1:8" x14ac:dyDescent="0.25">
      <c r="A143" s="20">
        <v>18</v>
      </c>
      <c r="B143" s="38" t="s">
        <v>120</v>
      </c>
      <c r="E143" s="12" t="s">
        <v>104</v>
      </c>
      <c r="F143" s="19" t="s">
        <v>105</v>
      </c>
      <c r="G143" s="10"/>
      <c r="H143" s="187"/>
    </row>
    <row r="144" spans="1:8" x14ac:dyDescent="0.25">
      <c r="A144" s="20">
        <v>19</v>
      </c>
      <c r="B144" s="38" t="s">
        <v>121</v>
      </c>
      <c r="E144" s="12" t="s">
        <v>122</v>
      </c>
      <c r="F144" s="19" t="s">
        <v>115</v>
      </c>
      <c r="G144" s="10"/>
      <c r="H144" s="187"/>
    </row>
    <row r="145" spans="1:8" x14ac:dyDescent="0.25">
      <c r="A145" s="20">
        <v>20</v>
      </c>
      <c r="B145" s="38" t="s">
        <v>123</v>
      </c>
      <c r="E145" s="12" t="s">
        <v>122</v>
      </c>
      <c r="F145" s="19" t="s">
        <v>115</v>
      </c>
      <c r="G145" s="10"/>
      <c r="H145" s="187"/>
    </row>
    <row r="146" spans="1:8" x14ac:dyDescent="0.25">
      <c r="A146" s="20">
        <v>21</v>
      </c>
      <c r="B146" s="38" t="s">
        <v>124</v>
      </c>
      <c r="E146" s="12" t="s">
        <v>125</v>
      </c>
      <c r="F146" s="19" t="s">
        <v>126</v>
      </c>
      <c r="G146" s="10"/>
      <c r="H146" s="187"/>
    </row>
    <row r="147" spans="1:8" x14ac:dyDescent="0.25">
      <c r="A147" s="20">
        <v>22</v>
      </c>
      <c r="B147" s="38" t="s">
        <v>127</v>
      </c>
      <c r="E147" s="12" t="s">
        <v>125</v>
      </c>
      <c r="F147" s="19" t="s">
        <v>126</v>
      </c>
      <c r="G147" s="10"/>
      <c r="H147" s="187"/>
    </row>
  </sheetData>
  <mergeCells count="80">
    <mergeCell ref="A1:F1"/>
    <mergeCell ref="B2:F2"/>
    <mergeCell ref="E4:F4"/>
    <mergeCell ref="A5:A9"/>
    <mergeCell ref="E5:E9"/>
    <mergeCell ref="F5:F9"/>
    <mergeCell ref="A10:A14"/>
    <mergeCell ref="E10:E14"/>
    <mergeCell ref="F10:F14"/>
    <mergeCell ref="A15:A17"/>
    <mergeCell ref="E15:E17"/>
    <mergeCell ref="F15:F17"/>
    <mergeCell ref="A18:A21"/>
    <mergeCell ref="E18:E21"/>
    <mergeCell ref="F18:F21"/>
    <mergeCell ref="A22:A26"/>
    <mergeCell ref="E22:E26"/>
    <mergeCell ref="F22:F26"/>
    <mergeCell ref="A27:A31"/>
    <mergeCell ref="E27:E31"/>
    <mergeCell ref="F27:F31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91:A94"/>
    <mergeCell ref="E91:E94"/>
    <mergeCell ref="F91:F94"/>
    <mergeCell ref="H134:H136"/>
    <mergeCell ref="H138:H147"/>
    <mergeCell ref="A95:A98"/>
    <mergeCell ref="E95:E98"/>
    <mergeCell ref="F95:F98"/>
    <mergeCell ref="H125:H127"/>
    <mergeCell ref="H128:H130"/>
    <mergeCell ref="H131:H13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25"/>
  <sheetViews>
    <sheetView tabSelected="1" view="pageBreakPreview" zoomScale="80" zoomScaleNormal="80" zoomScaleSheetLayoutView="80" workbookViewId="0">
      <selection activeCell="D66" sqref="D66"/>
    </sheetView>
  </sheetViews>
  <sheetFormatPr defaultRowHeight="12.75" x14ac:dyDescent="0.25"/>
  <cols>
    <col min="1" max="1" width="4.25" style="39" bestFit="1" customWidth="1"/>
    <col min="2" max="2" width="62.5" style="40" customWidth="1"/>
    <col min="3" max="3" width="9" style="39"/>
    <col min="4" max="4" width="12.25" style="41" customWidth="1"/>
    <col min="5" max="5" width="14.125" style="57" customWidth="1"/>
    <col min="6" max="6" width="12.25" style="39" customWidth="1"/>
    <col min="7" max="7" width="18.625" style="39" customWidth="1"/>
    <col min="8" max="8" width="30.875" style="42" customWidth="1"/>
    <col min="9" max="9" width="65.75" style="40" customWidth="1"/>
    <col min="10" max="10" width="29.875" style="40" bestFit="1" customWidth="1"/>
    <col min="11" max="11" width="21.75" style="39" customWidth="1"/>
    <col min="12" max="16384" width="9" style="40"/>
  </cols>
  <sheetData>
    <row r="1" spans="1:10" ht="15" x14ac:dyDescent="0.25">
      <c r="E1" s="65"/>
      <c r="I1" s="45"/>
      <c r="J1" s="45"/>
    </row>
    <row r="2" spans="1:10" ht="19.5" customHeight="1" x14ac:dyDescent="0.25">
      <c r="E2" s="65"/>
      <c r="H2" s="69" t="s">
        <v>243</v>
      </c>
      <c r="I2" s="43"/>
      <c r="J2" s="58"/>
    </row>
    <row r="3" spans="1:10" ht="14.25" x14ac:dyDescent="0.25">
      <c r="B3" s="196" t="s">
        <v>232</v>
      </c>
      <c r="C3" s="196"/>
      <c r="D3" s="196"/>
      <c r="E3" s="196"/>
      <c r="F3" s="196"/>
      <c r="G3" s="196"/>
      <c r="H3" s="196"/>
      <c r="I3" s="196"/>
      <c r="J3" s="53"/>
    </row>
    <row r="4" spans="1:10" ht="44.25" customHeight="1" x14ac:dyDescent="0.25">
      <c r="B4" s="196" t="s">
        <v>1305</v>
      </c>
      <c r="C4" s="196"/>
      <c r="D4" s="196"/>
      <c r="E4" s="196"/>
      <c r="F4" s="196"/>
      <c r="G4" s="196"/>
      <c r="H4" s="196"/>
      <c r="I4" s="196"/>
      <c r="J4" s="53"/>
    </row>
    <row r="6" spans="1:10" ht="42.75" customHeight="1" x14ac:dyDescent="0.25">
      <c r="A6" s="194" t="s">
        <v>216</v>
      </c>
      <c r="B6" s="197" t="s">
        <v>217</v>
      </c>
      <c r="C6" s="197" t="s">
        <v>218</v>
      </c>
      <c r="D6" s="197" t="s">
        <v>219</v>
      </c>
      <c r="E6" s="197"/>
      <c r="F6" s="197"/>
      <c r="G6" s="197"/>
      <c r="H6" s="197" t="s">
        <v>220</v>
      </c>
      <c r="I6" s="197" t="s">
        <v>221</v>
      </c>
      <c r="J6" s="59"/>
    </row>
    <row r="7" spans="1:10" ht="28.5" customHeight="1" x14ac:dyDescent="0.25">
      <c r="A7" s="195"/>
      <c r="B7" s="197"/>
      <c r="C7" s="197"/>
      <c r="D7" s="55" t="s">
        <v>222</v>
      </c>
      <c r="E7" s="55" t="s">
        <v>223</v>
      </c>
      <c r="F7" s="55" t="s">
        <v>224</v>
      </c>
      <c r="G7" s="55" t="s">
        <v>225</v>
      </c>
      <c r="H7" s="197"/>
      <c r="I7" s="197"/>
      <c r="J7" s="59"/>
    </row>
    <row r="8" spans="1:10" x14ac:dyDescent="0.25">
      <c r="A8" s="55">
        <v>1</v>
      </c>
      <c r="B8" s="55">
        <v>2</v>
      </c>
      <c r="C8" s="55">
        <v>3</v>
      </c>
      <c r="D8" s="56" t="s">
        <v>226</v>
      </c>
      <c r="E8" s="56" t="s">
        <v>227</v>
      </c>
      <c r="F8" s="56" t="s">
        <v>228</v>
      </c>
      <c r="G8" s="56" t="s">
        <v>229</v>
      </c>
      <c r="H8" s="72" t="s">
        <v>181</v>
      </c>
      <c r="I8" s="56" t="s">
        <v>182</v>
      </c>
      <c r="J8" s="60"/>
    </row>
    <row r="9" spans="1:10" ht="21.75" customHeight="1" x14ac:dyDescent="0.25">
      <c r="A9" s="86"/>
      <c r="B9" s="87" t="s">
        <v>1306</v>
      </c>
      <c r="C9" s="86"/>
      <c r="D9" s="88"/>
      <c r="E9" s="88"/>
      <c r="F9" s="88"/>
      <c r="G9" s="88"/>
      <c r="H9" s="89"/>
      <c r="I9" s="88"/>
      <c r="J9" s="60"/>
    </row>
    <row r="10" spans="1:10" ht="25.5" customHeight="1" x14ac:dyDescent="0.25">
      <c r="A10" s="85"/>
      <c r="B10" s="74" t="s">
        <v>424</v>
      </c>
      <c r="C10" s="73"/>
      <c r="D10" s="73"/>
      <c r="E10" s="73"/>
      <c r="F10" s="73"/>
      <c r="G10" s="73"/>
      <c r="H10" s="76"/>
      <c r="I10" s="77"/>
      <c r="J10" s="58"/>
    </row>
    <row r="11" spans="1:10" ht="36" customHeight="1" x14ac:dyDescent="0.25">
      <c r="A11" s="63">
        <f>A9+1</f>
        <v>1</v>
      </c>
      <c r="B11" s="62" t="s">
        <v>1322</v>
      </c>
      <c r="C11" s="63" t="s">
        <v>1</v>
      </c>
      <c r="D11" s="55">
        <v>258.13</v>
      </c>
      <c r="E11" s="55">
        <f>256.79+83</f>
        <v>339.79</v>
      </c>
      <c r="F11" s="55">
        <f>981+83</f>
        <v>1064</v>
      </c>
      <c r="G11" s="64">
        <f t="shared" ref="G11:G22" si="0">D11-E11</f>
        <v>-81.660000000000025</v>
      </c>
      <c r="H11" s="63" t="s">
        <v>1326</v>
      </c>
      <c r="I11" s="62" t="s">
        <v>1331</v>
      </c>
      <c r="J11" s="58"/>
    </row>
    <row r="12" spans="1:10" ht="30.75" customHeight="1" x14ac:dyDescent="0.25">
      <c r="A12" s="63">
        <f>A11+1</f>
        <v>2</v>
      </c>
      <c r="B12" s="62" t="s">
        <v>1307</v>
      </c>
      <c r="C12" s="63" t="s">
        <v>1</v>
      </c>
      <c r="D12" s="55">
        <v>7.91</v>
      </c>
      <c r="E12" s="55">
        <v>9.7899999999999991</v>
      </c>
      <c r="F12" s="55">
        <v>153.22</v>
      </c>
      <c r="G12" s="64">
        <f t="shared" si="0"/>
        <v>-1.879999999999999</v>
      </c>
      <c r="H12" s="63" t="s">
        <v>1326</v>
      </c>
      <c r="I12" s="62" t="s">
        <v>1332</v>
      </c>
      <c r="J12" s="58"/>
    </row>
    <row r="13" spans="1:10" ht="36" customHeight="1" x14ac:dyDescent="0.25">
      <c r="A13" s="63">
        <f>A12+1</f>
        <v>3</v>
      </c>
      <c r="B13" s="62" t="s">
        <v>1323</v>
      </c>
      <c r="C13" s="63" t="s">
        <v>1</v>
      </c>
      <c r="D13" s="55">
        <v>6.37</v>
      </c>
      <c r="E13" s="55"/>
      <c r="F13" s="55"/>
      <c r="G13" s="64">
        <f t="shared" si="0"/>
        <v>6.37</v>
      </c>
      <c r="H13" s="63" t="s">
        <v>1327</v>
      </c>
      <c r="I13" s="82" t="s">
        <v>1333</v>
      </c>
      <c r="J13" s="58"/>
    </row>
    <row r="14" spans="1:10" ht="26.25" customHeight="1" x14ac:dyDescent="0.25">
      <c r="A14" s="63">
        <f t="shared" ref="A14:A19" si="1">A13+1</f>
        <v>4</v>
      </c>
      <c r="B14" s="62" t="s">
        <v>254</v>
      </c>
      <c r="C14" s="63" t="s">
        <v>1</v>
      </c>
      <c r="D14" s="55">
        <v>6.37</v>
      </c>
      <c r="E14" s="55"/>
      <c r="F14" s="55"/>
      <c r="G14" s="64">
        <f t="shared" si="0"/>
        <v>6.37</v>
      </c>
      <c r="H14" s="63" t="s">
        <v>1327</v>
      </c>
      <c r="I14" s="93"/>
      <c r="J14" s="58"/>
    </row>
    <row r="15" spans="1:10" ht="26.25" customHeight="1" x14ac:dyDescent="0.25">
      <c r="A15" s="63">
        <f t="shared" si="1"/>
        <v>5</v>
      </c>
      <c r="B15" s="62" t="s">
        <v>1324</v>
      </c>
      <c r="C15" s="63" t="s">
        <v>1</v>
      </c>
      <c r="D15" s="55">
        <v>6.7</v>
      </c>
      <c r="E15" s="55">
        <v>5.63</v>
      </c>
      <c r="F15" s="55">
        <v>5.63</v>
      </c>
      <c r="G15" s="64">
        <f t="shared" si="0"/>
        <v>1.0700000000000003</v>
      </c>
      <c r="H15" s="63" t="s">
        <v>1328</v>
      </c>
      <c r="I15" s="93" t="s">
        <v>1334</v>
      </c>
      <c r="J15" s="58"/>
    </row>
    <row r="16" spans="1:10" ht="26.25" customHeight="1" x14ac:dyDescent="0.25">
      <c r="A16" s="63">
        <f t="shared" si="1"/>
        <v>6</v>
      </c>
      <c r="B16" s="62" t="s">
        <v>1325</v>
      </c>
      <c r="C16" s="63" t="s">
        <v>1</v>
      </c>
      <c r="D16" s="55">
        <v>59.89</v>
      </c>
      <c r="E16" s="55"/>
      <c r="F16" s="55"/>
      <c r="G16" s="64">
        <f t="shared" si="0"/>
        <v>59.89</v>
      </c>
      <c r="H16" s="63" t="s">
        <v>1329</v>
      </c>
      <c r="I16" s="93" t="s">
        <v>1335</v>
      </c>
      <c r="J16" s="58"/>
    </row>
    <row r="17" spans="1:10" ht="26.25" customHeight="1" x14ac:dyDescent="0.25">
      <c r="A17" s="63">
        <f t="shared" si="1"/>
        <v>7</v>
      </c>
      <c r="B17" s="62" t="s">
        <v>257</v>
      </c>
      <c r="C17" s="63" t="s">
        <v>1</v>
      </c>
      <c r="D17" s="55">
        <v>59.89</v>
      </c>
      <c r="E17" s="55"/>
      <c r="F17" s="55"/>
      <c r="G17" s="64">
        <f t="shared" si="0"/>
        <v>59.89</v>
      </c>
      <c r="H17" s="63" t="s">
        <v>1329</v>
      </c>
      <c r="I17" s="93"/>
      <c r="J17" s="58"/>
    </row>
    <row r="18" spans="1:10" ht="30" customHeight="1" x14ac:dyDescent="0.25">
      <c r="A18" s="63">
        <f t="shared" si="1"/>
        <v>8</v>
      </c>
      <c r="B18" s="62" t="s">
        <v>425</v>
      </c>
      <c r="C18" s="63" t="s">
        <v>1</v>
      </c>
      <c r="D18" s="55">
        <v>150.66</v>
      </c>
      <c r="E18" s="55">
        <v>172.12</v>
      </c>
      <c r="F18" s="55">
        <v>338</v>
      </c>
      <c r="G18" s="64">
        <f t="shared" si="0"/>
        <v>-21.460000000000008</v>
      </c>
      <c r="H18" s="63" t="s">
        <v>1330</v>
      </c>
      <c r="I18" s="82" t="s">
        <v>1336</v>
      </c>
      <c r="J18" s="58"/>
    </row>
    <row r="19" spans="1:10" ht="27" customHeight="1" x14ac:dyDescent="0.25">
      <c r="A19" s="63">
        <f t="shared" si="1"/>
        <v>9</v>
      </c>
      <c r="B19" s="62" t="s">
        <v>257</v>
      </c>
      <c r="C19" s="63" t="s">
        <v>1</v>
      </c>
      <c r="D19" s="55">
        <v>150.66</v>
      </c>
      <c r="E19" s="55">
        <v>172.12</v>
      </c>
      <c r="F19" s="55">
        <v>33.799999999999997</v>
      </c>
      <c r="G19" s="64">
        <f t="shared" si="0"/>
        <v>-21.460000000000008</v>
      </c>
      <c r="H19" s="63" t="s">
        <v>1330</v>
      </c>
      <c r="I19" s="93"/>
      <c r="J19" s="58"/>
    </row>
    <row r="20" spans="1:10" ht="24.75" customHeight="1" x14ac:dyDescent="0.25">
      <c r="A20" s="63"/>
      <c r="B20" s="71" t="s">
        <v>231</v>
      </c>
      <c r="C20" s="63"/>
      <c r="D20" s="55"/>
      <c r="E20" s="55"/>
      <c r="F20" s="55"/>
      <c r="G20" s="64"/>
      <c r="H20" s="63"/>
      <c r="I20" s="62"/>
      <c r="J20" s="58"/>
    </row>
    <row r="21" spans="1:10" ht="33" customHeight="1" x14ac:dyDescent="0.25">
      <c r="A21" s="63">
        <f>A19+1</f>
        <v>10</v>
      </c>
      <c r="B21" s="62" t="s">
        <v>426</v>
      </c>
      <c r="C21" s="63" t="s">
        <v>1</v>
      </c>
      <c r="D21" s="55">
        <v>115.45</v>
      </c>
      <c r="E21" s="55">
        <v>83</v>
      </c>
      <c r="F21" s="55">
        <v>83</v>
      </c>
      <c r="G21" s="64">
        <f t="shared" si="0"/>
        <v>32.450000000000003</v>
      </c>
      <c r="H21" s="63"/>
      <c r="I21" s="62"/>
      <c r="J21" s="58"/>
    </row>
    <row r="22" spans="1:10" ht="26.25" customHeight="1" x14ac:dyDescent="0.25">
      <c r="A22" s="63">
        <f>A21+1</f>
        <v>11</v>
      </c>
      <c r="B22" s="62" t="s">
        <v>258</v>
      </c>
      <c r="C22" s="63" t="s">
        <v>1</v>
      </c>
      <c r="D22" s="55">
        <v>115.45</v>
      </c>
      <c r="E22" s="55">
        <v>83</v>
      </c>
      <c r="F22" s="55">
        <v>83</v>
      </c>
      <c r="G22" s="64">
        <f t="shared" si="0"/>
        <v>32.450000000000003</v>
      </c>
      <c r="H22" s="63"/>
      <c r="I22" s="62"/>
      <c r="J22" s="58"/>
    </row>
    <row r="23" spans="1:10" ht="26.25" customHeight="1" x14ac:dyDescent="0.25">
      <c r="A23" s="63">
        <f>A22+1</f>
        <v>12</v>
      </c>
      <c r="B23" s="62" t="s">
        <v>255</v>
      </c>
      <c r="C23" s="63" t="s">
        <v>1</v>
      </c>
      <c r="D23" s="55">
        <v>115.45</v>
      </c>
      <c r="E23" s="55">
        <v>83</v>
      </c>
      <c r="F23" s="55">
        <v>83</v>
      </c>
      <c r="G23" s="64">
        <f t="shared" ref="G23" si="2">D23-E23</f>
        <v>32.450000000000003</v>
      </c>
      <c r="H23" s="63"/>
      <c r="I23" s="62"/>
      <c r="J23" s="58"/>
    </row>
    <row r="24" spans="1:10" ht="26.25" customHeight="1" x14ac:dyDescent="0.25">
      <c r="A24" s="85"/>
      <c r="B24" s="74" t="s">
        <v>422</v>
      </c>
      <c r="C24" s="73"/>
      <c r="D24" s="73"/>
      <c r="E24" s="73"/>
      <c r="F24" s="73"/>
      <c r="G24" s="73"/>
      <c r="H24" s="76"/>
      <c r="I24" s="77"/>
      <c r="J24" s="58"/>
    </row>
    <row r="25" spans="1:10" ht="33" customHeight="1" x14ac:dyDescent="0.25">
      <c r="A25" s="63">
        <f>A23+1</f>
        <v>13</v>
      </c>
      <c r="B25" s="62" t="s">
        <v>1321</v>
      </c>
      <c r="C25" s="63" t="s">
        <v>1</v>
      </c>
      <c r="D25" s="55">
        <v>155.68</v>
      </c>
      <c r="E25" s="55">
        <v>73.790000000000006</v>
      </c>
      <c r="F25" s="55">
        <f>218+9</f>
        <v>227</v>
      </c>
      <c r="G25" s="64">
        <f t="shared" ref="G25:G94" si="3">D25-E25</f>
        <v>81.89</v>
      </c>
      <c r="H25" s="63" t="s">
        <v>1338</v>
      </c>
      <c r="I25" s="62" t="s">
        <v>1339</v>
      </c>
      <c r="J25" s="58"/>
    </row>
    <row r="26" spans="1:10" ht="33" customHeight="1" x14ac:dyDescent="0.25">
      <c r="A26" s="63">
        <f>A25+1</f>
        <v>14</v>
      </c>
      <c r="B26" s="62" t="s">
        <v>1307</v>
      </c>
      <c r="C26" s="63" t="s">
        <v>1</v>
      </c>
      <c r="D26" s="55">
        <v>4.58</v>
      </c>
      <c r="E26" s="55">
        <v>3</v>
      </c>
      <c r="F26" s="55">
        <v>3.81</v>
      </c>
      <c r="G26" s="64">
        <f t="shared" si="3"/>
        <v>1.58</v>
      </c>
      <c r="H26" s="63" t="s">
        <v>1326</v>
      </c>
      <c r="I26" s="62" t="s">
        <v>1345</v>
      </c>
      <c r="J26" s="58"/>
    </row>
    <row r="27" spans="1:10" ht="26.25" customHeight="1" x14ac:dyDescent="0.25">
      <c r="A27" s="63">
        <f>A26+1</f>
        <v>15</v>
      </c>
      <c r="B27" s="62" t="s">
        <v>1337</v>
      </c>
      <c r="C27" s="63" t="s">
        <v>1</v>
      </c>
      <c r="D27" s="55">
        <v>1.87</v>
      </c>
      <c r="E27" s="55"/>
      <c r="F27" s="55"/>
      <c r="G27" s="64">
        <f t="shared" si="3"/>
        <v>1.87</v>
      </c>
      <c r="H27" s="63" t="s">
        <v>1341</v>
      </c>
      <c r="I27" s="62" t="s">
        <v>1340</v>
      </c>
      <c r="J27" s="58"/>
    </row>
    <row r="28" spans="1:10" ht="26.25" customHeight="1" x14ac:dyDescent="0.25">
      <c r="A28" s="63">
        <f t="shared" ref="A28:A32" si="4">A27+1</f>
        <v>16</v>
      </c>
      <c r="B28" s="62" t="s">
        <v>254</v>
      </c>
      <c r="C28" s="63" t="s">
        <v>1</v>
      </c>
      <c r="D28" s="55">
        <v>1.87</v>
      </c>
      <c r="E28" s="55"/>
      <c r="F28" s="55"/>
      <c r="G28" s="64">
        <f t="shared" si="3"/>
        <v>1.87</v>
      </c>
      <c r="H28" s="63" t="s">
        <v>1341</v>
      </c>
      <c r="I28" s="91"/>
      <c r="J28" s="58"/>
    </row>
    <row r="29" spans="1:10" ht="26.25" customHeight="1" x14ac:dyDescent="0.25">
      <c r="A29" s="63">
        <f t="shared" si="4"/>
        <v>17</v>
      </c>
      <c r="B29" s="62" t="s">
        <v>1308</v>
      </c>
      <c r="C29" s="63" t="s">
        <v>1</v>
      </c>
      <c r="D29" s="55">
        <v>1.7</v>
      </c>
      <c r="E29" s="55"/>
      <c r="F29" s="55"/>
      <c r="G29" s="64">
        <f t="shared" si="3"/>
        <v>1.7</v>
      </c>
      <c r="H29" s="63" t="s">
        <v>1342</v>
      </c>
      <c r="I29" s="91" t="s">
        <v>1346</v>
      </c>
      <c r="J29" s="58"/>
    </row>
    <row r="30" spans="1:10" ht="28.5" customHeight="1" x14ac:dyDescent="0.25">
      <c r="A30" s="63">
        <f t="shared" si="4"/>
        <v>18</v>
      </c>
      <c r="B30" s="62" t="s">
        <v>1324</v>
      </c>
      <c r="C30" s="63" t="s">
        <v>1</v>
      </c>
      <c r="D30" s="55">
        <v>0.35</v>
      </c>
      <c r="E30" s="55"/>
      <c r="F30" s="55"/>
      <c r="G30" s="64">
        <f t="shared" si="3"/>
        <v>0.35</v>
      </c>
      <c r="H30" s="63" t="s">
        <v>1343</v>
      </c>
      <c r="I30" s="92" t="s">
        <v>1347</v>
      </c>
      <c r="J30" s="58"/>
    </row>
    <row r="31" spans="1:10" ht="57.75" customHeight="1" x14ac:dyDescent="0.25">
      <c r="A31" s="63">
        <f t="shared" si="4"/>
        <v>19</v>
      </c>
      <c r="B31" s="62" t="s">
        <v>423</v>
      </c>
      <c r="C31" s="63" t="s">
        <v>1</v>
      </c>
      <c r="D31" s="55">
        <v>114.07</v>
      </c>
      <c r="E31" s="55">
        <v>86</v>
      </c>
      <c r="F31" s="55">
        <v>170</v>
      </c>
      <c r="G31" s="64">
        <f t="shared" si="3"/>
        <v>28.069999999999993</v>
      </c>
      <c r="H31" s="63" t="s">
        <v>1344</v>
      </c>
      <c r="I31" s="82" t="s">
        <v>1348</v>
      </c>
      <c r="J31" s="58"/>
    </row>
    <row r="32" spans="1:10" ht="26.25" customHeight="1" x14ac:dyDescent="0.25">
      <c r="A32" s="63">
        <f t="shared" si="4"/>
        <v>20</v>
      </c>
      <c r="B32" s="62" t="s">
        <v>257</v>
      </c>
      <c r="C32" s="63" t="s">
        <v>1</v>
      </c>
      <c r="D32" s="55">
        <v>114.07</v>
      </c>
      <c r="E32" s="55">
        <v>86</v>
      </c>
      <c r="F32" s="55">
        <v>170</v>
      </c>
      <c r="G32" s="64">
        <f t="shared" si="3"/>
        <v>28.069999999999993</v>
      </c>
      <c r="H32" s="63" t="s">
        <v>1344</v>
      </c>
      <c r="I32" s="82"/>
      <c r="J32" s="58"/>
    </row>
    <row r="33" spans="1:11" ht="24.75" customHeight="1" x14ac:dyDescent="0.25">
      <c r="A33" s="63"/>
      <c r="B33" s="71" t="s">
        <v>231</v>
      </c>
      <c r="C33" s="63"/>
      <c r="D33" s="55"/>
      <c r="E33" s="55"/>
      <c r="F33" s="55"/>
      <c r="G33" s="64"/>
      <c r="H33" s="63"/>
      <c r="I33" s="62"/>
      <c r="J33" s="58"/>
    </row>
    <row r="34" spans="1:11" ht="33" customHeight="1" x14ac:dyDescent="0.25">
      <c r="A34" s="63">
        <f>A32+1</f>
        <v>21</v>
      </c>
      <c r="B34" s="62" t="s">
        <v>426</v>
      </c>
      <c r="C34" s="63" t="s">
        <v>1</v>
      </c>
      <c r="D34" s="55">
        <v>46.19</v>
      </c>
      <c r="E34" s="55">
        <v>8.7899999999999991</v>
      </c>
      <c r="F34" s="55">
        <v>8.7899999999999991</v>
      </c>
      <c r="G34" s="64">
        <f t="shared" ref="G34:G36" si="5">D34-E34</f>
        <v>37.4</v>
      </c>
      <c r="H34" s="63"/>
      <c r="I34" s="62" t="s">
        <v>1309</v>
      </c>
      <c r="J34" s="58"/>
    </row>
    <row r="35" spans="1:11" ht="26.25" customHeight="1" x14ac:dyDescent="0.25">
      <c r="A35" s="63">
        <f>A34+1</f>
        <v>22</v>
      </c>
      <c r="B35" s="62" t="s">
        <v>258</v>
      </c>
      <c r="C35" s="63" t="s">
        <v>1</v>
      </c>
      <c r="D35" s="55">
        <v>46.19</v>
      </c>
      <c r="E35" s="55">
        <v>8.7899999999999991</v>
      </c>
      <c r="F35" s="55">
        <v>8.7899999999999991</v>
      </c>
      <c r="G35" s="64">
        <f t="shared" si="5"/>
        <v>37.4</v>
      </c>
      <c r="H35" s="63"/>
      <c r="I35" s="62"/>
      <c r="J35" s="58"/>
    </row>
    <row r="36" spans="1:11" ht="26.25" customHeight="1" x14ac:dyDescent="0.25">
      <c r="A36" s="63">
        <f>A35+1</f>
        <v>23</v>
      </c>
      <c r="B36" s="62" t="s">
        <v>255</v>
      </c>
      <c r="C36" s="63" t="s">
        <v>1</v>
      </c>
      <c r="D36" s="55">
        <v>46.19</v>
      </c>
      <c r="E36" s="55">
        <v>8.7899999999999991</v>
      </c>
      <c r="F36" s="55">
        <v>8.7899999999999991</v>
      </c>
      <c r="G36" s="64">
        <f t="shared" si="5"/>
        <v>37.4</v>
      </c>
      <c r="H36" s="63"/>
      <c r="I36" s="62"/>
      <c r="J36" s="58"/>
    </row>
    <row r="37" spans="1:11" ht="26.25" customHeight="1" x14ac:dyDescent="0.25">
      <c r="A37" s="73"/>
      <c r="B37" s="74" t="s">
        <v>1310</v>
      </c>
      <c r="C37" s="73"/>
      <c r="D37" s="73"/>
      <c r="E37" s="73"/>
      <c r="F37" s="73"/>
      <c r="G37" s="73"/>
      <c r="H37" s="76"/>
      <c r="I37" s="77"/>
      <c r="J37" s="58"/>
    </row>
    <row r="38" spans="1:11" s="44" customFormat="1" ht="29.25" customHeight="1" x14ac:dyDescent="0.25">
      <c r="A38" s="63">
        <f>A36+1</f>
        <v>24</v>
      </c>
      <c r="B38" s="62" t="s">
        <v>1311</v>
      </c>
      <c r="C38" s="63" t="s">
        <v>1</v>
      </c>
      <c r="D38" s="55">
        <v>1.1000000000000001</v>
      </c>
      <c r="E38" s="55">
        <v>0.7</v>
      </c>
      <c r="F38" s="55">
        <v>0.7</v>
      </c>
      <c r="G38" s="64">
        <f t="shared" si="3"/>
        <v>0.40000000000000013</v>
      </c>
      <c r="H38" s="63" t="s">
        <v>1351</v>
      </c>
      <c r="I38" s="70" t="s">
        <v>1315</v>
      </c>
      <c r="J38" s="83"/>
      <c r="K38" s="52"/>
    </row>
    <row r="39" spans="1:11" ht="41.25" customHeight="1" x14ac:dyDescent="0.25">
      <c r="A39" s="63">
        <f t="shared" ref="A39:A43" si="6">A38+1</f>
        <v>25</v>
      </c>
      <c r="B39" s="62" t="s">
        <v>1312</v>
      </c>
      <c r="C39" s="63" t="s">
        <v>1</v>
      </c>
      <c r="D39" s="55">
        <v>15.84</v>
      </c>
      <c r="E39" s="55">
        <f>7.92+7.74</f>
        <v>15.66</v>
      </c>
      <c r="F39" s="55">
        <v>15.66</v>
      </c>
      <c r="G39" s="64">
        <f t="shared" si="3"/>
        <v>0.17999999999999972</v>
      </c>
      <c r="H39" s="63" t="s">
        <v>1352</v>
      </c>
      <c r="I39" s="70" t="s">
        <v>1357</v>
      </c>
      <c r="J39" s="58"/>
    </row>
    <row r="40" spans="1:11" ht="30" customHeight="1" x14ac:dyDescent="0.25">
      <c r="A40" s="63">
        <f t="shared" si="6"/>
        <v>26</v>
      </c>
      <c r="B40" s="62" t="s">
        <v>1313</v>
      </c>
      <c r="C40" s="63" t="s">
        <v>1</v>
      </c>
      <c r="D40" s="55">
        <v>0.06</v>
      </c>
      <c r="E40" s="55">
        <v>0.02</v>
      </c>
      <c r="F40" s="55">
        <v>0.02</v>
      </c>
      <c r="G40" s="64">
        <f t="shared" si="3"/>
        <v>3.9999999999999994E-2</v>
      </c>
      <c r="H40" s="63" t="s">
        <v>1353</v>
      </c>
      <c r="I40" s="84"/>
      <c r="J40" s="58"/>
    </row>
    <row r="41" spans="1:11" ht="45" customHeight="1" x14ac:dyDescent="0.25">
      <c r="A41" s="63">
        <f t="shared" si="6"/>
        <v>27</v>
      </c>
      <c r="B41" s="62" t="s">
        <v>1314</v>
      </c>
      <c r="C41" s="63" t="s">
        <v>0</v>
      </c>
      <c r="D41" s="55">
        <v>153.65</v>
      </c>
      <c r="E41" s="55">
        <v>153.62</v>
      </c>
      <c r="F41" s="55">
        <v>171.64</v>
      </c>
      <c r="G41" s="64">
        <f t="shared" si="3"/>
        <v>3.0000000000001137E-2</v>
      </c>
      <c r="H41" s="63" t="s">
        <v>1354</v>
      </c>
      <c r="I41" s="84"/>
      <c r="J41" s="58"/>
    </row>
    <row r="42" spans="1:11" ht="42" customHeight="1" x14ac:dyDescent="0.25">
      <c r="A42" s="63">
        <f t="shared" si="6"/>
        <v>28</v>
      </c>
      <c r="B42" s="62" t="s">
        <v>1349</v>
      </c>
      <c r="C42" s="63" t="s">
        <v>0</v>
      </c>
      <c r="D42" s="55">
        <v>153.65</v>
      </c>
      <c r="E42" s="55"/>
      <c r="F42" s="55">
        <v>53.3</v>
      </c>
      <c r="G42" s="64">
        <f t="shared" si="3"/>
        <v>153.65</v>
      </c>
      <c r="H42" s="63" t="s">
        <v>1354</v>
      </c>
      <c r="I42" s="84" t="s">
        <v>1355</v>
      </c>
      <c r="J42" s="58"/>
    </row>
    <row r="43" spans="1:11" ht="42" customHeight="1" x14ac:dyDescent="0.25">
      <c r="A43" s="63">
        <f t="shared" si="6"/>
        <v>29</v>
      </c>
      <c r="B43" s="62" t="s">
        <v>1350</v>
      </c>
      <c r="C43" s="63" t="s">
        <v>0</v>
      </c>
      <c r="D43" s="55">
        <v>153.65</v>
      </c>
      <c r="E43" s="55"/>
      <c r="F43" s="55">
        <v>53.3</v>
      </c>
      <c r="G43" s="64">
        <f t="shared" si="3"/>
        <v>153.65</v>
      </c>
      <c r="H43" s="63" t="s">
        <v>1354</v>
      </c>
      <c r="I43" s="84" t="s">
        <v>1356</v>
      </c>
      <c r="J43" s="58"/>
    </row>
    <row r="44" spans="1:11" s="44" customFormat="1" ht="21" customHeight="1" x14ac:dyDescent="0.25">
      <c r="A44" s="73"/>
      <c r="B44" s="223" t="s">
        <v>266</v>
      </c>
      <c r="C44" s="73"/>
      <c r="D44" s="73"/>
      <c r="E44" s="73"/>
      <c r="F44" s="73"/>
      <c r="G44" s="73"/>
      <c r="H44" s="76"/>
      <c r="I44" s="77"/>
      <c r="J44" s="61"/>
      <c r="K44" s="52"/>
    </row>
    <row r="45" spans="1:11" s="44" customFormat="1" ht="24" customHeight="1" x14ac:dyDescent="0.25">
      <c r="A45" s="63">
        <f>A43+1</f>
        <v>30</v>
      </c>
      <c r="B45" s="62" t="s">
        <v>1370</v>
      </c>
      <c r="C45" s="63" t="s">
        <v>263</v>
      </c>
      <c r="D45" s="55">
        <v>67.13</v>
      </c>
      <c r="E45" s="64">
        <v>66</v>
      </c>
      <c r="F45" s="64">
        <v>66</v>
      </c>
      <c r="G45" s="64">
        <f>D45-E45</f>
        <v>1.1299999999999955</v>
      </c>
      <c r="H45" s="63" t="s">
        <v>1358</v>
      </c>
      <c r="I45" s="62" t="s">
        <v>1376</v>
      </c>
      <c r="J45" s="61"/>
      <c r="K45" s="52"/>
    </row>
    <row r="46" spans="1:11" s="44" customFormat="1" ht="43.5" customHeight="1" x14ac:dyDescent="0.25">
      <c r="A46" s="63">
        <f>A45+1</f>
        <v>31</v>
      </c>
      <c r="B46" s="62" t="s">
        <v>1371</v>
      </c>
      <c r="C46" s="63" t="s">
        <v>263</v>
      </c>
      <c r="D46" s="55">
        <f>17.62+25.64+7.4</f>
        <v>50.660000000000004</v>
      </c>
      <c r="E46" s="64">
        <v>49</v>
      </c>
      <c r="F46" s="64">
        <v>49</v>
      </c>
      <c r="G46" s="64">
        <f>D46-E46</f>
        <v>1.6600000000000037</v>
      </c>
      <c r="H46" s="63" t="s">
        <v>1374</v>
      </c>
      <c r="I46" s="62" t="s">
        <v>1380</v>
      </c>
      <c r="J46" s="61"/>
      <c r="K46" s="52"/>
    </row>
    <row r="47" spans="1:11" s="44" customFormat="1" ht="24" customHeight="1" x14ac:dyDescent="0.25">
      <c r="A47" s="63">
        <f>A46+1</f>
        <v>32</v>
      </c>
      <c r="B47" s="62" t="s">
        <v>1373</v>
      </c>
      <c r="C47" s="63" t="s">
        <v>263</v>
      </c>
      <c r="D47" s="55">
        <v>7.81</v>
      </c>
      <c r="E47" s="64">
        <v>7.81</v>
      </c>
      <c r="F47" s="64">
        <v>11</v>
      </c>
      <c r="G47" s="64">
        <f t="shared" ref="G47" si="7">D47-E47</f>
        <v>0</v>
      </c>
      <c r="H47" s="63" t="s">
        <v>1368</v>
      </c>
      <c r="I47" s="62" t="s">
        <v>1377</v>
      </c>
      <c r="J47" s="61"/>
      <c r="K47" s="52"/>
    </row>
    <row r="48" spans="1:11" s="44" customFormat="1" ht="24" customHeight="1" x14ac:dyDescent="0.25">
      <c r="A48" s="63">
        <f t="shared" ref="A48:A57" si="8">A47+1</f>
        <v>33</v>
      </c>
      <c r="B48" s="62" t="s">
        <v>1372</v>
      </c>
      <c r="C48" s="63" t="s">
        <v>263</v>
      </c>
      <c r="D48" s="55">
        <f>4+4.5</f>
        <v>8.5</v>
      </c>
      <c r="E48" s="64">
        <v>8.5</v>
      </c>
      <c r="F48" s="64">
        <v>10.5</v>
      </c>
      <c r="G48" s="64">
        <f>D48-E48</f>
        <v>0</v>
      </c>
      <c r="H48" s="63" t="s">
        <v>1365</v>
      </c>
      <c r="I48" s="62"/>
      <c r="J48" s="61"/>
      <c r="K48" s="52"/>
    </row>
    <row r="49" spans="1:11" s="44" customFormat="1" ht="24" customHeight="1" x14ac:dyDescent="0.25">
      <c r="A49" s="63">
        <f t="shared" si="8"/>
        <v>34</v>
      </c>
      <c r="B49" s="62" t="s">
        <v>1320</v>
      </c>
      <c r="C49" s="63" t="s">
        <v>263</v>
      </c>
      <c r="D49" s="55">
        <v>1.75</v>
      </c>
      <c r="E49" s="64">
        <v>1.4</v>
      </c>
      <c r="F49" s="64">
        <v>1.4</v>
      </c>
      <c r="G49" s="64">
        <f t="shared" ref="G49" si="9">D49-E49</f>
        <v>0.35000000000000009</v>
      </c>
      <c r="H49" s="63" t="s">
        <v>1368</v>
      </c>
      <c r="I49" s="62"/>
      <c r="J49" s="61"/>
      <c r="K49" s="52"/>
    </row>
    <row r="50" spans="1:11" s="44" customFormat="1" ht="45" customHeight="1" x14ac:dyDescent="0.25">
      <c r="A50" s="63">
        <f t="shared" si="8"/>
        <v>35</v>
      </c>
      <c r="B50" s="62" t="s">
        <v>1363</v>
      </c>
      <c r="C50" s="63" t="s">
        <v>421</v>
      </c>
      <c r="D50" s="55">
        <f>4+2+6</f>
        <v>12</v>
      </c>
      <c r="E50" s="64">
        <v>12</v>
      </c>
      <c r="F50" s="64">
        <v>14</v>
      </c>
      <c r="G50" s="64">
        <f>D50-E50</f>
        <v>0</v>
      </c>
      <c r="H50" s="63" t="s">
        <v>1374</v>
      </c>
      <c r="I50" s="62"/>
      <c r="J50" s="61"/>
      <c r="K50" s="52"/>
    </row>
    <row r="51" spans="1:11" s="44" customFormat="1" ht="26.25" customHeight="1" x14ac:dyDescent="0.25">
      <c r="A51" s="63">
        <f t="shared" si="8"/>
        <v>36</v>
      </c>
      <c r="B51" s="62" t="s">
        <v>1364</v>
      </c>
      <c r="C51" s="63" t="s">
        <v>421</v>
      </c>
      <c r="D51" s="55">
        <f>4+4</f>
        <v>8</v>
      </c>
      <c r="E51" s="64">
        <v>8</v>
      </c>
      <c r="F51" s="64">
        <v>8</v>
      </c>
      <c r="G51" s="64">
        <f>D51-E51</f>
        <v>0</v>
      </c>
      <c r="H51" s="63" t="s">
        <v>1375</v>
      </c>
      <c r="I51" s="62"/>
      <c r="J51" s="61"/>
      <c r="K51" s="52"/>
    </row>
    <row r="52" spans="1:11" s="44" customFormat="1" ht="24" customHeight="1" x14ac:dyDescent="0.25">
      <c r="A52" s="63">
        <f t="shared" si="8"/>
        <v>37</v>
      </c>
      <c r="B52" s="62" t="s">
        <v>1319</v>
      </c>
      <c r="C52" s="63" t="s">
        <v>421</v>
      </c>
      <c r="D52" s="55">
        <v>6</v>
      </c>
      <c r="E52" s="64">
        <v>6</v>
      </c>
      <c r="F52" s="64">
        <v>6</v>
      </c>
      <c r="G52" s="64">
        <f t="shared" ref="G52" si="10">D52-E52</f>
        <v>0</v>
      </c>
      <c r="H52" s="63" t="s">
        <v>1368</v>
      </c>
      <c r="I52" s="62"/>
      <c r="J52" s="61"/>
      <c r="K52" s="52"/>
    </row>
    <row r="53" spans="1:11" s="44" customFormat="1" ht="33.75" customHeight="1" x14ac:dyDescent="0.25">
      <c r="A53" s="63">
        <f t="shared" si="8"/>
        <v>38</v>
      </c>
      <c r="B53" s="62" t="s">
        <v>1378</v>
      </c>
      <c r="C53" s="63" t="s">
        <v>421</v>
      </c>
      <c r="D53" s="55">
        <f>2+2</f>
        <v>4</v>
      </c>
      <c r="E53" s="64">
        <v>4</v>
      </c>
      <c r="F53" s="64">
        <v>4</v>
      </c>
      <c r="G53" s="64">
        <f>D53-E53</f>
        <v>0</v>
      </c>
      <c r="H53" s="63" t="s">
        <v>1375</v>
      </c>
      <c r="I53" s="62"/>
      <c r="J53" s="61"/>
      <c r="K53" s="52"/>
    </row>
    <row r="54" spans="1:11" s="44" customFormat="1" ht="24" customHeight="1" x14ac:dyDescent="0.25">
      <c r="A54" s="63">
        <f t="shared" si="8"/>
        <v>39</v>
      </c>
      <c r="B54" s="62" t="s">
        <v>1379</v>
      </c>
      <c r="C54" s="63" t="s">
        <v>421</v>
      </c>
      <c r="D54" s="55">
        <f>2+2</f>
        <v>4</v>
      </c>
      <c r="E54" s="64">
        <v>4</v>
      </c>
      <c r="F54" s="64">
        <v>4</v>
      </c>
      <c r="G54" s="64">
        <f>D54-E54</f>
        <v>0</v>
      </c>
      <c r="H54" s="63" t="s">
        <v>1375</v>
      </c>
      <c r="I54" s="62"/>
      <c r="J54" s="61"/>
      <c r="K54" s="52"/>
    </row>
    <row r="55" spans="1:11" s="44" customFormat="1" ht="24" customHeight="1" x14ac:dyDescent="0.25">
      <c r="A55" s="63">
        <f t="shared" si="8"/>
        <v>40</v>
      </c>
      <c r="B55" s="62" t="s">
        <v>1366</v>
      </c>
      <c r="C55" s="63" t="s">
        <v>421</v>
      </c>
      <c r="D55" s="55">
        <v>2</v>
      </c>
      <c r="E55" s="64">
        <v>2</v>
      </c>
      <c r="F55" s="64">
        <v>2</v>
      </c>
      <c r="G55" s="64">
        <f t="shared" ref="G55:G57" si="11">D55-E55</f>
        <v>0</v>
      </c>
      <c r="H55" s="63" t="s">
        <v>1368</v>
      </c>
      <c r="I55" s="62"/>
      <c r="J55" s="61"/>
      <c r="K55" s="52"/>
    </row>
    <row r="56" spans="1:11" s="44" customFormat="1" ht="24" customHeight="1" x14ac:dyDescent="0.25">
      <c r="A56" s="63">
        <f t="shared" si="8"/>
        <v>41</v>
      </c>
      <c r="B56" s="62" t="s">
        <v>1367</v>
      </c>
      <c r="C56" s="63" t="s">
        <v>421</v>
      </c>
      <c r="D56" s="55">
        <v>1</v>
      </c>
      <c r="E56" s="64">
        <v>1</v>
      </c>
      <c r="F56" s="64">
        <v>1</v>
      </c>
      <c r="G56" s="64">
        <f t="shared" si="11"/>
        <v>0</v>
      </c>
      <c r="H56" s="63" t="s">
        <v>1368</v>
      </c>
      <c r="I56" s="62"/>
      <c r="J56" s="61"/>
      <c r="K56" s="52"/>
    </row>
    <row r="57" spans="1:11" s="44" customFormat="1" ht="24" customHeight="1" x14ac:dyDescent="0.25">
      <c r="A57" s="63">
        <f t="shared" si="8"/>
        <v>42</v>
      </c>
      <c r="B57" s="62" t="s">
        <v>1416</v>
      </c>
      <c r="C57" s="63" t="s">
        <v>421</v>
      </c>
      <c r="D57" s="55">
        <f>14+10</f>
        <v>24</v>
      </c>
      <c r="E57" s="64"/>
      <c r="F57" s="64"/>
      <c r="G57" s="64">
        <f t="shared" si="11"/>
        <v>24</v>
      </c>
      <c r="H57" s="63" t="s">
        <v>1374</v>
      </c>
      <c r="I57" s="62"/>
      <c r="J57" s="61"/>
      <c r="K57" s="52"/>
    </row>
    <row r="58" spans="1:11" s="44" customFormat="1" ht="24" customHeight="1" x14ac:dyDescent="0.25">
      <c r="A58" s="73"/>
      <c r="B58" s="223" t="s">
        <v>803</v>
      </c>
      <c r="C58" s="73"/>
      <c r="D58" s="73"/>
      <c r="E58" s="73"/>
      <c r="F58" s="73"/>
      <c r="G58" s="73"/>
      <c r="H58" s="76"/>
      <c r="I58" s="77"/>
      <c r="J58" s="61"/>
      <c r="K58" s="52"/>
    </row>
    <row r="59" spans="1:11" s="44" customFormat="1" ht="40.5" customHeight="1" x14ac:dyDescent="0.25">
      <c r="A59" s="63">
        <f>A57+1</f>
        <v>43</v>
      </c>
      <c r="B59" s="62" t="s">
        <v>1361</v>
      </c>
      <c r="C59" s="63" t="s">
        <v>1</v>
      </c>
      <c r="D59" s="55">
        <f>4.03+2.23+1.94</f>
        <v>8.1999999999999993</v>
      </c>
      <c r="E59" s="64">
        <v>6.25</v>
      </c>
      <c r="F59" s="64">
        <v>6.25</v>
      </c>
      <c r="G59" s="64">
        <f t="shared" ref="G59:G60" si="12">D59-E59</f>
        <v>1.9499999999999993</v>
      </c>
      <c r="H59" s="63" t="s">
        <v>1381</v>
      </c>
      <c r="I59" s="62"/>
      <c r="J59" s="61"/>
      <c r="K59" s="52"/>
    </row>
    <row r="60" spans="1:11" s="44" customFormat="1" ht="40.5" customHeight="1" x14ac:dyDescent="0.25">
      <c r="A60" s="63">
        <f>A59+1</f>
        <v>44</v>
      </c>
      <c r="B60" s="62" t="s">
        <v>1362</v>
      </c>
      <c r="C60" s="63" t="s">
        <v>0</v>
      </c>
      <c r="D60" s="55">
        <f>67.24+17.65+25.68</f>
        <v>110.57</v>
      </c>
      <c r="E60" s="64">
        <v>110.6</v>
      </c>
      <c r="F60" s="64">
        <v>117</v>
      </c>
      <c r="G60" s="64">
        <f t="shared" si="12"/>
        <v>-3.0000000000001137E-2</v>
      </c>
      <c r="H60" s="63" t="s">
        <v>1381</v>
      </c>
      <c r="I60" s="62"/>
      <c r="J60" s="61"/>
      <c r="K60" s="52"/>
    </row>
    <row r="61" spans="1:11" s="44" customFormat="1" ht="24" customHeight="1" x14ac:dyDescent="0.25">
      <c r="A61" s="73"/>
      <c r="B61" s="223" t="s">
        <v>1382</v>
      </c>
      <c r="C61" s="73"/>
      <c r="D61" s="73"/>
      <c r="E61" s="73"/>
      <c r="F61" s="73"/>
      <c r="G61" s="73"/>
      <c r="H61" s="76"/>
      <c r="I61" s="77"/>
      <c r="J61" s="61"/>
      <c r="K61" s="52"/>
    </row>
    <row r="62" spans="1:11" s="44" customFormat="1" ht="60.75" customHeight="1" x14ac:dyDescent="0.25">
      <c r="A62" s="63">
        <f>A60+1</f>
        <v>45</v>
      </c>
      <c r="B62" s="62" t="s">
        <v>1359</v>
      </c>
      <c r="C62" s="63" t="s">
        <v>0</v>
      </c>
      <c r="D62" s="55">
        <f>33.52+6.43+8.8+12.8</f>
        <v>61.55</v>
      </c>
      <c r="E62" s="64">
        <v>35</v>
      </c>
      <c r="F62" s="64">
        <v>35</v>
      </c>
      <c r="G62" s="64">
        <f t="shared" ref="G62:G72" si="13">D62-E62</f>
        <v>26.549999999999997</v>
      </c>
      <c r="H62" s="63" t="s">
        <v>1383</v>
      </c>
      <c r="I62" s="62"/>
      <c r="J62" s="61"/>
      <c r="K62" s="52"/>
    </row>
    <row r="63" spans="1:11" s="44" customFormat="1" ht="53.25" customHeight="1" x14ac:dyDescent="0.25">
      <c r="A63" s="63">
        <f>A62+1</f>
        <v>46</v>
      </c>
      <c r="B63" s="62" t="s">
        <v>1360</v>
      </c>
      <c r="C63" s="63" t="s">
        <v>0</v>
      </c>
      <c r="D63" s="55">
        <f>33.52+6.43+8.8+12.8</f>
        <v>61.55</v>
      </c>
      <c r="E63" s="64">
        <v>35</v>
      </c>
      <c r="F63" s="64">
        <v>35</v>
      </c>
      <c r="G63" s="64">
        <f t="shared" si="13"/>
        <v>26.549999999999997</v>
      </c>
      <c r="H63" s="63" t="s">
        <v>1383</v>
      </c>
      <c r="I63" s="62"/>
      <c r="J63" s="61"/>
      <c r="K63" s="52"/>
    </row>
    <row r="64" spans="1:11" s="44" customFormat="1" ht="24" customHeight="1" x14ac:dyDescent="0.25">
      <c r="A64" s="73"/>
      <c r="B64" s="223" t="s">
        <v>835</v>
      </c>
      <c r="C64" s="73"/>
      <c r="D64" s="73"/>
      <c r="E64" s="73"/>
      <c r="F64" s="73"/>
      <c r="G64" s="73"/>
      <c r="H64" s="76"/>
      <c r="I64" s="77"/>
      <c r="J64" s="61"/>
      <c r="K64" s="52"/>
    </row>
    <row r="65" spans="1:11" s="44" customFormat="1" ht="24" customHeight="1" x14ac:dyDescent="0.25">
      <c r="A65" s="63">
        <f>A63+1</f>
        <v>47</v>
      </c>
      <c r="B65" s="62" t="s">
        <v>1384</v>
      </c>
      <c r="C65" s="63" t="s">
        <v>421</v>
      </c>
      <c r="D65" s="55">
        <v>4</v>
      </c>
      <c r="E65" s="64">
        <v>4</v>
      </c>
      <c r="F65" s="64">
        <v>4</v>
      </c>
      <c r="G65" s="64">
        <f t="shared" si="13"/>
        <v>0</v>
      </c>
      <c r="H65" s="63" t="s">
        <v>1375</v>
      </c>
      <c r="I65" s="62" t="s">
        <v>1385</v>
      </c>
      <c r="J65" s="61"/>
      <c r="K65" s="52"/>
    </row>
    <row r="66" spans="1:11" s="44" customFormat="1" ht="24" customHeight="1" x14ac:dyDescent="0.25">
      <c r="A66" s="73"/>
      <c r="B66" s="223" t="s">
        <v>1318</v>
      </c>
      <c r="C66" s="73"/>
      <c r="D66" s="240"/>
      <c r="E66" s="73"/>
      <c r="F66" s="73"/>
      <c r="G66" s="73"/>
      <c r="H66" s="76"/>
      <c r="I66" s="77"/>
      <c r="J66" s="61"/>
      <c r="K66" s="52"/>
    </row>
    <row r="67" spans="1:11" s="44" customFormat="1" ht="24" customHeight="1" x14ac:dyDescent="0.25">
      <c r="A67" s="63">
        <f>A65+1</f>
        <v>48</v>
      </c>
      <c r="B67" s="62" t="s">
        <v>1391</v>
      </c>
      <c r="C67" s="63" t="s">
        <v>263</v>
      </c>
      <c r="D67" s="55">
        <v>1.423</v>
      </c>
      <c r="E67" s="90">
        <v>1.423</v>
      </c>
      <c r="F67" s="90">
        <v>1.423</v>
      </c>
      <c r="G67" s="64">
        <f t="shared" si="13"/>
        <v>0</v>
      </c>
      <c r="H67" s="63" t="s">
        <v>1343</v>
      </c>
      <c r="I67" s="62"/>
      <c r="J67" s="61"/>
      <c r="K67" s="52"/>
    </row>
    <row r="68" spans="1:11" s="44" customFormat="1" ht="67.5" customHeight="1" x14ac:dyDescent="0.25">
      <c r="A68" s="63">
        <f>A67+1</f>
        <v>49</v>
      </c>
      <c r="B68" s="62" t="s">
        <v>1386</v>
      </c>
      <c r="C68" s="63" t="s">
        <v>1</v>
      </c>
      <c r="D68" s="55">
        <v>1.74</v>
      </c>
      <c r="E68" s="90">
        <v>2.153</v>
      </c>
      <c r="F68" s="90">
        <v>2.153</v>
      </c>
      <c r="G68" s="64">
        <f t="shared" si="13"/>
        <v>-0.41300000000000003</v>
      </c>
      <c r="H68" s="63" t="s">
        <v>1343</v>
      </c>
      <c r="I68" s="70" t="s">
        <v>1390</v>
      </c>
      <c r="J68" s="61"/>
      <c r="K68" s="52"/>
    </row>
    <row r="69" spans="1:11" s="44" customFormat="1" ht="24" customHeight="1" x14ac:dyDescent="0.25">
      <c r="A69" s="63">
        <f t="shared" ref="A69:A72" si="14">A68+1</f>
        <v>50</v>
      </c>
      <c r="B69" s="62" t="s">
        <v>590</v>
      </c>
      <c r="C69" s="63" t="s">
        <v>0</v>
      </c>
      <c r="D69" s="55">
        <v>1.05</v>
      </c>
      <c r="E69" s="90">
        <v>0.91</v>
      </c>
      <c r="F69" s="90">
        <v>1.4</v>
      </c>
      <c r="G69" s="64">
        <f t="shared" si="13"/>
        <v>0.14000000000000001</v>
      </c>
      <c r="H69" s="63" t="s">
        <v>1343</v>
      </c>
      <c r="I69" s="70"/>
      <c r="J69" s="61"/>
      <c r="K69" s="52"/>
    </row>
    <row r="70" spans="1:11" s="44" customFormat="1" ht="24" customHeight="1" x14ac:dyDescent="0.25">
      <c r="A70" s="63">
        <f t="shared" si="14"/>
        <v>51</v>
      </c>
      <c r="B70" s="62" t="s">
        <v>1387</v>
      </c>
      <c r="C70" s="63" t="s">
        <v>0</v>
      </c>
      <c r="D70" s="55">
        <v>1.05</v>
      </c>
      <c r="E70" s="64">
        <v>0.91</v>
      </c>
      <c r="F70" s="64">
        <v>1.4</v>
      </c>
      <c r="G70" s="64">
        <f t="shared" si="13"/>
        <v>0.14000000000000001</v>
      </c>
      <c r="H70" s="63" t="s">
        <v>1343</v>
      </c>
      <c r="I70" s="62"/>
      <c r="J70" s="61"/>
      <c r="K70" s="52"/>
    </row>
    <row r="71" spans="1:11" s="44" customFormat="1" ht="24" customHeight="1" x14ac:dyDescent="0.25">
      <c r="A71" s="63">
        <f t="shared" si="14"/>
        <v>52</v>
      </c>
      <c r="B71" s="62" t="s">
        <v>1388</v>
      </c>
      <c r="C71" s="63" t="s">
        <v>0</v>
      </c>
      <c r="D71" s="55">
        <v>1.05</v>
      </c>
      <c r="E71" s="64">
        <v>0.91</v>
      </c>
      <c r="F71" s="64">
        <v>1.4</v>
      </c>
      <c r="G71" s="64">
        <f t="shared" si="13"/>
        <v>0.14000000000000001</v>
      </c>
      <c r="H71" s="63" t="s">
        <v>1343</v>
      </c>
      <c r="I71" s="62"/>
      <c r="J71" s="61"/>
      <c r="K71" s="52"/>
    </row>
    <row r="72" spans="1:11" s="44" customFormat="1" ht="24" customHeight="1" x14ac:dyDescent="0.25">
      <c r="A72" s="63">
        <f t="shared" si="14"/>
        <v>53</v>
      </c>
      <c r="B72" s="62" t="s">
        <v>1389</v>
      </c>
      <c r="C72" s="63" t="s">
        <v>0</v>
      </c>
      <c r="D72" s="55">
        <v>17.32</v>
      </c>
      <c r="E72" s="64">
        <v>41.6</v>
      </c>
      <c r="F72" s="64">
        <v>41.6</v>
      </c>
      <c r="G72" s="64">
        <f t="shared" si="13"/>
        <v>-24.28</v>
      </c>
      <c r="H72" s="63" t="s">
        <v>1343</v>
      </c>
      <c r="I72" s="70" t="s">
        <v>1356</v>
      </c>
      <c r="J72" s="61"/>
      <c r="K72" s="52"/>
    </row>
    <row r="73" spans="1:11" ht="27" customHeight="1" x14ac:dyDescent="0.25">
      <c r="A73" s="78"/>
      <c r="B73" s="74" t="s">
        <v>1316</v>
      </c>
      <c r="C73" s="78"/>
      <c r="D73" s="79"/>
      <c r="E73" s="79"/>
      <c r="F73" s="79"/>
      <c r="G73" s="75"/>
      <c r="H73" s="80"/>
      <c r="I73" s="81"/>
      <c r="J73" s="58"/>
    </row>
    <row r="74" spans="1:11" ht="222" customHeight="1" x14ac:dyDescent="0.25">
      <c r="A74" s="63">
        <f>A72+1</f>
        <v>54</v>
      </c>
      <c r="B74" s="62" t="s">
        <v>1392</v>
      </c>
      <c r="C74" s="63" t="s">
        <v>1</v>
      </c>
      <c r="D74" s="55">
        <v>9.5399999999999991</v>
      </c>
      <c r="E74" s="55">
        <v>9.5399999999999991</v>
      </c>
      <c r="F74" s="55">
        <v>9.9</v>
      </c>
      <c r="G74" s="64">
        <f t="shared" si="3"/>
        <v>0</v>
      </c>
      <c r="H74" s="63" t="s">
        <v>1393</v>
      </c>
      <c r="I74" s="70" t="s">
        <v>1394</v>
      </c>
      <c r="J74" s="58"/>
    </row>
    <row r="75" spans="1:11" ht="24" customHeight="1" x14ac:dyDescent="0.25">
      <c r="A75" s="63">
        <f>A74+1</f>
        <v>55</v>
      </c>
      <c r="B75" s="62" t="s">
        <v>1396</v>
      </c>
      <c r="C75" s="63" t="s">
        <v>263</v>
      </c>
      <c r="D75" s="55">
        <f>3*0.25</f>
        <v>0.75</v>
      </c>
      <c r="E75" s="55">
        <v>0.75</v>
      </c>
      <c r="F75" s="55">
        <v>0.75</v>
      </c>
      <c r="G75" s="64">
        <f t="shared" si="3"/>
        <v>0</v>
      </c>
      <c r="H75" s="63" t="s">
        <v>1395</v>
      </c>
      <c r="I75" s="70" t="s">
        <v>1401</v>
      </c>
      <c r="J75" s="58"/>
    </row>
    <row r="76" spans="1:11" ht="21" customHeight="1" x14ac:dyDescent="0.25">
      <c r="A76" s="63">
        <f t="shared" ref="A76:A82" si="15">A75+1</f>
        <v>56</v>
      </c>
      <c r="B76" s="62" t="s">
        <v>1397</v>
      </c>
      <c r="C76" s="63" t="s">
        <v>263</v>
      </c>
      <c r="D76" s="55">
        <f>2*0.25</f>
        <v>0.5</v>
      </c>
      <c r="E76" s="55">
        <v>0.5</v>
      </c>
      <c r="F76" s="55">
        <v>0.5</v>
      </c>
      <c r="G76" s="64">
        <f t="shared" si="3"/>
        <v>0</v>
      </c>
      <c r="H76" s="63" t="s">
        <v>1395</v>
      </c>
      <c r="I76" s="70" t="s">
        <v>1402</v>
      </c>
      <c r="J76" s="58"/>
    </row>
    <row r="77" spans="1:11" ht="21" customHeight="1" x14ac:dyDescent="0.25">
      <c r="A77" s="63">
        <f t="shared" si="15"/>
        <v>57</v>
      </c>
      <c r="B77" s="62" t="s">
        <v>1398</v>
      </c>
      <c r="C77" s="63" t="s">
        <v>263</v>
      </c>
      <c r="D77" s="55">
        <f>1*0.25</f>
        <v>0.25</v>
      </c>
      <c r="E77" s="55">
        <v>0.25</v>
      </c>
      <c r="F77" s="55">
        <v>0.25</v>
      </c>
      <c r="G77" s="64">
        <f t="shared" si="3"/>
        <v>0</v>
      </c>
      <c r="H77" s="63" t="s">
        <v>1395</v>
      </c>
      <c r="I77" s="70" t="s">
        <v>1403</v>
      </c>
      <c r="J77" s="58"/>
    </row>
    <row r="78" spans="1:11" ht="89.25" customHeight="1" x14ac:dyDescent="0.25">
      <c r="A78" s="63">
        <f t="shared" si="15"/>
        <v>58</v>
      </c>
      <c r="B78" s="62" t="s">
        <v>1400</v>
      </c>
      <c r="C78" s="63" t="s">
        <v>1</v>
      </c>
      <c r="D78" s="55">
        <v>5.2</v>
      </c>
      <c r="E78" s="55">
        <v>4.7560000000000002</v>
      </c>
      <c r="F78" s="55">
        <v>4.7560000000000002</v>
      </c>
      <c r="G78" s="90">
        <f t="shared" si="3"/>
        <v>0.44399999999999995</v>
      </c>
      <c r="H78" s="63" t="s">
        <v>1420</v>
      </c>
      <c r="I78" s="70" t="s">
        <v>1419</v>
      </c>
      <c r="J78" s="58"/>
    </row>
    <row r="79" spans="1:11" ht="21.75" customHeight="1" x14ac:dyDescent="0.25">
      <c r="A79" s="63">
        <f t="shared" si="15"/>
        <v>59</v>
      </c>
      <c r="B79" s="62" t="s">
        <v>1387</v>
      </c>
      <c r="C79" s="63" t="s">
        <v>0</v>
      </c>
      <c r="D79" s="55">
        <v>1.05</v>
      </c>
      <c r="E79" s="55"/>
      <c r="F79" s="55"/>
      <c r="G79" s="90">
        <f t="shared" si="3"/>
        <v>1.05</v>
      </c>
      <c r="H79" s="63" t="s">
        <v>1368</v>
      </c>
      <c r="I79" s="70"/>
      <c r="J79" s="58"/>
    </row>
    <row r="80" spans="1:11" ht="21.75" customHeight="1" x14ac:dyDescent="0.25">
      <c r="A80" s="63">
        <f t="shared" si="15"/>
        <v>60</v>
      </c>
      <c r="B80" s="62" t="s">
        <v>1388</v>
      </c>
      <c r="C80" s="63" t="s">
        <v>0</v>
      </c>
      <c r="D80" s="55">
        <v>1.05</v>
      </c>
      <c r="E80" s="55"/>
      <c r="F80" s="55"/>
      <c r="G80" s="90">
        <f t="shared" si="3"/>
        <v>1.05</v>
      </c>
      <c r="H80" s="63" t="s">
        <v>1368</v>
      </c>
      <c r="I80" s="70"/>
      <c r="J80" s="58"/>
    </row>
    <row r="81" spans="1:11" ht="21" customHeight="1" x14ac:dyDescent="0.25">
      <c r="A81" s="63">
        <f t="shared" si="15"/>
        <v>61</v>
      </c>
      <c r="B81" s="62" t="s">
        <v>1406</v>
      </c>
      <c r="C81" s="63" t="s">
        <v>0</v>
      </c>
      <c r="D81" s="55">
        <v>56.21</v>
      </c>
      <c r="E81" s="55"/>
      <c r="F81" s="55"/>
      <c r="G81" s="90">
        <f t="shared" si="3"/>
        <v>56.21</v>
      </c>
      <c r="H81" s="63" t="s">
        <v>1399</v>
      </c>
      <c r="I81" s="70" t="s">
        <v>1355</v>
      </c>
      <c r="J81" s="58"/>
    </row>
    <row r="82" spans="1:11" ht="21" customHeight="1" x14ac:dyDescent="0.25">
      <c r="A82" s="63">
        <f t="shared" si="15"/>
        <v>62</v>
      </c>
      <c r="B82" s="62" t="s">
        <v>1407</v>
      </c>
      <c r="C82" s="63" t="s">
        <v>0</v>
      </c>
      <c r="D82" s="55">
        <v>56.21</v>
      </c>
      <c r="E82" s="55"/>
      <c r="F82" s="55"/>
      <c r="G82" s="90">
        <f t="shared" si="3"/>
        <v>56.21</v>
      </c>
      <c r="H82" s="63" t="s">
        <v>1399</v>
      </c>
      <c r="I82" s="70" t="s">
        <v>1356</v>
      </c>
      <c r="J82" s="58"/>
    </row>
    <row r="83" spans="1:11" s="44" customFormat="1" ht="27" customHeight="1" x14ac:dyDescent="0.25">
      <c r="A83" s="73"/>
      <c r="B83" s="74" t="s">
        <v>1318</v>
      </c>
      <c r="C83" s="73"/>
      <c r="D83" s="73"/>
      <c r="E83" s="73"/>
      <c r="F83" s="73"/>
      <c r="G83" s="75"/>
      <c r="H83" s="76"/>
      <c r="I83" s="77"/>
      <c r="J83" s="61"/>
      <c r="K83" s="52"/>
    </row>
    <row r="84" spans="1:11" s="44" customFormat="1" ht="139.5" customHeight="1" x14ac:dyDescent="0.25">
      <c r="A84" s="63">
        <f>A82+1</f>
        <v>63</v>
      </c>
      <c r="B84" s="62" t="s">
        <v>1409</v>
      </c>
      <c r="C84" s="63" t="s">
        <v>1</v>
      </c>
      <c r="D84" s="55">
        <v>1.34</v>
      </c>
      <c r="E84" s="55">
        <v>0.78</v>
      </c>
      <c r="F84" s="55">
        <v>0.78</v>
      </c>
      <c r="G84" s="90">
        <f t="shared" si="3"/>
        <v>0.56000000000000005</v>
      </c>
      <c r="H84" s="63" t="s">
        <v>1375</v>
      </c>
      <c r="I84" s="70" t="s">
        <v>1410</v>
      </c>
      <c r="J84" s="61"/>
      <c r="K84" s="52"/>
    </row>
    <row r="85" spans="1:11" s="44" customFormat="1" ht="27" customHeight="1" x14ac:dyDescent="0.25">
      <c r="A85" s="63">
        <f>A84+1</f>
        <v>64</v>
      </c>
      <c r="B85" s="62" t="s">
        <v>1417</v>
      </c>
      <c r="C85" s="63" t="s">
        <v>619</v>
      </c>
      <c r="D85" s="55">
        <v>141.78</v>
      </c>
      <c r="E85" s="55"/>
      <c r="F85" s="55"/>
      <c r="G85" s="90"/>
      <c r="H85" s="63" t="s">
        <v>1365</v>
      </c>
      <c r="I85" s="70"/>
      <c r="J85" s="61"/>
      <c r="K85" s="52"/>
    </row>
    <row r="86" spans="1:11" s="44" customFormat="1" ht="27" customHeight="1" x14ac:dyDescent="0.25">
      <c r="A86" s="73"/>
      <c r="B86" s="74" t="s">
        <v>1412</v>
      </c>
      <c r="C86" s="73"/>
      <c r="D86" s="73"/>
      <c r="E86" s="73"/>
      <c r="F86" s="73"/>
      <c r="G86" s="75"/>
      <c r="H86" s="76"/>
      <c r="I86" s="77"/>
      <c r="J86" s="61"/>
      <c r="K86" s="52"/>
    </row>
    <row r="87" spans="1:11" ht="21" customHeight="1" x14ac:dyDescent="0.25">
      <c r="A87" s="63">
        <f>A85+1</f>
        <v>65</v>
      </c>
      <c r="B87" s="62" t="s">
        <v>1404</v>
      </c>
      <c r="C87" s="63" t="s">
        <v>421</v>
      </c>
      <c r="D87" s="55">
        <v>2</v>
      </c>
      <c r="E87" s="55">
        <v>2</v>
      </c>
      <c r="F87" s="55">
        <v>2</v>
      </c>
      <c r="G87" s="90">
        <f t="shared" ref="G87" si="16">D87-E87</f>
        <v>0</v>
      </c>
      <c r="H87" s="63" t="s">
        <v>1399</v>
      </c>
      <c r="I87" s="70"/>
      <c r="J87" s="58"/>
    </row>
    <row r="88" spans="1:11" s="44" customFormat="1" ht="33" customHeight="1" x14ac:dyDescent="0.25">
      <c r="A88" s="63">
        <f>A87+1</f>
        <v>66</v>
      </c>
      <c r="B88" s="62" t="s">
        <v>1411</v>
      </c>
      <c r="C88" s="63" t="s">
        <v>421</v>
      </c>
      <c r="D88" s="55">
        <v>4</v>
      </c>
      <c r="E88" s="55">
        <v>4</v>
      </c>
      <c r="F88" s="55">
        <v>4</v>
      </c>
      <c r="G88" s="90">
        <f t="shared" si="3"/>
        <v>0</v>
      </c>
      <c r="H88" s="63" t="s">
        <v>1375</v>
      </c>
      <c r="I88" s="70" t="s">
        <v>1413</v>
      </c>
      <c r="J88" s="61"/>
      <c r="K88" s="52"/>
    </row>
    <row r="89" spans="1:11" ht="21" customHeight="1" x14ac:dyDescent="0.25">
      <c r="A89" s="63">
        <f t="shared" ref="A89:A91" si="17">A88+1</f>
        <v>67</v>
      </c>
      <c r="B89" s="62" t="s">
        <v>1404</v>
      </c>
      <c r="C89" s="63" t="s">
        <v>421</v>
      </c>
      <c r="D89" s="55">
        <v>2</v>
      </c>
      <c r="E89" s="55">
        <v>2</v>
      </c>
      <c r="F89" s="55">
        <v>2</v>
      </c>
      <c r="G89" s="90">
        <f t="shared" ref="G89:G91" si="18">D89-E89</f>
        <v>0</v>
      </c>
      <c r="H89" s="63" t="s">
        <v>1399</v>
      </c>
      <c r="I89" s="70"/>
      <c r="J89" s="58"/>
    </row>
    <row r="90" spans="1:11" ht="21" customHeight="1" x14ac:dyDescent="0.25">
      <c r="A90" s="63">
        <f t="shared" si="17"/>
        <v>68</v>
      </c>
      <c r="B90" s="62" t="s">
        <v>1405</v>
      </c>
      <c r="C90" s="63" t="s">
        <v>1</v>
      </c>
      <c r="D90" s="55">
        <v>2.1999999999999999E-2</v>
      </c>
      <c r="E90" s="55">
        <v>2.1999999999999999E-2</v>
      </c>
      <c r="F90" s="55">
        <v>0.621</v>
      </c>
      <c r="G90" s="90">
        <f t="shared" si="18"/>
        <v>0</v>
      </c>
      <c r="H90" s="63" t="s">
        <v>1368</v>
      </c>
      <c r="I90" s="70"/>
      <c r="J90" s="58"/>
    </row>
    <row r="91" spans="1:11" ht="21" customHeight="1" x14ac:dyDescent="0.25">
      <c r="A91" s="63">
        <f t="shared" si="17"/>
        <v>69</v>
      </c>
      <c r="B91" s="62" t="s">
        <v>1317</v>
      </c>
      <c r="C91" s="63" t="s">
        <v>1408</v>
      </c>
      <c r="D91" s="55">
        <v>10</v>
      </c>
      <c r="E91" s="55">
        <v>10</v>
      </c>
      <c r="F91" s="55">
        <v>23.55</v>
      </c>
      <c r="G91" s="90">
        <f t="shared" si="18"/>
        <v>0</v>
      </c>
      <c r="H91" s="63" t="s">
        <v>1368</v>
      </c>
      <c r="I91" s="70"/>
      <c r="J91" s="58"/>
    </row>
    <row r="92" spans="1:11" s="44" customFormat="1" ht="27" customHeight="1" x14ac:dyDescent="0.25">
      <c r="A92" s="73"/>
      <c r="B92" s="74" t="s">
        <v>1418</v>
      </c>
      <c r="C92" s="73"/>
      <c r="D92" s="73"/>
      <c r="E92" s="73"/>
      <c r="F92" s="73"/>
      <c r="G92" s="75"/>
      <c r="H92" s="76"/>
      <c r="I92" s="77"/>
      <c r="J92" s="61"/>
      <c r="K92" s="52"/>
    </row>
    <row r="93" spans="1:11" s="44" customFormat="1" ht="27" customHeight="1" x14ac:dyDescent="0.25">
      <c r="A93" s="63">
        <f>A91+1</f>
        <v>70</v>
      </c>
      <c r="B93" s="62" t="s">
        <v>1414</v>
      </c>
      <c r="C93" s="63" t="s">
        <v>421</v>
      </c>
      <c r="D93" s="55">
        <v>2</v>
      </c>
      <c r="E93" s="55">
        <v>2</v>
      </c>
      <c r="F93" s="55">
        <v>2</v>
      </c>
      <c r="G93" s="90">
        <f t="shared" si="3"/>
        <v>0</v>
      </c>
      <c r="H93" s="63" t="s">
        <v>1369</v>
      </c>
      <c r="I93" s="70"/>
      <c r="J93" s="61"/>
      <c r="K93" s="52"/>
    </row>
    <row r="94" spans="1:11" s="44" customFormat="1" ht="27" customHeight="1" x14ac:dyDescent="0.25">
      <c r="A94" s="63">
        <f>A93+1</f>
        <v>71</v>
      </c>
      <c r="B94" s="62" t="s">
        <v>1415</v>
      </c>
      <c r="C94" s="63" t="s">
        <v>421</v>
      </c>
      <c r="D94" s="55">
        <v>1</v>
      </c>
      <c r="E94" s="55"/>
      <c r="F94" s="55"/>
      <c r="G94" s="90">
        <f t="shared" si="3"/>
        <v>1</v>
      </c>
      <c r="H94" s="63" t="s">
        <v>1369</v>
      </c>
      <c r="I94" s="70"/>
      <c r="J94" s="61"/>
      <c r="K94" s="52"/>
    </row>
    <row r="95" spans="1:11" x14ac:dyDescent="0.25">
      <c r="E95" s="66"/>
      <c r="F95" s="41"/>
      <c r="G95" s="68"/>
    </row>
    <row r="97" spans="1:11" s="49" customFormat="1" ht="15" x14ac:dyDescent="0.25">
      <c r="A97" s="45"/>
      <c r="B97" s="46" t="s">
        <v>233</v>
      </c>
      <c r="C97" s="45"/>
      <c r="D97" s="47"/>
      <c r="E97" s="67"/>
      <c r="F97" s="45"/>
      <c r="G97" s="45"/>
      <c r="H97" s="48"/>
      <c r="K97" s="45"/>
    </row>
    <row r="98" spans="1:11" s="49" customFormat="1" ht="15" x14ac:dyDescent="0.25">
      <c r="A98" s="45"/>
      <c r="B98" s="46" t="s">
        <v>234</v>
      </c>
      <c r="C98" s="45"/>
      <c r="D98" s="47"/>
      <c r="E98" s="67"/>
      <c r="F98" s="45"/>
      <c r="G98" s="45"/>
      <c r="H98" s="48"/>
      <c r="K98" s="45"/>
    </row>
    <row r="99" spans="1:11" s="49" customFormat="1" ht="15" x14ac:dyDescent="0.25">
      <c r="A99" s="45"/>
      <c r="B99" s="46" t="s">
        <v>235</v>
      </c>
      <c r="C99" s="45"/>
      <c r="D99" s="47"/>
      <c r="E99" s="67"/>
      <c r="F99" s="45"/>
      <c r="G99" s="45"/>
      <c r="H99" s="48"/>
      <c r="K99" s="45"/>
    </row>
    <row r="100" spans="1:11" s="49" customFormat="1" ht="15" x14ac:dyDescent="0.25">
      <c r="A100" s="45"/>
      <c r="B100" s="46" t="s">
        <v>236</v>
      </c>
      <c r="C100" s="45"/>
      <c r="D100" s="47"/>
      <c r="E100" s="67"/>
      <c r="F100" s="45"/>
      <c r="G100" s="45"/>
      <c r="H100" s="48"/>
      <c r="K100" s="45"/>
    </row>
    <row r="101" spans="1:11" s="49" customFormat="1" ht="15" x14ac:dyDescent="0.25">
      <c r="A101" s="45"/>
      <c r="B101" s="46" t="s">
        <v>237</v>
      </c>
      <c r="C101" s="45"/>
      <c r="D101" s="47"/>
      <c r="E101" s="67"/>
      <c r="F101" s="45"/>
      <c r="G101" s="45"/>
      <c r="H101" s="48"/>
      <c r="K101" s="45"/>
    </row>
    <row r="102" spans="1:11" s="49" customFormat="1" ht="15" x14ac:dyDescent="0.25">
      <c r="A102" s="45"/>
      <c r="B102" s="46" t="s">
        <v>239</v>
      </c>
      <c r="C102" s="45"/>
      <c r="D102" s="47"/>
      <c r="E102" s="67"/>
      <c r="F102" s="45"/>
      <c r="G102" s="45"/>
      <c r="H102" s="48"/>
      <c r="K102" s="45"/>
    </row>
    <row r="103" spans="1:11" s="49" customFormat="1" ht="15" x14ac:dyDescent="0.25">
      <c r="A103" s="45"/>
      <c r="B103" s="46" t="s">
        <v>238</v>
      </c>
      <c r="C103" s="45"/>
      <c r="D103" s="47"/>
      <c r="E103" s="67"/>
      <c r="F103" s="45"/>
      <c r="G103" s="45"/>
      <c r="H103" s="48"/>
      <c r="K103" s="45"/>
    </row>
    <row r="104" spans="1:11" s="49" customFormat="1" ht="15" x14ac:dyDescent="0.25">
      <c r="A104" s="45"/>
      <c r="B104" s="46"/>
      <c r="C104" s="45"/>
      <c r="D104" s="47"/>
      <c r="E104" s="67"/>
      <c r="F104" s="45"/>
      <c r="G104" s="45"/>
      <c r="H104" s="48"/>
      <c r="K104" s="45"/>
    </row>
    <row r="105" spans="1:11" s="49" customFormat="1" ht="15" x14ac:dyDescent="0.25">
      <c r="A105" s="45"/>
      <c r="B105" s="46" t="s">
        <v>244</v>
      </c>
      <c r="C105" s="193"/>
      <c r="D105" s="193"/>
      <c r="E105" s="193"/>
      <c r="F105" s="193"/>
      <c r="G105" s="193"/>
      <c r="H105" s="193"/>
      <c r="K105" s="45"/>
    </row>
    <row r="106" spans="1:11" s="49" customFormat="1" ht="15" x14ac:dyDescent="0.25">
      <c r="A106" s="45"/>
      <c r="B106" s="46"/>
      <c r="C106" s="45"/>
      <c r="D106" s="47"/>
      <c r="E106" s="67"/>
      <c r="F106" s="45"/>
      <c r="G106" s="45"/>
      <c r="H106" s="48"/>
      <c r="K106" s="45"/>
    </row>
    <row r="107" spans="1:11" s="49" customFormat="1" ht="15" x14ac:dyDescent="0.25">
      <c r="A107" s="45"/>
      <c r="B107" s="46" t="s">
        <v>245</v>
      </c>
      <c r="C107" s="193"/>
      <c r="D107" s="193"/>
      <c r="E107" s="193"/>
      <c r="F107" s="193"/>
      <c r="G107" s="193"/>
      <c r="H107" s="193"/>
      <c r="K107" s="45"/>
    </row>
    <row r="108" spans="1:11" s="49" customFormat="1" ht="15" x14ac:dyDescent="0.25">
      <c r="A108" s="45"/>
      <c r="C108" s="45"/>
      <c r="D108" s="47"/>
      <c r="E108" s="67"/>
      <c r="F108" s="45"/>
      <c r="G108" s="45"/>
      <c r="H108" s="48"/>
      <c r="K108" s="45"/>
    </row>
    <row r="109" spans="1:11" s="49" customFormat="1" ht="15" x14ac:dyDescent="0.25">
      <c r="A109" s="45"/>
      <c r="C109" s="45"/>
      <c r="D109" s="47"/>
      <c r="E109" s="67"/>
      <c r="F109" s="45"/>
      <c r="G109" s="45"/>
      <c r="H109" s="48"/>
      <c r="K109" s="45"/>
    </row>
    <row r="110" spans="1:11" s="49" customFormat="1" ht="15" x14ac:dyDescent="0.25">
      <c r="A110" s="45"/>
      <c r="C110" s="45"/>
      <c r="D110" s="47"/>
      <c r="E110" s="67"/>
      <c r="F110" s="45"/>
      <c r="G110" s="45"/>
      <c r="H110" s="48"/>
      <c r="K110" s="45"/>
    </row>
    <row r="125" spans="4:7" x14ac:dyDescent="0.25">
      <c r="D125" s="50" t="s">
        <v>242</v>
      </c>
      <c r="E125" s="65" t="s">
        <v>240</v>
      </c>
      <c r="F125" s="51" t="s">
        <v>241</v>
      </c>
      <c r="G125" s="54" t="s">
        <v>230</v>
      </c>
    </row>
  </sheetData>
  <autoFilter ref="A6:I94" xr:uid="{4E2A7A68-1B81-4DE1-8B9D-732C7C2B5A59}">
    <filterColumn colId="3" showButton="0"/>
    <filterColumn colId="4" showButton="0"/>
    <filterColumn colId="5" showButton="0"/>
  </autoFilter>
  <mergeCells count="10">
    <mergeCell ref="C105:H105"/>
    <mergeCell ref="C107:H107"/>
    <mergeCell ref="A6:A7"/>
    <mergeCell ref="B3:I3"/>
    <mergeCell ref="B6:B7"/>
    <mergeCell ref="C6:C7"/>
    <mergeCell ref="D6:G6"/>
    <mergeCell ref="H6:H7"/>
    <mergeCell ref="I6:I7"/>
    <mergeCell ref="B4:I4"/>
  </mergeCells>
  <printOptions horizontalCentered="1"/>
  <pageMargins left="0.39370078740157483" right="0.39370078740157483" top="0.78740157480314965" bottom="0.39370078740157483" header="0" footer="0"/>
  <pageSetup paperSize="9" scale="6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3ED7-F9CC-4CAD-A997-AC843DFA6833}">
  <dimension ref="A1:P221"/>
  <sheetViews>
    <sheetView showGridLines="0" view="pageBreakPreview" topLeftCell="A181" zoomScale="90" zoomScaleNormal="100" zoomScaleSheetLayoutView="90" workbookViewId="0">
      <selection activeCell="I204" sqref="I204"/>
    </sheetView>
  </sheetViews>
  <sheetFormatPr defaultColWidth="8" defaultRowHeight="13.5" customHeight="1" outlineLevelRow="1" x14ac:dyDescent="0.2"/>
  <cols>
    <col min="1" max="1" width="4.125" style="151" customWidth="1"/>
    <col min="2" max="2" width="4.125" style="95" customWidth="1"/>
    <col min="3" max="3" width="37.25" style="96" customWidth="1"/>
    <col min="4" max="4" width="9.375" style="152" customWidth="1"/>
    <col min="5" max="5" width="7.375" style="101" customWidth="1"/>
    <col min="6" max="6" width="8.125" style="101" customWidth="1"/>
    <col min="7" max="7" width="8" style="101" customWidth="1"/>
    <col min="8" max="9" width="8" style="153" customWidth="1"/>
    <col min="10" max="11" width="8" style="125"/>
    <col min="12" max="12" width="8" style="154"/>
    <col min="13" max="13" width="8" style="125"/>
    <col min="14" max="14" width="8" style="154"/>
    <col min="15" max="16384" width="8" style="125"/>
  </cols>
  <sheetData>
    <row r="1" spans="1:15" s="99" customFormat="1" ht="13.5" customHeight="1" x14ac:dyDescent="0.25">
      <c r="A1" s="94"/>
      <c r="B1" s="95"/>
      <c r="C1" s="96"/>
      <c r="D1" s="97"/>
      <c r="E1" s="96"/>
      <c r="F1" s="98"/>
      <c r="G1" s="98"/>
      <c r="I1" s="100"/>
      <c r="J1" s="101"/>
      <c r="K1" s="101"/>
      <c r="L1" s="102"/>
      <c r="M1" s="103"/>
      <c r="N1" s="104"/>
    </row>
    <row r="2" spans="1:15" s="99" customFormat="1" ht="13.5" customHeight="1" x14ac:dyDescent="0.25">
      <c r="A2" s="94"/>
      <c r="B2" s="95"/>
      <c r="C2" s="96"/>
      <c r="D2" s="97"/>
      <c r="E2" s="96"/>
      <c r="H2" s="105" t="s">
        <v>246</v>
      </c>
      <c r="I2" s="100"/>
      <c r="J2" s="101"/>
      <c r="K2" s="101"/>
      <c r="L2" s="102"/>
      <c r="M2" s="103"/>
      <c r="N2" s="104"/>
    </row>
    <row r="3" spans="1:15" s="99" customFormat="1" ht="13.5" customHeight="1" x14ac:dyDescent="0.25">
      <c r="A3" s="94"/>
      <c r="B3" s="95"/>
      <c r="C3" s="96"/>
      <c r="D3" s="97"/>
      <c r="E3" s="96"/>
      <c r="H3" s="105" t="s">
        <v>247</v>
      </c>
      <c r="I3" s="100"/>
      <c r="J3" s="101"/>
      <c r="K3" s="101"/>
      <c r="L3" s="102"/>
      <c r="M3" s="103"/>
      <c r="N3" s="104"/>
    </row>
    <row r="4" spans="1:15" s="99" customFormat="1" ht="13.5" customHeight="1" x14ac:dyDescent="0.25">
      <c r="A4" s="94"/>
      <c r="B4" s="95"/>
      <c r="C4" s="96"/>
      <c r="D4" s="97"/>
      <c r="E4" s="96"/>
      <c r="F4" s="98"/>
      <c r="G4" s="98"/>
      <c r="H4" s="106"/>
      <c r="I4" s="100"/>
      <c r="J4" s="101"/>
      <c r="K4" s="101"/>
      <c r="L4" s="102"/>
      <c r="M4" s="103"/>
      <c r="N4" s="104"/>
    </row>
    <row r="5" spans="1:15" s="99" customFormat="1" ht="13.5" customHeight="1" outlineLevel="1" x14ac:dyDescent="0.2">
      <c r="A5" s="94"/>
      <c r="B5" s="95"/>
      <c r="C5" s="96"/>
      <c r="D5" s="100" t="s">
        <v>248</v>
      </c>
      <c r="E5" s="107" t="s">
        <v>432</v>
      </c>
      <c r="F5" s="108"/>
      <c r="G5" s="101"/>
      <c r="H5" s="101"/>
      <c r="I5" s="109"/>
      <c r="J5" s="101"/>
      <c r="K5" s="101"/>
      <c r="L5" s="110"/>
      <c r="M5" s="111"/>
      <c r="N5" s="104"/>
    </row>
    <row r="6" spans="1:15" s="99" customFormat="1" ht="13.5" customHeight="1" outlineLevel="1" x14ac:dyDescent="0.2">
      <c r="A6" s="94"/>
      <c r="B6" s="95"/>
      <c r="C6" s="96"/>
      <c r="D6" s="97"/>
      <c r="E6" s="112"/>
      <c r="F6" s="113"/>
      <c r="G6" s="114"/>
      <c r="H6" s="114"/>
      <c r="I6" s="115" t="s">
        <v>249</v>
      </c>
      <c r="J6" s="115"/>
      <c r="K6" s="114"/>
      <c r="L6" s="102"/>
      <c r="M6" s="101"/>
      <c r="N6" s="104"/>
    </row>
    <row r="7" spans="1:15" s="116" customFormat="1" ht="27.75" customHeight="1" x14ac:dyDescent="0.25">
      <c r="A7" s="207" t="s">
        <v>163</v>
      </c>
      <c r="B7" s="209"/>
      <c r="C7" s="207" t="s">
        <v>164</v>
      </c>
      <c r="D7" s="217" t="s">
        <v>165</v>
      </c>
      <c r="E7" s="207" t="s">
        <v>166</v>
      </c>
      <c r="F7" s="219" t="s">
        <v>167</v>
      </c>
      <c r="G7" s="219" t="s">
        <v>168</v>
      </c>
      <c r="H7" s="207" t="s">
        <v>169</v>
      </c>
      <c r="I7" s="209" t="s">
        <v>170</v>
      </c>
      <c r="J7" s="209"/>
      <c r="K7" s="209"/>
      <c r="L7" s="209"/>
      <c r="M7" s="210"/>
      <c r="N7" s="207" t="s">
        <v>433</v>
      </c>
      <c r="O7" s="209"/>
    </row>
    <row r="8" spans="1:15" s="116" customFormat="1" ht="21.75" customHeight="1" x14ac:dyDescent="0.25">
      <c r="A8" s="212" t="s">
        <v>171</v>
      </c>
      <c r="B8" s="214" t="s">
        <v>172</v>
      </c>
      <c r="C8" s="208"/>
      <c r="D8" s="218"/>
      <c r="E8" s="208"/>
      <c r="F8" s="220"/>
      <c r="G8" s="220"/>
      <c r="H8" s="208"/>
      <c r="I8" s="211" t="s">
        <v>434</v>
      </c>
      <c r="J8" s="211"/>
      <c r="K8" s="211"/>
      <c r="L8" s="211" t="s">
        <v>173</v>
      </c>
      <c r="M8" s="216"/>
      <c r="N8" s="208"/>
      <c r="O8" s="211"/>
    </row>
    <row r="9" spans="1:15" s="116" customFormat="1" ht="120" customHeight="1" x14ac:dyDescent="0.25">
      <c r="A9" s="213"/>
      <c r="B9" s="215"/>
      <c r="C9" s="208"/>
      <c r="D9" s="218"/>
      <c r="E9" s="208"/>
      <c r="F9" s="220"/>
      <c r="G9" s="220"/>
      <c r="H9" s="208"/>
      <c r="I9" s="117" t="s">
        <v>174</v>
      </c>
      <c r="J9" s="117" t="s">
        <v>175</v>
      </c>
      <c r="K9" s="117" t="s">
        <v>176</v>
      </c>
      <c r="L9" s="118" t="s">
        <v>174</v>
      </c>
      <c r="M9" s="117" t="s">
        <v>175</v>
      </c>
      <c r="N9" s="118" t="s">
        <v>174</v>
      </c>
      <c r="O9" s="117" t="s">
        <v>175</v>
      </c>
    </row>
    <row r="10" spans="1:15" s="124" customFormat="1" ht="12.75" x14ac:dyDescent="0.25">
      <c r="A10" s="119">
        <v>1</v>
      </c>
      <c r="B10" s="120">
        <v>2</v>
      </c>
      <c r="C10" s="119">
        <v>3</v>
      </c>
      <c r="D10" s="120">
        <v>4</v>
      </c>
      <c r="E10" s="119">
        <v>5</v>
      </c>
      <c r="F10" s="119">
        <v>6</v>
      </c>
      <c r="G10" s="119">
        <v>7</v>
      </c>
      <c r="H10" s="121">
        <v>8</v>
      </c>
      <c r="I10" s="122" t="s">
        <v>185</v>
      </c>
      <c r="J10" s="122" t="s">
        <v>186</v>
      </c>
      <c r="K10" s="122" t="s">
        <v>187</v>
      </c>
      <c r="L10" s="123" t="s">
        <v>188</v>
      </c>
      <c r="M10" s="122" t="s">
        <v>189</v>
      </c>
      <c r="N10" s="123" t="s">
        <v>190</v>
      </c>
      <c r="O10" s="122" t="s">
        <v>191</v>
      </c>
    </row>
    <row r="11" spans="1:15" ht="12.75" x14ac:dyDescent="0.2">
      <c r="A11" s="221" t="s">
        <v>435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</row>
    <row r="12" spans="1:15" ht="12.75" x14ac:dyDescent="0.2">
      <c r="A12" s="203" t="s">
        <v>436</v>
      </c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</row>
    <row r="13" spans="1:15" ht="51" x14ac:dyDescent="0.2">
      <c r="A13" s="126" t="s">
        <v>177</v>
      </c>
      <c r="B13" s="127" t="s">
        <v>177</v>
      </c>
      <c r="C13" s="128" t="s">
        <v>437</v>
      </c>
      <c r="D13" s="129" t="s">
        <v>438</v>
      </c>
      <c r="E13" s="130" t="s">
        <v>158</v>
      </c>
      <c r="F13" s="131" t="s">
        <v>439</v>
      </c>
      <c r="G13" s="131" t="s">
        <v>440</v>
      </c>
      <c r="H13" s="132" t="s">
        <v>441</v>
      </c>
      <c r="I13" s="132" t="s">
        <v>442</v>
      </c>
      <c r="J13" s="132" t="s">
        <v>443</v>
      </c>
      <c r="K13" s="132" t="s">
        <v>443</v>
      </c>
      <c r="L13" s="133" t="s">
        <v>442</v>
      </c>
      <c r="M13" s="132" t="s">
        <v>443</v>
      </c>
      <c r="N13" s="133" t="s">
        <v>444</v>
      </c>
      <c r="O13" s="132" t="s">
        <v>445</v>
      </c>
    </row>
    <row r="14" spans="1:15" ht="51" x14ac:dyDescent="0.2">
      <c r="A14" s="126" t="s">
        <v>178</v>
      </c>
      <c r="B14" s="127" t="s">
        <v>178</v>
      </c>
      <c r="C14" s="128" t="s">
        <v>446</v>
      </c>
      <c r="D14" s="129" t="s">
        <v>447</v>
      </c>
      <c r="E14" s="130" t="s">
        <v>158</v>
      </c>
      <c r="F14" s="131" t="s">
        <v>448</v>
      </c>
      <c r="G14" s="131" t="s">
        <v>449</v>
      </c>
      <c r="H14" s="132" t="s">
        <v>450</v>
      </c>
      <c r="I14" s="132" t="s">
        <v>449</v>
      </c>
      <c r="J14" s="132" t="s">
        <v>450</v>
      </c>
      <c r="K14" s="132" t="s">
        <v>450</v>
      </c>
      <c r="L14" s="133" t="s">
        <v>449</v>
      </c>
      <c r="M14" s="132" t="s">
        <v>450</v>
      </c>
      <c r="N14" s="134"/>
      <c r="O14" s="135"/>
    </row>
    <row r="15" spans="1:15" ht="63.75" x14ac:dyDescent="0.2">
      <c r="A15" s="126" t="s">
        <v>179</v>
      </c>
      <c r="B15" s="127" t="s">
        <v>179</v>
      </c>
      <c r="C15" s="128" t="s">
        <v>427</v>
      </c>
      <c r="D15" s="129" t="s">
        <v>451</v>
      </c>
      <c r="E15" s="130" t="s">
        <v>159</v>
      </c>
      <c r="F15" s="131" t="s">
        <v>452</v>
      </c>
      <c r="G15" s="131" t="s">
        <v>453</v>
      </c>
      <c r="H15" s="132" t="s">
        <v>454</v>
      </c>
      <c r="I15" s="132" t="s">
        <v>455</v>
      </c>
      <c r="J15" s="132" t="s">
        <v>456</v>
      </c>
      <c r="K15" s="132" t="s">
        <v>456</v>
      </c>
      <c r="L15" s="133" t="s">
        <v>455</v>
      </c>
      <c r="M15" s="132" t="s">
        <v>456</v>
      </c>
      <c r="N15" s="133" t="s">
        <v>457</v>
      </c>
      <c r="O15" s="132" t="s">
        <v>458</v>
      </c>
    </row>
    <row r="16" spans="1:15" ht="63.75" x14ac:dyDescent="0.2">
      <c r="A16" s="126" t="s">
        <v>180</v>
      </c>
      <c r="B16" s="127" t="s">
        <v>180</v>
      </c>
      <c r="C16" s="128" t="s">
        <v>160</v>
      </c>
      <c r="D16" s="129" t="s">
        <v>459</v>
      </c>
      <c r="E16" s="130" t="s">
        <v>1</v>
      </c>
      <c r="F16" s="131" t="s">
        <v>460</v>
      </c>
      <c r="G16" s="136" t="s">
        <v>320</v>
      </c>
      <c r="H16" s="132" t="s">
        <v>461</v>
      </c>
      <c r="I16" s="132" t="s">
        <v>320</v>
      </c>
      <c r="J16" s="132" t="s">
        <v>461</v>
      </c>
      <c r="K16" s="132" t="s">
        <v>461</v>
      </c>
      <c r="L16" s="133" t="s">
        <v>320</v>
      </c>
      <c r="M16" s="132" t="s">
        <v>461</v>
      </c>
      <c r="N16" s="134"/>
      <c r="O16" s="135"/>
    </row>
    <row r="17" spans="1:15" ht="38.25" x14ac:dyDescent="0.2">
      <c r="A17" s="126" t="s">
        <v>181</v>
      </c>
      <c r="B17" s="127" t="s">
        <v>181</v>
      </c>
      <c r="C17" s="128" t="s">
        <v>462</v>
      </c>
      <c r="D17" s="129" t="s">
        <v>463</v>
      </c>
      <c r="E17" s="130" t="s">
        <v>158</v>
      </c>
      <c r="F17" s="131" t="s">
        <v>464</v>
      </c>
      <c r="G17" s="131" t="s">
        <v>465</v>
      </c>
      <c r="H17" s="132" t="s">
        <v>466</v>
      </c>
      <c r="I17" s="132" t="s">
        <v>467</v>
      </c>
      <c r="J17" s="132" t="s">
        <v>468</v>
      </c>
      <c r="K17" s="132" t="s">
        <v>468</v>
      </c>
      <c r="L17" s="133" t="s">
        <v>467</v>
      </c>
      <c r="M17" s="132" t="s">
        <v>468</v>
      </c>
      <c r="N17" s="133" t="s">
        <v>469</v>
      </c>
      <c r="O17" s="132" t="s">
        <v>470</v>
      </c>
    </row>
    <row r="18" spans="1:15" ht="38.25" x14ac:dyDescent="0.2">
      <c r="A18" s="126" t="s">
        <v>182</v>
      </c>
      <c r="B18" s="127" t="s">
        <v>182</v>
      </c>
      <c r="C18" s="128" t="s">
        <v>428</v>
      </c>
      <c r="D18" s="129" t="s">
        <v>471</v>
      </c>
      <c r="E18" s="130" t="s">
        <v>159</v>
      </c>
      <c r="F18" s="131" t="s">
        <v>472</v>
      </c>
      <c r="G18" s="131" t="s">
        <v>465</v>
      </c>
      <c r="H18" s="132" t="s">
        <v>473</v>
      </c>
      <c r="I18" s="132" t="s">
        <v>467</v>
      </c>
      <c r="J18" s="132" t="s">
        <v>474</v>
      </c>
      <c r="K18" s="132" t="s">
        <v>475</v>
      </c>
      <c r="L18" s="133" t="s">
        <v>467</v>
      </c>
      <c r="M18" s="132" t="s">
        <v>475</v>
      </c>
      <c r="N18" s="133" t="s">
        <v>469</v>
      </c>
      <c r="O18" s="132" t="s">
        <v>476</v>
      </c>
    </row>
    <row r="19" spans="1:15" ht="38.25" x14ac:dyDescent="0.2">
      <c r="A19" s="163" t="s">
        <v>183</v>
      </c>
      <c r="B19" s="164" t="s">
        <v>183</v>
      </c>
      <c r="C19" s="165" t="s">
        <v>256</v>
      </c>
      <c r="D19" s="166" t="s">
        <v>477</v>
      </c>
      <c r="E19" s="167" t="s">
        <v>159</v>
      </c>
      <c r="F19" s="168" t="s">
        <v>478</v>
      </c>
      <c r="G19" s="168" t="s">
        <v>479</v>
      </c>
      <c r="H19" s="169" t="s">
        <v>480</v>
      </c>
      <c r="I19" s="176"/>
      <c r="J19" s="174"/>
      <c r="K19" s="174"/>
      <c r="L19" s="175"/>
      <c r="M19" s="174"/>
      <c r="N19" s="170" t="s">
        <v>479</v>
      </c>
      <c r="O19" s="169" t="s">
        <v>480</v>
      </c>
    </row>
    <row r="20" spans="1:15" ht="12.75" x14ac:dyDescent="0.2">
      <c r="A20" s="203" t="s">
        <v>481</v>
      </c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</row>
    <row r="21" spans="1:15" ht="51" x14ac:dyDescent="0.2">
      <c r="A21" s="126" t="s">
        <v>184</v>
      </c>
      <c r="B21" s="127" t="s">
        <v>184</v>
      </c>
      <c r="C21" s="128" t="s">
        <v>437</v>
      </c>
      <c r="D21" s="129" t="s">
        <v>438</v>
      </c>
      <c r="E21" s="130" t="s">
        <v>158</v>
      </c>
      <c r="F21" s="131" t="s">
        <v>439</v>
      </c>
      <c r="G21" s="131" t="s">
        <v>482</v>
      </c>
      <c r="H21" s="132" t="s">
        <v>483</v>
      </c>
      <c r="I21" s="132" t="s">
        <v>484</v>
      </c>
      <c r="J21" s="132" t="s">
        <v>485</v>
      </c>
      <c r="K21" s="132" t="s">
        <v>485</v>
      </c>
      <c r="L21" s="133" t="s">
        <v>484</v>
      </c>
      <c r="M21" s="132" t="s">
        <v>485</v>
      </c>
      <c r="N21" s="133" t="s">
        <v>486</v>
      </c>
      <c r="O21" s="132" t="s">
        <v>487</v>
      </c>
    </row>
    <row r="22" spans="1:15" ht="51" x14ac:dyDescent="0.2">
      <c r="A22" s="126" t="s">
        <v>185</v>
      </c>
      <c r="B22" s="127" t="s">
        <v>185</v>
      </c>
      <c r="C22" s="128" t="s">
        <v>446</v>
      </c>
      <c r="D22" s="129" t="s">
        <v>447</v>
      </c>
      <c r="E22" s="130" t="s">
        <v>158</v>
      </c>
      <c r="F22" s="131" t="s">
        <v>448</v>
      </c>
      <c r="G22" s="131" t="s">
        <v>488</v>
      </c>
      <c r="H22" s="132" t="s">
        <v>489</v>
      </c>
      <c r="I22" s="132" t="s">
        <v>490</v>
      </c>
      <c r="J22" s="132" t="s">
        <v>491</v>
      </c>
      <c r="K22" s="132" t="s">
        <v>491</v>
      </c>
      <c r="L22" s="133" t="s">
        <v>490</v>
      </c>
      <c r="M22" s="132" t="s">
        <v>491</v>
      </c>
      <c r="N22" s="133" t="s">
        <v>492</v>
      </c>
      <c r="O22" s="132" t="s">
        <v>493</v>
      </c>
    </row>
    <row r="23" spans="1:15" ht="63.75" x14ac:dyDescent="0.2">
      <c r="A23" s="177" t="s">
        <v>186</v>
      </c>
      <c r="B23" s="178" t="s">
        <v>186</v>
      </c>
      <c r="C23" s="179" t="s">
        <v>427</v>
      </c>
      <c r="D23" s="180" t="s">
        <v>451</v>
      </c>
      <c r="E23" s="181" t="s">
        <v>159</v>
      </c>
      <c r="F23" s="182" t="s">
        <v>452</v>
      </c>
      <c r="G23" s="182" t="s">
        <v>494</v>
      </c>
      <c r="H23" s="183" t="s">
        <v>495</v>
      </c>
      <c r="I23" s="183" t="s">
        <v>496</v>
      </c>
      <c r="J23" s="183" t="s">
        <v>497</v>
      </c>
      <c r="K23" s="183" t="s">
        <v>497</v>
      </c>
      <c r="L23" s="184" t="s">
        <v>496</v>
      </c>
      <c r="M23" s="183" t="s">
        <v>497</v>
      </c>
      <c r="N23" s="184" t="s">
        <v>498</v>
      </c>
      <c r="O23" s="183" t="s">
        <v>499</v>
      </c>
    </row>
    <row r="24" spans="1:15" ht="63.75" x14ac:dyDescent="0.2">
      <c r="A24" s="126" t="s">
        <v>187</v>
      </c>
      <c r="B24" s="127" t="s">
        <v>187</v>
      </c>
      <c r="C24" s="128" t="s">
        <v>160</v>
      </c>
      <c r="D24" s="129" t="s">
        <v>459</v>
      </c>
      <c r="E24" s="130" t="s">
        <v>1</v>
      </c>
      <c r="F24" s="131" t="s">
        <v>460</v>
      </c>
      <c r="G24" s="136" t="s">
        <v>500</v>
      </c>
      <c r="H24" s="132" t="s">
        <v>501</v>
      </c>
      <c r="I24" s="132" t="s">
        <v>500</v>
      </c>
      <c r="J24" s="132" t="s">
        <v>501</v>
      </c>
      <c r="K24" s="132" t="s">
        <v>501</v>
      </c>
      <c r="L24" s="133" t="s">
        <v>500</v>
      </c>
      <c r="M24" s="132" t="s">
        <v>501</v>
      </c>
      <c r="N24" s="134"/>
      <c r="O24" s="135"/>
    </row>
    <row r="25" spans="1:15" ht="38.25" x14ac:dyDescent="0.2">
      <c r="A25" s="126" t="s">
        <v>188</v>
      </c>
      <c r="B25" s="127" t="s">
        <v>188</v>
      </c>
      <c r="C25" s="128" t="s">
        <v>462</v>
      </c>
      <c r="D25" s="129" t="s">
        <v>463</v>
      </c>
      <c r="E25" s="130" t="s">
        <v>158</v>
      </c>
      <c r="F25" s="131" t="s">
        <v>464</v>
      </c>
      <c r="G25" s="131" t="s">
        <v>502</v>
      </c>
      <c r="H25" s="132" t="s">
        <v>503</v>
      </c>
      <c r="I25" s="132" t="s">
        <v>504</v>
      </c>
      <c r="J25" s="132" t="s">
        <v>505</v>
      </c>
      <c r="K25" s="132" t="s">
        <v>506</v>
      </c>
      <c r="L25" s="133" t="s">
        <v>504</v>
      </c>
      <c r="M25" s="132" t="s">
        <v>506</v>
      </c>
      <c r="N25" s="133" t="s">
        <v>507</v>
      </c>
      <c r="O25" s="132" t="s">
        <v>508</v>
      </c>
    </row>
    <row r="26" spans="1:15" ht="38.25" x14ac:dyDescent="0.2">
      <c r="A26" s="126" t="s">
        <v>189</v>
      </c>
      <c r="B26" s="127" t="s">
        <v>189</v>
      </c>
      <c r="C26" s="128" t="s">
        <v>428</v>
      </c>
      <c r="D26" s="129" t="s">
        <v>471</v>
      </c>
      <c r="E26" s="130" t="s">
        <v>159</v>
      </c>
      <c r="F26" s="131" t="s">
        <v>472</v>
      </c>
      <c r="G26" s="131" t="s">
        <v>502</v>
      </c>
      <c r="H26" s="132" t="s">
        <v>509</v>
      </c>
      <c r="I26" s="132" t="s">
        <v>504</v>
      </c>
      <c r="J26" s="132" t="s">
        <v>510</v>
      </c>
      <c r="K26" s="132" t="s">
        <v>510</v>
      </c>
      <c r="L26" s="133" t="s">
        <v>504</v>
      </c>
      <c r="M26" s="132" t="s">
        <v>510</v>
      </c>
      <c r="N26" s="133" t="s">
        <v>507</v>
      </c>
      <c r="O26" s="132" t="s">
        <v>511</v>
      </c>
    </row>
    <row r="27" spans="1:15" ht="38.25" x14ac:dyDescent="0.2">
      <c r="A27" s="163" t="s">
        <v>190</v>
      </c>
      <c r="B27" s="164" t="s">
        <v>190</v>
      </c>
      <c r="C27" s="165" t="s">
        <v>256</v>
      </c>
      <c r="D27" s="166" t="s">
        <v>477</v>
      </c>
      <c r="E27" s="167" t="s">
        <v>159</v>
      </c>
      <c r="F27" s="168" t="s">
        <v>478</v>
      </c>
      <c r="G27" s="168" t="s">
        <v>512</v>
      </c>
      <c r="H27" s="169" t="s">
        <v>513</v>
      </c>
      <c r="I27" s="169" t="s">
        <v>514</v>
      </c>
      <c r="J27" s="169" t="s">
        <v>515</v>
      </c>
      <c r="K27" s="169" t="s">
        <v>515</v>
      </c>
      <c r="L27" s="170" t="s">
        <v>514</v>
      </c>
      <c r="M27" s="169" t="s">
        <v>515</v>
      </c>
      <c r="N27" s="170" t="s">
        <v>516</v>
      </c>
      <c r="O27" s="169" t="s">
        <v>517</v>
      </c>
    </row>
    <row r="28" spans="1:15" ht="12.75" x14ac:dyDescent="0.2">
      <c r="A28" s="203" t="s">
        <v>518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</row>
    <row r="29" spans="1:15" ht="51" x14ac:dyDescent="0.2">
      <c r="A29" s="155" t="s">
        <v>191</v>
      </c>
      <c r="B29" s="156" t="s">
        <v>191</v>
      </c>
      <c r="C29" s="157" t="s">
        <v>446</v>
      </c>
      <c r="D29" s="158" t="s">
        <v>447</v>
      </c>
      <c r="E29" s="159" t="s">
        <v>158</v>
      </c>
      <c r="F29" s="160" t="s">
        <v>448</v>
      </c>
      <c r="G29" s="160" t="s">
        <v>519</v>
      </c>
      <c r="H29" s="161" t="s">
        <v>520</v>
      </c>
      <c r="I29" s="185"/>
      <c r="J29" s="171"/>
      <c r="K29" s="171"/>
      <c r="L29" s="172"/>
      <c r="M29" s="171"/>
      <c r="N29" s="162" t="s">
        <v>519</v>
      </c>
      <c r="O29" s="161" t="s">
        <v>520</v>
      </c>
    </row>
    <row r="30" spans="1:15" ht="63.75" x14ac:dyDescent="0.2">
      <c r="A30" s="155" t="s">
        <v>192</v>
      </c>
      <c r="B30" s="156" t="s">
        <v>192</v>
      </c>
      <c r="C30" s="157" t="s">
        <v>427</v>
      </c>
      <c r="D30" s="158" t="s">
        <v>451</v>
      </c>
      <c r="E30" s="159" t="s">
        <v>159</v>
      </c>
      <c r="F30" s="160" t="s">
        <v>452</v>
      </c>
      <c r="G30" s="160" t="s">
        <v>521</v>
      </c>
      <c r="H30" s="161" t="s">
        <v>522</v>
      </c>
      <c r="I30" s="185"/>
      <c r="J30" s="171"/>
      <c r="K30" s="171"/>
      <c r="L30" s="172"/>
      <c r="M30" s="171"/>
      <c r="N30" s="162" t="s">
        <v>521</v>
      </c>
      <c r="O30" s="161" t="s">
        <v>522</v>
      </c>
    </row>
    <row r="31" spans="1:15" ht="51" x14ac:dyDescent="0.2">
      <c r="A31" s="155" t="s">
        <v>193</v>
      </c>
      <c r="B31" s="156" t="s">
        <v>193</v>
      </c>
      <c r="C31" s="157" t="s">
        <v>523</v>
      </c>
      <c r="D31" s="158" t="s">
        <v>524</v>
      </c>
      <c r="E31" s="159" t="s">
        <v>261</v>
      </c>
      <c r="F31" s="160" t="s">
        <v>525</v>
      </c>
      <c r="G31" s="160" t="s">
        <v>526</v>
      </c>
      <c r="H31" s="161" t="s">
        <v>527</v>
      </c>
      <c r="I31" s="185"/>
      <c r="J31" s="171"/>
      <c r="K31" s="171"/>
      <c r="L31" s="172"/>
      <c r="M31" s="171"/>
      <c r="N31" s="162" t="s">
        <v>526</v>
      </c>
      <c r="O31" s="161" t="s">
        <v>527</v>
      </c>
    </row>
    <row r="32" spans="1:15" ht="51" x14ac:dyDescent="0.2">
      <c r="A32" s="155" t="s">
        <v>194</v>
      </c>
      <c r="B32" s="156" t="s">
        <v>194</v>
      </c>
      <c r="C32" s="157" t="s">
        <v>523</v>
      </c>
      <c r="D32" s="158" t="s">
        <v>524</v>
      </c>
      <c r="E32" s="159" t="s">
        <v>261</v>
      </c>
      <c r="F32" s="160" t="s">
        <v>525</v>
      </c>
      <c r="G32" s="173" t="s">
        <v>528</v>
      </c>
      <c r="H32" s="161" t="s">
        <v>529</v>
      </c>
      <c r="I32" s="185"/>
      <c r="J32" s="171"/>
      <c r="K32" s="171"/>
      <c r="L32" s="172"/>
      <c r="M32" s="171"/>
      <c r="N32" s="162" t="s">
        <v>528</v>
      </c>
      <c r="O32" s="161" t="s">
        <v>529</v>
      </c>
    </row>
    <row r="33" spans="1:15" ht="51" x14ac:dyDescent="0.2">
      <c r="A33" s="155" t="s">
        <v>195</v>
      </c>
      <c r="B33" s="156" t="s">
        <v>195</v>
      </c>
      <c r="C33" s="157" t="s">
        <v>530</v>
      </c>
      <c r="D33" s="158" t="s">
        <v>531</v>
      </c>
      <c r="E33" s="159" t="s">
        <v>261</v>
      </c>
      <c r="F33" s="160" t="s">
        <v>532</v>
      </c>
      <c r="G33" s="173" t="s">
        <v>528</v>
      </c>
      <c r="H33" s="161" t="s">
        <v>533</v>
      </c>
      <c r="I33" s="185"/>
      <c r="J33" s="171"/>
      <c r="K33" s="171"/>
      <c r="L33" s="172"/>
      <c r="M33" s="171"/>
      <c r="N33" s="162" t="s">
        <v>528</v>
      </c>
      <c r="O33" s="161" t="s">
        <v>533</v>
      </c>
    </row>
    <row r="34" spans="1:15" ht="38.25" x14ac:dyDescent="0.2">
      <c r="A34" s="155" t="s">
        <v>196</v>
      </c>
      <c r="B34" s="156" t="s">
        <v>196</v>
      </c>
      <c r="C34" s="157" t="s">
        <v>462</v>
      </c>
      <c r="D34" s="158" t="s">
        <v>463</v>
      </c>
      <c r="E34" s="159" t="s">
        <v>158</v>
      </c>
      <c r="F34" s="160" t="s">
        <v>464</v>
      </c>
      <c r="G34" s="160" t="s">
        <v>514</v>
      </c>
      <c r="H34" s="161" t="s">
        <v>534</v>
      </c>
      <c r="I34" s="185"/>
      <c r="J34" s="171"/>
      <c r="K34" s="171"/>
      <c r="L34" s="172"/>
      <c r="M34" s="171"/>
      <c r="N34" s="162" t="s">
        <v>514</v>
      </c>
      <c r="O34" s="161" t="s">
        <v>534</v>
      </c>
    </row>
    <row r="35" spans="1:15" ht="38.25" x14ac:dyDescent="0.2">
      <c r="A35" s="155" t="s">
        <v>197</v>
      </c>
      <c r="B35" s="156" t="s">
        <v>197</v>
      </c>
      <c r="C35" s="157" t="s">
        <v>428</v>
      </c>
      <c r="D35" s="158" t="s">
        <v>471</v>
      </c>
      <c r="E35" s="159" t="s">
        <v>159</v>
      </c>
      <c r="F35" s="160" t="s">
        <v>472</v>
      </c>
      <c r="G35" s="160" t="s">
        <v>514</v>
      </c>
      <c r="H35" s="161" t="s">
        <v>535</v>
      </c>
      <c r="I35" s="185"/>
      <c r="J35" s="171"/>
      <c r="K35" s="171"/>
      <c r="L35" s="172"/>
      <c r="M35" s="171"/>
      <c r="N35" s="162" t="s">
        <v>514</v>
      </c>
      <c r="O35" s="161" t="s">
        <v>535</v>
      </c>
    </row>
    <row r="36" spans="1:15" ht="38.25" x14ac:dyDescent="0.2">
      <c r="A36" s="163" t="s">
        <v>198</v>
      </c>
      <c r="B36" s="164" t="s">
        <v>198</v>
      </c>
      <c r="C36" s="165" t="s">
        <v>256</v>
      </c>
      <c r="D36" s="166" t="s">
        <v>477</v>
      </c>
      <c r="E36" s="167" t="s">
        <v>159</v>
      </c>
      <c r="F36" s="168" t="s">
        <v>478</v>
      </c>
      <c r="G36" s="168" t="s">
        <v>536</v>
      </c>
      <c r="H36" s="169" t="s">
        <v>537</v>
      </c>
      <c r="I36" s="176"/>
      <c r="J36" s="174"/>
      <c r="K36" s="174"/>
      <c r="L36" s="175"/>
      <c r="M36" s="174"/>
      <c r="N36" s="170" t="s">
        <v>536</v>
      </c>
      <c r="O36" s="169" t="s">
        <v>537</v>
      </c>
    </row>
    <row r="37" spans="1:15" ht="12.75" x14ac:dyDescent="0.2">
      <c r="A37" s="205" t="s">
        <v>538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</row>
    <row r="38" spans="1:15" ht="38.25" x14ac:dyDescent="0.2">
      <c r="A38" s="155" t="s">
        <v>199</v>
      </c>
      <c r="B38" s="156" t="s">
        <v>199</v>
      </c>
      <c r="C38" s="157" t="s">
        <v>539</v>
      </c>
      <c r="D38" s="158" t="s">
        <v>540</v>
      </c>
      <c r="E38" s="159" t="s">
        <v>1</v>
      </c>
      <c r="F38" s="160" t="s">
        <v>541</v>
      </c>
      <c r="G38" s="173" t="s">
        <v>542</v>
      </c>
      <c r="H38" s="161" t="s">
        <v>543</v>
      </c>
      <c r="I38" s="185"/>
      <c r="J38" s="171"/>
      <c r="K38" s="171"/>
      <c r="L38" s="172"/>
      <c r="M38" s="171"/>
      <c r="N38" s="162" t="s">
        <v>542</v>
      </c>
      <c r="O38" s="161" t="s">
        <v>543</v>
      </c>
    </row>
    <row r="39" spans="1:15" ht="38.25" x14ac:dyDescent="0.2">
      <c r="A39" s="155" t="s">
        <v>200</v>
      </c>
      <c r="B39" s="156" t="s">
        <v>200</v>
      </c>
      <c r="C39" s="157" t="s">
        <v>544</v>
      </c>
      <c r="D39" s="158" t="s">
        <v>545</v>
      </c>
      <c r="E39" s="159" t="s">
        <v>162</v>
      </c>
      <c r="F39" s="160" t="s">
        <v>546</v>
      </c>
      <c r="G39" s="160" t="s">
        <v>547</v>
      </c>
      <c r="H39" s="161" t="s">
        <v>548</v>
      </c>
      <c r="I39" s="185"/>
      <c r="J39" s="171"/>
      <c r="K39" s="171"/>
      <c r="L39" s="172"/>
      <c r="M39" s="171"/>
      <c r="N39" s="162" t="s">
        <v>547</v>
      </c>
      <c r="O39" s="161" t="s">
        <v>548</v>
      </c>
    </row>
    <row r="40" spans="1:15" ht="51" x14ac:dyDescent="0.2">
      <c r="A40" s="155" t="s">
        <v>201</v>
      </c>
      <c r="B40" s="156" t="s">
        <v>201</v>
      </c>
      <c r="C40" s="157" t="s">
        <v>549</v>
      </c>
      <c r="D40" s="158" t="s">
        <v>550</v>
      </c>
      <c r="E40" s="159" t="s">
        <v>264</v>
      </c>
      <c r="F40" s="160" t="s">
        <v>551</v>
      </c>
      <c r="G40" s="160" t="s">
        <v>504</v>
      </c>
      <c r="H40" s="161" t="s">
        <v>552</v>
      </c>
      <c r="I40" s="185"/>
      <c r="J40" s="171"/>
      <c r="K40" s="171"/>
      <c r="L40" s="172"/>
      <c r="M40" s="171"/>
      <c r="N40" s="162" t="s">
        <v>504</v>
      </c>
      <c r="O40" s="161" t="s">
        <v>552</v>
      </c>
    </row>
    <row r="41" spans="1:15" ht="38.25" x14ac:dyDescent="0.2">
      <c r="A41" s="155" t="s">
        <v>202</v>
      </c>
      <c r="B41" s="156" t="s">
        <v>202</v>
      </c>
      <c r="C41" s="157" t="s">
        <v>553</v>
      </c>
      <c r="D41" s="158" t="s">
        <v>554</v>
      </c>
      <c r="E41" s="159" t="s">
        <v>252</v>
      </c>
      <c r="F41" s="160" t="s">
        <v>555</v>
      </c>
      <c r="G41" s="160" t="s">
        <v>556</v>
      </c>
      <c r="H41" s="161" t="s">
        <v>557</v>
      </c>
      <c r="I41" s="185"/>
      <c r="J41" s="171"/>
      <c r="K41" s="171"/>
      <c r="L41" s="172"/>
      <c r="M41" s="171"/>
      <c r="N41" s="162" t="s">
        <v>556</v>
      </c>
      <c r="O41" s="161" t="s">
        <v>557</v>
      </c>
    </row>
    <row r="42" spans="1:15" ht="38.25" x14ac:dyDescent="0.2">
      <c r="A42" s="155" t="s">
        <v>203</v>
      </c>
      <c r="B42" s="156" t="s">
        <v>203</v>
      </c>
      <c r="C42" s="157" t="s">
        <v>558</v>
      </c>
      <c r="D42" s="158" t="s">
        <v>559</v>
      </c>
      <c r="E42" s="159" t="s">
        <v>252</v>
      </c>
      <c r="F42" s="160" t="s">
        <v>560</v>
      </c>
      <c r="G42" s="160" t="s">
        <v>556</v>
      </c>
      <c r="H42" s="161" t="s">
        <v>561</v>
      </c>
      <c r="I42" s="185"/>
      <c r="J42" s="171"/>
      <c r="K42" s="171"/>
      <c r="L42" s="172"/>
      <c r="M42" s="171"/>
      <c r="N42" s="162" t="s">
        <v>556</v>
      </c>
      <c r="O42" s="161" t="s">
        <v>561</v>
      </c>
    </row>
    <row r="43" spans="1:15" ht="51" x14ac:dyDescent="0.2">
      <c r="A43" s="155" t="s">
        <v>204</v>
      </c>
      <c r="B43" s="156" t="s">
        <v>204</v>
      </c>
      <c r="C43" s="157" t="s">
        <v>562</v>
      </c>
      <c r="D43" s="158" t="s">
        <v>563</v>
      </c>
      <c r="E43" s="159" t="s">
        <v>261</v>
      </c>
      <c r="F43" s="160" t="s">
        <v>564</v>
      </c>
      <c r="G43" s="173" t="s">
        <v>565</v>
      </c>
      <c r="H43" s="161" t="s">
        <v>566</v>
      </c>
      <c r="I43" s="185"/>
      <c r="J43" s="171"/>
      <c r="K43" s="171"/>
      <c r="L43" s="172"/>
      <c r="M43" s="171"/>
      <c r="N43" s="162" t="s">
        <v>565</v>
      </c>
      <c r="O43" s="161" t="s">
        <v>566</v>
      </c>
    </row>
    <row r="44" spans="1:15" ht="51" x14ac:dyDescent="0.2">
      <c r="A44" s="155" t="s">
        <v>205</v>
      </c>
      <c r="B44" s="156" t="s">
        <v>205</v>
      </c>
      <c r="C44" s="157" t="s">
        <v>260</v>
      </c>
      <c r="D44" s="158" t="s">
        <v>567</v>
      </c>
      <c r="E44" s="159" t="s">
        <v>261</v>
      </c>
      <c r="F44" s="160" t="s">
        <v>568</v>
      </c>
      <c r="G44" s="173" t="s">
        <v>569</v>
      </c>
      <c r="H44" s="161" t="s">
        <v>570</v>
      </c>
      <c r="I44" s="185"/>
      <c r="J44" s="171"/>
      <c r="K44" s="171"/>
      <c r="L44" s="172"/>
      <c r="M44" s="171"/>
      <c r="N44" s="162" t="s">
        <v>569</v>
      </c>
      <c r="O44" s="161" t="s">
        <v>570</v>
      </c>
    </row>
    <row r="45" spans="1:15" ht="51" x14ac:dyDescent="0.2">
      <c r="A45" s="155" t="s">
        <v>206</v>
      </c>
      <c r="B45" s="156" t="s">
        <v>206</v>
      </c>
      <c r="C45" s="157" t="s">
        <v>571</v>
      </c>
      <c r="D45" s="158" t="s">
        <v>572</v>
      </c>
      <c r="E45" s="159" t="s">
        <v>261</v>
      </c>
      <c r="F45" s="160" t="s">
        <v>573</v>
      </c>
      <c r="G45" s="173" t="s">
        <v>574</v>
      </c>
      <c r="H45" s="161" t="s">
        <v>575</v>
      </c>
      <c r="I45" s="185"/>
      <c r="J45" s="171"/>
      <c r="K45" s="171"/>
      <c r="L45" s="172"/>
      <c r="M45" s="171"/>
      <c r="N45" s="162" t="s">
        <v>574</v>
      </c>
      <c r="O45" s="161" t="s">
        <v>575</v>
      </c>
    </row>
    <row r="46" spans="1:15" ht="51" x14ac:dyDescent="0.2">
      <c r="A46" s="155" t="s">
        <v>207</v>
      </c>
      <c r="B46" s="156" t="s">
        <v>207</v>
      </c>
      <c r="C46" s="157" t="s">
        <v>523</v>
      </c>
      <c r="D46" s="158" t="s">
        <v>524</v>
      </c>
      <c r="E46" s="159" t="s">
        <v>261</v>
      </c>
      <c r="F46" s="160" t="s">
        <v>525</v>
      </c>
      <c r="G46" s="173" t="s">
        <v>574</v>
      </c>
      <c r="H46" s="161" t="s">
        <v>576</v>
      </c>
      <c r="I46" s="185"/>
      <c r="J46" s="171"/>
      <c r="K46" s="171"/>
      <c r="L46" s="172"/>
      <c r="M46" s="171"/>
      <c r="N46" s="162" t="s">
        <v>574</v>
      </c>
      <c r="O46" s="161" t="s">
        <v>576</v>
      </c>
    </row>
    <row r="47" spans="1:15" ht="63.75" x14ac:dyDescent="0.2">
      <c r="A47" s="163" t="s">
        <v>208</v>
      </c>
      <c r="B47" s="164" t="s">
        <v>208</v>
      </c>
      <c r="C47" s="165" t="s">
        <v>160</v>
      </c>
      <c r="D47" s="166" t="s">
        <v>459</v>
      </c>
      <c r="E47" s="167" t="s">
        <v>1</v>
      </c>
      <c r="F47" s="168" t="s">
        <v>460</v>
      </c>
      <c r="G47" s="168" t="s">
        <v>577</v>
      </c>
      <c r="H47" s="169" t="s">
        <v>578</v>
      </c>
      <c r="I47" s="176"/>
      <c r="J47" s="174"/>
      <c r="K47" s="174"/>
      <c r="L47" s="175"/>
      <c r="M47" s="174"/>
      <c r="N47" s="170" t="s">
        <v>577</v>
      </c>
      <c r="O47" s="169" t="s">
        <v>578</v>
      </c>
    </row>
    <row r="48" spans="1:15" ht="12.75" x14ac:dyDescent="0.2">
      <c r="A48" s="205" t="s">
        <v>579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</row>
    <row r="49" spans="1:15" ht="38.25" x14ac:dyDescent="0.2">
      <c r="A49" s="126" t="s">
        <v>269</v>
      </c>
      <c r="B49" s="127" t="s">
        <v>269</v>
      </c>
      <c r="C49" s="128" t="s">
        <v>580</v>
      </c>
      <c r="D49" s="129" t="s">
        <v>581</v>
      </c>
      <c r="E49" s="130" t="s">
        <v>1</v>
      </c>
      <c r="F49" s="131" t="s">
        <v>582</v>
      </c>
      <c r="G49" s="136" t="s">
        <v>583</v>
      </c>
      <c r="H49" s="132" t="s">
        <v>584</v>
      </c>
      <c r="I49" s="132" t="s">
        <v>583</v>
      </c>
      <c r="J49" s="132" t="s">
        <v>584</v>
      </c>
      <c r="K49" s="132" t="s">
        <v>584</v>
      </c>
      <c r="L49" s="133" t="s">
        <v>583</v>
      </c>
      <c r="M49" s="132" t="s">
        <v>584</v>
      </c>
      <c r="N49" s="134"/>
      <c r="O49" s="135"/>
    </row>
    <row r="50" spans="1:15" ht="76.5" x14ac:dyDescent="0.2">
      <c r="A50" s="126" t="s">
        <v>270</v>
      </c>
      <c r="B50" s="127" t="s">
        <v>270</v>
      </c>
      <c r="C50" s="128" t="s">
        <v>267</v>
      </c>
      <c r="D50" s="129" t="s">
        <v>585</v>
      </c>
      <c r="E50" s="130" t="s">
        <v>1</v>
      </c>
      <c r="F50" s="131" t="s">
        <v>586</v>
      </c>
      <c r="G50" s="131" t="s">
        <v>587</v>
      </c>
      <c r="H50" s="132" t="s">
        <v>588</v>
      </c>
      <c r="I50" s="132" t="s">
        <v>587</v>
      </c>
      <c r="J50" s="132" t="s">
        <v>588</v>
      </c>
      <c r="K50" s="132" t="s">
        <v>589</v>
      </c>
      <c r="L50" s="133" t="s">
        <v>587</v>
      </c>
      <c r="M50" s="132" t="s">
        <v>589</v>
      </c>
      <c r="N50" s="134"/>
      <c r="O50" s="135"/>
    </row>
    <row r="51" spans="1:15" ht="38.25" x14ac:dyDescent="0.2">
      <c r="A51" s="177" t="s">
        <v>271</v>
      </c>
      <c r="B51" s="178" t="s">
        <v>271</v>
      </c>
      <c r="C51" s="179" t="s">
        <v>590</v>
      </c>
      <c r="D51" s="180" t="s">
        <v>591</v>
      </c>
      <c r="E51" s="181" t="s">
        <v>0</v>
      </c>
      <c r="F51" s="182" t="s">
        <v>592</v>
      </c>
      <c r="G51" s="186">
        <f>171.64</f>
        <v>171.64</v>
      </c>
      <c r="H51" s="183" t="s">
        <v>593</v>
      </c>
      <c r="I51" s="183" t="s">
        <v>594</v>
      </c>
      <c r="J51" s="183" t="s">
        <v>595</v>
      </c>
      <c r="K51" s="183" t="s">
        <v>595</v>
      </c>
      <c r="L51" s="184" t="s">
        <v>594</v>
      </c>
      <c r="M51" s="183" t="s">
        <v>595</v>
      </c>
      <c r="N51" s="184" t="s">
        <v>596</v>
      </c>
      <c r="O51" s="183" t="s">
        <v>597</v>
      </c>
    </row>
    <row r="52" spans="1:15" ht="38.25" x14ac:dyDescent="0.2">
      <c r="A52" s="126" t="s">
        <v>272</v>
      </c>
      <c r="B52" s="127" t="s">
        <v>272</v>
      </c>
      <c r="C52" s="128" t="s">
        <v>251</v>
      </c>
      <c r="D52" s="129" t="s">
        <v>598</v>
      </c>
      <c r="E52" s="130" t="s">
        <v>252</v>
      </c>
      <c r="F52" s="131" t="s">
        <v>599</v>
      </c>
      <c r="G52" s="131" t="s">
        <v>600</v>
      </c>
      <c r="H52" s="132" t="s">
        <v>601</v>
      </c>
      <c r="I52" s="148"/>
      <c r="J52" s="135"/>
      <c r="K52" s="135"/>
      <c r="L52" s="134"/>
      <c r="M52" s="135"/>
      <c r="N52" s="133" t="s">
        <v>600</v>
      </c>
      <c r="O52" s="132" t="s">
        <v>601</v>
      </c>
    </row>
    <row r="53" spans="1:15" ht="38.25" x14ac:dyDescent="0.2">
      <c r="A53" s="155" t="s">
        <v>273</v>
      </c>
      <c r="B53" s="156" t="s">
        <v>273</v>
      </c>
      <c r="C53" s="157" t="s">
        <v>602</v>
      </c>
      <c r="D53" s="158" t="s">
        <v>603</v>
      </c>
      <c r="E53" s="159" t="s">
        <v>252</v>
      </c>
      <c r="F53" s="160" t="s">
        <v>604</v>
      </c>
      <c r="G53" s="160" t="s">
        <v>605</v>
      </c>
      <c r="H53" s="161" t="s">
        <v>606</v>
      </c>
      <c r="I53" s="185"/>
      <c r="J53" s="171"/>
      <c r="K53" s="171"/>
      <c r="L53" s="172"/>
      <c r="M53" s="171"/>
      <c r="N53" s="162" t="s">
        <v>605</v>
      </c>
      <c r="O53" s="161" t="s">
        <v>542</v>
      </c>
    </row>
    <row r="54" spans="1:15" ht="38.25" x14ac:dyDescent="0.2">
      <c r="A54" s="126" t="s">
        <v>274</v>
      </c>
      <c r="B54" s="127" t="s">
        <v>276</v>
      </c>
      <c r="C54" s="128" t="s">
        <v>607</v>
      </c>
      <c r="D54" s="129" t="s">
        <v>608</v>
      </c>
      <c r="E54" s="130" t="s">
        <v>159</v>
      </c>
      <c r="F54" s="131" t="s">
        <v>609</v>
      </c>
      <c r="G54" s="131" t="s">
        <v>610</v>
      </c>
      <c r="H54" s="132" t="s">
        <v>611</v>
      </c>
      <c r="I54" s="132" t="s">
        <v>610</v>
      </c>
      <c r="J54" s="132" t="s">
        <v>611</v>
      </c>
      <c r="K54" s="132" t="s">
        <v>611</v>
      </c>
      <c r="L54" s="133" t="s">
        <v>610</v>
      </c>
      <c r="M54" s="132" t="s">
        <v>611</v>
      </c>
      <c r="N54" s="134"/>
      <c r="O54" s="135"/>
    </row>
    <row r="55" spans="1:15" ht="51" x14ac:dyDescent="0.2">
      <c r="A55" s="126" t="s">
        <v>275</v>
      </c>
      <c r="B55" s="127" t="s">
        <v>277</v>
      </c>
      <c r="C55" s="128" t="s">
        <v>612</v>
      </c>
      <c r="D55" s="129" t="s">
        <v>613</v>
      </c>
      <c r="E55" s="130" t="s">
        <v>162</v>
      </c>
      <c r="F55" s="131" t="s">
        <v>614</v>
      </c>
      <c r="G55" s="131" t="s">
        <v>615</v>
      </c>
      <c r="H55" s="132" t="s">
        <v>616</v>
      </c>
      <c r="I55" s="132" t="s">
        <v>615</v>
      </c>
      <c r="J55" s="132" t="s">
        <v>616</v>
      </c>
      <c r="K55" s="132" t="s">
        <v>616</v>
      </c>
      <c r="L55" s="133" t="s">
        <v>615</v>
      </c>
      <c r="M55" s="132" t="s">
        <v>616</v>
      </c>
      <c r="N55" s="134"/>
      <c r="O55" s="132"/>
    </row>
    <row r="56" spans="1:15" ht="51" x14ac:dyDescent="0.2">
      <c r="A56" s="126" t="s">
        <v>276</v>
      </c>
      <c r="B56" s="127" t="s">
        <v>278</v>
      </c>
      <c r="C56" s="128" t="s">
        <v>617</v>
      </c>
      <c r="D56" s="129" t="s">
        <v>618</v>
      </c>
      <c r="E56" s="130" t="s">
        <v>619</v>
      </c>
      <c r="F56" s="131" t="s">
        <v>620</v>
      </c>
      <c r="G56" s="136" t="s">
        <v>621</v>
      </c>
      <c r="H56" s="132" t="s">
        <v>622</v>
      </c>
      <c r="I56" s="132" t="s">
        <v>621</v>
      </c>
      <c r="J56" s="132" t="s">
        <v>622</v>
      </c>
      <c r="K56" s="132" t="s">
        <v>622</v>
      </c>
      <c r="L56" s="133" t="s">
        <v>621</v>
      </c>
      <c r="M56" s="132" t="s">
        <v>622</v>
      </c>
      <c r="N56" s="134"/>
      <c r="O56" s="135"/>
    </row>
    <row r="57" spans="1:15" ht="51" x14ac:dyDescent="0.2">
      <c r="A57" s="126" t="s">
        <v>277</v>
      </c>
      <c r="B57" s="127" t="s">
        <v>274</v>
      </c>
      <c r="C57" s="128" t="s">
        <v>284</v>
      </c>
      <c r="D57" s="129" t="s">
        <v>623</v>
      </c>
      <c r="E57" s="130" t="s">
        <v>162</v>
      </c>
      <c r="F57" s="131" t="s">
        <v>624</v>
      </c>
      <c r="G57" s="131" t="s">
        <v>625</v>
      </c>
      <c r="H57" s="132" t="s">
        <v>626</v>
      </c>
      <c r="I57" s="132" t="s">
        <v>625</v>
      </c>
      <c r="J57" s="132" t="s">
        <v>626</v>
      </c>
      <c r="K57" s="132" t="s">
        <v>627</v>
      </c>
      <c r="L57" s="133" t="s">
        <v>625</v>
      </c>
      <c r="M57" s="132" t="s">
        <v>627</v>
      </c>
      <c r="N57" s="134"/>
      <c r="O57" s="135"/>
    </row>
    <row r="58" spans="1:15" ht="51" x14ac:dyDescent="0.2">
      <c r="A58" s="126" t="s">
        <v>278</v>
      </c>
      <c r="B58" s="127" t="s">
        <v>275</v>
      </c>
      <c r="C58" s="128" t="s">
        <v>253</v>
      </c>
      <c r="D58" s="129" t="s">
        <v>628</v>
      </c>
      <c r="E58" s="130" t="s">
        <v>162</v>
      </c>
      <c r="F58" s="131" t="s">
        <v>629</v>
      </c>
      <c r="G58" s="131" t="s">
        <v>630</v>
      </c>
      <c r="H58" s="132" t="s">
        <v>631</v>
      </c>
      <c r="I58" s="132" t="s">
        <v>630</v>
      </c>
      <c r="J58" s="132" t="s">
        <v>631</v>
      </c>
      <c r="K58" s="132" t="s">
        <v>631</v>
      </c>
      <c r="L58" s="133" t="s">
        <v>630</v>
      </c>
      <c r="M58" s="132" t="s">
        <v>631</v>
      </c>
      <c r="N58" s="134"/>
      <c r="O58" s="135"/>
    </row>
    <row r="59" spans="1:15" ht="51" x14ac:dyDescent="0.2">
      <c r="A59" s="126" t="s">
        <v>279</v>
      </c>
      <c r="B59" s="127" t="s">
        <v>279</v>
      </c>
      <c r="C59" s="128" t="s">
        <v>632</v>
      </c>
      <c r="D59" s="129" t="s">
        <v>633</v>
      </c>
      <c r="E59" s="130" t="s">
        <v>161</v>
      </c>
      <c r="F59" s="131" t="s">
        <v>634</v>
      </c>
      <c r="G59" s="136" t="s">
        <v>187</v>
      </c>
      <c r="H59" s="132" t="s">
        <v>635</v>
      </c>
      <c r="I59" s="132" t="s">
        <v>187</v>
      </c>
      <c r="J59" s="132" t="s">
        <v>635</v>
      </c>
      <c r="K59" s="132" t="s">
        <v>635</v>
      </c>
      <c r="L59" s="133" t="s">
        <v>187</v>
      </c>
      <c r="M59" s="132" t="s">
        <v>635</v>
      </c>
      <c r="N59" s="134"/>
      <c r="O59" s="135"/>
    </row>
    <row r="60" spans="1:15" ht="51" x14ac:dyDescent="0.2">
      <c r="A60" s="126" t="s">
        <v>280</v>
      </c>
      <c r="B60" s="127" t="s">
        <v>280</v>
      </c>
      <c r="C60" s="128" t="s">
        <v>636</v>
      </c>
      <c r="D60" s="129" t="s">
        <v>637</v>
      </c>
      <c r="E60" s="130" t="s">
        <v>1</v>
      </c>
      <c r="F60" s="131" t="s">
        <v>638</v>
      </c>
      <c r="G60" s="131" t="s">
        <v>639</v>
      </c>
      <c r="H60" s="132" t="s">
        <v>640</v>
      </c>
      <c r="I60" s="148"/>
      <c r="J60" s="135"/>
      <c r="K60" s="135"/>
      <c r="L60" s="134"/>
      <c r="M60" s="135"/>
      <c r="N60" s="133" t="s">
        <v>639</v>
      </c>
      <c r="O60" s="132" t="s">
        <v>640</v>
      </c>
    </row>
    <row r="61" spans="1:15" ht="51" x14ac:dyDescent="0.2">
      <c r="A61" s="126" t="s">
        <v>281</v>
      </c>
      <c r="B61" s="127" t="s">
        <v>281</v>
      </c>
      <c r="C61" s="128" t="s">
        <v>641</v>
      </c>
      <c r="D61" s="129" t="s">
        <v>642</v>
      </c>
      <c r="E61" s="130" t="s">
        <v>161</v>
      </c>
      <c r="F61" s="131" t="s">
        <v>643</v>
      </c>
      <c r="G61" s="136" t="s">
        <v>279</v>
      </c>
      <c r="H61" s="132" t="s">
        <v>644</v>
      </c>
      <c r="I61" s="132" t="s">
        <v>279</v>
      </c>
      <c r="J61" s="132" t="s">
        <v>644</v>
      </c>
      <c r="K61" s="132" t="s">
        <v>645</v>
      </c>
      <c r="L61" s="133" t="s">
        <v>279</v>
      </c>
      <c r="M61" s="132" t="s">
        <v>645</v>
      </c>
      <c r="N61" s="134"/>
      <c r="O61" s="135"/>
    </row>
    <row r="62" spans="1:15" ht="51" x14ac:dyDescent="0.2">
      <c r="A62" s="126" t="s">
        <v>282</v>
      </c>
      <c r="B62" s="127" t="s">
        <v>282</v>
      </c>
      <c r="C62" s="128" t="s">
        <v>265</v>
      </c>
      <c r="D62" s="129" t="s">
        <v>646</v>
      </c>
      <c r="E62" s="130" t="s">
        <v>1</v>
      </c>
      <c r="F62" s="131" t="s">
        <v>647</v>
      </c>
      <c r="G62" s="136" t="s">
        <v>648</v>
      </c>
      <c r="H62" s="132" t="s">
        <v>649</v>
      </c>
      <c r="I62" s="132" t="s">
        <v>650</v>
      </c>
      <c r="J62" s="132" t="s">
        <v>651</v>
      </c>
      <c r="K62" s="132" t="s">
        <v>651</v>
      </c>
      <c r="L62" s="133" t="s">
        <v>650</v>
      </c>
      <c r="M62" s="132" t="s">
        <v>651</v>
      </c>
      <c r="N62" s="133" t="s">
        <v>652</v>
      </c>
      <c r="O62" s="132" t="s">
        <v>653</v>
      </c>
    </row>
    <row r="63" spans="1:15" ht="38.25" x14ac:dyDescent="0.2">
      <c r="A63" s="126" t="s">
        <v>283</v>
      </c>
      <c r="B63" s="127" t="s">
        <v>283</v>
      </c>
      <c r="C63" s="128" t="s">
        <v>654</v>
      </c>
      <c r="D63" s="129" t="s">
        <v>655</v>
      </c>
      <c r="E63" s="130" t="s">
        <v>159</v>
      </c>
      <c r="F63" s="131" t="s">
        <v>656</v>
      </c>
      <c r="G63" s="131" t="s">
        <v>657</v>
      </c>
      <c r="H63" s="132" t="s">
        <v>658</v>
      </c>
      <c r="I63" s="132" t="s">
        <v>657</v>
      </c>
      <c r="J63" s="132" t="s">
        <v>658</v>
      </c>
      <c r="K63" s="132" t="s">
        <v>658</v>
      </c>
      <c r="L63" s="133" t="s">
        <v>657</v>
      </c>
      <c r="M63" s="132" t="s">
        <v>658</v>
      </c>
      <c r="N63" s="134"/>
      <c r="O63" s="135"/>
    </row>
    <row r="64" spans="1:15" ht="51" x14ac:dyDescent="0.2">
      <c r="A64" s="126" t="s">
        <v>285</v>
      </c>
      <c r="B64" s="127" t="s">
        <v>285</v>
      </c>
      <c r="C64" s="128" t="s">
        <v>659</v>
      </c>
      <c r="D64" s="129" t="s">
        <v>660</v>
      </c>
      <c r="E64" s="130" t="s">
        <v>161</v>
      </c>
      <c r="F64" s="131" t="s">
        <v>661</v>
      </c>
      <c r="G64" s="136" t="s">
        <v>190</v>
      </c>
      <c r="H64" s="132" t="s">
        <v>662</v>
      </c>
      <c r="I64" s="132" t="s">
        <v>190</v>
      </c>
      <c r="J64" s="132" t="s">
        <v>662</v>
      </c>
      <c r="K64" s="132" t="s">
        <v>662</v>
      </c>
      <c r="L64" s="133" t="s">
        <v>190</v>
      </c>
      <c r="M64" s="132" t="s">
        <v>662</v>
      </c>
      <c r="N64" s="134"/>
      <c r="O64" s="135"/>
    </row>
    <row r="65" spans="1:15" ht="38.25" x14ac:dyDescent="0.2">
      <c r="A65" s="126" t="s">
        <v>286</v>
      </c>
      <c r="B65" s="127" t="s">
        <v>286</v>
      </c>
      <c r="C65" s="128" t="s">
        <v>663</v>
      </c>
      <c r="D65" s="129" t="s">
        <v>664</v>
      </c>
      <c r="E65" s="130" t="s">
        <v>1</v>
      </c>
      <c r="F65" s="131" t="s">
        <v>665</v>
      </c>
      <c r="G65" s="136" t="s">
        <v>666</v>
      </c>
      <c r="H65" s="132" t="s">
        <v>667</v>
      </c>
      <c r="I65" s="132" t="s">
        <v>666</v>
      </c>
      <c r="J65" s="132" t="s">
        <v>667</v>
      </c>
      <c r="K65" s="132" t="s">
        <v>667</v>
      </c>
      <c r="L65" s="133" t="s">
        <v>666</v>
      </c>
      <c r="M65" s="132" t="s">
        <v>667</v>
      </c>
      <c r="N65" s="134"/>
      <c r="O65" s="135"/>
    </row>
    <row r="66" spans="1:15" ht="51" x14ac:dyDescent="0.2">
      <c r="A66" s="137" t="s">
        <v>287</v>
      </c>
      <c r="B66" s="138" t="s">
        <v>287</v>
      </c>
      <c r="C66" s="139" t="s">
        <v>668</v>
      </c>
      <c r="D66" s="140" t="s">
        <v>669</v>
      </c>
      <c r="E66" s="141" t="s">
        <v>1</v>
      </c>
      <c r="F66" s="142" t="s">
        <v>670</v>
      </c>
      <c r="G66" s="142" t="s">
        <v>671</v>
      </c>
      <c r="H66" s="143" t="s">
        <v>672</v>
      </c>
      <c r="I66" s="143" t="s">
        <v>671</v>
      </c>
      <c r="J66" s="143" t="s">
        <v>672</v>
      </c>
      <c r="K66" s="143" t="s">
        <v>672</v>
      </c>
      <c r="L66" s="147" t="s">
        <v>671</v>
      </c>
      <c r="M66" s="143" t="s">
        <v>672</v>
      </c>
      <c r="N66" s="146"/>
      <c r="O66" s="145"/>
    </row>
    <row r="67" spans="1:15" ht="12.75" x14ac:dyDescent="0.2">
      <c r="A67" s="205" t="s">
        <v>673</v>
      </c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</row>
    <row r="68" spans="1:15" ht="51" x14ac:dyDescent="0.2">
      <c r="A68" s="126" t="s">
        <v>288</v>
      </c>
      <c r="B68" s="127" t="s">
        <v>288</v>
      </c>
      <c r="C68" s="128" t="s">
        <v>674</v>
      </c>
      <c r="D68" s="129" t="s">
        <v>675</v>
      </c>
      <c r="E68" s="130" t="s">
        <v>264</v>
      </c>
      <c r="F68" s="131" t="s">
        <v>676</v>
      </c>
      <c r="G68" s="131" t="s">
        <v>677</v>
      </c>
      <c r="H68" s="132" t="s">
        <v>678</v>
      </c>
      <c r="I68" s="132" t="s">
        <v>677</v>
      </c>
      <c r="J68" s="132" t="s">
        <v>678</v>
      </c>
      <c r="K68" s="132" t="s">
        <v>678</v>
      </c>
      <c r="L68" s="133" t="s">
        <v>677</v>
      </c>
      <c r="M68" s="132" t="s">
        <v>678</v>
      </c>
      <c r="N68" s="134"/>
      <c r="O68" s="135"/>
    </row>
    <row r="69" spans="1:15" ht="51" x14ac:dyDescent="0.2">
      <c r="A69" s="126" t="s">
        <v>268</v>
      </c>
      <c r="B69" s="127" t="s">
        <v>268</v>
      </c>
      <c r="C69" s="128" t="s">
        <v>679</v>
      </c>
      <c r="D69" s="129" t="s">
        <v>680</v>
      </c>
      <c r="E69" s="130" t="s">
        <v>263</v>
      </c>
      <c r="F69" s="131" t="s">
        <v>681</v>
      </c>
      <c r="G69" s="136" t="s">
        <v>303</v>
      </c>
      <c r="H69" s="132" t="s">
        <v>682</v>
      </c>
      <c r="I69" s="132" t="s">
        <v>303</v>
      </c>
      <c r="J69" s="132" t="s">
        <v>682</v>
      </c>
      <c r="K69" s="132" t="s">
        <v>682</v>
      </c>
      <c r="L69" s="133" t="s">
        <v>303</v>
      </c>
      <c r="M69" s="132" t="s">
        <v>682</v>
      </c>
      <c r="N69" s="134"/>
      <c r="O69" s="135"/>
    </row>
    <row r="70" spans="1:15" ht="51" x14ac:dyDescent="0.2">
      <c r="A70" s="126" t="s">
        <v>289</v>
      </c>
      <c r="B70" s="127" t="s">
        <v>289</v>
      </c>
      <c r="C70" s="128" t="s">
        <v>683</v>
      </c>
      <c r="D70" s="129" t="s">
        <v>684</v>
      </c>
      <c r="E70" s="130" t="s">
        <v>161</v>
      </c>
      <c r="F70" s="131" t="s">
        <v>685</v>
      </c>
      <c r="G70" s="136" t="s">
        <v>190</v>
      </c>
      <c r="H70" s="132" t="s">
        <v>686</v>
      </c>
      <c r="I70" s="132" t="s">
        <v>188</v>
      </c>
      <c r="J70" s="132" t="s">
        <v>687</v>
      </c>
      <c r="K70" s="132" t="s">
        <v>688</v>
      </c>
      <c r="L70" s="133" t="s">
        <v>188</v>
      </c>
      <c r="M70" s="132" t="s">
        <v>688</v>
      </c>
      <c r="N70" s="133" t="s">
        <v>178</v>
      </c>
      <c r="O70" s="132" t="s">
        <v>689</v>
      </c>
    </row>
    <row r="71" spans="1:15" ht="51" x14ac:dyDescent="0.2">
      <c r="A71" s="126" t="s">
        <v>290</v>
      </c>
      <c r="B71" s="127" t="s">
        <v>290</v>
      </c>
      <c r="C71" s="128" t="s">
        <v>690</v>
      </c>
      <c r="D71" s="129" t="s">
        <v>691</v>
      </c>
      <c r="E71" s="130" t="s">
        <v>264</v>
      </c>
      <c r="F71" s="131" t="s">
        <v>692</v>
      </c>
      <c r="G71" s="131" t="s">
        <v>693</v>
      </c>
      <c r="H71" s="132" t="s">
        <v>694</v>
      </c>
      <c r="I71" s="132" t="s">
        <v>693</v>
      </c>
      <c r="J71" s="132" t="s">
        <v>694</v>
      </c>
      <c r="K71" s="132" t="s">
        <v>694</v>
      </c>
      <c r="L71" s="133" t="s">
        <v>693</v>
      </c>
      <c r="M71" s="132" t="s">
        <v>694</v>
      </c>
      <c r="N71" s="134"/>
      <c r="O71" s="132"/>
    </row>
    <row r="72" spans="1:15" ht="51" x14ac:dyDescent="0.2">
      <c r="A72" s="126" t="s">
        <v>291</v>
      </c>
      <c r="B72" s="127" t="s">
        <v>291</v>
      </c>
      <c r="C72" s="128" t="s">
        <v>679</v>
      </c>
      <c r="D72" s="129" t="s">
        <v>680</v>
      </c>
      <c r="E72" s="130" t="s">
        <v>263</v>
      </c>
      <c r="F72" s="131" t="s">
        <v>681</v>
      </c>
      <c r="G72" s="136" t="s">
        <v>286</v>
      </c>
      <c r="H72" s="132" t="s">
        <v>695</v>
      </c>
      <c r="I72" s="132" t="s">
        <v>286</v>
      </c>
      <c r="J72" s="132" t="s">
        <v>695</v>
      </c>
      <c r="K72" s="132" t="s">
        <v>695</v>
      </c>
      <c r="L72" s="133" t="s">
        <v>286</v>
      </c>
      <c r="M72" s="132" t="s">
        <v>695</v>
      </c>
      <c r="N72" s="134"/>
      <c r="O72" s="135"/>
    </row>
    <row r="73" spans="1:15" ht="51" x14ac:dyDescent="0.2">
      <c r="A73" s="126" t="s">
        <v>292</v>
      </c>
      <c r="B73" s="127" t="s">
        <v>292</v>
      </c>
      <c r="C73" s="128" t="s">
        <v>696</v>
      </c>
      <c r="D73" s="129" t="s">
        <v>697</v>
      </c>
      <c r="E73" s="130" t="s">
        <v>264</v>
      </c>
      <c r="F73" s="131" t="s">
        <v>698</v>
      </c>
      <c r="G73" s="131" t="s">
        <v>699</v>
      </c>
      <c r="H73" s="132" t="s">
        <v>700</v>
      </c>
      <c r="I73" s="132" t="s">
        <v>701</v>
      </c>
      <c r="J73" s="132" t="s">
        <v>702</v>
      </c>
      <c r="K73" s="132" t="s">
        <v>702</v>
      </c>
      <c r="L73" s="133" t="s">
        <v>701</v>
      </c>
      <c r="M73" s="132" t="s">
        <v>702</v>
      </c>
      <c r="N73" s="133" t="s">
        <v>703</v>
      </c>
      <c r="O73" s="132" t="s">
        <v>704</v>
      </c>
    </row>
    <row r="74" spans="1:15" ht="63.75" x14ac:dyDescent="0.2">
      <c r="A74" s="126" t="s">
        <v>293</v>
      </c>
      <c r="B74" s="127" t="s">
        <v>293</v>
      </c>
      <c r="C74" s="128" t="s">
        <v>705</v>
      </c>
      <c r="D74" s="129" t="s">
        <v>706</v>
      </c>
      <c r="E74" s="130" t="s">
        <v>263</v>
      </c>
      <c r="F74" s="131" t="s">
        <v>707</v>
      </c>
      <c r="G74" s="136" t="s">
        <v>187</v>
      </c>
      <c r="H74" s="132" t="s">
        <v>708</v>
      </c>
      <c r="I74" s="132" t="s">
        <v>709</v>
      </c>
      <c r="J74" s="132" t="s">
        <v>710</v>
      </c>
      <c r="K74" s="132" t="s">
        <v>711</v>
      </c>
      <c r="L74" s="133" t="s">
        <v>709</v>
      </c>
      <c r="M74" s="132" t="s">
        <v>711</v>
      </c>
      <c r="N74" s="133" t="s">
        <v>712</v>
      </c>
      <c r="O74" s="132" t="s">
        <v>713</v>
      </c>
    </row>
    <row r="75" spans="1:15" ht="51" x14ac:dyDescent="0.2">
      <c r="A75" s="126" t="s">
        <v>294</v>
      </c>
      <c r="B75" s="127" t="s">
        <v>294</v>
      </c>
      <c r="C75" s="128" t="s">
        <v>714</v>
      </c>
      <c r="D75" s="129" t="s">
        <v>715</v>
      </c>
      <c r="E75" s="130" t="s">
        <v>161</v>
      </c>
      <c r="F75" s="131" t="s">
        <v>716</v>
      </c>
      <c r="G75" s="136" t="s">
        <v>182</v>
      </c>
      <c r="H75" s="132" t="s">
        <v>717</v>
      </c>
      <c r="I75" s="132" t="s">
        <v>182</v>
      </c>
      <c r="J75" s="132" t="s">
        <v>717</v>
      </c>
      <c r="K75" s="132" t="s">
        <v>717</v>
      </c>
      <c r="L75" s="133" t="s">
        <v>182</v>
      </c>
      <c r="M75" s="132" t="s">
        <v>717</v>
      </c>
      <c r="N75" s="134"/>
      <c r="O75" s="135"/>
    </row>
    <row r="76" spans="1:15" ht="38.25" x14ac:dyDescent="0.2">
      <c r="A76" s="126" t="s">
        <v>295</v>
      </c>
      <c r="B76" s="127" t="s">
        <v>295</v>
      </c>
      <c r="C76" s="128" t="s">
        <v>718</v>
      </c>
      <c r="D76" s="129" t="s">
        <v>719</v>
      </c>
      <c r="E76" s="130" t="s">
        <v>264</v>
      </c>
      <c r="F76" s="131" t="s">
        <v>720</v>
      </c>
      <c r="G76" s="131" t="s">
        <v>721</v>
      </c>
      <c r="H76" s="132" t="s">
        <v>722</v>
      </c>
      <c r="I76" s="132" t="s">
        <v>723</v>
      </c>
      <c r="J76" s="132" t="s">
        <v>724</v>
      </c>
      <c r="K76" s="132" t="s">
        <v>724</v>
      </c>
      <c r="L76" s="133" t="s">
        <v>723</v>
      </c>
      <c r="M76" s="132" t="s">
        <v>724</v>
      </c>
      <c r="N76" s="133" t="s">
        <v>725</v>
      </c>
      <c r="O76" s="132" t="s">
        <v>726</v>
      </c>
    </row>
    <row r="77" spans="1:15" ht="51" x14ac:dyDescent="0.2">
      <c r="A77" s="126" t="s">
        <v>297</v>
      </c>
      <c r="B77" s="127" t="s">
        <v>297</v>
      </c>
      <c r="C77" s="128" t="s">
        <v>727</v>
      </c>
      <c r="D77" s="129" t="s">
        <v>728</v>
      </c>
      <c r="E77" s="130" t="s">
        <v>263</v>
      </c>
      <c r="F77" s="131" t="s">
        <v>729</v>
      </c>
      <c r="G77" s="131" t="s">
        <v>730</v>
      </c>
      <c r="H77" s="132" t="s">
        <v>731</v>
      </c>
      <c r="I77" s="132" t="s">
        <v>732</v>
      </c>
      <c r="J77" s="132" t="s">
        <v>733</v>
      </c>
      <c r="K77" s="132" t="s">
        <v>733</v>
      </c>
      <c r="L77" s="133" t="s">
        <v>732</v>
      </c>
      <c r="M77" s="132" t="s">
        <v>733</v>
      </c>
      <c r="N77" s="133" t="s">
        <v>734</v>
      </c>
      <c r="O77" s="132" t="s">
        <v>735</v>
      </c>
    </row>
    <row r="78" spans="1:15" ht="51" x14ac:dyDescent="0.2">
      <c r="A78" s="126" t="s">
        <v>298</v>
      </c>
      <c r="B78" s="127" t="s">
        <v>298</v>
      </c>
      <c r="C78" s="128" t="s">
        <v>736</v>
      </c>
      <c r="D78" s="129" t="s">
        <v>737</v>
      </c>
      <c r="E78" s="130" t="s">
        <v>161</v>
      </c>
      <c r="F78" s="131" t="s">
        <v>738</v>
      </c>
      <c r="G78" s="136" t="s">
        <v>184</v>
      </c>
      <c r="H78" s="132" t="s">
        <v>739</v>
      </c>
      <c r="I78" s="132" t="s">
        <v>184</v>
      </c>
      <c r="J78" s="132" t="s">
        <v>739</v>
      </c>
      <c r="K78" s="132" t="s">
        <v>739</v>
      </c>
      <c r="L78" s="133" t="s">
        <v>184</v>
      </c>
      <c r="M78" s="132" t="s">
        <v>739</v>
      </c>
      <c r="N78" s="134"/>
      <c r="O78" s="135"/>
    </row>
    <row r="79" spans="1:15" ht="38.25" x14ac:dyDescent="0.2">
      <c r="A79" s="126" t="s">
        <v>299</v>
      </c>
      <c r="B79" s="127" t="s">
        <v>299</v>
      </c>
      <c r="C79" s="128" t="s">
        <v>740</v>
      </c>
      <c r="D79" s="129" t="s">
        <v>741</v>
      </c>
      <c r="E79" s="130" t="s">
        <v>250</v>
      </c>
      <c r="F79" s="131" t="s">
        <v>742</v>
      </c>
      <c r="G79" s="131" t="s">
        <v>605</v>
      </c>
      <c r="H79" s="132" t="s">
        <v>743</v>
      </c>
      <c r="I79" s="132" t="s">
        <v>605</v>
      </c>
      <c r="J79" s="132" t="s">
        <v>743</v>
      </c>
      <c r="K79" s="132" t="s">
        <v>743</v>
      </c>
      <c r="L79" s="133" t="s">
        <v>605</v>
      </c>
      <c r="M79" s="132" t="s">
        <v>743</v>
      </c>
      <c r="N79" s="134"/>
      <c r="O79" s="135"/>
    </row>
    <row r="80" spans="1:15" ht="51" x14ac:dyDescent="0.2">
      <c r="A80" s="126" t="s">
        <v>300</v>
      </c>
      <c r="B80" s="127" t="s">
        <v>300</v>
      </c>
      <c r="C80" s="128" t="s">
        <v>744</v>
      </c>
      <c r="D80" s="129" t="s">
        <v>745</v>
      </c>
      <c r="E80" s="130" t="s">
        <v>263</v>
      </c>
      <c r="F80" s="131" t="s">
        <v>746</v>
      </c>
      <c r="G80" s="136" t="s">
        <v>747</v>
      </c>
      <c r="H80" s="132" t="s">
        <v>748</v>
      </c>
      <c r="I80" s="132" t="s">
        <v>747</v>
      </c>
      <c r="J80" s="132" t="s">
        <v>748</v>
      </c>
      <c r="K80" s="132" t="s">
        <v>748</v>
      </c>
      <c r="L80" s="133" t="s">
        <v>747</v>
      </c>
      <c r="M80" s="132" t="s">
        <v>748</v>
      </c>
      <c r="N80" s="134"/>
      <c r="O80" s="135"/>
    </row>
    <row r="81" spans="1:15" ht="38.25" x14ac:dyDescent="0.2">
      <c r="A81" s="126" t="s">
        <v>301</v>
      </c>
      <c r="B81" s="127" t="s">
        <v>301</v>
      </c>
      <c r="C81" s="128" t="s">
        <v>749</v>
      </c>
      <c r="D81" s="129" t="s">
        <v>750</v>
      </c>
      <c r="E81" s="130" t="s">
        <v>751</v>
      </c>
      <c r="F81" s="131" t="s">
        <v>752</v>
      </c>
      <c r="G81" s="136" t="s">
        <v>180</v>
      </c>
      <c r="H81" s="132" t="s">
        <v>753</v>
      </c>
      <c r="I81" s="132" t="s">
        <v>180</v>
      </c>
      <c r="J81" s="132" t="s">
        <v>753</v>
      </c>
      <c r="K81" s="132" t="s">
        <v>753</v>
      </c>
      <c r="L81" s="133" t="s">
        <v>180</v>
      </c>
      <c r="M81" s="132" t="s">
        <v>753</v>
      </c>
      <c r="N81" s="134"/>
      <c r="O81" s="132"/>
    </row>
    <row r="82" spans="1:15" ht="76.5" x14ac:dyDescent="0.2">
      <c r="A82" s="126" t="s">
        <v>302</v>
      </c>
      <c r="B82" s="127" t="s">
        <v>302</v>
      </c>
      <c r="C82" s="128" t="s">
        <v>754</v>
      </c>
      <c r="D82" s="129" t="s">
        <v>755</v>
      </c>
      <c r="E82" s="130" t="s">
        <v>161</v>
      </c>
      <c r="F82" s="131" t="s">
        <v>756</v>
      </c>
      <c r="G82" s="136" t="s">
        <v>180</v>
      </c>
      <c r="H82" s="132" t="s">
        <v>757</v>
      </c>
      <c r="I82" s="132" t="s">
        <v>180</v>
      </c>
      <c r="J82" s="132" t="s">
        <v>757</v>
      </c>
      <c r="K82" s="132" t="s">
        <v>757</v>
      </c>
      <c r="L82" s="133" t="s">
        <v>180</v>
      </c>
      <c r="M82" s="132" t="s">
        <v>757</v>
      </c>
      <c r="N82" s="134"/>
      <c r="O82" s="135"/>
    </row>
    <row r="83" spans="1:15" ht="38.25" x14ac:dyDescent="0.2">
      <c r="A83" s="126" t="s">
        <v>303</v>
      </c>
      <c r="B83" s="127" t="s">
        <v>303</v>
      </c>
      <c r="C83" s="128" t="s">
        <v>758</v>
      </c>
      <c r="D83" s="129" t="s">
        <v>759</v>
      </c>
      <c r="E83" s="130" t="s">
        <v>751</v>
      </c>
      <c r="F83" s="131" t="s">
        <v>760</v>
      </c>
      <c r="G83" s="136" t="s">
        <v>180</v>
      </c>
      <c r="H83" s="132" t="s">
        <v>761</v>
      </c>
      <c r="I83" s="132" t="s">
        <v>180</v>
      </c>
      <c r="J83" s="132" t="s">
        <v>761</v>
      </c>
      <c r="K83" s="132" t="s">
        <v>761</v>
      </c>
      <c r="L83" s="133" t="s">
        <v>180</v>
      </c>
      <c r="M83" s="132" t="s">
        <v>761</v>
      </c>
      <c r="N83" s="134"/>
      <c r="O83" s="135"/>
    </row>
    <row r="84" spans="1:15" ht="63.75" x14ac:dyDescent="0.2">
      <c r="A84" s="126" t="s">
        <v>305</v>
      </c>
      <c r="B84" s="127" t="s">
        <v>305</v>
      </c>
      <c r="C84" s="128" t="s">
        <v>762</v>
      </c>
      <c r="D84" s="129" t="s">
        <v>763</v>
      </c>
      <c r="E84" s="130" t="s">
        <v>161</v>
      </c>
      <c r="F84" s="131" t="s">
        <v>764</v>
      </c>
      <c r="G84" s="136" t="s">
        <v>180</v>
      </c>
      <c r="H84" s="132" t="s">
        <v>765</v>
      </c>
      <c r="I84" s="132" t="s">
        <v>180</v>
      </c>
      <c r="J84" s="132" t="s">
        <v>765</v>
      </c>
      <c r="K84" s="132" t="s">
        <v>765</v>
      </c>
      <c r="L84" s="133" t="s">
        <v>180</v>
      </c>
      <c r="M84" s="132" t="s">
        <v>765</v>
      </c>
      <c r="N84" s="134"/>
      <c r="O84" s="135"/>
    </row>
    <row r="85" spans="1:15" ht="38.25" x14ac:dyDescent="0.2">
      <c r="A85" s="126" t="s">
        <v>306</v>
      </c>
      <c r="B85" s="127" t="s">
        <v>306</v>
      </c>
      <c r="C85" s="128" t="s">
        <v>766</v>
      </c>
      <c r="D85" s="129" t="s">
        <v>767</v>
      </c>
      <c r="E85" s="130" t="s">
        <v>751</v>
      </c>
      <c r="F85" s="131" t="s">
        <v>768</v>
      </c>
      <c r="G85" s="136" t="s">
        <v>178</v>
      </c>
      <c r="H85" s="132" t="s">
        <v>769</v>
      </c>
      <c r="I85" s="132" t="s">
        <v>178</v>
      </c>
      <c r="J85" s="132" t="s">
        <v>769</v>
      </c>
      <c r="K85" s="132" t="s">
        <v>769</v>
      </c>
      <c r="L85" s="133" t="s">
        <v>178</v>
      </c>
      <c r="M85" s="132" t="s">
        <v>769</v>
      </c>
      <c r="N85" s="134"/>
      <c r="O85" s="135"/>
    </row>
    <row r="86" spans="1:15" ht="63.75" x14ac:dyDescent="0.2">
      <c r="A86" s="126" t="s">
        <v>307</v>
      </c>
      <c r="B86" s="127" t="s">
        <v>307</v>
      </c>
      <c r="C86" s="128" t="s">
        <v>770</v>
      </c>
      <c r="D86" s="129" t="s">
        <v>771</v>
      </c>
      <c r="E86" s="130" t="s">
        <v>161</v>
      </c>
      <c r="F86" s="131" t="s">
        <v>772</v>
      </c>
      <c r="G86" s="136" t="s">
        <v>178</v>
      </c>
      <c r="H86" s="132" t="s">
        <v>773</v>
      </c>
      <c r="I86" s="132" t="s">
        <v>178</v>
      </c>
      <c r="J86" s="132" t="s">
        <v>773</v>
      </c>
      <c r="K86" s="132" t="s">
        <v>773</v>
      </c>
      <c r="L86" s="133" t="s">
        <v>178</v>
      </c>
      <c r="M86" s="132" t="s">
        <v>773</v>
      </c>
      <c r="N86" s="134"/>
      <c r="O86" s="135"/>
    </row>
    <row r="87" spans="1:15" ht="38.25" x14ac:dyDescent="0.2">
      <c r="A87" s="155" t="s">
        <v>308</v>
      </c>
      <c r="B87" s="156" t="s">
        <v>308</v>
      </c>
      <c r="C87" s="157" t="s">
        <v>774</v>
      </c>
      <c r="D87" s="158" t="s">
        <v>775</v>
      </c>
      <c r="E87" s="159" t="s">
        <v>161</v>
      </c>
      <c r="F87" s="160" t="s">
        <v>776</v>
      </c>
      <c r="G87" s="173" t="s">
        <v>177</v>
      </c>
      <c r="H87" s="161" t="s">
        <v>777</v>
      </c>
      <c r="I87" s="185"/>
      <c r="J87" s="171"/>
      <c r="K87" s="171"/>
      <c r="L87" s="172"/>
      <c r="M87" s="171"/>
      <c r="N87" s="162" t="s">
        <v>177</v>
      </c>
      <c r="O87" s="161" t="s">
        <v>777</v>
      </c>
    </row>
    <row r="88" spans="1:15" ht="51" x14ac:dyDescent="0.2">
      <c r="A88" s="155" t="s">
        <v>309</v>
      </c>
      <c r="B88" s="156" t="s">
        <v>309</v>
      </c>
      <c r="C88" s="157" t="s">
        <v>778</v>
      </c>
      <c r="D88" s="158" t="s">
        <v>779</v>
      </c>
      <c r="E88" s="159" t="s">
        <v>161</v>
      </c>
      <c r="F88" s="160" t="s">
        <v>780</v>
      </c>
      <c r="G88" s="173" t="s">
        <v>177</v>
      </c>
      <c r="H88" s="161" t="s">
        <v>780</v>
      </c>
      <c r="I88" s="185"/>
      <c r="J88" s="171"/>
      <c r="K88" s="171"/>
      <c r="L88" s="172"/>
      <c r="M88" s="171"/>
      <c r="N88" s="162" t="s">
        <v>177</v>
      </c>
      <c r="O88" s="161" t="s">
        <v>780</v>
      </c>
    </row>
    <row r="89" spans="1:15" ht="38.25" x14ac:dyDescent="0.2">
      <c r="A89" s="155" t="s">
        <v>310</v>
      </c>
      <c r="B89" s="156" t="s">
        <v>310</v>
      </c>
      <c r="C89" s="157" t="s">
        <v>781</v>
      </c>
      <c r="D89" s="158" t="s">
        <v>782</v>
      </c>
      <c r="E89" s="159" t="s">
        <v>162</v>
      </c>
      <c r="F89" s="160" t="s">
        <v>783</v>
      </c>
      <c r="G89" s="160" t="s">
        <v>784</v>
      </c>
      <c r="H89" s="161" t="s">
        <v>785</v>
      </c>
      <c r="I89" s="161" t="s">
        <v>784</v>
      </c>
      <c r="J89" s="161" t="s">
        <v>785</v>
      </c>
      <c r="K89" s="161" t="s">
        <v>785</v>
      </c>
      <c r="L89" s="162" t="s">
        <v>784</v>
      </c>
      <c r="M89" s="161" t="s">
        <v>785</v>
      </c>
      <c r="N89" s="172"/>
      <c r="O89" s="171"/>
    </row>
    <row r="90" spans="1:15" ht="51" x14ac:dyDescent="0.2">
      <c r="A90" s="155" t="s">
        <v>311</v>
      </c>
      <c r="B90" s="156" t="s">
        <v>311</v>
      </c>
      <c r="C90" s="157" t="s">
        <v>786</v>
      </c>
      <c r="D90" s="158" t="s">
        <v>787</v>
      </c>
      <c r="E90" s="159" t="s">
        <v>162</v>
      </c>
      <c r="F90" s="160" t="s">
        <v>788</v>
      </c>
      <c r="G90" s="160" t="s">
        <v>789</v>
      </c>
      <c r="H90" s="161" t="s">
        <v>790</v>
      </c>
      <c r="I90" s="161" t="s">
        <v>789</v>
      </c>
      <c r="J90" s="161" t="s">
        <v>790</v>
      </c>
      <c r="K90" s="161" t="s">
        <v>791</v>
      </c>
      <c r="L90" s="162" t="s">
        <v>789</v>
      </c>
      <c r="M90" s="161" t="s">
        <v>791</v>
      </c>
      <c r="N90" s="172"/>
      <c r="O90" s="171"/>
    </row>
    <row r="91" spans="1:15" ht="51" x14ac:dyDescent="0.2">
      <c r="A91" s="155" t="s">
        <v>312</v>
      </c>
      <c r="B91" s="156" t="s">
        <v>312</v>
      </c>
      <c r="C91" s="157" t="s">
        <v>792</v>
      </c>
      <c r="D91" s="158" t="s">
        <v>793</v>
      </c>
      <c r="E91" s="159" t="s">
        <v>161</v>
      </c>
      <c r="F91" s="160" t="s">
        <v>794</v>
      </c>
      <c r="G91" s="173" t="s">
        <v>177</v>
      </c>
      <c r="H91" s="161" t="s">
        <v>794</v>
      </c>
      <c r="I91" s="161" t="s">
        <v>177</v>
      </c>
      <c r="J91" s="161" t="s">
        <v>794</v>
      </c>
      <c r="K91" s="161" t="s">
        <v>794</v>
      </c>
      <c r="L91" s="162" t="s">
        <v>177</v>
      </c>
      <c r="M91" s="161" t="s">
        <v>794</v>
      </c>
      <c r="N91" s="172"/>
      <c r="O91" s="171"/>
    </row>
    <row r="92" spans="1:15" ht="38.25" x14ac:dyDescent="0.2">
      <c r="A92" s="126" t="s">
        <v>313</v>
      </c>
      <c r="B92" s="127" t="s">
        <v>313</v>
      </c>
      <c r="C92" s="128" t="s">
        <v>795</v>
      </c>
      <c r="D92" s="129" t="s">
        <v>796</v>
      </c>
      <c r="E92" s="130" t="s">
        <v>161</v>
      </c>
      <c r="F92" s="131" t="s">
        <v>797</v>
      </c>
      <c r="G92" s="136" t="s">
        <v>177</v>
      </c>
      <c r="H92" s="132" t="s">
        <v>798</v>
      </c>
      <c r="I92" s="132" t="s">
        <v>177</v>
      </c>
      <c r="J92" s="132" t="s">
        <v>798</v>
      </c>
      <c r="K92" s="132" t="s">
        <v>798</v>
      </c>
      <c r="L92" s="133" t="s">
        <v>177</v>
      </c>
      <c r="M92" s="132" t="s">
        <v>798</v>
      </c>
      <c r="N92" s="134"/>
      <c r="O92" s="135"/>
    </row>
    <row r="93" spans="1:15" ht="63.75" x14ac:dyDescent="0.2">
      <c r="A93" s="137" t="s">
        <v>296</v>
      </c>
      <c r="B93" s="138" t="s">
        <v>296</v>
      </c>
      <c r="C93" s="139" t="s">
        <v>799</v>
      </c>
      <c r="D93" s="140" t="s">
        <v>800</v>
      </c>
      <c r="E93" s="141" t="s">
        <v>161</v>
      </c>
      <c r="F93" s="142" t="s">
        <v>801</v>
      </c>
      <c r="G93" s="149" t="s">
        <v>177</v>
      </c>
      <c r="H93" s="143" t="s">
        <v>802</v>
      </c>
      <c r="I93" s="143" t="s">
        <v>177</v>
      </c>
      <c r="J93" s="143" t="s">
        <v>802</v>
      </c>
      <c r="K93" s="143" t="s">
        <v>801</v>
      </c>
      <c r="L93" s="147" t="s">
        <v>177</v>
      </c>
      <c r="M93" s="143" t="s">
        <v>801</v>
      </c>
      <c r="N93" s="146"/>
      <c r="O93" s="145"/>
    </row>
    <row r="94" spans="1:15" ht="12.75" x14ac:dyDescent="0.2">
      <c r="A94" s="203" t="s">
        <v>803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</row>
    <row r="95" spans="1:15" ht="38.25" x14ac:dyDescent="0.2">
      <c r="A95" s="126" t="s">
        <v>314</v>
      </c>
      <c r="B95" s="127" t="s">
        <v>314</v>
      </c>
      <c r="C95" s="128" t="s">
        <v>804</v>
      </c>
      <c r="D95" s="129" t="s">
        <v>805</v>
      </c>
      <c r="E95" s="130" t="s">
        <v>1</v>
      </c>
      <c r="F95" s="131" t="s">
        <v>806</v>
      </c>
      <c r="G95" s="136" t="s">
        <v>807</v>
      </c>
      <c r="H95" s="132" t="s">
        <v>808</v>
      </c>
      <c r="I95" s="132" t="s">
        <v>807</v>
      </c>
      <c r="J95" s="132" t="s">
        <v>808</v>
      </c>
      <c r="K95" s="132" t="s">
        <v>808</v>
      </c>
      <c r="L95" s="133" t="s">
        <v>807</v>
      </c>
      <c r="M95" s="132" t="s">
        <v>808</v>
      </c>
      <c r="N95" s="134"/>
      <c r="O95" s="135"/>
    </row>
    <row r="96" spans="1:15" ht="51" x14ac:dyDescent="0.2">
      <c r="A96" s="126" t="s">
        <v>315</v>
      </c>
      <c r="B96" s="127" t="s">
        <v>315</v>
      </c>
      <c r="C96" s="128" t="s">
        <v>809</v>
      </c>
      <c r="D96" s="129" t="s">
        <v>810</v>
      </c>
      <c r="E96" s="130" t="s">
        <v>1</v>
      </c>
      <c r="F96" s="131" t="s">
        <v>811</v>
      </c>
      <c r="G96" s="131" t="s">
        <v>812</v>
      </c>
      <c r="H96" s="132" t="s">
        <v>813</v>
      </c>
      <c r="I96" s="132" t="s">
        <v>812</v>
      </c>
      <c r="J96" s="132" t="s">
        <v>813</v>
      </c>
      <c r="K96" s="132" t="s">
        <v>813</v>
      </c>
      <c r="L96" s="133" t="s">
        <v>812</v>
      </c>
      <c r="M96" s="132" t="s">
        <v>813</v>
      </c>
      <c r="N96" s="134"/>
      <c r="O96" s="135"/>
    </row>
    <row r="97" spans="1:15" ht="38.25" x14ac:dyDescent="0.2">
      <c r="A97" s="126" t="s">
        <v>316</v>
      </c>
      <c r="B97" s="127" t="s">
        <v>316</v>
      </c>
      <c r="C97" s="128" t="s">
        <v>814</v>
      </c>
      <c r="D97" s="129" t="s">
        <v>554</v>
      </c>
      <c r="E97" s="130" t="s">
        <v>252</v>
      </c>
      <c r="F97" s="131" t="s">
        <v>555</v>
      </c>
      <c r="G97" s="131" t="s">
        <v>815</v>
      </c>
      <c r="H97" s="132" t="s">
        <v>816</v>
      </c>
      <c r="I97" s="132" t="s">
        <v>817</v>
      </c>
      <c r="J97" s="132" t="s">
        <v>818</v>
      </c>
      <c r="K97" s="132" t="s">
        <v>818</v>
      </c>
      <c r="L97" s="133" t="s">
        <v>817</v>
      </c>
      <c r="M97" s="132" t="s">
        <v>818</v>
      </c>
      <c r="N97" s="133" t="s">
        <v>819</v>
      </c>
      <c r="O97" s="132" t="s">
        <v>820</v>
      </c>
    </row>
    <row r="98" spans="1:15" ht="51" x14ac:dyDescent="0.2">
      <c r="A98" s="137" t="s">
        <v>317</v>
      </c>
      <c r="B98" s="138" t="s">
        <v>317</v>
      </c>
      <c r="C98" s="139" t="s">
        <v>821</v>
      </c>
      <c r="D98" s="140" t="s">
        <v>822</v>
      </c>
      <c r="E98" s="141" t="s">
        <v>0</v>
      </c>
      <c r="F98" s="142" t="s">
        <v>823</v>
      </c>
      <c r="G98" s="142" t="s">
        <v>824</v>
      </c>
      <c r="H98" s="143" t="s">
        <v>825</v>
      </c>
      <c r="I98" s="143" t="s">
        <v>826</v>
      </c>
      <c r="J98" s="143" t="s">
        <v>827</v>
      </c>
      <c r="K98" s="143" t="s">
        <v>827</v>
      </c>
      <c r="L98" s="147" t="s">
        <v>826</v>
      </c>
      <c r="M98" s="143" t="s">
        <v>827</v>
      </c>
      <c r="N98" s="147" t="s">
        <v>828</v>
      </c>
      <c r="O98" s="143" t="s">
        <v>829</v>
      </c>
    </row>
    <row r="99" spans="1:15" ht="12.75" x14ac:dyDescent="0.2">
      <c r="A99" s="203" t="s">
        <v>830</v>
      </c>
      <c r="B99" s="204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</row>
    <row r="100" spans="1:15" ht="38.25" x14ac:dyDescent="0.2">
      <c r="A100" s="224" t="s">
        <v>318</v>
      </c>
      <c r="B100" s="225" t="s">
        <v>318</v>
      </c>
      <c r="C100" s="226" t="s">
        <v>831</v>
      </c>
      <c r="D100" s="227" t="s">
        <v>832</v>
      </c>
      <c r="E100" s="228" t="s">
        <v>252</v>
      </c>
      <c r="F100" s="229" t="s">
        <v>833</v>
      </c>
      <c r="G100" s="229" t="s">
        <v>516</v>
      </c>
      <c r="H100" s="230" t="s">
        <v>834</v>
      </c>
      <c r="I100" s="230" t="s">
        <v>516</v>
      </c>
      <c r="J100" s="230" t="s">
        <v>834</v>
      </c>
      <c r="K100" s="230" t="s">
        <v>834</v>
      </c>
      <c r="L100" s="231" t="s">
        <v>516</v>
      </c>
      <c r="M100" s="230" t="s">
        <v>834</v>
      </c>
      <c r="N100" s="232"/>
      <c r="O100" s="233"/>
    </row>
    <row r="101" spans="1:15" ht="12.75" x14ac:dyDescent="0.2">
      <c r="A101" s="234" t="s">
        <v>835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</row>
    <row r="102" spans="1:15" ht="38.25" x14ac:dyDescent="0.2">
      <c r="A102" s="177" t="s">
        <v>319</v>
      </c>
      <c r="B102" s="178" t="s">
        <v>319</v>
      </c>
      <c r="C102" s="179" t="s">
        <v>836</v>
      </c>
      <c r="D102" s="180" t="s">
        <v>837</v>
      </c>
      <c r="E102" s="181" t="s">
        <v>161</v>
      </c>
      <c r="F102" s="182" t="s">
        <v>838</v>
      </c>
      <c r="G102" s="186" t="s">
        <v>180</v>
      </c>
      <c r="H102" s="183" t="s">
        <v>839</v>
      </c>
      <c r="I102" s="183" t="s">
        <v>180</v>
      </c>
      <c r="J102" s="183" t="s">
        <v>839</v>
      </c>
      <c r="K102" s="183" t="s">
        <v>839</v>
      </c>
      <c r="L102" s="184" t="s">
        <v>180</v>
      </c>
      <c r="M102" s="183" t="s">
        <v>839</v>
      </c>
      <c r="N102" s="236"/>
      <c r="O102" s="237"/>
    </row>
    <row r="103" spans="1:15" ht="51" x14ac:dyDescent="0.2">
      <c r="A103" s="177" t="s">
        <v>320</v>
      </c>
      <c r="B103" s="178" t="s">
        <v>320</v>
      </c>
      <c r="C103" s="179" t="s">
        <v>840</v>
      </c>
      <c r="D103" s="180" t="s">
        <v>841</v>
      </c>
      <c r="E103" s="181" t="s">
        <v>619</v>
      </c>
      <c r="F103" s="182" t="s">
        <v>842</v>
      </c>
      <c r="G103" s="182" t="s">
        <v>843</v>
      </c>
      <c r="H103" s="183" t="s">
        <v>844</v>
      </c>
      <c r="I103" s="183" t="s">
        <v>843</v>
      </c>
      <c r="J103" s="183" t="s">
        <v>844</v>
      </c>
      <c r="K103" s="183" t="s">
        <v>845</v>
      </c>
      <c r="L103" s="184" t="s">
        <v>843</v>
      </c>
      <c r="M103" s="183" t="s">
        <v>845</v>
      </c>
      <c r="N103" s="236"/>
      <c r="O103" s="237"/>
    </row>
    <row r="104" spans="1:15" ht="51" x14ac:dyDescent="0.2">
      <c r="A104" s="224" t="s">
        <v>321</v>
      </c>
      <c r="B104" s="225" t="s">
        <v>321</v>
      </c>
      <c r="C104" s="226" t="s">
        <v>846</v>
      </c>
      <c r="D104" s="227" t="s">
        <v>847</v>
      </c>
      <c r="E104" s="228" t="s">
        <v>161</v>
      </c>
      <c r="F104" s="229" t="s">
        <v>848</v>
      </c>
      <c r="G104" s="238" t="s">
        <v>180</v>
      </c>
      <c r="H104" s="230" t="s">
        <v>849</v>
      </c>
      <c r="I104" s="230" t="s">
        <v>180</v>
      </c>
      <c r="J104" s="230" t="s">
        <v>849</v>
      </c>
      <c r="K104" s="230" t="s">
        <v>849</v>
      </c>
      <c r="L104" s="231" t="s">
        <v>180</v>
      </c>
      <c r="M104" s="230" t="s">
        <v>849</v>
      </c>
      <c r="N104" s="232"/>
      <c r="O104" s="233"/>
    </row>
    <row r="105" spans="1:15" ht="12.75" x14ac:dyDescent="0.2">
      <c r="A105" s="203" t="s">
        <v>850</v>
      </c>
      <c r="B105" s="204"/>
      <c r="C105" s="204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</row>
    <row r="106" spans="1:15" ht="38.25" x14ac:dyDescent="0.2">
      <c r="A106" s="155" t="s">
        <v>322</v>
      </c>
      <c r="B106" s="156" t="s">
        <v>322</v>
      </c>
      <c r="C106" s="157" t="s">
        <v>851</v>
      </c>
      <c r="D106" s="158" t="s">
        <v>852</v>
      </c>
      <c r="E106" s="159" t="s">
        <v>162</v>
      </c>
      <c r="F106" s="160" t="s">
        <v>853</v>
      </c>
      <c r="G106" s="160" t="s">
        <v>854</v>
      </c>
      <c r="H106" s="161" t="s">
        <v>855</v>
      </c>
      <c r="I106" s="185"/>
      <c r="J106" s="171"/>
      <c r="K106" s="171"/>
      <c r="L106" s="172"/>
      <c r="M106" s="171"/>
      <c r="N106" s="162" t="s">
        <v>854</v>
      </c>
      <c r="O106" s="161" t="s">
        <v>855</v>
      </c>
    </row>
    <row r="107" spans="1:15" ht="51" x14ac:dyDescent="0.2">
      <c r="A107" s="155" t="s">
        <v>323</v>
      </c>
      <c r="B107" s="156" t="s">
        <v>323</v>
      </c>
      <c r="C107" s="157" t="s">
        <v>856</v>
      </c>
      <c r="D107" s="158" t="s">
        <v>857</v>
      </c>
      <c r="E107" s="159" t="s">
        <v>162</v>
      </c>
      <c r="F107" s="160" t="s">
        <v>858</v>
      </c>
      <c r="G107" s="160" t="s">
        <v>854</v>
      </c>
      <c r="H107" s="161" t="s">
        <v>859</v>
      </c>
      <c r="I107" s="185"/>
      <c r="J107" s="171"/>
      <c r="K107" s="171"/>
      <c r="L107" s="172"/>
      <c r="M107" s="171"/>
      <c r="N107" s="162" t="s">
        <v>854</v>
      </c>
      <c r="O107" s="161" t="s">
        <v>859</v>
      </c>
    </row>
    <row r="108" spans="1:15" ht="51" x14ac:dyDescent="0.2">
      <c r="A108" s="163" t="s">
        <v>324</v>
      </c>
      <c r="B108" s="164" t="s">
        <v>324</v>
      </c>
      <c r="C108" s="165" t="s">
        <v>860</v>
      </c>
      <c r="D108" s="166" t="s">
        <v>861</v>
      </c>
      <c r="E108" s="167" t="s">
        <v>252</v>
      </c>
      <c r="F108" s="168" t="s">
        <v>862</v>
      </c>
      <c r="G108" s="168" t="s">
        <v>863</v>
      </c>
      <c r="H108" s="169" t="s">
        <v>864</v>
      </c>
      <c r="I108" s="176"/>
      <c r="J108" s="174"/>
      <c r="K108" s="174"/>
      <c r="L108" s="175"/>
      <c r="M108" s="174"/>
      <c r="N108" s="170" t="s">
        <v>863</v>
      </c>
      <c r="O108" s="169" t="s">
        <v>864</v>
      </c>
    </row>
    <row r="109" spans="1:15" ht="12.75" x14ac:dyDescent="0.2">
      <c r="A109" s="205" t="s">
        <v>865</v>
      </c>
      <c r="B109" s="206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206"/>
      <c r="N109" s="206"/>
      <c r="O109" s="206"/>
    </row>
    <row r="110" spans="1:15" ht="38.25" x14ac:dyDescent="0.2">
      <c r="A110" s="126" t="s">
        <v>325</v>
      </c>
      <c r="B110" s="127" t="s">
        <v>325</v>
      </c>
      <c r="C110" s="128" t="s">
        <v>866</v>
      </c>
      <c r="D110" s="129" t="s">
        <v>867</v>
      </c>
      <c r="E110" s="130" t="s">
        <v>259</v>
      </c>
      <c r="F110" s="131" t="s">
        <v>868</v>
      </c>
      <c r="G110" s="131" t="s">
        <v>869</v>
      </c>
      <c r="H110" s="132" t="s">
        <v>870</v>
      </c>
      <c r="I110" s="132" t="s">
        <v>869</v>
      </c>
      <c r="J110" s="132" t="s">
        <v>870</v>
      </c>
      <c r="K110" s="132" t="s">
        <v>870</v>
      </c>
      <c r="L110" s="133" t="s">
        <v>869</v>
      </c>
      <c r="M110" s="132" t="s">
        <v>870</v>
      </c>
      <c r="N110" s="134"/>
      <c r="O110" s="135"/>
    </row>
    <row r="111" spans="1:15" ht="51" x14ac:dyDescent="0.2">
      <c r="A111" s="126" t="s">
        <v>326</v>
      </c>
      <c r="B111" s="127" t="s">
        <v>326</v>
      </c>
      <c r="C111" s="128" t="s">
        <v>871</v>
      </c>
      <c r="D111" s="129" t="s">
        <v>872</v>
      </c>
      <c r="E111" s="130" t="s">
        <v>1</v>
      </c>
      <c r="F111" s="131" t="s">
        <v>873</v>
      </c>
      <c r="G111" s="131" t="s">
        <v>874</v>
      </c>
      <c r="H111" s="132" t="s">
        <v>875</v>
      </c>
      <c r="I111" s="132" t="s">
        <v>874</v>
      </c>
      <c r="J111" s="132" t="s">
        <v>875</v>
      </c>
      <c r="K111" s="132" t="s">
        <v>875</v>
      </c>
      <c r="L111" s="133" t="s">
        <v>874</v>
      </c>
      <c r="M111" s="132" t="s">
        <v>875</v>
      </c>
      <c r="N111" s="134"/>
      <c r="O111" s="135"/>
    </row>
    <row r="112" spans="1:15" ht="51" x14ac:dyDescent="0.2">
      <c r="A112" s="126" t="s">
        <v>327</v>
      </c>
      <c r="B112" s="127" t="s">
        <v>327</v>
      </c>
      <c r="C112" s="128" t="s">
        <v>876</v>
      </c>
      <c r="D112" s="129" t="s">
        <v>872</v>
      </c>
      <c r="E112" s="130" t="s">
        <v>1</v>
      </c>
      <c r="F112" s="131" t="s">
        <v>873</v>
      </c>
      <c r="G112" s="136" t="s">
        <v>877</v>
      </c>
      <c r="H112" s="132" t="s">
        <v>878</v>
      </c>
      <c r="I112" s="132" t="s">
        <v>877</v>
      </c>
      <c r="J112" s="132" t="s">
        <v>878</v>
      </c>
      <c r="K112" s="132" t="s">
        <v>878</v>
      </c>
      <c r="L112" s="133" t="s">
        <v>877</v>
      </c>
      <c r="M112" s="132" t="s">
        <v>878</v>
      </c>
      <c r="N112" s="134"/>
      <c r="O112" s="135"/>
    </row>
    <row r="113" spans="1:15" ht="51" x14ac:dyDescent="0.2">
      <c r="A113" s="126" t="s">
        <v>328</v>
      </c>
      <c r="B113" s="127" t="s">
        <v>328</v>
      </c>
      <c r="C113" s="128" t="s">
        <v>879</v>
      </c>
      <c r="D113" s="129" t="s">
        <v>872</v>
      </c>
      <c r="E113" s="130" t="s">
        <v>1</v>
      </c>
      <c r="F113" s="131" t="s">
        <v>873</v>
      </c>
      <c r="G113" s="136" t="s">
        <v>880</v>
      </c>
      <c r="H113" s="132" t="s">
        <v>881</v>
      </c>
      <c r="I113" s="132" t="s">
        <v>880</v>
      </c>
      <c r="J113" s="132" t="s">
        <v>881</v>
      </c>
      <c r="K113" s="132" t="s">
        <v>881</v>
      </c>
      <c r="L113" s="133" t="s">
        <v>880</v>
      </c>
      <c r="M113" s="132" t="s">
        <v>881</v>
      </c>
      <c r="N113" s="134"/>
      <c r="O113" s="132"/>
    </row>
    <row r="114" spans="1:15" ht="51" x14ac:dyDescent="0.2">
      <c r="A114" s="126" t="s">
        <v>329</v>
      </c>
      <c r="B114" s="127" t="s">
        <v>329</v>
      </c>
      <c r="C114" s="128" t="s">
        <v>882</v>
      </c>
      <c r="D114" s="129" t="s">
        <v>883</v>
      </c>
      <c r="E114" s="130" t="s">
        <v>161</v>
      </c>
      <c r="F114" s="131" t="s">
        <v>884</v>
      </c>
      <c r="G114" s="136" t="s">
        <v>177</v>
      </c>
      <c r="H114" s="132" t="s">
        <v>884</v>
      </c>
      <c r="I114" s="132" t="s">
        <v>177</v>
      </c>
      <c r="J114" s="132" t="s">
        <v>884</v>
      </c>
      <c r="K114" s="132" t="s">
        <v>884</v>
      </c>
      <c r="L114" s="133" t="s">
        <v>177</v>
      </c>
      <c r="M114" s="132" t="s">
        <v>884</v>
      </c>
      <c r="N114" s="134"/>
      <c r="O114" s="135"/>
    </row>
    <row r="115" spans="1:15" ht="51" x14ac:dyDescent="0.2">
      <c r="A115" s="126" t="s">
        <v>330</v>
      </c>
      <c r="B115" s="127" t="s">
        <v>330</v>
      </c>
      <c r="C115" s="128" t="s">
        <v>885</v>
      </c>
      <c r="D115" s="129" t="s">
        <v>886</v>
      </c>
      <c r="E115" s="130" t="s">
        <v>263</v>
      </c>
      <c r="F115" s="131" t="s">
        <v>887</v>
      </c>
      <c r="G115" s="136" t="s">
        <v>177</v>
      </c>
      <c r="H115" s="132" t="s">
        <v>887</v>
      </c>
      <c r="I115" s="132" t="s">
        <v>177</v>
      </c>
      <c r="J115" s="132" t="s">
        <v>887</v>
      </c>
      <c r="K115" s="132" t="s">
        <v>887</v>
      </c>
      <c r="L115" s="133" t="s">
        <v>177</v>
      </c>
      <c r="M115" s="132" t="s">
        <v>887</v>
      </c>
      <c r="N115" s="134"/>
      <c r="O115" s="132"/>
    </row>
    <row r="116" spans="1:15" ht="51" x14ac:dyDescent="0.2">
      <c r="A116" s="126" t="s">
        <v>331</v>
      </c>
      <c r="B116" s="127" t="s">
        <v>331</v>
      </c>
      <c r="C116" s="128" t="s">
        <v>888</v>
      </c>
      <c r="D116" s="129" t="s">
        <v>889</v>
      </c>
      <c r="E116" s="130" t="s">
        <v>263</v>
      </c>
      <c r="F116" s="131" t="s">
        <v>890</v>
      </c>
      <c r="G116" s="136" t="s">
        <v>891</v>
      </c>
      <c r="H116" s="132" t="s">
        <v>892</v>
      </c>
      <c r="I116" s="132" t="s">
        <v>891</v>
      </c>
      <c r="J116" s="132" t="s">
        <v>892</v>
      </c>
      <c r="K116" s="132" t="s">
        <v>892</v>
      </c>
      <c r="L116" s="133" t="s">
        <v>891</v>
      </c>
      <c r="M116" s="132" t="s">
        <v>892</v>
      </c>
      <c r="N116" s="134"/>
      <c r="O116" s="135"/>
    </row>
    <row r="117" spans="1:15" ht="51" x14ac:dyDescent="0.2">
      <c r="A117" s="126" t="s">
        <v>332</v>
      </c>
      <c r="B117" s="127" t="s">
        <v>332</v>
      </c>
      <c r="C117" s="128" t="s">
        <v>893</v>
      </c>
      <c r="D117" s="129" t="s">
        <v>894</v>
      </c>
      <c r="E117" s="130" t="s">
        <v>161</v>
      </c>
      <c r="F117" s="131" t="s">
        <v>895</v>
      </c>
      <c r="G117" s="136" t="s">
        <v>177</v>
      </c>
      <c r="H117" s="132" t="s">
        <v>895</v>
      </c>
      <c r="I117" s="132" t="s">
        <v>177</v>
      </c>
      <c r="J117" s="132" t="s">
        <v>895</v>
      </c>
      <c r="K117" s="132" t="s">
        <v>895</v>
      </c>
      <c r="L117" s="133" t="s">
        <v>177</v>
      </c>
      <c r="M117" s="132" t="s">
        <v>895</v>
      </c>
      <c r="N117" s="134"/>
      <c r="O117" s="135"/>
    </row>
    <row r="118" spans="1:15" ht="51" x14ac:dyDescent="0.2">
      <c r="A118" s="126" t="s">
        <v>333</v>
      </c>
      <c r="B118" s="127" t="s">
        <v>333</v>
      </c>
      <c r="C118" s="128" t="s">
        <v>429</v>
      </c>
      <c r="D118" s="129" t="s">
        <v>896</v>
      </c>
      <c r="E118" s="130" t="s">
        <v>162</v>
      </c>
      <c r="F118" s="131" t="s">
        <v>897</v>
      </c>
      <c r="G118" s="131" t="s">
        <v>650</v>
      </c>
      <c r="H118" s="132" t="s">
        <v>898</v>
      </c>
      <c r="I118" s="132" t="s">
        <v>899</v>
      </c>
      <c r="J118" s="132" t="s">
        <v>900</v>
      </c>
      <c r="K118" s="132" t="s">
        <v>900</v>
      </c>
      <c r="L118" s="133" t="s">
        <v>899</v>
      </c>
      <c r="M118" s="132" t="s">
        <v>900</v>
      </c>
      <c r="N118" s="133" t="s">
        <v>901</v>
      </c>
      <c r="O118" s="132" t="s">
        <v>902</v>
      </c>
    </row>
    <row r="119" spans="1:15" ht="51" x14ac:dyDescent="0.2">
      <c r="A119" s="126" t="s">
        <v>334</v>
      </c>
      <c r="B119" s="127" t="s">
        <v>334</v>
      </c>
      <c r="C119" s="128" t="s">
        <v>903</v>
      </c>
      <c r="D119" s="129" t="s">
        <v>904</v>
      </c>
      <c r="E119" s="130" t="s">
        <v>619</v>
      </c>
      <c r="F119" s="131" t="s">
        <v>905</v>
      </c>
      <c r="G119" s="131" t="s">
        <v>906</v>
      </c>
      <c r="H119" s="132" t="s">
        <v>907</v>
      </c>
      <c r="I119" s="148"/>
      <c r="J119" s="135"/>
      <c r="K119" s="135"/>
      <c r="L119" s="134"/>
      <c r="M119" s="135"/>
      <c r="N119" s="133" t="s">
        <v>906</v>
      </c>
      <c r="O119" s="132" t="s">
        <v>907</v>
      </c>
    </row>
    <row r="120" spans="1:15" ht="38.25" x14ac:dyDescent="0.2">
      <c r="A120" s="126" t="s">
        <v>335</v>
      </c>
      <c r="B120" s="127" t="s">
        <v>335</v>
      </c>
      <c r="C120" s="128" t="s">
        <v>590</v>
      </c>
      <c r="D120" s="129" t="s">
        <v>591</v>
      </c>
      <c r="E120" s="130" t="s">
        <v>0</v>
      </c>
      <c r="F120" s="131" t="s">
        <v>592</v>
      </c>
      <c r="G120" s="136">
        <f>1.4</f>
        <v>1.4</v>
      </c>
      <c r="H120" s="132" t="s">
        <v>908</v>
      </c>
      <c r="I120" s="132" t="s">
        <v>909</v>
      </c>
      <c r="J120" s="132" t="s">
        <v>910</v>
      </c>
      <c r="K120" s="132" t="s">
        <v>910</v>
      </c>
      <c r="L120" s="133" t="s">
        <v>909</v>
      </c>
      <c r="M120" s="132" t="s">
        <v>910</v>
      </c>
      <c r="N120" s="133" t="s">
        <v>911</v>
      </c>
      <c r="O120" s="132" t="s">
        <v>912</v>
      </c>
    </row>
    <row r="121" spans="1:15" ht="38.25" x14ac:dyDescent="0.2">
      <c r="A121" s="126" t="s">
        <v>336</v>
      </c>
      <c r="B121" s="127" t="s">
        <v>336</v>
      </c>
      <c r="C121" s="128" t="s">
        <v>913</v>
      </c>
      <c r="D121" s="129" t="s">
        <v>914</v>
      </c>
      <c r="E121" s="130" t="s">
        <v>252</v>
      </c>
      <c r="F121" s="131" t="s">
        <v>915</v>
      </c>
      <c r="G121" s="131" t="s">
        <v>605</v>
      </c>
      <c r="H121" s="132" t="s">
        <v>916</v>
      </c>
      <c r="I121" s="132" t="s">
        <v>917</v>
      </c>
      <c r="J121" s="132" t="s">
        <v>918</v>
      </c>
      <c r="K121" s="132" t="s">
        <v>918</v>
      </c>
      <c r="L121" s="133" t="s">
        <v>917</v>
      </c>
      <c r="M121" s="132" t="s">
        <v>918</v>
      </c>
      <c r="N121" s="133" t="s">
        <v>919</v>
      </c>
      <c r="O121" s="132" t="s">
        <v>920</v>
      </c>
    </row>
    <row r="122" spans="1:15" ht="38.25" x14ac:dyDescent="0.2">
      <c r="A122" s="126" t="s">
        <v>337</v>
      </c>
      <c r="B122" s="127" t="s">
        <v>337</v>
      </c>
      <c r="C122" s="128" t="s">
        <v>602</v>
      </c>
      <c r="D122" s="129" t="s">
        <v>603</v>
      </c>
      <c r="E122" s="130" t="s">
        <v>252</v>
      </c>
      <c r="F122" s="131" t="s">
        <v>604</v>
      </c>
      <c r="G122" s="131" t="s">
        <v>605</v>
      </c>
      <c r="H122" s="132" t="s">
        <v>606</v>
      </c>
      <c r="I122" s="132" t="s">
        <v>917</v>
      </c>
      <c r="J122" s="132" t="s">
        <v>921</v>
      </c>
      <c r="K122" s="132" t="s">
        <v>922</v>
      </c>
      <c r="L122" s="133" t="s">
        <v>917</v>
      </c>
      <c r="M122" s="132" t="s">
        <v>922</v>
      </c>
      <c r="N122" s="133" t="s">
        <v>919</v>
      </c>
      <c r="O122" s="132" t="s">
        <v>923</v>
      </c>
    </row>
    <row r="123" spans="1:15" ht="38.25" x14ac:dyDescent="0.2">
      <c r="A123" s="155" t="s">
        <v>338</v>
      </c>
      <c r="B123" s="156" t="s">
        <v>338</v>
      </c>
      <c r="C123" s="157" t="s">
        <v>431</v>
      </c>
      <c r="D123" s="158" t="s">
        <v>924</v>
      </c>
      <c r="E123" s="159" t="s">
        <v>161</v>
      </c>
      <c r="F123" s="160" t="s">
        <v>925</v>
      </c>
      <c r="G123" s="173" t="s">
        <v>177</v>
      </c>
      <c r="H123" s="161" t="s">
        <v>926</v>
      </c>
      <c r="I123" s="185"/>
      <c r="J123" s="171"/>
      <c r="K123" s="171"/>
      <c r="L123" s="172"/>
      <c r="M123" s="171"/>
      <c r="N123" s="162" t="s">
        <v>177</v>
      </c>
      <c r="O123" s="161" t="s">
        <v>926</v>
      </c>
    </row>
    <row r="124" spans="1:15" ht="63.75" x14ac:dyDescent="0.2">
      <c r="A124" s="155" t="s">
        <v>339</v>
      </c>
      <c r="B124" s="156" t="s">
        <v>339</v>
      </c>
      <c r="C124" s="157" t="s">
        <v>927</v>
      </c>
      <c r="D124" s="158" t="s">
        <v>928</v>
      </c>
      <c r="E124" s="159" t="s">
        <v>162</v>
      </c>
      <c r="F124" s="160" t="s">
        <v>929</v>
      </c>
      <c r="G124" s="160" t="s">
        <v>930</v>
      </c>
      <c r="H124" s="161" t="s">
        <v>931</v>
      </c>
      <c r="I124" s="185"/>
      <c r="J124" s="171"/>
      <c r="K124" s="171"/>
      <c r="L124" s="172"/>
      <c r="M124" s="171"/>
      <c r="N124" s="162" t="s">
        <v>930</v>
      </c>
      <c r="O124" s="161" t="s">
        <v>931</v>
      </c>
    </row>
    <row r="125" spans="1:15" ht="38.25" x14ac:dyDescent="0.2">
      <c r="A125" s="126" t="s">
        <v>340</v>
      </c>
      <c r="B125" s="127" t="s">
        <v>340</v>
      </c>
      <c r="C125" s="128" t="s">
        <v>251</v>
      </c>
      <c r="D125" s="129" t="s">
        <v>598</v>
      </c>
      <c r="E125" s="130" t="s">
        <v>252</v>
      </c>
      <c r="F125" s="131" t="s">
        <v>599</v>
      </c>
      <c r="G125" s="131" t="s">
        <v>932</v>
      </c>
      <c r="H125" s="132" t="s">
        <v>933</v>
      </c>
      <c r="I125" s="132" t="s">
        <v>932</v>
      </c>
      <c r="J125" s="132" t="s">
        <v>933</v>
      </c>
      <c r="K125" s="132" t="s">
        <v>933</v>
      </c>
      <c r="L125" s="133" t="s">
        <v>932</v>
      </c>
      <c r="M125" s="132" t="s">
        <v>933</v>
      </c>
      <c r="N125" s="134"/>
      <c r="O125" s="132"/>
    </row>
    <row r="126" spans="1:15" ht="51" x14ac:dyDescent="0.2">
      <c r="A126" s="126" t="s">
        <v>341</v>
      </c>
      <c r="B126" s="127" t="s">
        <v>341</v>
      </c>
      <c r="C126" s="128" t="s">
        <v>284</v>
      </c>
      <c r="D126" s="129" t="s">
        <v>623</v>
      </c>
      <c r="E126" s="130" t="s">
        <v>162</v>
      </c>
      <c r="F126" s="131" t="s">
        <v>624</v>
      </c>
      <c r="G126" s="131" t="s">
        <v>934</v>
      </c>
      <c r="H126" s="132" t="s">
        <v>935</v>
      </c>
      <c r="I126" s="132" t="s">
        <v>934</v>
      </c>
      <c r="J126" s="132" t="s">
        <v>935</v>
      </c>
      <c r="K126" s="132" t="s">
        <v>935</v>
      </c>
      <c r="L126" s="133" t="s">
        <v>934</v>
      </c>
      <c r="M126" s="132" t="s">
        <v>935</v>
      </c>
      <c r="N126" s="134"/>
      <c r="O126" s="135"/>
    </row>
    <row r="127" spans="1:15" ht="51" x14ac:dyDescent="0.2">
      <c r="A127" s="126" t="s">
        <v>342</v>
      </c>
      <c r="B127" s="127" t="s">
        <v>342</v>
      </c>
      <c r="C127" s="128" t="s">
        <v>253</v>
      </c>
      <c r="D127" s="129" t="s">
        <v>628</v>
      </c>
      <c r="E127" s="130" t="s">
        <v>162</v>
      </c>
      <c r="F127" s="131" t="s">
        <v>629</v>
      </c>
      <c r="G127" s="131" t="s">
        <v>936</v>
      </c>
      <c r="H127" s="132" t="s">
        <v>937</v>
      </c>
      <c r="I127" s="132" t="s">
        <v>936</v>
      </c>
      <c r="J127" s="132" t="s">
        <v>937</v>
      </c>
      <c r="K127" s="132" t="s">
        <v>937</v>
      </c>
      <c r="L127" s="133" t="s">
        <v>936</v>
      </c>
      <c r="M127" s="132" t="s">
        <v>937</v>
      </c>
      <c r="N127" s="134"/>
      <c r="O127" s="132"/>
    </row>
    <row r="128" spans="1:15" ht="38.25" x14ac:dyDescent="0.2">
      <c r="A128" s="126" t="s">
        <v>343</v>
      </c>
      <c r="B128" s="127" t="s">
        <v>343</v>
      </c>
      <c r="C128" s="128" t="s">
        <v>938</v>
      </c>
      <c r="D128" s="129" t="s">
        <v>939</v>
      </c>
      <c r="E128" s="130" t="s">
        <v>263</v>
      </c>
      <c r="F128" s="131" t="s">
        <v>940</v>
      </c>
      <c r="G128" s="131" t="s">
        <v>941</v>
      </c>
      <c r="H128" s="132" t="s">
        <v>942</v>
      </c>
      <c r="I128" s="132" t="s">
        <v>941</v>
      </c>
      <c r="J128" s="132" t="s">
        <v>942</v>
      </c>
      <c r="K128" s="132" t="s">
        <v>942</v>
      </c>
      <c r="L128" s="133" t="s">
        <v>941</v>
      </c>
      <c r="M128" s="132" t="s">
        <v>942</v>
      </c>
      <c r="N128" s="134"/>
      <c r="O128" s="135"/>
    </row>
    <row r="129" spans="1:15" ht="38.25" x14ac:dyDescent="0.2">
      <c r="A129" s="126" t="s">
        <v>344</v>
      </c>
      <c r="B129" s="127" t="s">
        <v>344</v>
      </c>
      <c r="C129" s="128" t="s">
        <v>943</v>
      </c>
      <c r="D129" s="129" t="s">
        <v>944</v>
      </c>
      <c r="E129" s="130" t="s">
        <v>1</v>
      </c>
      <c r="F129" s="131" t="s">
        <v>945</v>
      </c>
      <c r="G129" s="136" t="s">
        <v>666</v>
      </c>
      <c r="H129" s="132" t="s">
        <v>946</v>
      </c>
      <c r="I129" s="132" t="s">
        <v>666</v>
      </c>
      <c r="J129" s="132" t="s">
        <v>946</v>
      </c>
      <c r="K129" s="132" t="s">
        <v>946</v>
      </c>
      <c r="L129" s="133" t="s">
        <v>666</v>
      </c>
      <c r="M129" s="132" t="s">
        <v>946</v>
      </c>
      <c r="N129" s="134"/>
      <c r="O129" s="135"/>
    </row>
    <row r="130" spans="1:15" ht="51" x14ac:dyDescent="0.2">
      <c r="A130" s="126" t="s">
        <v>345</v>
      </c>
      <c r="B130" s="127" t="s">
        <v>345</v>
      </c>
      <c r="C130" s="128" t="s">
        <v>947</v>
      </c>
      <c r="D130" s="129" t="s">
        <v>948</v>
      </c>
      <c r="E130" s="130" t="s">
        <v>1</v>
      </c>
      <c r="F130" s="131" t="s">
        <v>949</v>
      </c>
      <c r="G130" s="131" t="s">
        <v>671</v>
      </c>
      <c r="H130" s="132" t="s">
        <v>950</v>
      </c>
      <c r="I130" s="132" t="s">
        <v>671</v>
      </c>
      <c r="J130" s="132" t="s">
        <v>950</v>
      </c>
      <c r="K130" s="132" t="s">
        <v>950</v>
      </c>
      <c r="L130" s="133" t="s">
        <v>671</v>
      </c>
      <c r="M130" s="132" t="s">
        <v>950</v>
      </c>
      <c r="N130" s="134"/>
      <c r="O130" s="135"/>
    </row>
    <row r="131" spans="1:15" ht="38.25" x14ac:dyDescent="0.2">
      <c r="A131" s="126" t="s">
        <v>346</v>
      </c>
      <c r="B131" s="127" t="s">
        <v>346</v>
      </c>
      <c r="C131" s="128" t="s">
        <v>951</v>
      </c>
      <c r="D131" s="129" t="s">
        <v>952</v>
      </c>
      <c r="E131" s="130" t="s">
        <v>162</v>
      </c>
      <c r="F131" s="131" t="s">
        <v>953</v>
      </c>
      <c r="G131" s="136" t="s">
        <v>954</v>
      </c>
      <c r="H131" s="132" t="s">
        <v>955</v>
      </c>
      <c r="I131" s="148"/>
      <c r="J131" s="135"/>
      <c r="K131" s="135"/>
      <c r="L131" s="134"/>
      <c r="M131" s="135"/>
      <c r="N131" s="133" t="s">
        <v>954</v>
      </c>
      <c r="O131" s="132" t="s">
        <v>955</v>
      </c>
    </row>
    <row r="132" spans="1:15" ht="51" x14ac:dyDescent="0.2">
      <c r="A132" s="126" t="s">
        <v>347</v>
      </c>
      <c r="B132" s="127" t="s">
        <v>347</v>
      </c>
      <c r="C132" s="128" t="s">
        <v>956</v>
      </c>
      <c r="D132" s="129" t="s">
        <v>957</v>
      </c>
      <c r="E132" s="130" t="s">
        <v>162</v>
      </c>
      <c r="F132" s="131" t="s">
        <v>958</v>
      </c>
      <c r="G132" s="131" t="s">
        <v>954</v>
      </c>
      <c r="H132" s="132" t="s">
        <v>959</v>
      </c>
      <c r="I132" s="148"/>
      <c r="J132" s="135"/>
      <c r="K132" s="135"/>
      <c r="L132" s="134"/>
      <c r="M132" s="135"/>
      <c r="N132" s="133" t="s">
        <v>954</v>
      </c>
      <c r="O132" s="132" t="s">
        <v>959</v>
      </c>
    </row>
    <row r="133" spans="1:15" ht="38.25" x14ac:dyDescent="0.2">
      <c r="A133" s="126" t="s">
        <v>348</v>
      </c>
      <c r="B133" s="127" t="s">
        <v>348</v>
      </c>
      <c r="C133" s="128" t="s">
        <v>960</v>
      </c>
      <c r="D133" s="129" t="s">
        <v>961</v>
      </c>
      <c r="E133" s="130" t="s">
        <v>962</v>
      </c>
      <c r="F133" s="131" t="s">
        <v>963</v>
      </c>
      <c r="G133" s="131" t="s">
        <v>964</v>
      </c>
      <c r="H133" s="132" t="s">
        <v>965</v>
      </c>
      <c r="I133" s="148"/>
      <c r="J133" s="135"/>
      <c r="K133" s="135"/>
      <c r="L133" s="134"/>
      <c r="M133" s="135"/>
      <c r="N133" s="133" t="s">
        <v>964</v>
      </c>
      <c r="O133" s="132" t="s">
        <v>965</v>
      </c>
    </row>
    <row r="134" spans="1:15" ht="38.25" x14ac:dyDescent="0.2">
      <c r="A134" s="126" t="s">
        <v>349</v>
      </c>
      <c r="B134" s="127" t="s">
        <v>349</v>
      </c>
      <c r="C134" s="128" t="s">
        <v>966</v>
      </c>
      <c r="D134" s="129" t="s">
        <v>967</v>
      </c>
      <c r="E134" s="130" t="s">
        <v>252</v>
      </c>
      <c r="F134" s="131" t="s">
        <v>968</v>
      </c>
      <c r="G134" s="131" t="s">
        <v>969</v>
      </c>
      <c r="H134" s="132" t="s">
        <v>970</v>
      </c>
      <c r="I134" s="148"/>
      <c r="J134" s="135"/>
      <c r="K134" s="135"/>
      <c r="L134" s="134"/>
      <c r="M134" s="135"/>
      <c r="N134" s="133" t="s">
        <v>969</v>
      </c>
      <c r="O134" s="132" t="s">
        <v>970</v>
      </c>
    </row>
    <row r="135" spans="1:15" ht="51" x14ac:dyDescent="0.2">
      <c r="A135" s="137" t="s">
        <v>350</v>
      </c>
      <c r="B135" s="138" t="s">
        <v>350</v>
      </c>
      <c r="C135" s="139" t="s">
        <v>971</v>
      </c>
      <c r="D135" s="140" t="s">
        <v>972</v>
      </c>
      <c r="E135" s="141" t="s">
        <v>1</v>
      </c>
      <c r="F135" s="142" t="s">
        <v>973</v>
      </c>
      <c r="G135" s="142" t="s">
        <v>974</v>
      </c>
      <c r="H135" s="143" t="s">
        <v>975</v>
      </c>
      <c r="I135" s="144"/>
      <c r="J135" s="145"/>
      <c r="K135" s="145"/>
      <c r="L135" s="146"/>
      <c r="M135" s="145"/>
      <c r="N135" s="147" t="s">
        <v>974</v>
      </c>
      <c r="O135" s="143" t="s">
        <v>975</v>
      </c>
    </row>
    <row r="136" spans="1:15" ht="12.75" x14ac:dyDescent="0.2">
      <c r="A136" s="205" t="s">
        <v>976</v>
      </c>
      <c r="B136" s="206"/>
      <c r="C136" s="206"/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</row>
    <row r="137" spans="1:15" ht="38.25" x14ac:dyDescent="0.2">
      <c r="A137" s="155" t="s">
        <v>351</v>
      </c>
      <c r="B137" s="156" t="s">
        <v>351</v>
      </c>
      <c r="C137" s="157" t="s">
        <v>977</v>
      </c>
      <c r="D137" s="158" t="s">
        <v>978</v>
      </c>
      <c r="E137" s="159" t="s">
        <v>159</v>
      </c>
      <c r="F137" s="160" t="s">
        <v>979</v>
      </c>
      <c r="G137" s="160" t="s">
        <v>980</v>
      </c>
      <c r="H137" s="161" t="s">
        <v>981</v>
      </c>
      <c r="I137" s="161" t="s">
        <v>980</v>
      </c>
      <c r="J137" s="161" t="s">
        <v>981</v>
      </c>
      <c r="K137" s="161" t="s">
        <v>982</v>
      </c>
      <c r="L137" s="162" t="s">
        <v>980</v>
      </c>
      <c r="M137" s="161" t="s">
        <v>982</v>
      </c>
      <c r="N137" s="172"/>
      <c r="O137" s="171"/>
    </row>
    <row r="138" spans="1:15" ht="51" x14ac:dyDescent="0.2">
      <c r="A138" s="155" t="s">
        <v>352</v>
      </c>
      <c r="B138" s="156" t="s">
        <v>352</v>
      </c>
      <c r="C138" s="157" t="s">
        <v>983</v>
      </c>
      <c r="D138" s="158" t="s">
        <v>984</v>
      </c>
      <c r="E138" s="159" t="s">
        <v>1</v>
      </c>
      <c r="F138" s="160" t="s">
        <v>985</v>
      </c>
      <c r="G138" s="173" t="s">
        <v>986</v>
      </c>
      <c r="H138" s="161" t="s">
        <v>987</v>
      </c>
      <c r="I138" s="161" t="s">
        <v>986</v>
      </c>
      <c r="J138" s="161" t="s">
        <v>987</v>
      </c>
      <c r="K138" s="161" t="s">
        <v>987</v>
      </c>
      <c r="L138" s="162" t="s">
        <v>986</v>
      </c>
      <c r="M138" s="161" t="s">
        <v>987</v>
      </c>
      <c r="N138" s="172"/>
      <c r="O138" s="171"/>
    </row>
    <row r="139" spans="1:15" ht="38.25" x14ac:dyDescent="0.2">
      <c r="A139" s="126" t="s">
        <v>353</v>
      </c>
      <c r="B139" s="127" t="s">
        <v>353</v>
      </c>
      <c r="C139" s="128" t="s">
        <v>988</v>
      </c>
      <c r="D139" s="129" t="s">
        <v>989</v>
      </c>
      <c r="E139" s="130" t="s">
        <v>159</v>
      </c>
      <c r="F139" s="131" t="s">
        <v>990</v>
      </c>
      <c r="G139" s="131" t="s">
        <v>991</v>
      </c>
      <c r="H139" s="132" t="s">
        <v>992</v>
      </c>
      <c r="I139" s="132" t="s">
        <v>993</v>
      </c>
      <c r="J139" s="132" t="s">
        <v>994</v>
      </c>
      <c r="K139" s="132" t="s">
        <v>994</v>
      </c>
      <c r="L139" s="133" t="s">
        <v>993</v>
      </c>
      <c r="M139" s="132" t="s">
        <v>994</v>
      </c>
      <c r="N139" s="133" t="s">
        <v>995</v>
      </c>
      <c r="O139" s="132" t="s">
        <v>996</v>
      </c>
    </row>
    <row r="140" spans="1:15" ht="51" x14ac:dyDescent="0.2">
      <c r="A140" s="126" t="s">
        <v>354</v>
      </c>
      <c r="B140" s="127" t="s">
        <v>354</v>
      </c>
      <c r="C140" s="128" t="s">
        <v>997</v>
      </c>
      <c r="D140" s="129" t="s">
        <v>998</v>
      </c>
      <c r="E140" s="130" t="s">
        <v>1</v>
      </c>
      <c r="F140" s="131" t="s">
        <v>999</v>
      </c>
      <c r="G140" s="136" t="s">
        <v>1000</v>
      </c>
      <c r="H140" s="132" t="s">
        <v>1001</v>
      </c>
      <c r="I140" s="132" t="s">
        <v>1002</v>
      </c>
      <c r="J140" s="132" t="s">
        <v>1003</v>
      </c>
      <c r="K140" s="132" t="s">
        <v>1003</v>
      </c>
      <c r="L140" s="133" t="s">
        <v>1002</v>
      </c>
      <c r="M140" s="132" t="s">
        <v>1003</v>
      </c>
      <c r="N140" s="133" t="s">
        <v>1004</v>
      </c>
      <c r="O140" s="132" t="s">
        <v>1005</v>
      </c>
    </row>
    <row r="141" spans="1:15" ht="51" x14ac:dyDescent="0.2">
      <c r="A141" s="126" t="s">
        <v>355</v>
      </c>
      <c r="B141" s="127" t="s">
        <v>355</v>
      </c>
      <c r="C141" s="128" t="s">
        <v>1006</v>
      </c>
      <c r="D141" s="129" t="s">
        <v>669</v>
      </c>
      <c r="E141" s="130" t="s">
        <v>1</v>
      </c>
      <c r="F141" s="131" t="s">
        <v>670</v>
      </c>
      <c r="G141" s="136" t="s">
        <v>1007</v>
      </c>
      <c r="H141" s="132" t="s">
        <v>1008</v>
      </c>
      <c r="I141" s="132" t="s">
        <v>1002</v>
      </c>
      <c r="J141" s="132" t="s">
        <v>1009</v>
      </c>
      <c r="K141" s="132" t="s">
        <v>1009</v>
      </c>
      <c r="L141" s="133" t="s">
        <v>1002</v>
      </c>
      <c r="M141" s="132" t="s">
        <v>1009</v>
      </c>
      <c r="N141" s="133" t="s">
        <v>1004</v>
      </c>
      <c r="O141" s="132" t="s">
        <v>1010</v>
      </c>
    </row>
    <row r="142" spans="1:15" ht="51" x14ac:dyDescent="0.2">
      <c r="A142" s="126" t="s">
        <v>356</v>
      </c>
      <c r="B142" s="127" t="s">
        <v>356</v>
      </c>
      <c r="C142" s="128" t="s">
        <v>1011</v>
      </c>
      <c r="D142" s="129" t="s">
        <v>1012</v>
      </c>
      <c r="E142" s="130" t="s">
        <v>162</v>
      </c>
      <c r="F142" s="131" t="s">
        <v>1013</v>
      </c>
      <c r="G142" s="131" t="s">
        <v>980</v>
      </c>
      <c r="H142" s="132" t="s">
        <v>1014</v>
      </c>
      <c r="I142" s="132" t="s">
        <v>980</v>
      </c>
      <c r="J142" s="132" t="s">
        <v>1014</v>
      </c>
      <c r="K142" s="132" t="s">
        <v>1014</v>
      </c>
      <c r="L142" s="133" t="s">
        <v>980</v>
      </c>
      <c r="M142" s="132" t="s">
        <v>1014</v>
      </c>
      <c r="N142" s="134"/>
      <c r="O142" s="135"/>
    </row>
    <row r="143" spans="1:15" ht="51" x14ac:dyDescent="0.2">
      <c r="A143" s="126" t="s">
        <v>357</v>
      </c>
      <c r="B143" s="127" t="s">
        <v>357</v>
      </c>
      <c r="C143" s="128" t="s">
        <v>1015</v>
      </c>
      <c r="D143" s="129" t="s">
        <v>1016</v>
      </c>
      <c r="E143" s="130" t="s">
        <v>162</v>
      </c>
      <c r="F143" s="131" t="s">
        <v>1017</v>
      </c>
      <c r="G143" s="131" t="s">
        <v>521</v>
      </c>
      <c r="H143" s="132" t="s">
        <v>1018</v>
      </c>
      <c r="I143" s="132" t="s">
        <v>521</v>
      </c>
      <c r="J143" s="132" t="s">
        <v>1018</v>
      </c>
      <c r="K143" s="132" t="s">
        <v>1018</v>
      </c>
      <c r="L143" s="133" t="s">
        <v>521</v>
      </c>
      <c r="M143" s="132" t="s">
        <v>1018</v>
      </c>
      <c r="N143" s="134"/>
      <c r="O143" s="135"/>
    </row>
    <row r="144" spans="1:15" ht="51" x14ac:dyDescent="0.2">
      <c r="A144" s="126" t="s">
        <v>358</v>
      </c>
      <c r="B144" s="127" t="s">
        <v>358</v>
      </c>
      <c r="C144" s="128" t="s">
        <v>1019</v>
      </c>
      <c r="D144" s="129" t="s">
        <v>1020</v>
      </c>
      <c r="E144" s="130" t="s">
        <v>162</v>
      </c>
      <c r="F144" s="131" t="s">
        <v>1021</v>
      </c>
      <c r="G144" s="131" t="s">
        <v>1022</v>
      </c>
      <c r="H144" s="132" t="s">
        <v>1023</v>
      </c>
      <c r="I144" s="132" t="s">
        <v>1024</v>
      </c>
      <c r="J144" s="132" t="s">
        <v>1025</v>
      </c>
      <c r="K144" s="132" t="s">
        <v>1025</v>
      </c>
      <c r="L144" s="133" t="s">
        <v>1024</v>
      </c>
      <c r="M144" s="132" t="s">
        <v>1025</v>
      </c>
      <c r="N144" s="133" t="s">
        <v>1026</v>
      </c>
      <c r="O144" s="132" t="s">
        <v>1027</v>
      </c>
    </row>
    <row r="145" spans="1:16" ht="51" x14ac:dyDescent="0.2">
      <c r="A145" s="126" t="s">
        <v>359</v>
      </c>
      <c r="B145" s="127" t="s">
        <v>359</v>
      </c>
      <c r="C145" s="128" t="s">
        <v>1028</v>
      </c>
      <c r="D145" s="129" t="s">
        <v>1029</v>
      </c>
      <c r="E145" s="130" t="s">
        <v>162</v>
      </c>
      <c r="F145" s="131" t="s">
        <v>1030</v>
      </c>
      <c r="G145" s="131" t="s">
        <v>1031</v>
      </c>
      <c r="H145" s="132" t="s">
        <v>1032</v>
      </c>
      <c r="I145" s="132" t="s">
        <v>1031</v>
      </c>
      <c r="J145" s="132" t="s">
        <v>1032</v>
      </c>
      <c r="K145" s="132" t="s">
        <v>1032</v>
      </c>
      <c r="L145" s="133" t="s">
        <v>1031</v>
      </c>
      <c r="M145" s="132" t="s">
        <v>1032</v>
      </c>
      <c r="N145" s="134"/>
      <c r="O145" s="135"/>
    </row>
    <row r="146" spans="1:16" ht="38.25" x14ac:dyDescent="0.2">
      <c r="A146" s="126" t="s">
        <v>360</v>
      </c>
      <c r="B146" s="127" t="s">
        <v>360</v>
      </c>
      <c r="C146" s="128" t="s">
        <v>1033</v>
      </c>
      <c r="D146" s="129" t="s">
        <v>1034</v>
      </c>
      <c r="E146" s="130" t="s">
        <v>162</v>
      </c>
      <c r="F146" s="131" t="s">
        <v>1035</v>
      </c>
      <c r="G146" s="131" t="s">
        <v>1036</v>
      </c>
      <c r="H146" s="132" t="s">
        <v>1037</v>
      </c>
      <c r="I146" s="132" t="s">
        <v>1036</v>
      </c>
      <c r="J146" s="132" t="s">
        <v>1037</v>
      </c>
      <c r="K146" s="132" t="s">
        <v>1037</v>
      </c>
      <c r="L146" s="133" t="s">
        <v>1036</v>
      </c>
      <c r="M146" s="132" t="s">
        <v>1037</v>
      </c>
      <c r="N146" s="134"/>
      <c r="O146" s="135"/>
    </row>
    <row r="147" spans="1:16" ht="51" x14ac:dyDescent="0.2">
      <c r="A147" s="126" t="s">
        <v>361</v>
      </c>
      <c r="B147" s="127" t="s">
        <v>361</v>
      </c>
      <c r="C147" s="128" t="s">
        <v>1038</v>
      </c>
      <c r="D147" s="129" t="s">
        <v>1039</v>
      </c>
      <c r="E147" s="130" t="s">
        <v>263</v>
      </c>
      <c r="F147" s="131" t="s">
        <v>1040</v>
      </c>
      <c r="G147" s="131" t="s">
        <v>1041</v>
      </c>
      <c r="H147" s="132" t="s">
        <v>1042</v>
      </c>
      <c r="I147" s="132" t="s">
        <v>1041</v>
      </c>
      <c r="J147" s="132" t="s">
        <v>1042</v>
      </c>
      <c r="K147" s="132" t="s">
        <v>1042</v>
      </c>
      <c r="L147" s="133" t="s">
        <v>1041</v>
      </c>
      <c r="M147" s="132" t="s">
        <v>1042</v>
      </c>
      <c r="N147" s="134"/>
      <c r="O147" s="132"/>
    </row>
    <row r="148" spans="1:16" ht="51" x14ac:dyDescent="0.2">
      <c r="A148" s="126" t="s">
        <v>362</v>
      </c>
      <c r="B148" s="127" t="s">
        <v>362</v>
      </c>
      <c r="C148" s="128" t="s">
        <v>1043</v>
      </c>
      <c r="D148" s="129" t="s">
        <v>1044</v>
      </c>
      <c r="E148" s="130" t="s">
        <v>263</v>
      </c>
      <c r="F148" s="131" t="s">
        <v>334</v>
      </c>
      <c r="G148" s="131" t="s">
        <v>1045</v>
      </c>
      <c r="H148" s="132" t="s">
        <v>1046</v>
      </c>
      <c r="I148" s="132" t="s">
        <v>1045</v>
      </c>
      <c r="J148" s="132" t="s">
        <v>1046</v>
      </c>
      <c r="K148" s="132" t="s">
        <v>1047</v>
      </c>
      <c r="L148" s="133" t="s">
        <v>1045</v>
      </c>
      <c r="M148" s="132" t="s">
        <v>1047</v>
      </c>
      <c r="N148" s="134"/>
      <c r="O148" s="135"/>
    </row>
    <row r="149" spans="1:16" ht="51" x14ac:dyDescent="0.2">
      <c r="A149" s="126" t="s">
        <v>364</v>
      </c>
      <c r="B149" s="127" t="s">
        <v>364</v>
      </c>
      <c r="C149" s="128" t="s">
        <v>1048</v>
      </c>
      <c r="D149" s="129" t="s">
        <v>1049</v>
      </c>
      <c r="E149" s="130" t="s">
        <v>263</v>
      </c>
      <c r="F149" s="131" t="s">
        <v>1050</v>
      </c>
      <c r="G149" s="131" t="s">
        <v>1051</v>
      </c>
      <c r="H149" s="132" t="s">
        <v>1052</v>
      </c>
      <c r="I149" s="132" t="s">
        <v>1051</v>
      </c>
      <c r="J149" s="132" t="s">
        <v>1052</v>
      </c>
      <c r="K149" s="132" t="s">
        <v>1052</v>
      </c>
      <c r="L149" s="133" t="s">
        <v>1051</v>
      </c>
      <c r="M149" s="132" t="s">
        <v>1052</v>
      </c>
      <c r="N149" s="134"/>
      <c r="O149" s="135"/>
    </row>
    <row r="150" spans="1:16" ht="38.25" x14ac:dyDescent="0.2">
      <c r="A150" s="126" t="s">
        <v>365</v>
      </c>
      <c r="B150" s="127" t="s">
        <v>365</v>
      </c>
      <c r="C150" s="128" t="s">
        <v>1053</v>
      </c>
      <c r="D150" s="129" t="s">
        <v>1054</v>
      </c>
      <c r="E150" s="130" t="s">
        <v>259</v>
      </c>
      <c r="F150" s="131" t="s">
        <v>1055</v>
      </c>
      <c r="G150" s="131" t="s">
        <v>1056</v>
      </c>
      <c r="H150" s="132" t="s">
        <v>1057</v>
      </c>
      <c r="I150" s="132" t="s">
        <v>1056</v>
      </c>
      <c r="J150" s="132" t="s">
        <v>1057</v>
      </c>
      <c r="K150" s="132" t="s">
        <v>1057</v>
      </c>
      <c r="L150" s="133" t="s">
        <v>1056</v>
      </c>
      <c r="M150" s="132" t="s">
        <v>1057</v>
      </c>
      <c r="N150" s="134"/>
      <c r="O150" s="135"/>
    </row>
    <row r="151" spans="1:16" ht="51" x14ac:dyDescent="0.2">
      <c r="A151" s="126" t="s">
        <v>366</v>
      </c>
      <c r="B151" s="127" t="s">
        <v>366</v>
      </c>
      <c r="C151" s="128" t="s">
        <v>871</v>
      </c>
      <c r="D151" s="129" t="s">
        <v>872</v>
      </c>
      <c r="E151" s="130" t="s">
        <v>1</v>
      </c>
      <c r="F151" s="131" t="s">
        <v>873</v>
      </c>
      <c r="G151" s="131" t="s">
        <v>1058</v>
      </c>
      <c r="H151" s="132" t="s">
        <v>1059</v>
      </c>
      <c r="I151" s="132" t="s">
        <v>1058</v>
      </c>
      <c r="J151" s="132" t="s">
        <v>1059</v>
      </c>
      <c r="K151" s="132" t="s">
        <v>1059</v>
      </c>
      <c r="L151" s="133" t="s">
        <v>1058</v>
      </c>
      <c r="M151" s="132" t="s">
        <v>1059</v>
      </c>
      <c r="N151" s="134"/>
      <c r="O151" s="135"/>
    </row>
    <row r="152" spans="1:16" ht="51" x14ac:dyDescent="0.2">
      <c r="A152" s="126" t="s">
        <v>367</v>
      </c>
      <c r="B152" s="127" t="s">
        <v>367</v>
      </c>
      <c r="C152" s="128" t="s">
        <v>882</v>
      </c>
      <c r="D152" s="129" t="s">
        <v>883</v>
      </c>
      <c r="E152" s="130" t="s">
        <v>161</v>
      </c>
      <c r="F152" s="131" t="s">
        <v>884</v>
      </c>
      <c r="G152" s="136" t="s">
        <v>178</v>
      </c>
      <c r="H152" s="132" t="s">
        <v>1060</v>
      </c>
      <c r="I152" s="132" t="s">
        <v>178</v>
      </c>
      <c r="J152" s="132" t="s">
        <v>1060</v>
      </c>
      <c r="K152" s="132" t="s">
        <v>1060</v>
      </c>
      <c r="L152" s="133" t="s">
        <v>178</v>
      </c>
      <c r="M152" s="132" t="s">
        <v>1060</v>
      </c>
      <c r="N152" s="134"/>
      <c r="O152" s="135"/>
    </row>
    <row r="153" spans="1:16" ht="51" x14ac:dyDescent="0.2">
      <c r="A153" s="126" t="s">
        <v>368</v>
      </c>
      <c r="B153" s="127" t="s">
        <v>368</v>
      </c>
      <c r="C153" s="128" t="s">
        <v>1061</v>
      </c>
      <c r="D153" s="129" t="s">
        <v>872</v>
      </c>
      <c r="E153" s="130" t="s">
        <v>1</v>
      </c>
      <c r="F153" s="131" t="s">
        <v>873</v>
      </c>
      <c r="G153" s="131" t="s">
        <v>1062</v>
      </c>
      <c r="H153" s="132" t="s">
        <v>1063</v>
      </c>
      <c r="I153" s="132" t="s">
        <v>1062</v>
      </c>
      <c r="J153" s="132" t="s">
        <v>1063</v>
      </c>
      <c r="K153" s="132" t="s">
        <v>1063</v>
      </c>
      <c r="L153" s="133" t="s">
        <v>1062</v>
      </c>
      <c r="M153" s="132" t="s">
        <v>1063</v>
      </c>
      <c r="N153" s="134"/>
      <c r="O153" s="135"/>
    </row>
    <row r="154" spans="1:16" ht="51" x14ac:dyDescent="0.2">
      <c r="A154" s="126" t="s">
        <v>363</v>
      </c>
      <c r="B154" s="127" t="s">
        <v>363</v>
      </c>
      <c r="C154" s="128" t="s">
        <v>1064</v>
      </c>
      <c r="D154" s="129" t="s">
        <v>872</v>
      </c>
      <c r="E154" s="130" t="s">
        <v>1</v>
      </c>
      <c r="F154" s="131" t="s">
        <v>873</v>
      </c>
      <c r="G154" s="131" t="s">
        <v>1065</v>
      </c>
      <c r="H154" s="132" t="s">
        <v>1066</v>
      </c>
      <c r="I154" s="132" t="s">
        <v>1065</v>
      </c>
      <c r="J154" s="132" t="s">
        <v>1066</v>
      </c>
      <c r="K154" s="132" t="s">
        <v>1066</v>
      </c>
      <c r="L154" s="133" t="s">
        <v>1065</v>
      </c>
      <c r="M154" s="132" t="s">
        <v>1066</v>
      </c>
      <c r="N154" s="134"/>
      <c r="O154" s="132"/>
    </row>
    <row r="155" spans="1:16" ht="51" x14ac:dyDescent="0.2">
      <c r="A155" s="126" t="s">
        <v>369</v>
      </c>
      <c r="B155" s="127" t="s">
        <v>369</v>
      </c>
      <c r="C155" s="128" t="s">
        <v>1067</v>
      </c>
      <c r="D155" s="129" t="s">
        <v>872</v>
      </c>
      <c r="E155" s="130" t="s">
        <v>1</v>
      </c>
      <c r="F155" s="131" t="s">
        <v>873</v>
      </c>
      <c r="G155" s="136" t="s">
        <v>1068</v>
      </c>
      <c r="H155" s="132" t="s">
        <v>1069</v>
      </c>
      <c r="I155" s="132" t="s">
        <v>1068</v>
      </c>
      <c r="J155" s="132" t="s">
        <v>1069</v>
      </c>
      <c r="K155" s="132" t="s">
        <v>1069</v>
      </c>
      <c r="L155" s="133" t="s">
        <v>1068</v>
      </c>
      <c r="M155" s="132" t="s">
        <v>1069</v>
      </c>
      <c r="N155" s="134"/>
      <c r="O155" s="135"/>
    </row>
    <row r="156" spans="1:16" ht="51" x14ac:dyDescent="0.2">
      <c r="A156" s="126" t="s">
        <v>370</v>
      </c>
      <c r="B156" s="127" t="s">
        <v>370</v>
      </c>
      <c r="C156" s="128" t="s">
        <v>893</v>
      </c>
      <c r="D156" s="129" t="s">
        <v>894</v>
      </c>
      <c r="E156" s="130" t="s">
        <v>161</v>
      </c>
      <c r="F156" s="131" t="s">
        <v>895</v>
      </c>
      <c r="G156" s="136" t="s">
        <v>178</v>
      </c>
      <c r="H156" s="132" t="s">
        <v>1070</v>
      </c>
      <c r="I156" s="132" t="s">
        <v>178</v>
      </c>
      <c r="J156" s="132" t="s">
        <v>1070</v>
      </c>
      <c r="K156" s="132" t="s">
        <v>1070</v>
      </c>
      <c r="L156" s="133" t="s">
        <v>178</v>
      </c>
      <c r="M156" s="132" t="s">
        <v>1070</v>
      </c>
      <c r="N156" s="134"/>
      <c r="O156" s="135"/>
    </row>
    <row r="157" spans="1:16" ht="38.25" x14ac:dyDescent="0.2">
      <c r="A157" s="155" t="s">
        <v>371</v>
      </c>
      <c r="B157" s="156" t="s">
        <v>371</v>
      </c>
      <c r="C157" s="157" t="s">
        <v>431</v>
      </c>
      <c r="D157" s="158" t="s">
        <v>924</v>
      </c>
      <c r="E157" s="159" t="s">
        <v>161</v>
      </c>
      <c r="F157" s="160" t="s">
        <v>925</v>
      </c>
      <c r="G157" s="173" t="s">
        <v>178</v>
      </c>
      <c r="H157" s="161" t="s">
        <v>1071</v>
      </c>
      <c r="I157" s="185"/>
      <c r="J157" s="171"/>
      <c r="K157" s="171"/>
      <c r="L157" s="172"/>
      <c r="M157" s="171"/>
      <c r="N157" s="162" t="s">
        <v>178</v>
      </c>
      <c r="O157" s="161" t="s">
        <v>1071</v>
      </c>
    </row>
    <row r="158" spans="1:16" ht="63.75" x14ac:dyDescent="0.2">
      <c r="A158" s="155" t="s">
        <v>372</v>
      </c>
      <c r="B158" s="156" t="s">
        <v>372</v>
      </c>
      <c r="C158" s="157" t="s">
        <v>927</v>
      </c>
      <c r="D158" s="158" t="s">
        <v>928</v>
      </c>
      <c r="E158" s="159" t="s">
        <v>162</v>
      </c>
      <c r="F158" s="160" t="s">
        <v>929</v>
      </c>
      <c r="G158" s="160" t="s">
        <v>1072</v>
      </c>
      <c r="H158" s="161" t="s">
        <v>1073</v>
      </c>
      <c r="I158" s="185"/>
      <c r="J158" s="171"/>
      <c r="K158" s="171"/>
      <c r="L158" s="172"/>
      <c r="M158" s="171"/>
      <c r="N158" s="162" t="s">
        <v>1072</v>
      </c>
      <c r="O158" s="161" t="s">
        <v>1073</v>
      </c>
    </row>
    <row r="159" spans="1:16" ht="38.25" x14ac:dyDescent="0.2">
      <c r="A159" s="155" t="s">
        <v>373</v>
      </c>
      <c r="B159" s="156" t="s">
        <v>373</v>
      </c>
      <c r="C159" s="157" t="s">
        <v>1074</v>
      </c>
      <c r="D159" s="158" t="s">
        <v>1075</v>
      </c>
      <c r="E159" s="159" t="s">
        <v>252</v>
      </c>
      <c r="F159" s="160" t="s">
        <v>1076</v>
      </c>
      <c r="G159" s="160" t="s">
        <v>1077</v>
      </c>
      <c r="H159" s="161" t="s">
        <v>1078</v>
      </c>
      <c r="I159" s="185"/>
      <c r="J159" s="171"/>
      <c r="K159" s="171"/>
      <c r="L159" s="172"/>
      <c r="M159" s="171"/>
      <c r="N159" s="162" t="s">
        <v>1077</v>
      </c>
      <c r="O159" s="161" t="s">
        <v>1078</v>
      </c>
      <c r="P159" s="239"/>
    </row>
    <row r="160" spans="1:16" ht="51" x14ac:dyDescent="0.2">
      <c r="A160" s="155" t="s">
        <v>374</v>
      </c>
      <c r="B160" s="156" t="s">
        <v>374</v>
      </c>
      <c r="C160" s="157" t="s">
        <v>956</v>
      </c>
      <c r="D160" s="158" t="s">
        <v>957</v>
      </c>
      <c r="E160" s="159" t="s">
        <v>162</v>
      </c>
      <c r="F160" s="160" t="s">
        <v>958</v>
      </c>
      <c r="G160" s="160" t="s">
        <v>514</v>
      </c>
      <c r="H160" s="161" t="s">
        <v>1079</v>
      </c>
      <c r="I160" s="185"/>
      <c r="J160" s="171"/>
      <c r="K160" s="171"/>
      <c r="L160" s="172"/>
      <c r="M160" s="171"/>
      <c r="N160" s="162" t="s">
        <v>514</v>
      </c>
      <c r="O160" s="161" t="s">
        <v>1079</v>
      </c>
      <c r="P160" s="239"/>
    </row>
    <row r="161" spans="1:16" ht="38.25" x14ac:dyDescent="0.2">
      <c r="A161" s="155" t="s">
        <v>375</v>
      </c>
      <c r="B161" s="156" t="s">
        <v>375</v>
      </c>
      <c r="C161" s="157" t="s">
        <v>1080</v>
      </c>
      <c r="D161" s="158" t="s">
        <v>1081</v>
      </c>
      <c r="E161" s="159" t="s">
        <v>250</v>
      </c>
      <c r="F161" s="160" t="s">
        <v>1082</v>
      </c>
      <c r="G161" s="160" t="s">
        <v>1083</v>
      </c>
      <c r="H161" s="161" t="s">
        <v>1084</v>
      </c>
      <c r="I161" s="185"/>
      <c r="J161" s="171"/>
      <c r="K161" s="171"/>
      <c r="L161" s="172"/>
      <c r="M161" s="171"/>
      <c r="N161" s="162" t="s">
        <v>1083</v>
      </c>
      <c r="O161" s="161" t="s">
        <v>1084</v>
      </c>
      <c r="P161" s="239"/>
    </row>
    <row r="162" spans="1:16" ht="38.25" x14ac:dyDescent="0.2">
      <c r="A162" s="155" t="s">
        <v>376</v>
      </c>
      <c r="B162" s="156" t="s">
        <v>376</v>
      </c>
      <c r="C162" s="157" t="s">
        <v>1085</v>
      </c>
      <c r="D162" s="158" t="s">
        <v>1086</v>
      </c>
      <c r="E162" s="159" t="s">
        <v>252</v>
      </c>
      <c r="F162" s="160" t="s">
        <v>1087</v>
      </c>
      <c r="G162" s="160" t="s">
        <v>666</v>
      </c>
      <c r="H162" s="161" t="s">
        <v>1088</v>
      </c>
      <c r="I162" s="185"/>
      <c r="J162" s="171"/>
      <c r="K162" s="171"/>
      <c r="L162" s="172"/>
      <c r="M162" s="171"/>
      <c r="N162" s="162" t="s">
        <v>666</v>
      </c>
      <c r="O162" s="161" t="s">
        <v>1089</v>
      </c>
    </row>
    <row r="163" spans="1:16" ht="51" x14ac:dyDescent="0.2">
      <c r="A163" s="163" t="s">
        <v>304</v>
      </c>
      <c r="B163" s="164" t="s">
        <v>304</v>
      </c>
      <c r="C163" s="165" t="s">
        <v>860</v>
      </c>
      <c r="D163" s="166" t="s">
        <v>861</v>
      </c>
      <c r="E163" s="167" t="s">
        <v>252</v>
      </c>
      <c r="F163" s="168" t="s">
        <v>862</v>
      </c>
      <c r="G163" s="168" t="s">
        <v>666</v>
      </c>
      <c r="H163" s="169" t="s">
        <v>1090</v>
      </c>
      <c r="I163" s="176"/>
      <c r="J163" s="174"/>
      <c r="K163" s="174"/>
      <c r="L163" s="175"/>
      <c r="M163" s="174"/>
      <c r="N163" s="170" t="s">
        <v>666</v>
      </c>
      <c r="O163" s="169" t="s">
        <v>1090</v>
      </c>
    </row>
    <row r="164" spans="1:16" ht="12.75" x14ac:dyDescent="0.2">
      <c r="A164" s="203" t="s">
        <v>1091</v>
      </c>
      <c r="B164" s="204"/>
      <c r="C164" s="204"/>
      <c r="D164" s="204"/>
      <c r="E164" s="204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</row>
    <row r="165" spans="1:16" ht="38.25" x14ac:dyDescent="0.2">
      <c r="A165" s="126" t="s">
        <v>377</v>
      </c>
      <c r="B165" s="127" t="s">
        <v>377</v>
      </c>
      <c r="C165" s="128" t="s">
        <v>1092</v>
      </c>
      <c r="D165" s="129" t="s">
        <v>1093</v>
      </c>
      <c r="E165" s="130" t="s">
        <v>159</v>
      </c>
      <c r="F165" s="131" t="s">
        <v>1094</v>
      </c>
      <c r="G165" s="131" t="s">
        <v>1095</v>
      </c>
      <c r="H165" s="132" t="s">
        <v>1096</v>
      </c>
      <c r="I165" s="132" t="s">
        <v>1095</v>
      </c>
      <c r="J165" s="132" t="s">
        <v>1096</v>
      </c>
      <c r="K165" s="132" t="s">
        <v>1096</v>
      </c>
      <c r="L165" s="133" t="s">
        <v>1095</v>
      </c>
      <c r="M165" s="132" t="s">
        <v>1096</v>
      </c>
      <c r="N165" s="134"/>
      <c r="O165" s="132"/>
    </row>
    <row r="166" spans="1:16" ht="51" x14ac:dyDescent="0.2">
      <c r="A166" s="126" t="s">
        <v>378</v>
      </c>
      <c r="B166" s="127" t="s">
        <v>378</v>
      </c>
      <c r="C166" s="128" t="s">
        <v>997</v>
      </c>
      <c r="D166" s="129" t="s">
        <v>998</v>
      </c>
      <c r="E166" s="130" t="s">
        <v>1</v>
      </c>
      <c r="F166" s="131" t="s">
        <v>999</v>
      </c>
      <c r="G166" s="131" t="s">
        <v>1097</v>
      </c>
      <c r="H166" s="132" t="s">
        <v>1098</v>
      </c>
      <c r="I166" s="132" t="s">
        <v>1097</v>
      </c>
      <c r="J166" s="132" t="s">
        <v>1098</v>
      </c>
      <c r="K166" s="132" t="s">
        <v>1098</v>
      </c>
      <c r="L166" s="133" t="s">
        <v>1097</v>
      </c>
      <c r="M166" s="132" t="s">
        <v>1098</v>
      </c>
      <c r="N166" s="134"/>
      <c r="O166" s="135"/>
    </row>
    <row r="167" spans="1:16" ht="51" x14ac:dyDescent="0.2">
      <c r="A167" s="126" t="s">
        <v>379</v>
      </c>
      <c r="B167" s="127" t="s">
        <v>379</v>
      </c>
      <c r="C167" s="128" t="s">
        <v>1006</v>
      </c>
      <c r="D167" s="129" t="s">
        <v>669</v>
      </c>
      <c r="E167" s="130" t="s">
        <v>1</v>
      </c>
      <c r="F167" s="131" t="s">
        <v>670</v>
      </c>
      <c r="G167" s="131" t="s">
        <v>1099</v>
      </c>
      <c r="H167" s="132" t="s">
        <v>1100</v>
      </c>
      <c r="I167" s="132" t="s">
        <v>1099</v>
      </c>
      <c r="J167" s="132" t="s">
        <v>1100</v>
      </c>
      <c r="K167" s="132" t="s">
        <v>1100</v>
      </c>
      <c r="L167" s="133" t="s">
        <v>1099</v>
      </c>
      <c r="M167" s="132" t="s">
        <v>1100</v>
      </c>
      <c r="N167" s="134"/>
      <c r="O167" s="135"/>
    </row>
    <row r="168" spans="1:16" ht="51" x14ac:dyDescent="0.2">
      <c r="A168" s="126" t="s">
        <v>262</v>
      </c>
      <c r="B168" s="127" t="s">
        <v>262</v>
      </c>
      <c r="C168" s="128" t="s">
        <v>1101</v>
      </c>
      <c r="D168" s="129" t="s">
        <v>1102</v>
      </c>
      <c r="E168" s="130" t="s">
        <v>162</v>
      </c>
      <c r="F168" s="131" t="s">
        <v>1103</v>
      </c>
      <c r="G168" s="131" t="s">
        <v>1104</v>
      </c>
      <c r="H168" s="132" t="s">
        <v>1105</v>
      </c>
      <c r="I168" s="132" t="s">
        <v>1104</v>
      </c>
      <c r="J168" s="132" t="s">
        <v>1105</v>
      </c>
      <c r="K168" s="132" t="s">
        <v>1105</v>
      </c>
      <c r="L168" s="133" t="s">
        <v>1104</v>
      </c>
      <c r="M168" s="132" t="s">
        <v>1105</v>
      </c>
      <c r="N168" s="134"/>
      <c r="O168" s="135"/>
    </row>
    <row r="169" spans="1:16" ht="51" x14ac:dyDescent="0.2">
      <c r="A169" s="126" t="s">
        <v>380</v>
      </c>
      <c r="B169" s="127" t="s">
        <v>380</v>
      </c>
      <c r="C169" s="128" t="s">
        <v>1106</v>
      </c>
      <c r="D169" s="129" t="s">
        <v>1107</v>
      </c>
      <c r="E169" s="130" t="s">
        <v>162</v>
      </c>
      <c r="F169" s="131" t="s">
        <v>1108</v>
      </c>
      <c r="G169" s="131" t="s">
        <v>1109</v>
      </c>
      <c r="H169" s="132" t="s">
        <v>1110</v>
      </c>
      <c r="I169" s="148"/>
      <c r="J169" s="135"/>
      <c r="K169" s="135"/>
      <c r="L169" s="134"/>
      <c r="M169" s="135"/>
      <c r="N169" s="133" t="s">
        <v>1109</v>
      </c>
      <c r="O169" s="132" t="s">
        <v>1110</v>
      </c>
    </row>
    <row r="170" spans="1:16" ht="51" x14ac:dyDescent="0.2">
      <c r="A170" s="126" t="s">
        <v>381</v>
      </c>
      <c r="B170" s="127" t="s">
        <v>381</v>
      </c>
      <c r="C170" s="128" t="s">
        <v>1111</v>
      </c>
      <c r="D170" s="129" t="s">
        <v>1112</v>
      </c>
      <c r="E170" s="130" t="s">
        <v>162</v>
      </c>
      <c r="F170" s="131" t="s">
        <v>1113</v>
      </c>
      <c r="G170" s="131" t="s">
        <v>1114</v>
      </c>
      <c r="H170" s="132" t="s">
        <v>1115</v>
      </c>
      <c r="I170" s="132" t="s">
        <v>1114</v>
      </c>
      <c r="J170" s="132" t="s">
        <v>1115</v>
      </c>
      <c r="K170" s="132" t="s">
        <v>1116</v>
      </c>
      <c r="L170" s="133" t="s">
        <v>1114</v>
      </c>
      <c r="M170" s="132" t="s">
        <v>1116</v>
      </c>
      <c r="N170" s="134"/>
      <c r="O170" s="135"/>
    </row>
    <row r="171" spans="1:16" ht="38.25" x14ac:dyDescent="0.2">
      <c r="A171" s="155" t="s">
        <v>382</v>
      </c>
      <c r="B171" s="156" t="s">
        <v>382</v>
      </c>
      <c r="C171" s="157" t="s">
        <v>590</v>
      </c>
      <c r="D171" s="158" t="s">
        <v>591</v>
      </c>
      <c r="E171" s="159" t="s">
        <v>0</v>
      </c>
      <c r="F171" s="160" t="s">
        <v>592</v>
      </c>
      <c r="G171" s="160" t="s">
        <v>1117</v>
      </c>
      <c r="H171" s="161" t="s">
        <v>1118</v>
      </c>
      <c r="I171" s="161" t="s">
        <v>1119</v>
      </c>
      <c r="J171" s="161" t="s">
        <v>1120</v>
      </c>
      <c r="K171" s="161" t="s">
        <v>1120</v>
      </c>
      <c r="L171" s="162" t="s">
        <v>1119</v>
      </c>
      <c r="M171" s="161" t="s">
        <v>1120</v>
      </c>
      <c r="N171" s="162" t="s">
        <v>1121</v>
      </c>
      <c r="O171" s="161" t="s">
        <v>923</v>
      </c>
    </row>
    <row r="172" spans="1:16" ht="38.25" x14ac:dyDescent="0.2">
      <c r="A172" s="155" t="s">
        <v>383</v>
      </c>
      <c r="B172" s="156" t="s">
        <v>383</v>
      </c>
      <c r="C172" s="157" t="s">
        <v>251</v>
      </c>
      <c r="D172" s="158" t="s">
        <v>598</v>
      </c>
      <c r="E172" s="159" t="s">
        <v>252</v>
      </c>
      <c r="F172" s="160" t="s">
        <v>599</v>
      </c>
      <c r="G172" s="160" t="s">
        <v>1122</v>
      </c>
      <c r="H172" s="161" t="s">
        <v>1123</v>
      </c>
      <c r="I172" s="161" t="s">
        <v>1122</v>
      </c>
      <c r="J172" s="161" t="s">
        <v>1123</v>
      </c>
      <c r="K172" s="161" t="s">
        <v>1123</v>
      </c>
      <c r="L172" s="162" t="s">
        <v>1122</v>
      </c>
      <c r="M172" s="161" t="s">
        <v>1123</v>
      </c>
      <c r="N172" s="172"/>
      <c r="O172" s="161"/>
    </row>
    <row r="173" spans="1:16" ht="51" x14ac:dyDescent="0.2">
      <c r="A173" s="155" t="s">
        <v>384</v>
      </c>
      <c r="B173" s="156" t="s">
        <v>384</v>
      </c>
      <c r="C173" s="157" t="s">
        <v>284</v>
      </c>
      <c r="D173" s="158" t="s">
        <v>623</v>
      </c>
      <c r="E173" s="159" t="s">
        <v>162</v>
      </c>
      <c r="F173" s="160" t="s">
        <v>624</v>
      </c>
      <c r="G173" s="160" t="s">
        <v>1124</v>
      </c>
      <c r="H173" s="161" t="s">
        <v>1125</v>
      </c>
      <c r="I173" s="161" t="s">
        <v>1124</v>
      </c>
      <c r="J173" s="161" t="s">
        <v>1125</v>
      </c>
      <c r="K173" s="161" t="s">
        <v>1125</v>
      </c>
      <c r="L173" s="162" t="s">
        <v>1124</v>
      </c>
      <c r="M173" s="161" t="s">
        <v>1125</v>
      </c>
      <c r="N173" s="172"/>
      <c r="O173" s="171"/>
    </row>
    <row r="174" spans="1:16" ht="51" x14ac:dyDescent="0.2">
      <c r="A174" s="163" t="s">
        <v>385</v>
      </c>
      <c r="B174" s="164" t="s">
        <v>385</v>
      </c>
      <c r="C174" s="165" t="s">
        <v>253</v>
      </c>
      <c r="D174" s="166" t="s">
        <v>628</v>
      </c>
      <c r="E174" s="167" t="s">
        <v>162</v>
      </c>
      <c r="F174" s="168" t="s">
        <v>629</v>
      </c>
      <c r="G174" s="168" t="s">
        <v>1126</v>
      </c>
      <c r="H174" s="169" t="s">
        <v>1127</v>
      </c>
      <c r="I174" s="169" t="s">
        <v>1126</v>
      </c>
      <c r="J174" s="169" t="s">
        <v>1127</v>
      </c>
      <c r="K174" s="169" t="s">
        <v>1127</v>
      </c>
      <c r="L174" s="170" t="s">
        <v>1126</v>
      </c>
      <c r="M174" s="169" t="s">
        <v>1127</v>
      </c>
      <c r="N174" s="175"/>
      <c r="O174" s="174"/>
    </row>
    <row r="175" spans="1:16" ht="12.75" x14ac:dyDescent="0.2">
      <c r="A175" s="203" t="s">
        <v>1128</v>
      </c>
      <c r="B175" s="204"/>
      <c r="C175" s="204"/>
      <c r="D175" s="204"/>
      <c r="E175" s="204"/>
      <c r="F175" s="204"/>
      <c r="G175" s="204"/>
      <c r="H175" s="204"/>
      <c r="I175" s="204"/>
      <c r="J175" s="204"/>
      <c r="K175" s="204"/>
      <c r="L175" s="204"/>
      <c r="M175" s="204"/>
      <c r="N175" s="204"/>
      <c r="O175" s="204"/>
    </row>
    <row r="176" spans="1:16" ht="51" x14ac:dyDescent="0.2">
      <c r="A176" s="126" t="s">
        <v>386</v>
      </c>
      <c r="B176" s="127" t="s">
        <v>386</v>
      </c>
      <c r="C176" s="128" t="s">
        <v>1129</v>
      </c>
      <c r="D176" s="129" t="s">
        <v>1130</v>
      </c>
      <c r="E176" s="130" t="s">
        <v>1131</v>
      </c>
      <c r="F176" s="131" t="s">
        <v>1132</v>
      </c>
      <c r="G176" s="131" t="s">
        <v>666</v>
      </c>
      <c r="H176" s="132" t="s">
        <v>1133</v>
      </c>
      <c r="I176" s="132" t="s">
        <v>666</v>
      </c>
      <c r="J176" s="132" t="s">
        <v>1133</v>
      </c>
      <c r="K176" s="132" t="s">
        <v>1133</v>
      </c>
      <c r="L176" s="133" t="s">
        <v>666</v>
      </c>
      <c r="M176" s="132" t="s">
        <v>1133</v>
      </c>
      <c r="N176" s="134"/>
      <c r="O176" s="135"/>
    </row>
    <row r="177" spans="1:15" ht="51" x14ac:dyDescent="0.2">
      <c r="A177" s="126" t="s">
        <v>387</v>
      </c>
      <c r="B177" s="127" t="s">
        <v>387</v>
      </c>
      <c r="C177" s="128" t="s">
        <v>1134</v>
      </c>
      <c r="D177" s="129" t="s">
        <v>1135</v>
      </c>
      <c r="E177" s="130" t="s">
        <v>161</v>
      </c>
      <c r="F177" s="131" t="s">
        <v>1136</v>
      </c>
      <c r="G177" s="136" t="s">
        <v>178</v>
      </c>
      <c r="H177" s="132" t="s">
        <v>1137</v>
      </c>
      <c r="I177" s="148"/>
      <c r="J177" s="135"/>
      <c r="K177" s="135"/>
      <c r="L177" s="134"/>
      <c r="M177" s="135"/>
      <c r="N177" s="133" t="s">
        <v>178</v>
      </c>
      <c r="O177" s="132" t="s">
        <v>1137</v>
      </c>
    </row>
    <row r="178" spans="1:15" ht="38.25" x14ac:dyDescent="0.2">
      <c r="A178" s="126" t="s">
        <v>388</v>
      </c>
      <c r="B178" s="127" t="s">
        <v>388</v>
      </c>
      <c r="C178" s="128" t="s">
        <v>1138</v>
      </c>
      <c r="D178" s="129" t="s">
        <v>1139</v>
      </c>
      <c r="E178" s="130" t="s">
        <v>1131</v>
      </c>
      <c r="F178" s="131" t="s">
        <v>1140</v>
      </c>
      <c r="G178" s="131" t="s">
        <v>666</v>
      </c>
      <c r="H178" s="132" t="s">
        <v>1141</v>
      </c>
      <c r="I178" s="132" t="s">
        <v>666</v>
      </c>
      <c r="J178" s="132" t="s">
        <v>1141</v>
      </c>
      <c r="K178" s="132" t="s">
        <v>1141</v>
      </c>
      <c r="L178" s="133" t="s">
        <v>666</v>
      </c>
      <c r="M178" s="132" t="s">
        <v>1141</v>
      </c>
      <c r="N178" s="134"/>
      <c r="O178" s="135"/>
    </row>
    <row r="179" spans="1:15" ht="63.75" x14ac:dyDescent="0.2">
      <c r="A179" s="137" t="s">
        <v>389</v>
      </c>
      <c r="B179" s="138" t="s">
        <v>389</v>
      </c>
      <c r="C179" s="139" t="s">
        <v>1142</v>
      </c>
      <c r="D179" s="140" t="s">
        <v>1143</v>
      </c>
      <c r="E179" s="141" t="s">
        <v>161</v>
      </c>
      <c r="F179" s="142" t="s">
        <v>1144</v>
      </c>
      <c r="G179" s="142" t="s">
        <v>1145</v>
      </c>
      <c r="H179" s="143" t="s">
        <v>1146</v>
      </c>
      <c r="I179" s="143" t="s">
        <v>1145</v>
      </c>
      <c r="J179" s="143" t="s">
        <v>1146</v>
      </c>
      <c r="K179" s="143" t="s">
        <v>1146</v>
      </c>
      <c r="L179" s="147" t="s">
        <v>1145</v>
      </c>
      <c r="M179" s="143" t="s">
        <v>1146</v>
      </c>
      <c r="N179" s="146"/>
      <c r="O179" s="145"/>
    </row>
    <row r="180" spans="1:15" ht="12.75" x14ac:dyDescent="0.2">
      <c r="A180" s="203" t="s">
        <v>1147</v>
      </c>
      <c r="B180" s="204"/>
      <c r="C180" s="204"/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</row>
    <row r="181" spans="1:15" ht="38.25" x14ac:dyDescent="0.2">
      <c r="A181" s="126" t="s">
        <v>390</v>
      </c>
      <c r="B181" s="127" t="s">
        <v>390</v>
      </c>
      <c r="C181" s="128" t="s">
        <v>1148</v>
      </c>
      <c r="D181" s="129" t="s">
        <v>1149</v>
      </c>
      <c r="E181" s="130" t="s">
        <v>1150</v>
      </c>
      <c r="F181" s="131" t="s">
        <v>1151</v>
      </c>
      <c r="G181" s="131" t="s">
        <v>1152</v>
      </c>
      <c r="H181" s="132" t="s">
        <v>1153</v>
      </c>
      <c r="I181" s="132" t="s">
        <v>1152</v>
      </c>
      <c r="J181" s="132" t="s">
        <v>1153</v>
      </c>
      <c r="K181" s="132" t="s">
        <v>1153</v>
      </c>
      <c r="L181" s="133" t="s">
        <v>1152</v>
      </c>
      <c r="M181" s="132" t="s">
        <v>1153</v>
      </c>
      <c r="N181" s="134"/>
      <c r="O181" s="135"/>
    </row>
    <row r="182" spans="1:15" ht="51" x14ac:dyDescent="0.2">
      <c r="A182" s="126" t="s">
        <v>391</v>
      </c>
      <c r="B182" s="127" t="s">
        <v>391</v>
      </c>
      <c r="C182" s="128" t="s">
        <v>1154</v>
      </c>
      <c r="D182" s="129" t="s">
        <v>1155</v>
      </c>
      <c r="E182" s="130" t="s">
        <v>263</v>
      </c>
      <c r="F182" s="131" t="s">
        <v>1156</v>
      </c>
      <c r="G182" s="131" t="s">
        <v>1157</v>
      </c>
      <c r="H182" s="132" t="s">
        <v>1158</v>
      </c>
      <c r="I182" s="132" t="s">
        <v>1157</v>
      </c>
      <c r="J182" s="132" t="s">
        <v>1158</v>
      </c>
      <c r="K182" s="132" t="s">
        <v>1158</v>
      </c>
      <c r="L182" s="133" t="s">
        <v>1157</v>
      </c>
      <c r="M182" s="132" t="s">
        <v>1158</v>
      </c>
      <c r="N182" s="134"/>
      <c r="O182" s="135"/>
    </row>
    <row r="183" spans="1:15" ht="38.25" x14ac:dyDescent="0.2">
      <c r="A183" s="126" t="s">
        <v>392</v>
      </c>
      <c r="B183" s="127" t="s">
        <v>392</v>
      </c>
      <c r="C183" s="128" t="s">
        <v>1159</v>
      </c>
      <c r="D183" s="129" t="s">
        <v>1160</v>
      </c>
      <c r="E183" s="130" t="s">
        <v>1</v>
      </c>
      <c r="F183" s="131" t="s">
        <v>1161</v>
      </c>
      <c r="G183" s="136" t="s">
        <v>1162</v>
      </c>
      <c r="H183" s="132" t="s">
        <v>1163</v>
      </c>
      <c r="I183" s="132" t="s">
        <v>1164</v>
      </c>
      <c r="J183" s="132" t="s">
        <v>1165</v>
      </c>
      <c r="K183" s="132" t="s">
        <v>1165</v>
      </c>
      <c r="L183" s="133" t="s">
        <v>1164</v>
      </c>
      <c r="M183" s="132" t="s">
        <v>1165</v>
      </c>
      <c r="N183" s="133" t="s">
        <v>1166</v>
      </c>
      <c r="O183" s="132" t="s">
        <v>1167</v>
      </c>
    </row>
    <row r="184" spans="1:15" ht="51" x14ac:dyDescent="0.2">
      <c r="A184" s="126" t="s">
        <v>393</v>
      </c>
      <c r="B184" s="127" t="s">
        <v>393</v>
      </c>
      <c r="C184" s="128" t="s">
        <v>1168</v>
      </c>
      <c r="D184" s="129" t="s">
        <v>1169</v>
      </c>
      <c r="E184" s="130" t="s">
        <v>1</v>
      </c>
      <c r="F184" s="131" t="s">
        <v>1170</v>
      </c>
      <c r="G184" s="131" t="s">
        <v>1171</v>
      </c>
      <c r="H184" s="132" t="s">
        <v>1172</v>
      </c>
      <c r="I184" s="132" t="s">
        <v>1173</v>
      </c>
      <c r="J184" s="132" t="s">
        <v>1174</v>
      </c>
      <c r="K184" s="132" t="s">
        <v>1175</v>
      </c>
      <c r="L184" s="133" t="s">
        <v>1173</v>
      </c>
      <c r="M184" s="132" t="s">
        <v>1175</v>
      </c>
      <c r="N184" s="133" t="s">
        <v>1176</v>
      </c>
      <c r="O184" s="132" t="s">
        <v>1177</v>
      </c>
    </row>
    <row r="185" spans="1:15" ht="51" x14ac:dyDescent="0.2">
      <c r="A185" s="126" t="s">
        <v>394</v>
      </c>
      <c r="B185" s="127" t="s">
        <v>394</v>
      </c>
      <c r="C185" s="128" t="s">
        <v>1178</v>
      </c>
      <c r="D185" s="129" t="s">
        <v>1179</v>
      </c>
      <c r="E185" s="130" t="s">
        <v>1</v>
      </c>
      <c r="F185" s="131" t="s">
        <v>1180</v>
      </c>
      <c r="G185" s="131" t="s">
        <v>1181</v>
      </c>
      <c r="H185" s="132" t="s">
        <v>1182</v>
      </c>
      <c r="I185" s="132" t="s">
        <v>1183</v>
      </c>
      <c r="J185" s="132" t="s">
        <v>1184</v>
      </c>
      <c r="K185" s="132" t="s">
        <v>1184</v>
      </c>
      <c r="L185" s="133" t="s">
        <v>1183</v>
      </c>
      <c r="M185" s="132" t="s">
        <v>1184</v>
      </c>
      <c r="N185" s="133" t="s">
        <v>1185</v>
      </c>
      <c r="O185" s="132" t="s">
        <v>1186</v>
      </c>
    </row>
    <row r="186" spans="1:15" ht="38.25" x14ac:dyDescent="0.2">
      <c r="A186" s="126" t="s">
        <v>395</v>
      </c>
      <c r="B186" s="127" t="s">
        <v>395</v>
      </c>
      <c r="C186" s="128" t="s">
        <v>1187</v>
      </c>
      <c r="D186" s="129" t="s">
        <v>1188</v>
      </c>
      <c r="E186" s="130" t="s">
        <v>250</v>
      </c>
      <c r="F186" s="131" t="s">
        <v>1189</v>
      </c>
      <c r="G186" s="131" t="s">
        <v>1190</v>
      </c>
      <c r="H186" s="132" t="s">
        <v>1191</v>
      </c>
      <c r="I186" s="132" t="s">
        <v>1192</v>
      </c>
      <c r="J186" s="132" t="s">
        <v>1193</v>
      </c>
      <c r="K186" s="132" t="s">
        <v>1193</v>
      </c>
      <c r="L186" s="133" t="s">
        <v>1192</v>
      </c>
      <c r="M186" s="132" t="s">
        <v>1193</v>
      </c>
      <c r="N186" s="133" t="s">
        <v>1194</v>
      </c>
      <c r="O186" s="132" t="s">
        <v>1195</v>
      </c>
    </row>
    <row r="187" spans="1:15" ht="51" x14ac:dyDescent="0.2">
      <c r="A187" s="126" t="s">
        <v>396</v>
      </c>
      <c r="B187" s="127" t="s">
        <v>396</v>
      </c>
      <c r="C187" s="128" t="s">
        <v>1196</v>
      </c>
      <c r="D187" s="129" t="s">
        <v>1197</v>
      </c>
      <c r="E187" s="130" t="s">
        <v>250</v>
      </c>
      <c r="F187" s="131" t="s">
        <v>1198</v>
      </c>
      <c r="G187" s="131" t="s">
        <v>1199</v>
      </c>
      <c r="H187" s="132" t="s">
        <v>1200</v>
      </c>
      <c r="I187" s="132" t="s">
        <v>1192</v>
      </c>
      <c r="J187" s="132" t="s">
        <v>1201</v>
      </c>
      <c r="K187" s="132" t="s">
        <v>1202</v>
      </c>
      <c r="L187" s="133" t="s">
        <v>1192</v>
      </c>
      <c r="M187" s="132" t="s">
        <v>1202</v>
      </c>
      <c r="N187" s="133" t="s">
        <v>1203</v>
      </c>
      <c r="O187" s="132" t="s">
        <v>1204</v>
      </c>
    </row>
    <row r="188" spans="1:15" ht="51" x14ac:dyDescent="0.2">
      <c r="A188" s="137" t="s">
        <v>397</v>
      </c>
      <c r="B188" s="138" t="s">
        <v>397</v>
      </c>
      <c r="C188" s="139" t="s">
        <v>1205</v>
      </c>
      <c r="D188" s="140" t="s">
        <v>1206</v>
      </c>
      <c r="E188" s="141" t="s">
        <v>162</v>
      </c>
      <c r="F188" s="142" t="s">
        <v>1207</v>
      </c>
      <c r="G188" s="142" t="s">
        <v>1208</v>
      </c>
      <c r="H188" s="143" t="s">
        <v>1209</v>
      </c>
      <c r="I188" s="143" t="s">
        <v>1208</v>
      </c>
      <c r="J188" s="143" t="s">
        <v>1209</v>
      </c>
      <c r="K188" s="143" t="s">
        <v>1209</v>
      </c>
      <c r="L188" s="147" t="s">
        <v>1208</v>
      </c>
      <c r="M188" s="143" t="s">
        <v>1209</v>
      </c>
      <c r="N188" s="146"/>
      <c r="O188" s="145"/>
    </row>
    <row r="189" spans="1:15" ht="12.75" x14ac:dyDescent="0.2">
      <c r="A189" s="203" t="s">
        <v>1210</v>
      </c>
      <c r="B189" s="204"/>
      <c r="C189" s="204"/>
      <c r="D189" s="204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</row>
    <row r="190" spans="1:15" ht="38.25" x14ac:dyDescent="0.2">
      <c r="A190" s="155" t="s">
        <v>398</v>
      </c>
      <c r="B190" s="156" t="s">
        <v>398</v>
      </c>
      <c r="C190" s="157" t="s">
        <v>977</v>
      </c>
      <c r="D190" s="158" t="s">
        <v>978</v>
      </c>
      <c r="E190" s="159" t="s">
        <v>159</v>
      </c>
      <c r="F190" s="160" t="s">
        <v>979</v>
      </c>
      <c r="G190" s="160" t="s">
        <v>725</v>
      </c>
      <c r="H190" s="161" t="s">
        <v>1211</v>
      </c>
      <c r="I190" s="185"/>
      <c r="J190" s="171"/>
      <c r="K190" s="171"/>
      <c r="L190" s="172"/>
      <c r="M190" s="171"/>
      <c r="N190" s="162" t="s">
        <v>725</v>
      </c>
      <c r="O190" s="161" t="s">
        <v>1211</v>
      </c>
    </row>
    <row r="191" spans="1:15" ht="51" x14ac:dyDescent="0.2">
      <c r="A191" s="155" t="s">
        <v>399</v>
      </c>
      <c r="B191" s="156" t="s">
        <v>399</v>
      </c>
      <c r="C191" s="157" t="s">
        <v>983</v>
      </c>
      <c r="D191" s="158" t="s">
        <v>984</v>
      </c>
      <c r="E191" s="159" t="s">
        <v>1</v>
      </c>
      <c r="F191" s="160" t="s">
        <v>985</v>
      </c>
      <c r="G191" s="160" t="s">
        <v>1212</v>
      </c>
      <c r="H191" s="161" t="s">
        <v>1213</v>
      </c>
      <c r="I191" s="185"/>
      <c r="J191" s="171"/>
      <c r="K191" s="171"/>
      <c r="L191" s="172"/>
      <c r="M191" s="171"/>
      <c r="N191" s="162" t="s">
        <v>1212</v>
      </c>
      <c r="O191" s="161" t="s">
        <v>1213</v>
      </c>
    </row>
    <row r="192" spans="1:15" ht="38.25" x14ac:dyDescent="0.2">
      <c r="A192" s="126" t="s">
        <v>400</v>
      </c>
      <c r="B192" s="127" t="s">
        <v>400</v>
      </c>
      <c r="C192" s="128" t="s">
        <v>1214</v>
      </c>
      <c r="D192" s="129" t="s">
        <v>1215</v>
      </c>
      <c r="E192" s="130" t="s">
        <v>430</v>
      </c>
      <c r="F192" s="131" t="s">
        <v>1216</v>
      </c>
      <c r="G192" s="131" t="s">
        <v>666</v>
      </c>
      <c r="H192" s="132" t="s">
        <v>1217</v>
      </c>
      <c r="I192" s="148"/>
      <c r="J192" s="135"/>
      <c r="K192" s="135"/>
      <c r="L192" s="134"/>
      <c r="M192" s="135"/>
      <c r="N192" s="133" t="s">
        <v>666</v>
      </c>
      <c r="O192" s="132" t="s">
        <v>1217</v>
      </c>
    </row>
    <row r="193" spans="1:15" ht="51" x14ac:dyDescent="0.2">
      <c r="A193" s="126" t="s">
        <v>401</v>
      </c>
      <c r="B193" s="127" t="s">
        <v>401</v>
      </c>
      <c r="C193" s="128" t="s">
        <v>1218</v>
      </c>
      <c r="D193" s="129" t="s">
        <v>1219</v>
      </c>
      <c r="E193" s="130" t="s">
        <v>161</v>
      </c>
      <c r="F193" s="131" t="s">
        <v>1220</v>
      </c>
      <c r="G193" s="136" t="s">
        <v>178</v>
      </c>
      <c r="H193" s="132" t="s">
        <v>1221</v>
      </c>
      <c r="I193" s="148"/>
      <c r="J193" s="135"/>
      <c r="K193" s="135"/>
      <c r="L193" s="134"/>
      <c r="M193" s="135"/>
      <c r="N193" s="133" t="s">
        <v>178</v>
      </c>
      <c r="O193" s="132" t="s">
        <v>1221</v>
      </c>
    </row>
    <row r="194" spans="1:15" ht="38.25" x14ac:dyDescent="0.2">
      <c r="A194" s="155" t="s">
        <v>402</v>
      </c>
      <c r="B194" s="156" t="s">
        <v>402</v>
      </c>
      <c r="C194" s="157" t="s">
        <v>1222</v>
      </c>
      <c r="D194" s="158" t="s">
        <v>1223</v>
      </c>
      <c r="E194" s="159" t="s">
        <v>264</v>
      </c>
      <c r="F194" s="160" t="s">
        <v>1224</v>
      </c>
      <c r="G194" s="160" t="s">
        <v>1225</v>
      </c>
      <c r="H194" s="161" t="s">
        <v>1226</v>
      </c>
      <c r="I194" s="185"/>
      <c r="J194" s="171"/>
      <c r="K194" s="171"/>
      <c r="L194" s="172"/>
      <c r="M194" s="171"/>
      <c r="N194" s="162" t="s">
        <v>1225</v>
      </c>
      <c r="O194" s="161" t="s">
        <v>1226</v>
      </c>
    </row>
    <row r="195" spans="1:15" ht="51" x14ac:dyDescent="0.2">
      <c r="A195" s="155" t="s">
        <v>403</v>
      </c>
      <c r="B195" s="156" t="s">
        <v>403</v>
      </c>
      <c r="C195" s="157" t="s">
        <v>1227</v>
      </c>
      <c r="D195" s="158" t="s">
        <v>1228</v>
      </c>
      <c r="E195" s="159" t="s">
        <v>263</v>
      </c>
      <c r="F195" s="160" t="s">
        <v>1229</v>
      </c>
      <c r="G195" s="160" t="s">
        <v>1230</v>
      </c>
      <c r="H195" s="161" t="s">
        <v>1231</v>
      </c>
      <c r="I195" s="185"/>
      <c r="J195" s="171"/>
      <c r="K195" s="171"/>
      <c r="L195" s="172"/>
      <c r="M195" s="171"/>
      <c r="N195" s="162" t="s">
        <v>1230</v>
      </c>
      <c r="O195" s="161" t="s">
        <v>1231</v>
      </c>
    </row>
    <row r="196" spans="1:15" ht="38.25" x14ac:dyDescent="0.2">
      <c r="A196" s="155" t="s">
        <v>404</v>
      </c>
      <c r="B196" s="156" t="s">
        <v>404</v>
      </c>
      <c r="C196" s="157" t="s">
        <v>251</v>
      </c>
      <c r="D196" s="158" t="s">
        <v>598</v>
      </c>
      <c r="E196" s="159" t="s">
        <v>252</v>
      </c>
      <c r="F196" s="160" t="s">
        <v>599</v>
      </c>
      <c r="G196" s="160" t="s">
        <v>1232</v>
      </c>
      <c r="H196" s="161" t="s">
        <v>1233</v>
      </c>
      <c r="I196" s="185"/>
      <c r="J196" s="171"/>
      <c r="K196" s="171"/>
      <c r="L196" s="172"/>
      <c r="M196" s="171"/>
      <c r="N196" s="162" t="s">
        <v>1232</v>
      </c>
      <c r="O196" s="161" t="s">
        <v>1233</v>
      </c>
    </row>
    <row r="197" spans="1:15" ht="51" x14ac:dyDescent="0.2">
      <c r="A197" s="155" t="s">
        <v>405</v>
      </c>
      <c r="B197" s="156" t="s">
        <v>405</v>
      </c>
      <c r="C197" s="157" t="s">
        <v>284</v>
      </c>
      <c r="D197" s="158" t="s">
        <v>623</v>
      </c>
      <c r="E197" s="159" t="s">
        <v>162</v>
      </c>
      <c r="F197" s="160" t="s">
        <v>624</v>
      </c>
      <c r="G197" s="160" t="s">
        <v>1234</v>
      </c>
      <c r="H197" s="161" t="s">
        <v>1235</v>
      </c>
      <c r="I197" s="185"/>
      <c r="J197" s="171"/>
      <c r="K197" s="171"/>
      <c r="L197" s="172"/>
      <c r="M197" s="171"/>
      <c r="N197" s="162" t="s">
        <v>1234</v>
      </c>
      <c r="O197" s="161" t="s">
        <v>1235</v>
      </c>
    </row>
    <row r="198" spans="1:15" ht="51" x14ac:dyDescent="0.2">
      <c r="A198" s="163" t="s">
        <v>406</v>
      </c>
      <c r="B198" s="164" t="s">
        <v>406</v>
      </c>
      <c r="C198" s="165" t="s">
        <v>253</v>
      </c>
      <c r="D198" s="166" t="s">
        <v>628</v>
      </c>
      <c r="E198" s="167" t="s">
        <v>162</v>
      </c>
      <c r="F198" s="168" t="s">
        <v>629</v>
      </c>
      <c r="G198" s="168" t="s">
        <v>1236</v>
      </c>
      <c r="H198" s="169" t="s">
        <v>1237</v>
      </c>
      <c r="I198" s="176"/>
      <c r="J198" s="174"/>
      <c r="K198" s="174"/>
      <c r="L198" s="175"/>
      <c r="M198" s="174"/>
      <c r="N198" s="170" t="s">
        <v>1236</v>
      </c>
      <c r="O198" s="169" t="s">
        <v>1238</v>
      </c>
    </row>
    <row r="199" spans="1:15" ht="12.75" x14ac:dyDescent="0.2">
      <c r="A199" s="205" t="s">
        <v>1239</v>
      </c>
      <c r="B199" s="206"/>
      <c r="C199" s="206"/>
      <c r="D199" s="206"/>
      <c r="E199" s="206"/>
      <c r="F199" s="206"/>
      <c r="G199" s="206"/>
      <c r="H199" s="206"/>
      <c r="I199" s="206"/>
      <c r="J199" s="206"/>
      <c r="K199" s="206"/>
      <c r="L199" s="206"/>
      <c r="M199" s="206"/>
      <c r="N199" s="206"/>
      <c r="O199" s="206"/>
    </row>
    <row r="200" spans="1:15" ht="38.25" x14ac:dyDescent="0.2">
      <c r="A200" s="155" t="s">
        <v>407</v>
      </c>
      <c r="B200" s="156" t="s">
        <v>407</v>
      </c>
      <c r="C200" s="157" t="s">
        <v>977</v>
      </c>
      <c r="D200" s="158" t="s">
        <v>978</v>
      </c>
      <c r="E200" s="159" t="s">
        <v>159</v>
      </c>
      <c r="F200" s="160" t="s">
        <v>979</v>
      </c>
      <c r="G200" s="160" t="s">
        <v>1240</v>
      </c>
      <c r="H200" s="161" t="s">
        <v>1241</v>
      </c>
      <c r="I200" s="185"/>
      <c r="J200" s="171"/>
      <c r="K200" s="171"/>
      <c r="L200" s="172"/>
      <c r="M200" s="171"/>
      <c r="N200" s="162" t="s">
        <v>1240</v>
      </c>
      <c r="O200" s="161" t="s">
        <v>1241</v>
      </c>
    </row>
    <row r="201" spans="1:15" ht="51" x14ac:dyDescent="0.2">
      <c r="A201" s="155" t="s">
        <v>408</v>
      </c>
      <c r="B201" s="156" t="s">
        <v>408</v>
      </c>
      <c r="C201" s="157" t="s">
        <v>971</v>
      </c>
      <c r="D201" s="158" t="s">
        <v>972</v>
      </c>
      <c r="E201" s="159" t="s">
        <v>1</v>
      </c>
      <c r="F201" s="160" t="s">
        <v>973</v>
      </c>
      <c r="G201" s="160" t="s">
        <v>1242</v>
      </c>
      <c r="H201" s="161" t="s">
        <v>1243</v>
      </c>
      <c r="I201" s="185"/>
      <c r="J201" s="171"/>
      <c r="K201" s="171"/>
      <c r="L201" s="172"/>
      <c r="M201" s="171"/>
      <c r="N201" s="162" t="s">
        <v>1242</v>
      </c>
      <c r="O201" s="161" t="s">
        <v>1244</v>
      </c>
    </row>
    <row r="202" spans="1:15" ht="38.25" x14ac:dyDescent="0.2">
      <c r="A202" s="155" t="s">
        <v>409</v>
      </c>
      <c r="B202" s="156" t="s">
        <v>409</v>
      </c>
      <c r="C202" s="157" t="s">
        <v>580</v>
      </c>
      <c r="D202" s="158" t="s">
        <v>581</v>
      </c>
      <c r="E202" s="159" t="s">
        <v>1</v>
      </c>
      <c r="F202" s="160" t="s">
        <v>582</v>
      </c>
      <c r="G202" s="173" t="s">
        <v>1121</v>
      </c>
      <c r="H202" s="161" t="s">
        <v>1245</v>
      </c>
      <c r="I202" s="185"/>
      <c r="J202" s="171"/>
      <c r="K202" s="171"/>
      <c r="L202" s="172"/>
      <c r="M202" s="171"/>
      <c r="N202" s="162" t="s">
        <v>1121</v>
      </c>
      <c r="O202" s="161" t="s">
        <v>1245</v>
      </c>
    </row>
    <row r="203" spans="1:15" ht="51" x14ac:dyDescent="0.2">
      <c r="A203" s="155" t="s">
        <v>410</v>
      </c>
      <c r="B203" s="156" t="s">
        <v>410</v>
      </c>
      <c r="C203" s="157" t="s">
        <v>1246</v>
      </c>
      <c r="D203" s="158" t="s">
        <v>1247</v>
      </c>
      <c r="E203" s="159" t="s">
        <v>1</v>
      </c>
      <c r="F203" s="160" t="s">
        <v>1248</v>
      </c>
      <c r="G203" s="173" t="s">
        <v>1249</v>
      </c>
      <c r="H203" s="161" t="s">
        <v>1250</v>
      </c>
      <c r="I203" s="185"/>
      <c r="J203" s="171"/>
      <c r="K203" s="171"/>
      <c r="L203" s="172"/>
      <c r="M203" s="171"/>
      <c r="N203" s="162" t="s">
        <v>1249</v>
      </c>
      <c r="O203" s="161" t="s">
        <v>1250</v>
      </c>
    </row>
    <row r="204" spans="1:15" ht="38.25" x14ac:dyDescent="0.2">
      <c r="A204" s="155" t="s">
        <v>411</v>
      </c>
      <c r="B204" s="156" t="s">
        <v>411</v>
      </c>
      <c r="C204" s="157" t="s">
        <v>1251</v>
      </c>
      <c r="D204" s="158" t="s">
        <v>1252</v>
      </c>
      <c r="E204" s="159" t="s">
        <v>159</v>
      </c>
      <c r="F204" s="160" t="s">
        <v>1253</v>
      </c>
      <c r="G204" s="160" t="s">
        <v>1126</v>
      </c>
      <c r="H204" s="161" t="s">
        <v>1254</v>
      </c>
      <c r="I204" s="185"/>
      <c r="J204" s="171"/>
      <c r="K204" s="171"/>
      <c r="L204" s="172"/>
      <c r="M204" s="171"/>
      <c r="N204" s="162" t="s">
        <v>1126</v>
      </c>
      <c r="O204" s="161" t="s">
        <v>1254</v>
      </c>
    </row>
    <row r="205" spans="1:15" ht="51" x14ac:dyDescent="0.2">
      <c r="A205" s="155" t="s">
        <v>412</v>
      </c>
      <c r="B205" s="156" t="s">
        <v>412</v>
      </c>
      <c r="C205" s="157" t="s">
        <v>1255</v>
      </c>
      <c r="D205" s="158" t="s">
        <v>1256</v>
      </c>
      <c r="E205" s="159" t="s">
        <v>162</v>
      </c>
      <c r="F205" s="160" t="s">
        <v>1257</v>
      </c>
      <c r="G205" s="160" t="s">
        <v>1258</v>
      </c>
      <c r="H205" s="161" t="s">
        <v>1259</v>
      </c>
      <c r="I205" s="185"/>
      <c r="J205" s="171"/>
      <c r="K205" s="171"/>
      <c r="L205" s="172"/>
      <c r="M205" s="171"/>
      <c r="N205" s="162" t="s">
        <v>1258</v>
      </c>
      <c r="O205" s="161" t="s">
        <v>1259</v>
      </c>
    </row>
    <row r="206" spans="1:15" ht="51" x14ac:dyDescent="0.2">
      <c r="A206" s="155" t="s">
        <v>413</v>
      </c>
      <c r="B206" s="156" t="s">
        <v>413</v>
      </c>
      <c r="C206" s="157" t="s">
        <v>1260</v>
      </c>
      <c r="D206" s="158" t="s">
        <v>1261</v>
      </c>
      <c r="E206" s="159" t="s">
        <v>1</v>
      </c>
      <c r="F206" s="160" t="s">
        <v>1262</v>
      </c>
      <c r="G206" s="160" t="s">
        <v>1263</v>
      </c>
      <c r="H206" s="161" t="s">
        <v>1264</v>
      </c>
      <c r="I206" s="185"/>
      <c r="J206" s="171"/>
      <c r="K206" s="171"/>
      <c r="L206" s="172"/>
      <c r="M206" s="171"/>
      <c r="N206" s="162" t="s">
        <v>1263</v>
      </c>
      <c r="O206" s="161" t="s">
        <v>1264</v>
      </c>
    </row>
    <row r="207" spans="1:15" ht="38.25" x14ac:dyDescent="0.2">
      <c r="A207" s="155" t="s">
        <v>414</v>
      </c>
      <c r="B207" s="156" t="s">
        <v>414</v>
      </c>
      <c r="C207" s="157" t="s">
        <v>1033</v>
      </c>
      <c r="D207" s="158" t="s">
        <v>1034</v>
      </c>
      <c r="E207" s="159" t="s">
        <v>162</v>
      </c>
      <c r="F207" s="160" t="s">
        <v>1035</v>
      </c>
      <c r="G207" s="160" t="s">
        <v>1265</v>
      </c>
      <c r="H207" s="161" t="s">
        <v>1266</v>
      </c>
      <c r="I207" s="185"/>
      <c r="J207" s="171"/>
      <c r="K207" s="171"/>
      <c r="L207" s="172"/>
      <c r="M207" s="171"/>
      <c r="N207" s="162" t="s">
        <v>1265</v>
      </c>
      <c r="O207" s="161" t="s">
        <v>1266</v>
      </c>
    </row>
    <row r="208" spans="1:15" ht="51" x14ac:dyDescent="0.2">
      <c r="A208" s="155" t="s">
        <v>415</v>
      </c>
      <c r="B208" s="156" t="s">
        <v>415</v>
      </c>
      <c r="C208" s="157" t="s">
        <v>1267</v>
      </c>
      <c r="D208" s="158" t="s">
        <v>1268</v>
      </c>
      <c r="E208" s="159" t="s">
        <v>162</v>
      </c>
      <c r="F208" s="160" t="s">
        <v>1269</v>
      </c>
      <c r="G208" s="160" t="s">
        <v>1265</v>
      </c>
      <c r="H208" s="161" t="s">
        <v>1270</v>
      </c>
      <c r="I208" s="185"/>
      <c r="J208" s="171"/>
      <c r="K208" s="171"/>
      <c r="L208" s="172"/>
      <c r="M208" s="171"/>
      <c r="N208" s="162" t="s">
        <v>1265</v>
      </c>
      <c r="O208" s="161" t="s">
        <v>1270</v>
      </c>
    </row>
    <row r="209" spans="1:15" ht="38.25" x14ac:dyDescent="0.2">
      <c r="A209" s="155" t="s">
        <v>416</v>
      </c>
      <c r="B209" s="156" t="s">
        <v>416</v>
      </c>
      <c r="C209" s="157" t="s">
        <v>1271</v>
      </c>
      <c r="D209" s="158" t="s">
        <v>1272</v>
      </c>
      <c r="E209" s="159" t="s">
        <v>162</v>
      </c>
      <c r="F209" s="160" t="s">
        <v>1273</v>
      </c>
      <c r="G209" s="160" t="s">
        <v>650</v>
      </c>
      <c r="H209" s="161" t="s">
        <v>1274</v>
      </c>
      <c r="I209" s="185"/>
      <c r="J209" s="171"/>
      <c r="K209" s="171"/>
      <c r="L209" s="172"/>
      <c r="M209" s="171"/>
      <c r="N209" s="162" t="s">
        <v>650</v>
      </c>
      <c r="O209" s="161" t="s">
        <v>1274</v>
      </c>
    </row>
    <row r="210" spans="1:15" ht="51" x14ac:dyDescent="0.2">
      <c r="A210" s="155" t="s">
        <v>417</v>
      </c>
      <c r="B210" s="156" t="s">
        <v>417</v>
      </c>
      <c r="C210" s="157" t="s">
        <v>956</v>
      </c>
      <c r="D210" s="158" t="s">
        <v>957</v>
      </c>
      <c r="E210" s="159" t="s">
        <v>162</v>
      </c>
      <c r="F210" s="160" t="s">
        <v>958</v>
      </c>
      <c r="G210" s="160" t="s">
        <v>650</v>
      </c>
      <c r="H210" s="161" t="s">
        <v>1275</v>
      </c>
      <c r="I210" s="185"/>
      <c r="J210" s="171"/>
      <c r="K210" s="171"/>
      <c r="L210" s="172"/>
      <c r="M210" s="171"/>
      <c r="N210" s="162" t="s">
        <v>650</v>
      </c>
      <c r="O210" s="161" t="s">
        <v>1275</v>
      </c>
    </row>
    <row r="211" spans="1:15" ht="38.25" x14ac:dyDescent="0.2">
      <c r="A211" s="155" t="s">
        <v>418</v>
      </c>
      <c r="B211" s="156" t="s">
        <v>418</v>
      </c>
      <c r="C211" s="157" t="s">
        <v>251</v>
      </c>
      <c r="D211" s="158" t="s">
        <v>598</v>
      </c>
      <c r="E211" s="159" t="s">
        <v>252</v>
      </c>
      <c r="F211" s="160" t="s">
        <v>599</v>
      </c>
      <c r="G211" s="160" t="s">
        <v>650</v>
      </c>
      <c r="H211" s="161" t="s">
        <v>1276</v>
      </c>
      <c r="I211" s="185"/>
      <c r="J211" s="171"/>
      <c r="K211" s="171"/>
      <c r="L211" s="172"/>
      <c r="M211" s="171"/>
      <c r="N211" s="162" t="s">
        <v>650</v>
      </c>
      <c r="O211" s="161" t="s">
        <v>1276</v>
      </c>
    </row>
    <row r="212" spans="1:15" ht="51" x14ac:dyDescent="0.2">
      <c r="A212" s="155" t="s">
        <v>419</v>
      </c>
      <c r="B212" s="156" t="s">
        <v>419</v>
      </c>
      <c r="C212" s="157" t="s">
        <v>284</v>
      </c>
      <c r="D212" s="158" t="s">
        <v>623</v>
      </c>
      <c r="E212" s="159" t="s">
        <v>162</v>
      </c>
      <c r="F212" s="160" t="s">
        <v>624</v>
      </c>
      <c r="G212" s="160" t="s">
        <v>1277</v>
      </c>
      <c r="H212" s="161" t="s">
        <v>1278</v>
      </c>
      <c r="I212" s="185"/>
      <c r="J212" s="171"/>
      <c r="K212" s="171"/>
      <c r="L212" s="172"/>
      <c r="M212" s="171"/>
      <c r="N212" s="162" t="s">
        <v>1277</v>
      </c>
      <c r="O212" s="161" t="s">
        <v>1278</v>
      </c>
    </row>
    <row r="213" spans="1:15" ht="51" x14ac:dyDescent="0.2">
      <c r="A213" s="155" t="s">
        <v>420</v>
      </c>
      <c r="B213" s="156" t="s">
        <v>420</v>
      </c>
      <c r="C213" s="157" t="s">
        <v>253</v>
      </c>
      <c r="D213" s="158" t="s">
        <v>628</v>
      </c>
      <c r="E213" s="159" t="s">
        <v>162</v>
      </c>
      <c r="F213" s="160" t="s">
        <v>629</v>
      </c>
      <c r="G213" s="160" t="s">
        <v>1279</v>
      </c>
      <c r="H213" s="161" t="s">
        <v>1280</v>
      </c>
      <c r="I213" s="185"/>
      <c r="J213" s="171"/>
      <c r="K213" s="171"/>
      <c r="L213" s="172"/>
      <c r="M213" s="171"/>
      <c r="N213" s="162" t="s">
        <v>1279</v>
      </c>
      <c r="O213" s="161" t="s">
        <v>1280</v>
      </c>
    </row>
    <row r="214" spans="1:15" ht="12.75" x14ac:dyDescent="0.2">
      <c r="A214" s="198" t="s">
        <v>209</v>
      </c>
      <c r="B214" s="199"/>
      <c r="C214" s="200"/>
      <c r="D214" s="201"/>
      <c r="E214" s="136"/>
      <c r="F214" s="136"/>
      <c r="G214" s="136"/>
      <c r="H214" s="132" t="s">
        <v>1281</v>
      </c>
      <c r="I214" s="148"/>
      <c r="J214" s="132" t="s">
        <v>1282</v>
      </c>
      <c r="K214" s="132" t="s">
        <v>1282</v>
      </c>
      <c r="L214" s="134"/>
      <c r="M214" s="132" t="s">
        <v>1282</v>
      </c>
      <c r="N214" s="134"/>
      <c r="O214" s="132" t="s">
        <v>1283</v>
      </c>
    </row>
    <row r="215" spans="1:15" ht="12.75" outlineLevel="1" x14ac:dyDescent="0.2">
      <c r="A215" s="202" t="s">
        <v>210</v>
      </c>
      <c r="B215" s="199"/>
      <c r="C215" s="200"/>
      <c r="D215" s="201"/>
      <c r="E215" s="136"/>
      <c r="F215" s="136"/>
      <c r="G215" s="136"/>
      <c r="H215" s="132" t="s">
        <v>1284</v>
      </c>
      <c r="I215" s="148"/>
      <c r="J215" s="132" t="s">
        <v>1285</v>
      </c>
      <c r="K215" s="132" t="s">
        <v>1285</v>
      </c>
      <c r="L215" s="134"/>
      <c r="M215" s="132" t="s">
        <v>1285</v>
      </c>
      <c r="N215" s="134"/>
      <c r="O215" s="132" t="s">
        <v>1286</v>
      </c>
    </row>
    <row r="216" spans="1:15" ht="12.75" outlineLevel="1" x14ac:dyDescent="0.2">
      <c r="A216" s="202" t="s">
        <v>211</v>
      </c>
      <c r="B216" s="199"/>
      <c r="C216" s="200"/>
      <c r="D216" s="201"/>
      <c r="E216" s="136"/>
      <c r="F216" s="136"/>
      <c r="G216" s="136"/>
      <c r="H216" s="132" t="s">
        <v>1287</v>
      </c>
      <c r="I216" s="148"/>
      <c r="J216" s="132" t="s">
        <v>1288</v>
      </c>
      <c r="K216" s="132" t="s">
        <v>1288</v>
      </c>
      <c r="L216" s="134"/>
      <c r="M216" s="132" t="s">
        <v>1288</v>
      </c>
      <c r="N216" s="134"/>
      <c r="O216" s="132" t="s">
        <v>1289</v>
      </c>
    </row>
    <row r="217" spans="1:15" ht="12.75" outlineLevel="1" x14ac:dyDescent="0.2">
      <c r="A217" s="202" t="s">
        <v>212</v>
      </c>
      <c r="B217" s="199"/>
      <c r="C217" s="200"/>
      <c r="D217" s="201"/>
      <c r="E217" s="136"/>
      <c r="F217" s="136"/>
      <c r="G217" s="136"/>
      <c r="H217" s="132" t="s">
        <v>1290</v>
      </c>
      <c r="I217" s="148"/>
      <c r="J217" s="132" t="s">
        <v>1291</v>
      </c>
      <c r="K217" s="132" t="s">
        <v>1291</v>
      </c>
      <c r="L217" s="134"/>
      <c r="M217" s="132" t="s">
        <v>1291</v>
      </c>
      <c r="N217" s="134"/>
      <c r="O217" s="132" t="s">
        <v>1292</v>
      </c>
    </row>
    <row r="218" spans="1:15" ht="12.75" x14ac:dyDescent="0.2">
      <c r="A218" s="198" t="s">
        <v>213</v>
      </c>
      <c r="B218" s="199"/>
      <c r="C218" s="200"/>
      <c r="D218" s="201"/>
      <c r="E218" s="136"/>
      <c r="F218" s="136"/>
      <c r="G218" s="136"/>
      <c r="H218" s="132" t="s">
        <v>1293</v>
      </c>
      <c r="I218" s="148"/>
      <c r="J218" s="132" t="s">
        <v>1294</v>
      </c>
      <c r="K218" s="132" t="s">
        <v>1294</v>
      </c>
      <c r="L218" s="134"/>
      <c r="M218" s="132" t="s">
        <v>1294</v>
      </c>
      <c r="N218" s="134"/>
      <c r="O218" s="132" t="s">
        <v>1295</v>
      </c>
    </row>
    <row r="219" spans="1:15" ht="12.75" x14ac:dyDescent="0.2">
      <c r="A219" s="198" t="s">
        <v>214</v>
      </c>
      <c r="B219" s="199"/>
      <c r="C219" s="200"/>
      <c r="D219" s="201"/>
      <c r="E219" s="136"/>
      <c r="F219" s="136"/>
      <c r="G219" s="136"/>
      <c r="H219" s="132" t="s">
        <v>1296</v>
      </c>
      <c r="I219" s="148"/>
      <c r="J219" s="132" t="s">
        <v>1297</v>
      </c>
      <c r="K219" s="132" t="s">
        <v>1297</v>
      </c>
      <c r="L219" s="134"/>
      <c r="M219" s="132" t="s">
        <v>1297</v>
      </c>
      <c r="N219" s="134"/>
      <c r="O219" s="132" t="s">
        <v>1298</v>
      </c>
    </row>
    <row r="220" spans="1:15" ht="12.75" x14ac:dyDescent="0.2">
      <c r="A220" s="198" t="s">
        <v>215</v>
      </c>
      <c r="B220" s="199"/>
      <c r="C220" s="200"/>
      <c r="D220" s="201"/>
      <c r="E220" s="136"/>
      <c r="F220" s="136"/>
      <c r="G220" s="136"/>
      <c r="H220" s="132" t="s">
        <v>1299</v>
      </c>
      <c r="I220" s="148"/>
      <c r="J220" s="132" t="s">
        <v>1300</v>
      </c>
      <c r="K220" s="132" t="s">
        <v>1300</v>
      </c>
      <c r="L220" s="134"/>
      <c r="M220" s="132" t="s">
        <v>1300</v>
      </c>
      <c r="N220" s="134"/>
      <c r="O220" s="132" t="s">
        <v>1301</v>
      </c>
    </row>
    <row r="221" spans="1:15" ht="12.75" x14ac:dyDescent="0.2">
      <c r="A221" s="198" t="s">
        <v>2</v>
      </c>
      <c r="B221" s="199"/>
      <c r="C221" s="200"/>
      <c r="D221" s="201"/>
      <c r="E221" s="136"/>
      <c r="F221" s="136"/>
      <c r="G221" s="136"/>
      <c r="H221" s="150" t="s">
        <v>1302</v>
      </c>
      <c r="I221" s="148"/>
      <c r="J221" s="150" t="s">
        <v>1303</v>
      </c>
      <c r="K221" s="150" t="s">
        <v>1303</v>
      </c>
      <c r="L221" s="134"/>
      <c r="M221" s="150" t="s">
        <v>1303</v>
      </c>
      <c r="N221" s="134"/>
      <c r="O221" s="150" t="s">
        <v>1304</v>
      </c>
    </row>
  </sheetData>
  <mergeCells count="39">
    <mergeCell ref="A11:O11"/>
    <mergeCell ref="A12:O12"/>
    <mergeCell ref="H7:H9"/>
    <mergeCell ref="I7:M7"/>
    <mergeCell ref="N7:O8"/>
    <mergeCell ref="A8:A9"/>
    <mergeCell ref="B8:B9"/>
    <mergeCell ref="I8:K8"/>
    <mergeCell ref="L8:M8"/>
    <mergeCell ref="A7:B7"/>
    <mergeCell ref="C7:C9"/>
    <mergeCell ref="D7:D9"/>
    <mergeCell ref="E7:E9"/>
    <mergeCell ref="F7:F9"/>
    <mergeCell ref="G7:G9"/>
    <mergeCell ref="A20:O20"/>
    <mergeCell ref="A28:O28"/>
    <mergeCell ref="A37:O37"/>
    <mergeCell ref="A199:O199"/>
    <mergeCell ref="A67:O67"/>
    <mergeCell ref="A94:O94"/>
    <mergeCell ref="A99:O99"/>
    <mergeCell ref="A101:O101"/>
    <mergeCell ref="A105:O105"/>
    <mergeCell ref="A109:O109"/>
    <mergeCell ref="A136:O136"/>
    <mergeCell ref="A164:O164"/>
    <mergeCell ref="A175:O175"/>
    <mergeCell ref="A180:O180"/>
    <mergeCell ref="A189:O189"/>
    <mergeCell ref="A48:O48"/>
    <mergeCell ref="A220:D220"/>
    <mergeCell ref="A221:D221"/>
    <mergeCell ref="A214:D214"/>
    <mergeCell ref="A215:D215"/>
    <mergeCell ref="A216:D216"/>
    <mergeCell ref="A217:D217"/>
    <mergeCell ref="A218:D218"/>
    <mergeCell ref="A219:D219"/>
  </mergeCells>
  <pageMargins left="0.19685038924217199" right="0.19685038924217199" top="0.39370077848434498" bottom="0.39370077848434498" header="0.23622047901153601" footer="0.19685038924217199"/>
  <pageSetup paperSize="9" scale="70" pageOrder="overThenDown" orientation="portrait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Лист3</vt:lpstr>
      <vt:lpstr>ВОР-на подпись после согл</vt:lpstr>
      <vt:lpstr>КС-6а ТС1</vt:lpstr>
      <vt:lpstr>'КС-6а ТС1'!Заголовки_для_печати</vt:lpstr>
      <vt:lpstr>'ВОР-на подпись после согл'!Область_печати</vt:lpstr>
      <vt:lpstr>'КС-6а ТС1'!Область_печати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2024-07-01T14:36:03Z</cp:lastPrinted>
  <dcterms:created xsi:type="dcterms:W3CDTF">2023-11-29T06:14:45Z</dcterms:created>
  <dcterms:modified xsi:type="dcterms:W3CDTF">2024-07-02T08:42:54Z</dcterms:modified>
</cp:coreProperties>
</file>