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+ Допработы\+ Согласованные ВОР\НОВЫЕ ВОР\Подписанные\ПЖ!!!\"/>
    </mc:Choice>
  </mc:AlternateContent>
  <xr:revisionPtr revIDLastSave="0" documentId="13_ncr:1_{CDED3398-ACD1-48F0-B862-19F33E79048C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согл'!$A$6:$I$115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1" l="1"/>
  <c r="A103" i="11"/>
  <c r="A97" i="11"/>
  <c r="A88" i="11"/>
  <c r="A80" i="11"/>
  <c r="A76" i="11"/>
  <c r="A69" i="11"/>
  <c r="A65" i="11"/>
  <c r="A66" i="11" s="1"/>
  <c r="A64" i="11"/>
  <c r="G110" i="11"/>
  <c r="D84" i="11"/>
  <c r="G84" i="11" s="1"/>
  <c r="D73" i="11"/>
  <c r="G73" i="11" s="1"/>
  <c r="D70" i="11"/>
  <c r="G70" i="11" s="1"/>
  <c r="G61" i="11"/>
  <c r="G55" i="11"/>
  <c r="G56" i="11"/>
  <c r="A70" i="11" l="1"/>
  <c r="A71" i="11" s="1"/>
  <c r="A72" i="11" s="1"/>
  <c r="A73" i="11" s="1"/>
  <c r="A74" i="11" s="1"/>
  <c r="A77" i="11" s="1"/>
  <c r="A78" i="11" s="1"/>
  <c r="A81" i="11" s="1"/>
  <c r="A82" i="11" s="1"/>
  <c r="A83" i="11" s="1"/>
  <c r="A84" i="11" s="1"/>
  <c r="A85" i="11" s="1"/>
  <c r="A89" i="11" s="1"/>
  <c r="A90" i="11" s="1"/>
  <c r="A91" i="11" s="1"/>
  <c r="A92" i="11" s="1"/>
  <c r="A93" i="11" s="1"/>
  <c r="A94" i="11" s="1"/>
  <c r="A95" i="11" s="1"/>
  <c r="A98" i="11" s="1"/>
  <c r="A99" i="11" s="1"/>
  <c r="A100" i="11" s="1"/>
  <c r="A101" i="11" s="1"/>
  <c r="A104" i="11" s="1"/>
  <c r="A105" i="11" s="1"/>
  <c r="A106" i="11" s="1"/>
  <c r="A107" i="11" s="1"/>
  <c r="A110" i="11" s="1"/>
  <c r="A111" i="11" s="1"/>
  <c r="A112" i="11" s="1"/>
  <c r="A113" i="11" s="1"/>
  <c r="A114" i="11" s="1"/>
  <c r="A115" i="11" s="1"/>
  <c r="D74" i="11"/>
  <c r="G74" i="11" s="1"/>
  <c r="G28" i="11" l="1"/>
  <c r="G24" i="11"/>
  <c r="G38" i="11"/>
  <c r="E46" i="11"/>
  <c r="G46" i="11" s="1"/>
  <c r="E47" i="11"/>
  <c r="G47" i="11" s="1"/>
  <c r="E48" i="11"/>
  <c r="G48" i="11" s="1"/>
  <c r="E49" i="11"/>
  <c r="G49" i="11" s="1"/>
  <c r="E50" i="11"/>
  <c r="G50" i="11" s="1"/>
  <c r="E45" i="11"/>
  <c r="G45" i="11" s="1"/>
  <c r="E32" i="11"/>
  <c r="G32" i="11" s="1"/>
  <c r="E33" i="11"/>
  <c r="G33" i="11" s="1"/>
  <c r="E34" i="11"/>
  <c r="G34" i="11" s="1"/>
  <c r="E35" i="11"/>
  <c r="G35" i="11" s="1"/>
  <c r="E36" i="11"/>
  <c r="G36" i="11" s="1"/>
  <c r="E31" i="11"/>
  <c r="G31" i="11" s="1"/>
  <c r="F24" i="11"/>
  <c r="E23" i="11"/>
  <c r="G23" i="11" s="1"/>
  <c r="E22" i="11"/>
  <c r="G22" i="11" s="1"/>
  <c r="F23" i="11"/>
  <c r="F22" i="11"/>
  <c r="G21" i="11"/>
  <c r="G26" i="11"/>
  <c r="G27" i="11"/>
  <c r="G29" i="11"/>
  <c r="G39" i="11"/>
  <c r="G41" i="11"/>
  <c r="G43" i="11"/>
  <c r="G51" i="11"/>
  <c r="G52" i="11"/>
  <c r="G54" i="11"/>
  <c r="G58" i="11"/>
  <c r="G59" i="11"/>
  <c r="G60" i="11"/>
  <c r="G88" i="11"/>
  <c r="G89" i="11"/>
  <c r="G90" i="11"/>
  <c r="G91" i="11"/>
  <c r="G92" i="11"/>
  <c r="G93" i="11"/>
  <c r="G94" i="11"/>
  <c r="G95" i="11"/>
  <c r="G99" i="11"/>
  <c r="G100" i="11"/>
  <c r="G101" i="11"/>
  <c r="G103" i="11"/>
  <c r="G104" i="11"/>
  <c r="G105" i="11"/>
  <c r="G106" i="11"/>
  <c r="G107" i="11"/>
  <c r="G109" i="11"/>
  <c r="G111" i="11"/>
  <c r="G112" i="11"/>
  <c r="G113" i="11"/>
  <c r="G12" i="11"/>
  <c r="G13" i="11"/>
  <c r="G14" i="11"/>
  <c r="G15" i="11"/>
  <c r="G16" i="11"/>
  <c r="G17" i="11"/>
  <c r="G18" i="11"/>
  <c r="G19" i="11"/>
  <c r="G11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<sst xmlns="http://schemas.openxmlformats.org/spreadsheetml/2006/main" count="1232" uniqueCount="761">
  <si>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</si>
  <si>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</si>
  <si>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</si>
  <si>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</si>
  <si>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</si>
  <si>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</si>
  <si>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</si>
  <si>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</si>
  <si>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</si>
  <si>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</si>
  <si>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</si>
  <si>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</si>
  <si>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</si>
  <si>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</si>
  <si>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</si>
  <si>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</si>
  <si>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</si>
  <si>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</si>
  <si>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</si>
  <si>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</si>
  <si>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</si>
  <si>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</si>
  <si>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</si>
  <si>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</si>
  <si>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</si>
  <si>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</si>
  <si>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</si>
  <si>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</si>
  <si>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</si>
  <si>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</si>
  <si>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</si>
  <si>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</si>
  <si>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</si>
  <si>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</si>
  <si>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</si>
  <si>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</si>
  <si>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</si>
  <si>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</si>
  <si>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</si>
  <si>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</si>
  <si>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</si>
  <si>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</si>
  <si>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</si>
  <si>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</si>
  <si>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</si>
  <si>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</si>
  <si>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</si>
  <si>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</si>
  <si>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</si>
  <si>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</si>
  <si>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</si>
  <si>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</si>
  <si>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</si>
  <si>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</si>
  <si>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</si>
  <si>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</si>
  <si>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</si>
  <si>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</si>
  <si>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</si>
  <si>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</si>
  <si>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</si>
  <si>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</si>
  <si>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</si>
  <si>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</si>
  <si>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</si>
  <si>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</si>
  <si>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</si>
  <si>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</si>
  <si>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</si>
  <si>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</si>
  <si>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</si>
  <si>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</si>
  <si>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</si>
  <si>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</si>
  <si>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</si>
  <si>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</si>
  <si>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</si>
  <si>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</si>
  <si>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</si>
  <si>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</si>
  <si>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</si>
  <si>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</si>
  <si>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</si>
  <si>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</si>
  <si>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</si>
  <si>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</si>
  <si>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</si>
  <si>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</si>
  <si>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</si>
  <si>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</si>
  <si>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</si>
  <si>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</si>
  <si>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</si>
  <si>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</si>
  <si>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</si>
  <si>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</si>
  <si>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</si>
  <si>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</si>
  <si>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</si>
  <si>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</si>
  <si>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</si>
  <si>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</si>
  <si>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</si>
  <si>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</si>
  <si>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</si>
  <si>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</si>
  <si>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</si>
  <si>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</si>
  <si>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</si>
  <si>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</si>
  <si>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</si>
  <si>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</si>
  <si>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</si>
  <si>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</si>
  <si>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</si>
  <si>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</si>
  <si>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</si>
  <si>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</si>
  <si>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</si>
  <si>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</si>
  <si>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</si>
  <si>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</si>
  <si>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</si>
  <si>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</si>
  <si>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</si>
  <si>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</si>
  <si>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</si>
  <si>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</si>
  <si>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</si>
  <si>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</si>
  <si>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</si>
  <si>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</si>
  <si>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</si>
  <si>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</si>
  <si>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</si>
  <si>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</si>
  <si>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</si>
  <si>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</si>
  <si>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</si>
  <si>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</si>
  <si>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</si>
  <si>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</si>
  <si>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</si>
  <si>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</si>
  <si>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</si>
  <si>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</si>
  <si>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</si>
  <si>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</si>
  <si>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</si>
  <si>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</si>
  <si>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</si>
  <si>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</si>
  <si>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</si>
  <si>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</si>
  <si>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</si>
  <si>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</si>
  <si>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</si>
  <si>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</si>
  <si>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</si>
  <si>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</si>
  <si>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</si>
  <si>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</si>
  <si>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</si>
  <si>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</si>
  <si>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</si>
  <si>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</si>
  <si>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</si>
  <si>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</si>
  <si>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</si>
  <si>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</si>
  <si>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</si>
  <si>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</si>
  <si>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</si>
  <si>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</si>
  <si>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</si>
  <si>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</si>
  <si>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</si>
  <si>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</si>
  <si>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</si>
  <si>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</si>
  <si>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</si>
  <si>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</si>
  <si>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</si>
  <si>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</si>
  <si>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</si>
  <si>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</si>
  <si>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</si>
  <si>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</si>
  <si>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</si>
  <si>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</si>
  <si>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</si>
  <si>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</si>
  <si>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</si>
  <si>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</si>
  <si>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</si>
  <si>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</si>
  <si>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</si>
  <si>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</si>
  <si>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</si>
  <si>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</si>
  <si>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</si>
  <si>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</si>
  <si>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</si>
  <si>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</si>
  <si>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</si>
  <si>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</si>
  <si>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</si>
  <si>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</si>
  <si>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</si>
  <si>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</si>
  <si>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</si>
  <si>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</si>
  <si>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</si>
  <si>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</si>
  <si>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</si>
  <si>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</si>
  <si>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</si>
  <si>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</si>
  <si>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</si>
  <si>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</si>
  <si>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</si>
  <si>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</si>
  <si>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</si>
  <si>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</si>
  <si>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</si>
  <si>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</si>
  <si>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</si>
  <si>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</si>
  <si>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</si>
  <si>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</si>
  <si>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</si>
  <si>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</si>
  <si>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</si>
  <si>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</si>
  <si>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</si>
  <si>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</si>
  <si>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</si>
  <si>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</si>
  <si>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</si>
  <si>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</si>
  <si>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</si>
  <si>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</si>
  <si>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</si>
  <si>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</si>
  <si>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</si>
  <si>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</si>
  <si>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</si>
  <si>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</si>
  <si>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</si>
  <si>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</si>
  <si>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</si>
  <si>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</si>
  <si>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</si>
  <si>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</si>
  <si>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</si>
  <si>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</si>
  <si>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</si>
  <si>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</si>
  <si>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</si>
  <si>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</si>
  <si>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</si>
  <si>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</si>
  <si>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</si>
  <si>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</si>
  <si>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</si>
  <si>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</si>
  <si>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</si>
  <si>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</si>
  <si>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</si>
  <si>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</si>
  <si>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</si>
  <si>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</si>
  <si>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</si>
  <si>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</si>
  <si>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</si>
  <si>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</si>
  <si>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</si>
  <si>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</si>
  <si>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</si>
  <si>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</si>
  <si>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</si>
  <si>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</si>
  <si>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</si>
  <si>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</si>
  <si>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</si>
  <si>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</si>
  <si>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</si>
  <si>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</si>
  <si>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</si>
  <si>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</si>
  <si>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</si>
  <si>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</si>
  <si>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</si>
  <si>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</si>
  <si>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</si>
  <si>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</si>
  <si>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</si>
  <si>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</si>
  <si>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</si>
  <si>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</si>
  <si>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</si>
  <si>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</si>
  <si>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</si>
  <si>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</si>
  <si>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</si>
  <si>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</si>
  <si>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</si>
  <si>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</si>
  <si>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</si>
  <si>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</si>
  <si>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</si>
  <si>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</si>
  <si>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</si>
  <si>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</si>
  <si>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</si>
  <si>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</si>
  <si>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</si>
  <si>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</si>
  <si>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</si>
  <si>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</si>
  <si>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</si>
  <si>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</si>
  <si>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</si>
  <si>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</si>
  <si>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</si>
  <si>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</si>
  <si>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</si>
  <si>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</si>
  <si>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</si>
  <si>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</si>
  <si>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</si>
  <si>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</si>
  <si>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</si>
  <si>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</si>
  <si>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</si>
  <si>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</si>
  <si>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</si>
  <si>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</si>
  <si>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</si>
  <si>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</si>
  <si>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</si>
  <si>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</si>
  <si>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</si>
  <si>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</si>
  <si>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</si>
  <si>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</si>
  <si>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</si>
  <si>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</si>
  <si>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</si>
  <si>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</si>
  <si>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</si>
  <si>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</si>
  <si>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</si>
  <si>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</si>
  <si>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</si>
  <si>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</si>
  <si>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</si>
  <si>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</si>
  <si>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</si>
  <si>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</si>
  <si>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</si>
  <si>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</si>
  <si>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</si>
  <si>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</si>
  <si>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</si>
  <si>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</si>
  <si>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</si>
  <si>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</si>
  <si>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</si>
  <si>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</si>
  <si>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</si>
  <si>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</si>
  <si>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</si>
  <si>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</si>
  <si>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</si>
  <si>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</si>
  <si>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</si>
  <si>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</si>
  <si>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</si>
  <si>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</si>
  <si>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</si>
  <si>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</si>
  <si>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</si>
  <si>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</si>
  <si>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</si>
  <si>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</si>
  <si>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</si>
  <si>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</si>
  <si>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</si>
  <si>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</si>
  <si>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</si>
  <si>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</si>
  <si>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</si>
  <si>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</si>
  <si>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</si>
  <si>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</si>
  <si>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</si>
  <si>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</si>
  <si>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</si>
  <si>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</si>
  <si>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</si>
  <si>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</si>
  <si>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</si>
  <si>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</si>
  <si>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</si>
  <si>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</si>
  <si>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</si>
  <si>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</si>
  <si>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</si>
  <si>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</si>
  <si>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</si>
  <si>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</si>
  <si>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</si>
  <si>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</si>
  <si>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</si>
  <si>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</si>
  <si>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</si>
  <si>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</si>
  <si>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</si>
  <si>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</si>
  <si>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</si>
  <si>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</si>
  <si>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</si>
  <si>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</si>
  <si>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</si>
  <si>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</si>
  <si>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</si>
  <si>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</si>
  <si>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</si>
  <si>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</si>
  <si>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</si>
  <si>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</si>
  <si>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</si>
  <si>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</si>
  <si>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</si>
  <si>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</si>
  <si>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</si>
  <si>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</si>
  <si>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</si>
  <si>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</si>
  <si>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</si>
  <si>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</si>
  <si>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</si>
  <si>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</si>
  <si>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</si>
  <si>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</si>
  <si>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</si>
  <si>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</si>
  <si>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</si>
  <si>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</si>
  <si>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</si>
  <si>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</si>
  <si>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</si>
  <si>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</si>
  <si>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</si>
  <si>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</si>
  <si>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</si>
  <si>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</si>
  <si>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</si>
  <si>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</si>
  <si>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</si>
  <si>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</si>
  <si>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</si>
  <si>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</si>
  <si>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</si>
  <si>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</si>
  <si>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</si>
  <si>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</si>
  <si>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</si>
  <si>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</si>
  <si>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</si>
  <si>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</si>
  <si>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</si>
  <si>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</si>
  <si>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</si>
  <si>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</si>
  <si>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</si>
  <si>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</si>
  <si>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</si>
  <si>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</si>
  <si>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</si>
  <si>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</si>
  <si>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</si>
  <si>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</si>
  <si>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</si>
  <si>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</si>
  <si>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</si>
  <si>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</si>
  <si>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</si>
  <si>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</si>
  <si>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</si>
  <si>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</si>
  <si>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</si>
  <si>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</si>
  <si>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</si>
  <si>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</si>
  <si>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</si>
  <si>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</si>
  <si>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</si>
  <si>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</si>
  <si>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</si>
  <si>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</si>
  <si>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</si>
  <si>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</si>
  <si>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</si>
  <si>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</si>
  <si>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</si>
  <si>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</si>
  <si>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</si>
  <si>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</si>
  <si>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</si>
  <si>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</si>
  <si>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</si>
  <si>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</si>
  <si>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</si>
  <si>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</si>
  <si>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</si>
  <si>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</si>
  <si>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</si>
  <si>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</si>
  <si>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</si>
  <si>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</si>
  <si>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</si>
  <si>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</si>
  <si>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</si>
  <si>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</si>
  <si>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</si>
  <si>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</si>
  <si>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</si>
  <si>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</si>
  <si>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</si>
  <si>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</si>
  <si>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</si>
  <si>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</si>
  <si>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</si>
  <si>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</si>
  <si>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</si>
  <si>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</si>
  <si>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</si>
  <si>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</si>
  <si>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</si>
  <si>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</si>
  <si>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</si>
  <si>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</si>
  <si>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</si>
  <si>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</si>
  <si>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</si>
  <si>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</si>
  <si>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</si>
  <si>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</si>
  <si>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</si>
  <si>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</si>
  <si>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</si>
  <si>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</si>
  <si>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</si>
  <si>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</si>
  <si>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</si>
  <si>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</si>
  <si>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</si>
  <si>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</si>
  <si>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</si>
  <si>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</si>
  <si>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</si>
  <si>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</si>
  <si>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</si>
  <si>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</si>
  <si>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</si>
  <si>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</si>
  <si>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</si>
  <si>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</si>
  <si>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</si>
  <si>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</si>
  <si>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</si>
  <si>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</si>
  <si>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</si>
  <si>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</si>
  <si>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</si>
  <si>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</si>
  <si>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</si>
  <si>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</si>
  <si>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</si>
  <si>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</si>
  <si>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</si>
  <si>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</si>
  <si>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</si>
  <si>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</si>
  <si>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</si>
  <si>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</si>
  <si>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</si>
  <si>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</si>
  <si>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</si>
  <si>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</si>
  <si>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</si>
  <si>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</si>
  <si>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</si>
  <si>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</si>
  <si>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</si>
  <si>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</si>
  <si>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</si>
  <si>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</si>
  <si>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</si>
  <si>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</si>
  <si>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</si>
  <si>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</si>
  <si>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</si>
  <si>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</si>
  <si>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</si>
  <si>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</si>
  <si>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</si>
  <si>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</si>
  <si>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</si>
  <si>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</si>
  <si>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</si>
  <si>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Укладка пути отдельными элементами на железобетонных шпалах тип рельсов: Р65</t>
  </si>
  <si>
    <t>131-23-ПЖ-Т-У-01
131-23-ПЖ-Т-У-02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</si>
  <si>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</si>
  <si>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</si>
  <si>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</si>
  <si>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</si>
  <si>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</si>
  <si>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</si>
  <si>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</si>
  <si>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</si>
  <si>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</si>
  <si>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</si>
  <si>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</si>
  <si>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</si>
  <si>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</si>
  <si>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</si>
  <si>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</si>
  <si>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</si>
  <si>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</si>
  <si>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</si>
  <si>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</si>
  <si>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</si>
  <si>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</si>
  <si>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</si>
  <si>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</si>
  <si>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</si>
  <si>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136,21+13,62+(175,19+17,52)+(26,66+2,67)+(166,16+16,62)+(7,31+0,73)+114,94+11,49+(36,32+3,63)+(304,75+30,48)+14,9+1,49= 1080,69м3
Щебень фр.25-60 (балластный 2 кат.) ГОСТ 7392 для ЖД пути</t>
  </si>
  <si>
    <t>По письму №179 от 21.05.2024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</si>
  <si>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</si>
  <si>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</si>
  <si>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</si>
  <si>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</si>
  <si>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</si>
  <si>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</si>
  <si>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</si>
  <si>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</si>
  <si>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</si>
  <si>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</si>
  <si>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</si>
  <si>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</si>
  <si>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</si>
  <si>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Демонтаж ж/б плит (3,0х1,75х0,17)</t>
  </si>
  <si>
    <t>Участок 3: ж/б плиты S= 180,4м2х0,17м = 30,67м3</t>
  </si>
  <si>
    <t>Уч. 1: бетон. основание: S = 1093,2 м2; h = 0,1 м; V= 109,32 м3, путь 31
Участок 3: бетон. основание: V= 180,4*0,1 = 18,04 м3, путь 31</t>
  </si>
  <si>
    <t xml:space="preserve">т 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</si>
  <si>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</si>
  <si>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</si>
  <si>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</si>
  <si>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</si>
  <si>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</si>
  <si>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</si>
  <si>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</si>
  <si>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</si>
  <si>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толщина слоя бетонного основания: h = 0,1 м, 
V= 151*0,1 = 15,1 м3</t>
  </si>
  <si>
    <t>Демонтаж опор Пути 33, 35, 37, 39. СП №47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</si>
  <si>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</si>
  <si>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</si>
  <si>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</si>
  <si>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</si>
  <si>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</si>
  <si>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7,9*6шт.</t>
  </si>
  <si>
    <t>(41,5+0,5+7,9)*6</t>
  </si>
  <si>
    <t>Обратная засыпка грунтом бульдозерами</t>
  </si>
  <si>
    <t>31,1*6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</si>
  <si>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</si>
  <si>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</si>
  <si>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</si>
  <si>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</si>
  <si>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</si>
  <si>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</si>
  <si>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</si>
  <si>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</si>
  <si>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</si>
  <si>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</si>
  <si>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</si>
  <si>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</si>
  <si>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</si>
  <si>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</si>
  <si>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</si>
  <si>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</si>
  <si>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</si>
  <si>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</si>
  <si>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</si>
  <si>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</si>
  <si>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</si>
  <si>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</si>
  <si>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</si>
  <si>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</si>
  <si>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</si>
  <si>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</si>
  <si>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0,27м х 2,97м х 0,4м =0,32м3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</si>
  <si>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</si>
  <si>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</si>
  <si>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</si>
  <si>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</si>
  <si>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</si>
  <si>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</si>
  <si>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</si>
  <si>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</si>
  <si>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</si>
  <si>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</si>
  <si>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</si>
  <si>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</si>
  <si>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Перевозка на 30 км и утилизация</t>
  </si>
  <si>
    <t>Разработка грунта с погрузкой мех способом (экскаватором ковшом 0,5м3)</t>
  </si>
  <si>
    <t>Погрузка грунта механизировано</t>
  </si>
  <si>
    <t>Уплотнение грунта пневматическими трамбовками</t>
  </si>
  <si>
    <t>Перевозка на 30 км и утилизация бетонного лома</t>
  </si>
  <si>
    <t>Балластировка пути и стрелочных переводов, балласт: щебеночный</t>
  </si>
  <si>
    <t>м пути</t>
  </si>
  <si>
    <t>Демонтаж тупиковых упоров подкранового пути , передача Заказчику</t>
  </si>
  <si>
    <t>113+31,035+175,97+74,03+331,48 = 725,52м., передача Заказчику</t>
  </si>
  <si>
    <t>5 / 5,28</t>
  </si>
  <si>
    <t>Изготовление и монтаж обрамления призм тупиковых упоров</t>
  </si>
  <si>
    <t>Устройство выравнивающего слоя междупутья из песка</t>
  </si>
  <si>
    <t>Устройство выравнивающего слоя междупутья из щебня</t>
  </si>
  <si>
    <t>316,77+425,93+62+271,8+17+245,8+70,56+670,5+34,66 = 2115,02м (на ж/б шпалах = 688+90,15=778,15 м пути; на деревянных = 1336,87 м пути)</t>
  </si>
  <si>
    <t>Болт М14х45=380шт/30,59кг, Гайка М14=380шт/25.16кг, Шайба М14 = 380 шт/12кг</t>
  </si>
  <si>
    <t xml:space="preserve">Разборка асфальтобетонного покрытия </t>
  </si>
  <si>
    <t>Погрузка асфальтобетона и бетонного лома механизир. способом</t>
  </si>
  <si>
    <t>асфальтобетон - (150,88+7,22)*1,8=284,54м3, бетон. лом (30,67+127,36)*2,4=379,27м3</t>
  </si>
  <si>
    <t>асфальтобетон- 6,04*1,8=10,87т; бетон. лом -(43,2+25,67+15,1)*2,4=201,53т</t>
  </si>
  <si>
    <t>Путь №37 -1 стык (130,9кг)
Путь №39 -1 стык (130,9кг)
Накладка 1Р-65 = 8шт
Болт стыковой М27х160 в комплекте с шайбой и гайкой = 24шт/24,91кг</t>
  </si>
  <si>
    <t>Погрузка  бетонного лома механизир. способом</t>
  </si>
  <si>
    <t>бетон. лом 0,32*2,4=0,768т</t>
  </si>
  <si>
    <t>Уч.5+уч.6
Песок карьерный = 50,4+49,6 = 100м3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</si>
  <si>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КД-65=4494 компл.</t>
  </si>
  <si>
    <t>8,5+8,5+13,6+13,05+125,13+193,93+191,35+124,89+9,05=688,0м
Рельсы Р65 L=12,5м = 89,21т/110шт
Шпалы железобетонные  = 1274шт
Накладка Р-65 = 110шт/3,245т
Комплект скреплений ЖБР-65 =5092 компл</t>
  </si>
  <si>
    <t>Сооружение земляного полотна</t>
  </si>
  <si>
    <t>Перевозка на 30 км и утилизация отходов 4-5 класса опасности</t>
  </si>
  <si>
    <t>Разборка бетонных блоков отбойными молотками (тупики), марка бетона 300</t>
  </si>
  <si>
    <t>Разборка бетонного основания: h = 0,1 м отбойными молотками, марка бетона 300 (тупики)</t>
  </si>
  <si>
    <t>Демонтаж бетонного основания отбойными молотками, марка бетона 300.</t>
  </si>
  <si>
    <t>Утверждаю</t>
  </si>
  <si>
    <t>Представитель Подрядчика:</t>
  </si>
  <si>
    <t xml:space="preserve">Представитель технического Заказчика: </t>
  </si>
  <si>
    <t>Разборка бетонного основания отбойными молотками,марка бетона 150 (h = 0,1 м)</t>
  </si>
  <si>
    <t>Разборка ж/б конструкций Путь №30</t>
  </si>
  <si>
    <t>Разборка ж/б конструкций в котловане под устройство жд пути №30 гидромолотом, марка бетона 300</t>
  </si>
  <si>
    <t>Погрузка ж/б лома механизир. способом</t>
  </si>
  <si>
    <t>84,4*2,5=211т</t>
  </si>
  <si>
    <t>Разборка тупиков бетонных конструкций Путь №31</t>
  </si>
  <si>
    <t>ПОДГОТОВИТЕЛЬНЫЕ И ДЕМОНТАЖНЫЕ РАБОТЫ</t>
  </si>
  <si>
    <t xml:space="preserve">Представитель Заказчика: </t>
  </si>
  <si>
    <t>ж/б конструкции 3,0х3,0х1,25(h) -2шт. V1 = (3*3*1,25) *2 = 22,5 м3
ж/б конструкции 3,0х1,5х1,25(h) -11шт. V1 = (3*1,5*1,25) *11 = 61,9 м3</t>
  </si>
  <si>
    <t xml:space="preserve">Старогодний, подкрановые пути,
Щебень фр.25-60 (балластный 2 кат.) ГОСТ 7392 для ЖД пути-20м3
Пути 32, 34, 36, обкаточные (2 шт):
лист ст 3мм – 25,44м2*23,57кг*5шт = 2998,1 кг
уголок 50х50х4мм – 149,70м*3,05кг*5шт =2282,89 кг                                            </t>
  </si>
  <si>
    <t>Уч.5+уч.6
Щебень фр.25-60 (балластный 2 кат.) ГОСТ 7392 для ЖД пути =63+62 = 125м3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</si>
  <si>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
Участок 3: асфальт. покрытие S = 180,4 м2; h = 0,04 м; V= 7,22 м3, путь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</si>
</sst>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198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3" xfId="1" applyNumberFormat="1" applyFont="1" applyFill="1" applyBorder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49" fontId="5" fillId="0" borderId="3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4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4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4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4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4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7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7" fillId="0" borderId="10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1" xfId="3" applyNumberFormat="1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7" fillId="0" borderId="6" xfId="3" applyBorder="1" applyAlignment="1">
      <alignment horizontal="center" vertical="center"/>
    </xf>
    <xf numFmtId="0" fontId="7" fillId="0" borderId="12" xfId="3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31" fillId="0" borderId="5" xfId="3" applyFont="1" applyBorder="1" applyAlignment="1">
      <alignment horizontal="left" vertical="center" wrapText="1"/>
    </xf>
    <xf numFmtId="0" fontId="23" fillId="11" borderId="1" xfId="3" applyFont="1" applyFill="1" applyBorder="1" applyAlignment="1">
      <alignment horizontal="center" vertical="center"/>
    </xf>
    <xf numFmtId="49" fontId="19" fillId="11" borderId="1" xfId="3" quotePrefix="1" applyNumberFormat="1" applyFont="1" applyFill="1" applyBorder="1" applyAlignment="1">
      <alignment horizontal="center" vertical="center"/>
    </xf>
    <xf numFmtId="0" fontId="19" fillId="11" borderId="1" xfId="3" applyFont="1" applyFill="1" applyBorder="1" applyAlignment="1">
      <alignment horizontal="left" vertical="center" wrapText="1"/>
    </xf>
    <xf numFmtId="49" fontId="19" fillId="11" borderId="1" xfId="3" applyNumberFormat="1" applyFont="1" applyFill="1" applyBorder="1" applyAlignment="1">
      <alignment horizontal="left" vertical="center"/>
    </xf>
    <xf numFmtId="0" fontId="19" fillId="11" borderId="1" xfId="3" applyFont="1" applyFill="1" applyBorder="1" applyAlignment="1">
      <alignment horizontal="center" vertical="center"/>
    </xf>
    <xf numFmtId="4" fontId="19" fillId="11" borderId="1" xfId="3" applyNumberFormat="1" applyFont="1" applyFill="1" applyBorder="1" applyAlignment="1">
      <alignment horizontal="right" vertical="center"/>
    </xf>
    <xf numFmtId="0" fontId="19" fillId="11" borderId="1" xfId="3" applyFont="1" applyFill="1" applyBorder="1" applyAlignment="1">
      <alignment horizontal="right" vertical="center"/>
    </xf>
    <xf numFmtId="0" fontId="14" fillId="11" borderId="1" xfId="3" applyFont="1" applyFill="1" applyBorder="1" applyAlignment="1">
      <alignment horizontal="right" vertical="center"/>
    </xf>
    <xf numFmtId="0" fontId="16" fillId="11" borderId="1" xfId="3" applyFont="1" applyFill="1" applyBorder="1" applyAlignment="1">
      <alignment horizontal="right" vertical="center"/>
    </xf>
    <xf numFmtId="0" fontId="20" fillId="11" borderId="1" xfId="3" applyFont="1" applyFill="1" applyBorder="1" applyAlignment="1">
      <alignment horizontal="right" vertical="center"/>
    </xf>
    <xf numFmtId="0" fontId="18" fillId="11" borderId="1" xfId="3" applyFont="1" applyFill="1" applyBorder="1" applyAlignment="1">
      <alignment horizontal="right" vertical="center"/>
    </xf>
    <xf numFmtId="0" fontId="16" fillId="11" borderId="0" xfId="3" applyFont="1" applyFill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27" fillId="10" borderId="0" xfId="3" applyFont="1" applyFill="1" applyBorder="1" applyAlignment="1">
      <alignment horizontal="left" vertical="center" wrapText="1"/>
    </xf>
    <xf numFmtId="0" fontId="27" fillId="10" borderId="0" xfId="3" applyFont="1" applyFill="1" applyAlignment="1">
      <alignment horizontal="center" vertical="center" wrapText="1"/>
    </xf>
    <xf numFmtId="0" fontId="27" fillId="10" borderId="0" xfId="3" applyFont="1" applyFill="1" applyAlignment="1">
      <alignment horizontal="left" vertical="center" wrapText="1"/>
    </xf>
    <xf numFmtId="0" fontId="31" fillId="0" borderId="5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49" fontId="25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horizontal="left" vertical="center" wrapText="1"/>
    </xf>
    <xf numFmtId="0" fontId="25" fillId="3" borderId="1" xfId="3" applyFont="1" applyFill="1" applyBorder="1" applyAlignment="1">
      <alignment horizontal="left" vertical="center" wrapText="1"/>
    </xf>
    <xf numFmtId="49" fontId="29" fillId="0" borderId="0" xfId="3" applyNumberFormat="1" applyFont="1" applyAlignment="1">
      <alignment horizontal="left" vertical="center" wrapText="1"/>
    </xf>
    <xf numFmtId="49" fontId="28" fillId="0" borderId="0" xfId="3" applyNumberFormat="1" applyFont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left" vertical="center" wrapText="1"/>
    </xf>
    <xf numFmtId="0" fontId="28" fillId="3" borderId="1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189" t="s">
        <v>6</v>
      </c>
      <c r="B1" s="189"/>
      <c r="C1" s="189"/>
      <c r="D1" s="189"/>
      <c r="E1" s="189"/>
      <c r="F1" s="189"/>
    </row>
    <row r="2" spans="1:6" x14ac:dyDescent="0.25">
      <c r="A2" s="2" t="s">
        <v>7</v>
      </c>
      <c r="B2" s="190" t="s">
        <v>8</v>
      </c>
      <c r="C2" s="190"/>
      <c r="D2" s="190"/>
      <c r="E2" s="190"/>
      <c r="F2" s="190"/>
    </row>
    <row r="3" spans="1:6" x14ac:dyDescent="0.25">
      <c r="A3" s="1" t="s">
        <v>9</v>
      </c>
      <c r="B3" s="3"/>
      <c r="C3" s="4"/>
      <c r="D3" s="4"/>
      <c r="E3" s="5"/>
      <c r="F3" s="6"/>
    </row>
    <row r="4" spans="1:6" ht="47.25" x14ac:dyDescent="0.25">
      <c r="A4" s="7" t="s">
        <v>10</v>
      </c>
      <c r="B4" s="7" t="s">
        <v>11</v>
      </c>
      <c r="C4" s="7" t="s">
        <v>12</v>
      </c>
      <c r="D4" s="7" t="s">
        <v>13</v>
      </c>
      <c r="E4" s="191" t="s">
        <v>14</v>
      </c>
      <c r="F4" s="191"/>
    </row>
    <row r="5" spans="1:6" s="10" customFormat="1" x14ac:dyDescent="0.25">
      <c r="A5" s="187" t="s">
        <v>15</v>
      </c>
      <c r="B5" s="8" t="s">
        <v>16</v>
      </c>
      <c r="C5" s="9">
        <v>1</v>
      </c>
      <c r="D5" s="9"/>
      <c r="E5" s="187" t="s">
        <v>17</v>
      </c>
      <c r="F5" s="188" t="s">
        <v>18</v>
      </c>
    </row>
    <row r="6" spans="1:6" s="10" customFormat="1" x14ac:dyDescent="0.25">
      <c r="A6" s="187"/>
      <c r="B6" s="11" t="s">
        <v>19</v>
      </c>
      <c r="C6" s="9">
        <v>1</v>
      </c>
      <c r="D6" s="9"/>
      <c r="E6" s="187"/>
      <c r="F6" s="188"/>
    </row>
    <row r="7" spans="1:6" s="10" customFormat="1" x14ac:dyDescent="0.25">
      <c r="A7" s="187"/>
      <c r="B7" s="11" t="s">
        <v>20</v>
      </c>
      <c r="C7" s="9">
        <v>1</v>
      </c>
      <c r="D7" s="9"/>
      <c r="E7" s="187"/>
      <c r="F7" s="188"/>
    </row>
    <row r="8" spans="1:6" s="10" customFormat="1" x14ac:dyDescent="0.25">
      <c r="A8" s="187"/>
      <c r="B8" s="12" t="s">
        <v>21</v>
      </c>
      <c r="C8" s="9">
        <v>1</v>
      </c>
      <c r="D8" s="9"/>
      <c r="E8" s="187"/>
      <c r="F8" s="188"/>
    </row>
    <row r="9" spans="1:6" s="10" customFormat="1" x14ac:dyDescent="0.25">
      <c r="A9" s="187"/>
      <c r="B9" s="12" t="s">
        <v>22</v>
      </c>
      <c r="C9" s="9">
        <v>1</v>
      </c>
      <c r="D9" s="9"/>
      <c r="E9" s="187"/>
      <c r="F9" s="188"/>
    </row>
    <row r="10" spans="1:6" s="10" customFormat="1" x14ac:dyDescent="0.25">
      <c r="A10" s="187" t="s">
        <v>15</v>
      </c>
      <c r="B10" s="8" t="s">
        <v>23</v>
      </c>
      <c r="C10" s="9">
        <v>1</v>
      </c>
      <c r="D10" s="9"/>
      <c r="E10" s="187" t="s">
        <v>24</v>
      </c>
      <c r="F10" s="188" t="s">
        <v>25</v>
      </c>
    </row>
    <row r="11" spans="1:6" s="10" customFormat="1" x14ac:dyDescent="0.25">
      <c r="A11" s="187"/>
      <c r="B11" s="10" t="s">
        <v>26</v>
      </c>
      <c r="C11" s="9">
        <v>1</v>
      </c>
      <c r="D11" s="9"/>
      <c r="E11" s="187"/>
      <c r="F11" s="188"/>
    </row>
    <row r="12" spans="1:6" s="10" customFormat="1" x14ac:dyDescent="0.25">
      <c r="A12" s="187"/>
      <c r="B12" s="11" t="s">
        <v>27</v>
      </c>
      <c r="C12" s="9">
        <v>1</v>
      </c>
      <c r="D12" s="9"/>
      <c r="E12" s="187"/>
      <c r="F12" s="188"/>
    </row>
    <row r="13" spans="1:6" s="10" customFormat="1" x14ac:dyDescent="0.25">
      <c r="A13" s="187"/>
      <c r="B13" s="11" t="s">
        <v>28</v>
      </c>
      <c r="C13" s="9">
        <v>1</v>
      </c>
      <c r="D13" s="9"/>
      <c r="E13" s="187"/>
      <c r="F13" s="188"/>
    </row>
    <row r="14" spans="1:6" s="10" customFormat="1" x14ac:dyDescent="0.25">
      <c r="A14" s="187"/>
      <c r="B14" s="11" t="s">
        <v>29</v>
      </c>
      <c r="C14" s="9">
        <v>1</v>
      </c>
      <c r="D14" s="9"/>
      <c r="E14" s="187"/>
      <c r="F14" s="188"/>
    </row>
    <row r="15" spans="1:6" s="10" customFormat="1" x14ac:dyDescent="0.25">
      <c r="A15" s="187" t="s">
        <v>15</v>
      </c>
      <c r="B15" s="8" t="s">
        <v>30</v>
      </c>
      <c r="C15" s="9">
        <v>1</v>
      </c>
      <c r="D15" s="9"/>
      <c r="E15" s="187" t="s">
        <v>31</v>
      </c>
      <c r="F15" s="188" t="s">
        <v>32</v>
      </c>
    </row>
    <row r="16" spans="1:6" s="10" customFormat="1" x14ac:dyDescent="0.25">
      <c r="A16" s="187"/>
      <c r="B16" s="11" t="s">
        <v>33</v>
      </c>
      <c r="C16" s="9">
        <v>1</v>
      </c>
      <c r="D16" s="9"/>
      <c r="E16" s="187"/>
      <c r="F16" s="188"/>
    </row>
    <row r="17" spans="1:6" s="10" customFormat="1" x14ac:dyDescent="0.25">
      <c r="A17" s="187"/>
      <c r="B17" s="11" t="s">
        <v>34</v>
      </c>
      <c r="C17" s="9">
        <v>30</v>
      </c>
      <c r="D17" s="9"/>
      <c r="E17" s="187"/>
      <c r="F17" s="188"/>
    </row>
    <row r="18" spans="1:6" s="10" customFormat="1" x14ac:dyDescent="0.25">
      <c r="A18" s="187" t="s">
        <v>15</v>
      </c>
      <c r="B18" s="8" t="s">
        <v>35</v>
      </c>
      <c r="C18" s="9">
        <v>1</v>
      </c>
      <c r="D18" s="9"/>
      <c r="E18" s="187" t="s">
        <v>36</v>
      </c>
      <c r="F18" s="188" t="s">
        <v>37</v>
      </c>
    </row>
    <row r="19" spans="1:6" s="10" customFormat="1" x14ac:dyDescent="0.25">
      <c r="A19" s="187"/>
      <c r="B19" s="11" t="s">
        <v>38</v>
      </c>
      <c r="C19" s="9">
        <v>1</v>
      </c>
      <c r="D19" s="9"/>
      <c r="E19" s="187"/>
      <c r="F19" s="188"/>
    </row>
    <row r="20" spans="1:6" s="10" customFormat="1" x14ac:dyDescent="0.25">
      <c r="A20" s="187"/>
      <c r="B20" s="11" t="s">
        <v>39</v>
      </c>
      <c r="C20" s="9">
        <v>1</v>
      </c>
      <c r="D20" s="9"/>
      <c r="E20" s="187"/>
      <c r="F20" s="188"/>
    </row>
    <row r="21" spans="1:6" s="10" customFormat="1" x14ac:dyDescent="0.25">
      <c r="A21" s="187"/>
      <c r="B21" s="12" t="s">
        <v>40</v>
      </c>
      <c r="C21" s="9">
        <v>1</v>
      </c>
      <c r="D21" s="9"/>
      <c r="E21" s="187"/>
      <c r="F21" s="188"/>
    </row>
    <row r="22" spans="1:6" s="10" customFormat="1" x14ac:dyDescent="0.25">
      <c r="A22" s="187" t="s">
        <v>15</v>
      </c>
      <c r="B22" s="8" t="s">
        <v>41</v>
      </c>
      <c r="C22" s="9">
        <v>1</v>
      </c>
      <c r="D22" s="9"/>
      <c r="E22" s="187" t="s">
        <v>42</v>
      </c>
      <c r="F22" s="188" t="s">
        <v>37</v>
      </c>
    </row>
    <row r="23" spans="1:6" s="10" customFormat="1" x14ac:dyDescent="0.25">
      <c r="A23" s="187"/>
      <c r="B23" s="11" t="s">
        <v>43</v>
      </c>
      <c r="C23" s="9">
        <v>1</v>
      </c>
      <c r="D23" s="9"/>
      <c r="E23" s="187"/>
      <c r="F23" s="188"/>
    </row>
    <row r="24" spans="1:6" s="10" customFormat="1" x14ac:dyDescent="0.25">
      <c r="A24" s="187"/>
      <c r="B24" s="11" t="s">
        <v>20</v>
      </c>
      <c r="C24" s="9">
        <v>1</v>
      </c>
      <c r="D24" s="9"/>
      <c r="E24" s="187"/>
      <c r="F24" s="188"/>
    </row>
    <row r="25" spans="1:6" s="10" customFormat="1" x14ac:dyDescent="0.25">
      <c r="A25" s="187"/>
      <c r="B25" s="12" t="s">
        <v>21</v>
      </c>
      <c r="C25" s="9">
        <v>1</v>
      </c>
      <c r="D25" s="9"/>
      <c r="E25" s="187"/>
      <c r="F25" s="188"/>
    </row>
    <row r="26" spans="1:6" s="10" customFormat="1" x14ac:dyDescent="0.25">
      <c r="A26" s="187"/>
      <c r="B26" s="12" t="s">
        <v>44</v>
      </c>
      <c r="C26" s="9">
        <v>1</v>
      </c>
      <c r="D26" s="9"/>
      <c r="E26" s="187"/>
      <c r="F26" s="188"/>
    </row>
    <row r="27" spans="1:6" s="10" customFormat="1" x14ac:dyDescent="0.25">
      <c r="A27" s="187" t="s">
        <v>15</v>
      </c>
      <c r="B27" s="8" t="s">
        <v>45</v>
      </c>
      <c r="C27" s="9">
        <v>1</v>
      </c>
      <c r="D27" s="9"/>
      <c r="E27" s="187" t="s">
        <v>46</v>
      </c>
      <c r="F27" s="188" t="s">
        <v>47</v>
      </c>
    </row>
    <row r="28" spans="1:6" s="10" customFormat="1" x14ac:dyDescent="0.25">
      <c r="A28" s="187"/>
      <c r="B28" s="10" t="s">
        <v>48</v>
      </c>
      <c r="C28" s="9">
        <v>1</v>
      </c>
      <c r="D28" s="9"/>
      <c r="E28" s="187"/>
      <c r="F28" s="188"/>
    </row>
    <row r="29" spans="1:6" s="10" customFormat="1" x14ac:dyDescent="0.25">
      <c r="A29" s="187"/>
      <c r="B29" s="11" t="s">
        <v>27</v>
      </c>
      <c r="C29" s="9">
        <v>1</v>
      </c>
      <c r="D29" s="9"/>
      <c r="E29" s="187"/>
      <c r="F29" s="188"/>
    </row>
    <row r="30" spans="1:6" s="10" customFormat="1" x14ac:dyDescent="0.25">
      <c r="A30" s="187"/>
      <c r="B30" s="11" t="s">
        <v>28</v>
      </c>
      <c r="C30" s="9">
        <v>1</v>
      </c>
      <c r="D30" s="9"/>
      <c r="E30" s="187"/>
      <c r="F30" s="188"/>
    </row>
    <row r="31" spans="1:6" s="10" customFormat="1" x14ac:dyDescent="0.25">
      <c r="A31" s="187"/>
      <c r="B31" s="11" t="s">
        <v>49</v>
      </c>
      <c r="C31" s="9">
        <v>1</v>
      </c>
      <c r="D31" s="9"/>
      <c r="E31" s="187"/>
      <c r="F31" s="188"/>
    </row>
    <row r="32" spans="1:6" s="10" customFormat="1" x14ac:dyDescent="0.25">
      <c r="A32" s="187" t="s">
        <v>15</v>
      </c>
      <c r="B32" s="8" t="s">
        <v>50</v>
      </c>
      <c r="C32" s="9">
        <v>1</v>
      </c>
      <c r="D32" s="9"/>
      <c r="E32" s="187" t="s">
        <v>51</v>
      </c>
      <c r="F32" s="188" t="s">
        <v>52</v>
      </c>
    </row>
    <row r="33" spans="1:6" s="10" customFormat="1" x14ac:dyDescent="0.25">
      <c r="A33" s="187"/>
      <c r="B33" s="11" t="s">
        <v>53</v>
      </c>
      <c r="C33" s="9">
        <v>1</v>
      </c>
      <c r="D33" s="9"/>
      <c r="E33" s="187"/>
      <c r="F33" s="188"/>
    </row>
    <row r="34" spans="1:6" s="10" customFormat="1" x14ac:dyDescent="0.25">
      <c r="A34" s="187"/>
      <c r="B34" s="11" t="s">
        <v>54</v>
      </c>
      <c r="C34" s="9">
        <v>30</v>
      </c>
      <c r="D34" s="9"/>
      <c r="E34" s="187"/>
      <c r="F34" s="188"/>
    </row>
    <row r="35" spans="1:6" s="10" customFormat="1" x14ac:dyDescent="0.25">
      <c r="A35" s="187" t="s">
        <v>15</v>
      </c>
      <c r="B35" s="8" t="s">
        <v>55</v>
      </c>
      <c r="C35" s="9">
        <v>1</v>
      </c>
      <c r="D35" s="9"/>
      <c r="E35" s="187" t="s">
        <v>56</v>
      </c>
      <c r="F35" s="188" t="s">
        <v>57</v>
      </c>
    </row>
    <row r="36" spans="1:6" s="10" customFormat="1" x14ac:dyDescent="0.25">
      <c r="A36" s="187"/>
      <c r="B36" s="11" t="s">
        <v>58</v>
      </c>
      <c r="C36" s="9">
        <v>1</v>
      </c>
      <c r="D36" s="9"/>
      <c r="E36" s="187"/>
      <c r="F36" s="188"/>
    </row>
    <row r="37" spans="1:6" s="10" customFormat="1" x14ac:dyDescent="0.25">
      <c r="A37" s="187" t="s">
        <v>15</v>
      </c>
      <c r="B37" s="8" t="s">
        <v>59</v>
      </c>
      <c r="C37" s="9">
        <v>1</v>
      </c>
      <c r="D37" s="9"/>
      <c r="E37" s="187" t="s">
        <v>60</v>
      </c>
      <c r="F37" s="188" t="s">
        <v>61</v>
      </c>
    </row>
    <row r="38" spans="1:6" s="10" customFormat="1" x14ac:dyDescent="0.25">
      <c r="A38" s="187"/>
      <c r="B38" s="11" t="s">
        <v>62</v>
      </c>
      <c r="C38" s="9">
        <v>1</v>
      </c>
      <c r="D38" s="9"/>
      <c r="E38" s="187"/>
      <c r="F38" s="188"/>
    </row>
    <row r="39" spans="1:6" s="10" customFormat="1" x14ac:dyDescent="0.25">
      <c r="A39" s="187"/>
      <c r="B39" s="11" t="s">
        <v>39</v>
      </c>
      <c r="C39" s="9">
        <v>1</v>
      </c>
      <c r="D39" s="9"/>
      <c r="E39" s="187"/>
      <c r="F39" s="188"/>
    </row>
    <row r="40" spans="1:6" s="10" customFormat="1" x14ac:dyDescent="0.25">
      <c r="A40" s="187"/>
      <c r="B40" s="12" t="s">
        <v>40</v>
      </c>
      <c r="C40" s="9">
        <v>1</v>
      </c>
      <c r="D40" s="9"/>
      <c r="E40" s="187"/>
      <c r="F40" s="188"/>
    </row>
    <row r="41" spans="1:6" s="10" customFormat="1" x14ac:dyDescent="0.25">
      <c r="A41" s="187" t="s">
        <v>15</v>
      </c>
      <c r="B41" s="8" t="s">
        <v>63</v>
      </c>
      <c r="C41" s="9">
        <v>1</v>
      </c>
      <c r="D41" s="9"/>
      <c r="E41" s="187" t="s">
        <v>64</v>
      </c>
      <c r="F41" s="188" t="s">
        <v>61</v>
      </c>
    </row>
    <row r="42" spans="1:6" s="10" customFormat="1" x14ac:dyDescent="0.25">
      <c r="A42" s="187"/>
      <c r="B42" s="11" t="s">
        <v>65</v>
      </c>
      <c r="C42" s="9">
        <v>1</v>
      </c>
      <c r="D42" s="9"/>
      <c r="E42" s="187"/>
      <c r="F42" s="188"/>
    </row>
    <row r="43" spans="1:6" s="10" customFormat="1" x14ac:dyDescent="0.25">
      <c r="A43" s="187"/>
      <c r="B43" s="11" t="s">
        <v>20</v>
      </c>
      <c r="C43" s="9">
        <v>1</v>
      </c>
      <c r="D43" s="9"/>
      <c r="E43" s="187"/>
      <c r="F43" s="188"/>
    </row>
    <row r="44" spans="1:6" s="10" customFormat="1" x14ac:dyDescent="0.25">
      <c r="A44" s="187"/>
      <c r="B44" s="12" t="s">
        <v>21</v>
      </c>
      <c r="C44" s="9">
        <v>1</v>
      </c>
      <c r="D44" s="9"/>
      <c r="E44" s="187"/>
      <c r="F44" s="188"/>
    </row>
    <row r="45" spans="1:6" s="10" customFormat="1" x14ac:dyDescent="0.25">
      <c r="A45" s="187"/>
      <c r="B45" s="12" t="s">
        <v>66</v>
      </c>
      <c r="C45" s="9">
        <v>1</v>
      </c>
      <c r="D45" s="9"/>
      <c r="E45" s="187"/>
      <c r="F45" s="188"/>
    </row>
    <row r="46" spans="1:6" s="10" customFormat="1" x14ac:dyDescent="0.25">
      <c r="A46" s="187" t="s">
        <v>15</v>
      </c>
      <c r="B46" s="8" t="s">
        <v>67</v>
      </c>
      <c r="C46" s="9">
        <v>1</v>
      </c>
      <c r="D46" s="9"/>
      <c r="E46" s="187" t="s">
        <v>68</v>
      </c>
      <c r="F46" s="188" t="s">
        <v>61</v>
      </c>
    </row>
    <row r="47" spans="1:6" s="10" customFormat="1" x14ac:dyDescent="0.25">
      <c r="A47" s="187"/>
      <c r="B47" s="10" t="s">
        <v>69</v>
      </c>
      <c r="C47" s="9">
        <v>1</v>
      </c>
      <c r="D47" s="9"/>
      <c r="E47" s="187"/>
      <c r="F47" s="188"/>
    </row>
    <row r="48" spans="1:6" s="10" customFormat="1" x14ac:dyDescent="0.25">
      <c r="A48" s="187"/>
      <c r="B48" s="11" t="s">
        <v>27</v>
      </c>
      <c r="C48" s="9">
        <v>1</v>
      </c>
      <c r="D48" s="9"/>
      <c r="E48" s="187"/>
      <c r="F48" s="188"/>
    </row>
    <row r="49" spans="1:6" s="10" customFormat="1" x14ac:dyDescent="0.25">
      <c r="A49" s="187"/>
      <c r="B49" s="11" t="s">
        <v>28</v>
      </c>
      <c r="C49" s="9">
        <v>1</v>
      </c>
      <c r="D49" s="9"/>
      <c r="E49" s="187"/>
      <c r="F49" s="188"/>
    </row>
    <row r="50" spans="1:6" s="10" customFormat="1" x14ac:dyDescent="0.25">
      <c r="A50" s="187"/>
      <c r="B50" s="11" t="s">
        <v>70</v>
      </c>
      <c r="C50" s="9">
        <v>1</v>
      </c>
      <c r="D50" s="9"/>
      <c r="E50" s="187"/>
      <c r="F50" s="188"/>
    </row>
    <row r="51" spans="1:6" s="10" customFormat="1" x14ac:dyDescent="0.25">
      <c r="A51" s="187" t="s">
        <v>15</v>
      </c>
      <c r="B51" s="8" t="s">
        <v>71</v>
      </c>
      <c r="C51" s="9">
        <v>1</v>
      </c>
      <c r="D51" s="9"/>
      <c r="E51" s="187" t="s">
        <v>72</v>
      </c>
      <c r="F51" s="188" t="s">
        <v>73</v>
      </c>
    </row>
    <row r="52" spans="1:6" s="10" customFormat="1" x14ac:dyDescent="0.25">
      <c r="A52" s="187"/>
      <c r="B52" s="11" t="s">
        <v>74</v>
      </c>
      <c r="C52" s="9">
        <v>1</v>
      </c>
      <c r="D52" s="9"/>
      <c r="E52" s="187"/>
      <c r="F52" s="188"/>
    </row>
    <row r="53" spans="1:6" s="10" customFormat="1" x14ac:dyDescent="0.25">
      <c r="A53" s="187"/>
      <c r="B53" s="11" t="s">
        <v>75</v>
      </c>
      <c r="C53" s="9">
        <v>24</v>
      </c>
      <c r="D53" s="9"/>
      <c r="E53" s="187"/>
      <c r="F53" s="188"/>
    </row>
    <row r="54" spans="1:6" s="10" customFormat="1" x14ac:dyDescent="0.25">
      <c r="A54" s="187" t="s">
        <v>15</v>
      </c>
      <c r="B54" s="8" t="s">
        <v>76</v>
      </c>
      <c r="C54" s="9">
        <v>1</v>
      </c>
      <c r="D54" s="9"/>
      <c r="E54" s="187" t="s">
        <v>77</v>
      </c>
      <c r="F54" s="188" t="s">
        <v>73</v>
      </c>
    </row>
    <row r="55" spans="1:6" s="10" customFormat="1" x14ac:dyDescent="0.25">
      <c r="A55" s="187"/>
      <c r="B55" s="10" t="s">
        <v>78</v>
      </c>
      <c r="C55" s="9">
        <v>1</v>
      </c>
      <c r="D55" s="9"/>
      <c r="E55" s="187"/>
      <c r="F55" s="188"/>
    </row>
    <row r="56" spans="1:6" s="10" customFormat="1" x14ac:dyDescent="0.25">
      <c r="A56" s="187"/>
      <c r="B56" s="11" t="s">
        <v>27</v>
      </c>
      <c r="C56" s="9">
        <v>1</v>
      </c>
      <c r="D56" s="9"/>
      <c r="E56" s="187"/>
      <c r="F56" s="188"/>
    </row>
    <row r="57" spans="1:6" s="10" customFormat="1" x14ac:dyDescent="0.25">
      <c r="A57" s="187"/>
      <c r="B57" s="11" t="s">
        <v>28</v>
      </c>
      <c r="C57" s="9">
        <v>1</v>
      </c>
      <c r="D57" s="9"/>
      <c r="E57" s="187"/>
      <c r="F57" s="188"/>
    </row>
    <row r="58" spans="1:6" s="10" customFormat="1" x14ac:dyDescent="0.25">
      <c r="A58" s="187" t="s">
        <v>15</v>
      </c>
      <c r="B58" s="8" t="s">
        <v>79</v>
      </c>
      <c r="C58" s="9">
        <v>1</v>
      </c>
      <c r="D58" s="9"/>
      <c r="E58" s="187" t="s">
        <v>80</v>
      </c>
      <c r="F58" s="188" t="s">
        <v>73</v>
      </c>
    </row>
    <row r="59" spans="1:6" s="10" customFormat="1" x14ac:dyDescent="0.25">
      <c r="A59" s="187"/>
      <c r="B59" s="12" t="s">
        <v>81</v>
      </c>
      <c r="C59" s="9">
        <v>1</v>
      </c>
      <c r="D59" s="9"/>
      <c r="E59" s="187"/>
      <c r="F59" s="188"/>
    </row>
    <row r="60" spans="1:6" s="10" customFormat="1" x14ac:dyDescent="0.25">
      <c r="A60" s="187" t="s">
        <v>15</v>
      </c>
      <c r="B60" s="8" t="s">
        <v>82</v>
      </c>
      <c r="C60" s="9">
        <v>1</v>
      </c>
      <c r="D60" s="9"/>
      <c r="E60" s="187" t="s">
        <v>83</v>
      </c>
      <c r="F60" s="188" t="s">
        <v>84</v>
      </c>
    </row>
    <row r="61" spans="1:6" s="10" customFormat="1" x14ac:dyDescent="0.25">
      <c r="A61" s="187"/>
      <c r="B61" s="11" t="s">
        <v>85</v>
      </c>
      <c r="C61" s="9">
        <v>1</v>
      </c>
      <c r="D61" s="9"/>
      <c r="E61" s="187"/>
      <c r="F61" s="188"/>
    </row>
    <row r="62" spans="1:6" s="10" customFormat="1" x14ac:dyDescent="0.25">
      <c r="A62" s="187"/>
      <c r="B62" s="11" t="s">
        <v>86</v>
      </c>
      <c r="C62" s="9">
        <v>1</v>
      </c>
      <c r="D62" s="9"/>
      <c r="E62" s="187"/>
      <c r="F62" s="188"/>
    </row>
    <row r="63" spans="1:6" s="10" customFormat="1" x14ac:dyDescent="0.25">
      <c r="A63" s="187"/>
      <c r="B63" s="12" t="s">
        <v>40</v>
      </c>
      <c r="C63" s="9">
        <v>1</v>
      </c>
      <c r="D63" s="9"/>
      <c r="E63" s="187"/>
      <c r="F63" s="188"/>
    </row>
    <row r="64" spans="1:6" s="10" customFormat="1" x14ac:dyDescent="0.25">
      <c r="A64" s="187" t="s">
        <v>15</v>
      </c>
      <c r="B64" s="8" t="s">
        <v>87</v>
      </c>
      <c r="C64" s="9">
        <v>1</v>
      </c>
      <c r="D64" s="9"/>
      <c r="E64" s="187" t="s">
        <v>88</v>
      </c>
      <c r="F64" s="188" t="s">
        <v>84</v>
      </c>
    </row>
    <row r="65" spans="1:6" s="10" customFormat="1" x14ac:dyDescent="0.25">
      <c r="A65" s="187"/>
      <c r="B65" s="11" t="s">
        <v>89</v>
      </c>
      <c r="C65" s="9">
        <v>1</v>
      </c>
      <c r="D65" s="9"/>
      <c r="E65" s="187"/>
      <c r="F65" s="188"/>
    </row>
    <row r="66" spans="1:6" s="10" customFormat="1" x14ac:dyDescent="0.25">
      <c r="A66" s="187"/>
      <c r="B66" s="11" t="s">
        <v>20</v>
      </c>
      <c r="C66" s="9">
        <v>1</v>
      </c>
      <c r="D66" s="9"/>
      <c r="E66" s="187"/>
      <c r="F66" s="188"/>
    </row>
    <row r="67" spans="1:6" s="10" customFormat="1" x14ac:dyDescent="0.25">
      <c r="A67" s="187"/>
      <c r="B67" s="12" t="s">
        <v>21</v>
      </c>
      <c r="C67" s="9">
        <v>1</v>
      </c>
      <c r="D67" s="9"/>
      <c r="E67" s="187"/>
      <c r="F67" s="188"/>
    </row>
    <row r="68" spans="1:6" s="10" customFormat="1" x14ac:dyDescent="0.25">
      <c r="A68" s="187"/>
      <c r="B68" s="12" t="s">
        <v>90</v>
      </c>
      <c r="C68" s="9">
        <v>1</v>
      </c>
      <c r="D68" s="9"/>
      <c r="E68" s="187"/>
      <c r="F68" s="188"/>
    </row>
    <row r="69" spans="1:6" s="10" customFormat="1" x14ac:dyDescent="0.25">
      <c r="A69" s="187" t="s">
        <v>15</v>
      </c>
      <c r="B69" s="8" t="s">
        <v>91</v>
      </c>
      <c r="C69" s="9">
        <v>1</v>
      </c>
      <c r="D69" s="9"/>
      <c r="E69" s="187" t="s">
        <v>92</v>
      </c>
      <c r="F69" s="188" t="s">
        <v>84</v>
      </c>
    </row>
    <row r="70" spans="1:6" s="10" customFormat="1" x14ac:dyDescent="0.25">
      <c r="A70" s="187"/>
      <c r="B70" s="10" t="s">
        <v>93</v>
      </c>
      <c r="C70" s="9">
        <v>1</v>
      </c>
      <c r="D70" s="9"/>
      <c r="E70" s="187"/>
      <c r="F70" s="188"/>
    </row>
    <row r="71" spans="1:6" s="10" customFormat="1" x14ac:dyDescent="0.25">
      <c r="A71" s="187"/>
      <c r="B71" s="11" t="s">
        <v>27</v>
      </c>
      <c r="C71" s="9">
        <v>1</v>
      </c>
      <c r="D71" s="9"/>
      <c r="E71" s="187"/>
      <c r="F71" s="188"/>
    </row>
    <row r="72" spans="1:6" s="10" customFormat="1" x14ac:dyDescent="0.25">
      <c r="A72" s="187"/>
      <c r="B72" s="11" t="s">
        <v>28</v>
      </c>
      <c r="C72" s="9">
        <v>1</v>
      </c>
      <c r="D72" s="9"/>
      <c r="E72" s="187"/>
      <c r="F72" s="188"/>
    </row>
    <row r="73" spans="1:6" s="10" customFormat="1" x14ac:dyDescent="0.25">
      <c r="A73" s="187"/>
      <c r="B73" s="12" t="s">
        <v>94</v>
      </c>
      <c r="C73" s="9">
        <v>1</v>
      </c>
      <c r="D73" s="9"/>
      <c r="E73" s="187"/>
      <c r="F73" s="188"/>
    </row>
    <row r="74" spans="1:6" s="10" customFormat="1" x14ac:dyDescent="0.25">
      <c r="A74" s="187" t="s">
        <v>15</v>
      </c>
      <c r="B74" s="8" t="s">
        <v>95</v>
      </c>
      <c r="C74" s="9">
        <v>1</v>
      </c>
      <c r="D74" s="9"/>
      <c r="E74" s="187" t="s">
        <v>96</v>
      </c>
      <c r="F74" s="188" t="s">
        <v>97</v>
      </c>
    </row>
    <row r="75" spans="1:6" s="10" customFormat="1" x14ac:dyDescent="0.25">
      <c r="A75" s="187"/>
      <c r="B75" s="11" t="s">
        <v>98</v>
      </c>
      <c r="C75" s="9">
        <v>1</v>
      </c>
      <c r="D75" s="9"/>
      <c r="E75" s="187"/>
      <c r="F75" s="188"/>
    </row>
    <row r="76" spans="1:6" s="10" customFormat="1" x14ac:dyDescent="0.25">
      <c r="A76" s="187"/>
      <c r="B76" s="11" t="s">
        <v>99</v>
      </c>
      <c r="C76" s="9">
        <v>23</v>
      </c>
      <c r="D76" s="9"/>
      <c r="E76" s="187"/>
      <c r="F76" s="188"/>
    </row>
    <row r="77" spans="1:6" s="10" customFormat="1" x14ac:dyDescent="0.25">
      <c r="A77" s="187" t="s">
        <v>15</v>
      </c>
      <c r="B77" s="8" t="s">
        <v>100</v>
      </c>
      <c r="C77" s="9">
        <v>1</v>
      </c>
      <c r="D77" s="9"/>
      <c r="E77" s="187" t="s">
        <v>101</v>
      </c>
      <c r="F77" s="188" t="s">
        <v>97</v>
      </c>
    </row>
    <row r="78" spans="1:6" s="10" customFormat="1" x14ac:dyDescent="0.25">
      <c r="A78" s="187"/>
      <c r="B78" s="12" t="s">
        <v>102</v>
      </c>
      <c r="C78" s="9">
        <v>1</v>
      </c>
      <c r="D78" s="9"/>
      <c r="E78" s="187"/>
      <c r="F78" s="188"/>
    </row>
    <row r="79" spans="1:6" s="10" customFormat="1" x14ac:dyDescent="0.25">
      <c r="A79" s="187" t="s">
        <v>15</v>
      </c>
      <c r="B79" s="8" t="s">
        <v>103</v>
      </c>
      <c r="C79" s="9">
        <v>1</v>
      </c>
      <c r="D79" s="9"/>
      <c r="E79" s="187" t="s">
        <v>104</v>
      </c>
      <c r="F79" s="188" t="s">
        <v>97</v>
      </c>
    </row>
    <row r="80" spans="1:6" s="10" customFormat="1" x14ac:dyDescent="0.25">
      <c r="A80" s="187"/>
      <c r="B80" s="11" t="s">
        <v>105</v>
      </c>
      <c r="C80" s="9">
        <v>1</v>
      </c>
      <c r="D80" s="9"/>
      <c r="E80" s="187"/>
      <c r="F80" s="188"/>
    </row>
    <row r="81" spans="1:6" s="10" customFormat="1" x14ac:dyDescent="0.25">
      <c r="A81" s="187"/>
      <c r="B81" s="11" t="s">
        <v>39</v>
      </c>
      <c r="C81" s="9">
        <v>1</v>
      </c>
      <c r="D81" s="9"/>
      <c r="E81" s="187"/>
      <c r="F81" s="188"/>
    </row>
    <row r="82" spans="1:6" s="10" customFormat="1" x14ac:dyDescent="0.25">
      <c r="A82" s="187"/>
      <c r="B82" s="12" t="s">
        <v>40</v>
      </c>
      <c r="C82" s="9">
        <v>1</v>
      </c>
      <c r="D82" s="9"/>
      <c r="E82" s="187"/>
      <c r="F82" s="188"/>
    </row>
    <row r="83" spans="1:6" s="10" customFormat="1" x14ac:dyDescent="0.25">
      <c r="A83" s="187" t="s">
        <v>15</v>
      </c>
      <c r="B83" s="8" t="s">
        <v>106</v>
      </c>
      <c r="C83" s="9">
        <v>1</v>
      </c>
      <c r="D83" s="9"/>
      <c r="E83" s="187" t="s">
        <v>107</v>
      </c>
      <c r="F83" s="188" t="s">
        <v>108</v>
      </c>
    </row>
    <row r="84" spans="1:6" s="10" customFormat="1" x14ac:dyDescent="0.25">
      <c r="A84" s="187"/>
      <c r="B84" s="11" t="s">
        <v>109</v>
      </c>
      <c r="C84" s="9">
        <v>1</v>
      </c>
      <c r="D84" s="9"/>
      <c r="E84" s="187"/>
      <c r="F84" s="188"/>
    </row>
    <row r="85" spans="1:6" s="10" customFormat="1" x14ac:dyDescent="0.25">
      <c r="A85" s="187"/>
      <c r="B85" s="11" t="s">
        <v>39</v>
      </c>
      <c r="C85" s="9">
        <v>1</v>
      </c>
      <c r="D85" s="9"/>
      <c r="E85" s="187"/>
      <c r="F85" s="188"/>
    </row>
    <row r="86" spans="1:6" s="10" customFormat="1" x14ac:dyDescent="0.25">
      <c r="A86" s="187"/>
      <c r="B86" s="12" t="s">
        <v>40</v>
      </c>
      <c r="C86" s="9">
        <v>1</v>
      </c>
      <c r="D86" s="9"/>
      <c r="E86" s="187"/>
      <c r="F86" s="188"/>
    </row>
    <row r="87" spans="1:6" s="10" customFormat="1" x14ac:dyDescent="0.25">
      <c r="A87" s="187" t="s">
        <v>15</v>
      </c>
      <c r="B87" s="8" t="s">
        <v>110</v>
      </c>
      <c r="C87" s="9">
        <v>1</v>
      </c>
      <c r="D87" s="9"/>
      <c r="E87" s="187" t="s">
        <v>111</v>
      </c>
      <c r="F87" s="188" t="s">
        <v>108</v>
      </c>
    </row>
    <row r="88" spans="1:6" s="10" customFormat="1" x14ac:dyDescent="0.25">
      <c r="A88" s="187"/>
      <c r="B88" s="11" t="s">
        <v>112</v>
      </c>
      <c r="C88" s="9">
        <v>1</v>
      </c>
      <c r="D88" s="9"/>
      <c r="E88" s="187"/>
      <c r="F88" s="188"/>
    </row>
    <row r="89" spans="1:6" s="10" customFormat="1" x14ac:dyDescent="0.25">
      <c r="A89" s="187"/>
      <c r="B89" s="11" t="s">
        <v>39</v>
      </c>
      <c r="C89" s="9">
        <v>1</v>
      </c>
      <c r="D89" s="9"/>
      <c r="E89" s="187"/>
      <c r="F89" s="188"/>
    </row>
    <row r="90" spans="1:6" s="10" customFormat="1" x14ac:dyDescent="0.25">
      <c r="A90" s="187"/>
      <c r="B90" s="12" t="s">
        <v>40</v>
      </c>
      <c r="C90" s="9">
        <v>1</v>
      </c>
      <c r="D90" s="9"/>
      <c r="E90" s="187"/>
      <c r="F90" s="188"/>
    </row>
    <row r="91" spans="1:6" s="10" customFormat="1" x14ac:dyDescent="0.25">
      <c r="A91" s="187" t="s">
        <v>15</v>
      </c>
      <c r="B91" s="8" t="s">
        <v>113</v>
      </c>
      <c r="C91" s="9">
        <v>1</v>
      </c>
      <c r="D91" s="9"/>
      <c r="E91" s="187" t="s">
        <v>114</v>
      </c>
      <c r="F91" s="188" t="s">
        <v>108</v>
      </c>
    </row>
    <row r="92" spans="1:6" s="10" customFormat="1" x14ac:dyDescent="0.25">
      <c r="A92" s="187"/>
      <c r="B92" s="11" t="s">
        <v>115</v>
      </c>
      <c r="C92" s="9">
        <v>1</v>
      </c>
      <c r="D92" s="9"/>
      <c r="E92" s="187"/>
      <c r="F92" s="188"/>
    </row>
    <row r="93" spans="1:6" s="10" customFormat="1" x14ac:dyDescent="0.25">
      <c r="A93" s="187"/>
      <c r="B93" s="11" t="s">
        <v>39</v>
      </c>
      <c r="C93" s="9">
        <v>1</v>
      </c>
      <c r="D93" s="9"/>
      <c r="E93" s="187"/>
      <c r="F93" s="188"/>
    </row>
    <row r="94" spans="1:6" s="10" customFormat="1" x14ac:dyDescent="0.25">
      <c r="A94" s="187"/>
      <c r="B94" s="12" t="s">
        <v>40</v>
      </c>
      <c r="C94" s="9">
        <v>1</v>
      </c>
      <c r="D94" s="9"/>
      <c r="E94" s="187"/>
      <c r="F94" s="188"/>
    </row>
    <row r="95" spans="1:6" s="10" customFormat="1" x14ac:dyDescent="0.25">
      <c r="A95" s="187" t="s">
        <v>15</v>
      </c>
      <c r="B95" s="8" t="s">
        <v>116</v>
      </c>
      <c r="C95" s="9">
        <v>1</v>
      </c>
      <c r="D95" s="9"/>
      <c r="E95" s="187" t="s">
        <v>117</v>
      </c>
      <c r="F95" s="188" t="s">
        <v>118</v>
      </c>
    </row>
    <row r="96" spans="1:6" s="10" customFormat="1" x14ac:dyDescent="0.25">
      <c r="A96" s="187"/>
      <c r="B96" s="11" t="s">
        <v>119</v>
      </c>
      <c r="C96" s="9">
        <v>1</v>
      </c>
      <c r="D96" s="9"/>
      <c r="E96" s="187"/>
      <c r="F96" s="188"/>
    </row>
    <row r="97" spans="1:8" s="10" customFormat="1" x14ac:dyDescent="0.25">
      <c r="A97" s="187"/>
      <c r="B97" s="11" t="s">
        <v>39</v>
      </c>
      <c r="C97" s="9">
        <v>1</v>
      </c>
      <c r="D97" s="9"/>
      <c r="E97" s="187"/>
      <c r="F97" s="188"/>
    </row>
    <row r="98" spans="1:8" s="10" customFormat="1" x14ac:dyDescent="0.25">
      <c r="A98" s="187"/>
      <c r="B98" s="12" t="s">
        <v>40</v>
      </c>
      <c r="C98" s="9">
        <v>1</v>
      </c>
      <c r="D98" s="9"/>
      <c r="E98" s="187"/>
      <c r="F98" s="188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 x14ac:dyDescent="0.25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 x14ac:dyDescent="0.25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 x14ac:dyDescent="0.25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 x14ac:dyDescent="0.25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 x14ac:dyDescent="0.25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 x14ac:dyDescent="0.25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 x14ac:dyDescent="0.25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 x14ac:dyDescent="0.25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 x14ac:dyDescent="0.25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186" t="s">
        <v>134</v>
      </c>
    </row>
    <row r="126" spans="1:8" s="10" customFormat="1" ht="13.5" customHeight="1" x14ac:dyDescent="0.25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186"/>
    </row>
    <row r="127" spans="1:8" s="10" customFormat="1" ht="13.5" customHeight="1" x14ac:dyDescent="0.25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186"/>
    </row>
    <row r="128" spans="1:8" x14ac:dyDescent="0.25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186" t="s">
        <v>142</v>
      </c>
    </row>
    <row r="129" spans="1:8" s="29" customFormat="1" ht="13.5" customHeight="1" x14ac:dyDescent="0.25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186"/>
    </row>
    <row r="130" spans="1:8" x14ac:dyDescent="0.25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186"/>
    </row>
    <row r="131" spans="1:8" x14ac:dyDescent="0.25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186" t="s">
        <v>149</v>
      </c>
    </row>
    <row r="132" spans="1:8" x14ac:dyDescent="0.25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186"/>
    </row>
    <row r="133" spans="1:8" x14ac:dyDescent="0.25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186"/>
    </row>
    <row r="134" spans="1:8" x14ac:dyDescent="0.25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186" t="s">
        <v>156</v>
      </c>
    </row>
    <row r="135" spans="1:8" x14ac:dyDescent="0.25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186"/>
    </row>
    <row r="136" spans="1:8" x14ac:dyDescent="0.25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186"/>
    </row>
    <row r="137" spans="1:8" x14ac:dyDescent="0.25">
      <c r="A137" s="20"/>
    </row>
    <row r="138" spans="1:8" x14ac:dyDescent="0.25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186" t="s">
        <v>122</v>
      </c>
    </row>
    <row r="139" spans="1:8" x14ac:dyDescent="0.25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186"/>
    </row>
    <row r="140" spans="1:8" x14ac:dyDescent="0.25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186"/>
    </row>
    <row r="141" spans="1:8" x14ac:dyDescent="0.25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186"/>
    </row>
    <row r="142" spans="1:8" x14ac:dyDescent="0.25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186"/>
    </row>
    <row r="143" spans="1:8" x14ac:dyDescent="0.25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186"/>
    </row>
    <row r="144" spans="1:8" x14ac:dyDescent="0.25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186"/>
    </row>
    <row r="145" spans="1:8" x14ac:dyDescent="0.25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186"/>
    </row>
    <row r="146" spans="1:8" x14ac:dyDescent="0.25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186"/>
    </row>
    <row r="147" spans="1:8" x14ac:dyDescent="0.25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186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48"/>
  <sheetViews>
    <sheetView tabSelected="1" view="pageBreakPreview" zoomScaleNormal="80" zoomScaleSheetLayoutView="100" workbookViewId="0">
      <selection activeCell="A110" sqref="A110"/>
    </sheetView>
  </sheetViews>
  <sheetFormatPr defaultRowHeight="12.75" x14ac:dyDescent="0.25"/>
  <cols>
    <col min="1" max="1" width="4.25" style="131" bestFit="1" customWidth="1"/>
    <col min="2" max="2" width="50" style="132" customWidth="1"/>
    <col min="3" max="3" width="9" style="131"/>
    <col min="4" max="4" width="12.25" style="133" customWidth="1"/>
    <col min="5" max="5" width="14.125" style="147" customWidth="1"/>
    <col min="6" max="6" width="12.25" style="131" customWidth="1"/>
    <col min="7" max="7" width="18.625" style="131" customWidth="1"/>
    <col min="8" max="8" width="18.75" style="131" customWidth="1"/>
    <col min="9" max="9" width="49.125" style="131" customWidth="1"/>
    <col min="10" max="10" width="29.875" style="132" bestFit="1" customWidth="1"/>
    <col min="11" max="11" width="21.75" style="131" customWidth="1"/>
    <col min="12" max="16384" width="9" style="132"/>
  </cols>
  <sheetData>
    <row r="1" spans="1:11" ht="15" x14ac:dyDescent="0.25">
      <c r="E1" s="172"/>
      <c r="I1" s="135"/>
      <c r="J1" s="135"/>
    </row>
    <row r="2" spans="1:11" ht="19.5" customHeight="1" x14ac:dyDescent="0.25">
      <c r="E2" s="172"/>
      <c r="H2" s="149" t="s">
        <v>746</v>
      </c>
      <c r="I2" s="185"/>
      <c r="J2" s="148"/>
    </row>
    <row r="3" spans="1:11" ht="14.25" x14ac:dyDescent="0.25">
      <c r="B3" s="193" t="s">
        <v>704</v>
      </c>
      <c r="C3" s="193"/>
      <c r="D3" s="193"/>
      <c r="E3" s="193"/>
      <c r="F3" s="193"/>
      <c r="G3" s="193"/>
      <c r="H3" s="193"/>
      <c r="I3" s="193"/>
      <c r="J3" s="140"/>
    </row>
    <row r="4" spans="1:11" ht="44.25" customHeight="1" x14ac:dyDescent="0.25">
      <c r="B4" s="193" t="s">
        <v>705</v>
      </c>
      <c r="C4" s="193"/>
      <c r="D4" s="193"/>
      <c r="E4" s="193"/>
      <c r="F4" s="193"/>
      <c r="G4" s="193"/>
      <c r="H4" s="193"/>
      <c r="I4" s="193"/>
      <c r="J4" s="140"/>
    </row>
    <row r="6" spans="1:11" ht="42.75" customHeight="1" x14ac:dyDescent="0.25">
      <c r="A6" s="195" t="s">
        <v>556</v>
      </c>
      <c r="B6" s="194" t="s">
        <v>558</v>
      </c>
      <c r="C6" s="195" t="s">
        <v>559</v>
      </c>
      <c r="D6" s="195" t="s">
        <v>560</v>
      </c>
      <c r="E6" s="195"/>
      <c r="F6" s="195"/>
      <c r="G6" s="195"/>
      <c r="H6" s="195" t="s">
        <v>561</v>
      </c>
      <c r="I6" s="195" t="s">
        <v>562</v>
      </c>
      <c r="J6" s="149"/>
    </row>
    <row r="7" spans="1:11" ht="28.5" customHeight="1" x14ac:dyDescent="0.25">
      <c r="A7" s="195"/>
      <c r="B7" s="194"/>
      <c r="C7" s="195"/>
      <c r="D7" s="144" t="s">
        <v>563</v>
      </c>
      <c r="E7" s="144" t="s">
        <v>564</v>
      </c>
      <c r="F7" s="144" t="s">
        <v>565</v>
      </c>
      <c r="G7" s="144" t="s">
        <v>566</v>
      </c>
      <c r="H7" s="195"/>
      <c r="I7" s="195"/>
      <c r="J7" s="149"/>
    </row>
    <row r="8" spans="1:11" x14ac:dyDescent="0.25">
      <c r="A8" s="166">
        <v>1</v>
      </c>
      <c r="B8" s="181">
        <v>2</v>
      </c>
      <c r="C8" s="166">
        <v>3</v>
      </c>
      <c r="D8" s="145" t="s">
        <v>567</v>
      </c>
      <c r="E8" s="145" t="s">
        <v>568</v>
      </c>
      <c r="F8" s="145" t="s">
        <v>569</v>
      </c>
      <c r="G8" s="145" t="s">
        <v>570</v>
      </c>
      <c r="H8" s="175" t="s">
        <v>324</v>
      </c>
      <c r="I8" s="175" t="s">
        <v>326</v>
      </c>
      <c r="J8" s="150"/>
    </row>
    <row r="9" spans="1:11" s="134" customFormat="1" ht="17.25" customHeight="1" x14ac:dyDescent="0.25">
      <c r="A9" s="146"/>
      <c r="B9" s="176" t="s">
        <v>741</v>
      </c>
      <c r="C9" s="146"/>
      <c r="D9" s="146"/>
      <c r="E9" s="146"/>
      <c r="F9" s="146"/>
      <c r="G9" s="146"/>
      <c r="H9" s="146"/>
      <c r="I9" s="146"/>
      <c r="J9" s="151"/>
      <c r="K9" s="139"/>
    </row>
    <row r="10" spans="1:11" s="134" customFormat="1" ht="21" customHeight="1" x14ac:dyDescent="0.25">
      <c r="A10" s="146"/>
      <c r="B10" s="176" t="s">
        <v>291</v>
      </c>
      <c r="C10" s="146"/>
      <c r="D10" s="146"/>
      <c r="E10" s="146"/>
      <c r="F10" s="146"/>
      <c r="G10" s="146"/>
      <c r="H10" s="146"/>
      <c r="I10" s="146"/>
      <c r="J10" s="151"/>
      <c r="K10" s="139"/>
    </row>
    <row r="11" spans="1:11" ht="123.75" customHeight="1" x14ac:dyDescent="0.25">
      <c r="A11" s="166">
        <v>1</v>
      </c>
      <c r="B11" s="181" t="s">
        <v>571</v>
      </c>
      <c r="C11" s="166" t="s">
        <v>1</v>
      </c>
      <c r="D11" s="144">
        <v>8747.7900000000009</v>
      </c>
      <c r="E11" s="144">
        <v>7421</v>
      </c>
      <c r="F11" s="171">
        <v>7421</v>
      </c>
      <c r="G11" s="171">
        <f>D11-E11</f>
        <v>1326.7900000000009</v>
      </c>
      <c r="H11" s="166" t="s">
        <v>573</v>
      </c>
      <c r="I11" s="166" t="s">
        <v>574</v>
      </c>
      <c r="J11" s="148"/>
    </row>
    <row r="12" spans="1:11" ht="122.25" customHeight="1" x14ac:dyDescent="0.25">
      <c r="A12" s="166">
        <v>2</v>
      </c>
      <c r="B12" s="181" t="s">
        <v>575</v>
      </c>
      <c r="C12" s="166" t="s">
        <v>1</v>
      </c>
      <c r="D12" s="144">
        <v>449.45</v>
      </c>
      <c r="E12" s="144">
        <v>441</v>
      </c>
      <c r="F12" s="171">
        <v>534.4</v>
      </c>
      <c r="G12" s="171">
        <f t="shared" ref="G12:G59" si="0">D12-E12</f>
        <v>8.4499999999999886</v>
      </c>
      <c r="H12" s="166" t="s">
        <v>573</v>
      </c>
      <c r="I12" s="166" t="s">
        <v>576</v>
      </c>
      <c r="J12" s="148"/>
    </row>
    <row r="13" spans="1:11" ht="27" customHeight="1" x14ac:dyDescent="0.25">
      <c r="A13" s="166">
        <v>3</v>
      </c>
      <c r="B13" s="181" t="s">
        <v>577</v>
      </c>
      <c r="C13" s="166" t="s">
        <v>1</v>
      </c>
      <c r="D13" s="144">
        <v>449.45</v>
      </c>
      <c r="E13" s="144">
        <v>441</v>
      </c>
      <c r="F13" s="144">
        <v>534.4</v>
      </c>
      <c r="G13" s="171">
        <f t="shared" si="0"/>
        <v>8.4499999999999886</v>
      </c>
      <c r="H13" s="166"/>
      <c r="I13" s="166"/>
      <c r="J13" s="148"/>
    </row>
    <row r="14" spans="1:11" ht="27" customHeight="1" x14ac:dyDescent="0.25">
      <c r="A14" s="166">
        <v>4</v>
      </c>
      <c r="B14" s="181" t="s">
        <v>578</v>
      </c>
      <c r="C14" s="166" t="s">
        <v>209</v>
      </c>
      <c r="D14" s="144">
        <v>313.85399999999998</v>
      </c>
      <c r="E14" s="144">
        <v>313.85399999999998</v>
      </c>
      <c r="F14" s="144">
        <v>313.85399999999998</v>
      </c>
      <c r="G14" s="171">
        <f t="shared" si="0"/>
        <v>0</v>
      </c>
      <c r="H14" s="166"/>
      <c r="I14" s="166"/>
      <c r="J14" s="148"/>
    </row>
    <row r="15" spans="1:11" ht="27" customHeight="1" x14ac:dyDescent="0.25">
      <c r="A15" s="166">
        <v>5</v>
      </c>
      <c r="B15" s="181" t="s">
        <v>742</v>
      </c>
      <c r="C15" s="166" t="s">
        <v>1</v>
      </c>
      <c r="D15" s="144">
        <v>9197.24</v>
      </c>
      <c r="E15" s="144">
        <v>7782.36</v>
      </c>
      <c r="F15" s="144">
        <v>7782.36</v>
      </c>
      <c r="G15" s="171">
        <f t="shared" si="0"/>
        <v>1414.88</v>
      </c>
      <c r="H15" s="166"/>
      <c r="I15" s="166" t="s">
        <v>579</v>
      </c>
      <c r="J15" s="148"/>
    </row>
    <row r="16" spans="1:11" ht="30" customHeight="1" x14ac:dyDescent="0.25">
      <c r="A16" s="166">
        <v>6</v>
      </c>
      <c r="B16" s="181" t="s">
        <v>580</v>
      </c>
      <c r="C16" s="166" t="s">
        <v>0</v>
      </c>
      <c r="D16" s="144">
        <v>7278.6</v>
      </c>
      <c r="E16" s="144">
        <v>7278.6</v>
      </c>
      <c r="F16" s="144">
        <v>7278.6</v>
      </c>
      <c r="G16" s="171">
        <f t="shared" si="0"/>
        <v>0</v>
      </c>
      <c r="H16" s="196" t="s">
        <v>573</v>
      </c>
      <c r="I16" s="166"/>
      <c r="J16" s="148"/>
    </row>
    <row r="17" spans="1:11" ht="30" customHeight="1" x14ac:dyDescent="0.25">
      <c r="A17" s="166">
        <v>7</v>
      </c>
      <c r="B17" s="181" t="s">
        <v>581</v>
      </c>
      <c r="C17" s="166" t="s">
        <v>0</v>
      </c>
      <c r="D17" s="144">
        <v>1819.6420000000001</v>
      </c>
      <c r="E17" s="144">
        <v>1819.6420000000001</v>
      </c>
      <c r="F17" s="144">
        <v>1819.6420000000001</v>
      </c>
      <c r="G17" s="171">
        <f t="shared" si="0"/>
        <v>0</v>
      </c>
      <c r="H17" s="196"/>
      <c r="I17" s="166"/>
      <c r="J17" s="148"/>
    </row>
    <row r="18" spans="1:11" ht="30" customHeight="1" x14ac:dyDescent="0.25">
      <c r="A18" s="166">
        <v>8</v>
      </c>
      <c r="B18" s="181" t="s">
        <v>582</v>
      </c>
      <c r="C18" s="166" t="s">
        <v>0</v>
      </c>
      <c r="D18" s="144">
        <v>3708</v>
      </c>
      <c r="E18" s="144">
        <v>3708</v>
      </c>
      <c r="F18" s="144">
        <v>3708</v>
      </c>
      <c r="G18" s="171">
        <f t="shared" si="0"/>
        <v>0</v>
      </c>
      <c r="H18" s="196"/>
      <c r="I18" s="166"/>
      <c r="J18" s="148"/>
    </row>
    <row r="19" spans="1:11" ht="30" customHeight="1" x14ac:dyDescent="0.25">
      <c r="A19" s="166">
        <v>9</v>
      </c>
      <c r="B19" s="181" t="s">
        <v>581</v>
      </c>
      <c r="C19" s="166" t="s">
        <v>0</v>
      </c>
      <c r="D19" s="144">
        <v>927</v>
      </c>
      <c r="E19" s="144">
        <v>927</v>
      </c>
      <c r="F19" s="144">
        <v>927</v>
      </c>
      <c r="G19" s="171">
        <f t="shared" si="0"/>
        <v>0</v>
      </c>
      <c r="H19" s="196"/>
      <c r="I19" s="166"/>
      <c r="J19" s="148"/>
    </row>
    <row r="20" spans="1:11" s="134" customFormat="1" ht="27" customHeight="1" x14ac:dyDescent="0.25">
      <c r="A20" s="146"/>
      <c r="B20" s="176" t="s">
        <v>583</v>
      </c>
      <c r="C20" s="146"/>
      <c r="D20" s="146"/>
      <c r="E20" s="146"/>
      <c r="F20" s="146"/>
      <c r="G20" s="171"/>
      <c r="H20" s="146"/>
      <c r="I20" s="146"/>
      <c r="J20" s="151"/>
      <c r="K20" s="139"/>
    </row>
    <row r="21" spans="1:11" ht="139.5" customHeight="1" x14ac:dyDescent="0.25">
      <c r="A21" s="166">
        <v>10</v>
      </c>
      <c r="B21" s="181" t="s">
        <v>584</v>
      </c>
      <c r="C21" s="166" t="s">
        <v>0</v>
      </c>
      <c r="D21" s="144">
        <v>5924.94</v>
      </c>
      <c r="E21" s="144">
        <v>0</v>
      </c>
      <c r="F21" s="144">
        <v>0</v>
      </c>
      <c r="G21" s="171">
        <f t="shared" si="0"/>
        <v>5924.94</v>
      </c>
      <c r="H21" s="166" t="s">
        <v>585</v>
      </c>
      <c r="I21" s="166" t="s">
        <v>586</v>
      </c>
      <c r="J21" s="148"/>
    </row>
    <row r="22" spans="1:11" ht="138" customHeight="1" x14ac:dyDescent="0.25">
      <c r="A22" s="166">
        <v>11</v>
      </c>
      <c r="B22" s="181" t="s">
        <v>587</v>
      </c>
      <c r="C22" s="166" t="s">
        <v>1</v>
      </c>
      <c r="D22" s="177">
        <v>1805.95</v>
      </c>
      <c r="E22" s="144">
        <f>100*5.9814</f>
        <v>598.14</v>
      </c>
      <c r="F22" s="144">
        <f>100*5.9814</f>
        <v>598.14</v>
      </c>
      <c r="G22" s="171">
        <f t="shared" si="0"/>
        <v>1207.81</v>
      </c>
      <c r="H22" s="166" t="s">
        <v>588</v>
      </c>
      <c r="I22" s="166" t="s">
        <v>589</v>
      </c>
      <c r="J22" s="148"/>
    </row>
    <row r="23" spans="1:11" ht="138" customHeight="1" x14ac:dyDescent="0.25">
      <c r="A23" s="166">
        <v>12</v>
      </c>
      <c r="B23" s="181" t="s">
        <v>590</v>
      </c>
      <c r="C23" s="166" t="s">
        <v>1</v>
      </c>
      <c r="D23" s="144">
        <v>2858.58</v>
      </c>
      <c r="E23" s="144">
        <f>100*28.05</f>
        <v>2805</v>
      </c>
      <c r="F23" s="144">
        <f>100*36.15</f>
        <v>3615</v>
      </c>
      <c r="G23" s="171">
        <f t="shared" si="0"/>
        <v>53.579999999999927</v>
      </c>
      <c r="H23" s="166" t="s">
        <v>591</v>
      </c>
      <c r="I23" s="166" t="s">
        <v>592</v>
      </c>
      <c r="J23" s="148"/>
    </row>
    <row r="24" spans="1:11" ht="31.5" customHeight="1" x14ac:dyDescent="0.25">
      <c r="A24" s="166">
        <v>13</v>
      </c>
      <c r="B24" s="181" t="s">
        <v>593</v>
      </c>
      <c r="C24" s="166" t="s">
        <v>722</v>
      </c>
      <c r="D24" s="144">
        <v>43</v>
      </c>
      <c r="E24" s="144">
        <v>40</v>
      </c>
      <c r="F24" s="144">
        <f>1000*0.35756</f>
        <v>357.56</v>
      </c>
      <c r="G24" s="171">
        <f t="shared" si="0"/>
        <v>3</v>
      </c>
      <c r="H24" s="166" t="s">
        <v>167</v>
      </c>
      <c r="I24" s="166" t="s">
        <v>594</v>
      </c>
      <c r="J24" s="148"/>
    </row>
    <row r="25" spans="1:11" ht="33" customHeight="1" x14ac:dyDescent="0.25">
      <c r="A25" s="166"/>
      <c r="B25" s="176" t="s">
        <v>595</v>
      </c>
      <c r="C25" s="166"/>
      <c r="D25" s="144"/>
      <c r="E25" s="144"/>
      <c r="F25" s="144"/>
      <c r="G25" s="171"/>
      <c r="H25" s="166"/>
      <c r="I25" s="166"/>
      <c r="J25" s="148"/>
    </row>
    <row r="26" spans="1:11" ht="34.5" customHeight="1" x14ac:dyDescent="0.25">
      <c r="A26" s="166">
        <v>14</v>
      </c>
      <c r="B26" s="181" t="s">
        <v>596</v>
      </c>
      <c r="C26" s="166" t="s">
        <v>4</v>
      </c>
      <c r="D26" s="144">
        <v>2</v>
      </c>
      <c r="E26" s="144">
        <v>1</v>
      </c>
      <c r="F26" s="144">
        <v>1</v>
      </c>
      <c r="G26" s="171">
        <f t="shared" si="0"/>
        <v>1</v>
      </c>
      <c r="H26" s="166" t="s">
        <v>161</v>
      </c>
      <c r="I26" s="166" t="s">
        <v>723</v>
      </c>
      <c r="J26" s="192"/>
    </row>
    <row r="27" spans="1:11" ht="45.75" customHeight="1" x14ac:dyDescent="0.25">
      <c r="A27" s="166">
        <v>15</v>
      </c>
      <c r="B27" s="181" t="s">
        <v>597</v>
      </c>
      <c r="C27" s="166" t="s">
        <v>4</v>
      </c>
      <c r="D27" s="144">
        <v>4</v>
      </c>
      <c r="E27" s="144">
        <v>4</v>
      </c>
      <c r="F27" s="144">
        <v>4</v>
      </c>
      <c r="G27" s="171">
        <f t="shared" si="0"/>
        <v>0</v>
      </c>
      <c r="H27" s="166" t="s">
        <v>598</v>
      </c>
      <c r="I27" s="166"/>
      <c r="J27" s="192"/>
    </row>
    <row r="28" spans="1:11" ht="43.5" customHeight="1" x14ac:dyDescent="0.25">
      <c r="A28" s="166">
        <v>16</v>
      </c>
      <c r="B28" s="181" t="s">
        <v>599</v>
      </c>
      <c r="C28" s="166" t="s">
        <v>2</v>
      </c>
      <c r="D28" s="144">
        <v>725.52</v>
      </c>
      <c r="E28" s="144">
        <v>514</v>
      </c>
      <c r="F28" s="144">
        <v>514</v>
      </c>
      <c r="G28" s="171">
        <f>D28-E28</f>
        <v>211.51999999999998</v>
      </c>
      <c r="H28" s="166" t="s">
        <v>600</v>
      </c>
      <c r="I28" s="166" t="s">
        <v>724</v>
      </c>
      <c r="J28" s="192"/>
    </row>
    <row r="29" spans="1:11" ht="30" customHeight="1" x14ac:dyDescent="0.25">
      <c r="A29" s="166">
        <v>17</v>
      </c>
      <c r="B29" s="181" t="s">
        <v>601</v>
      </c>
      <c r="C29" s="166" t="s">
        <v>2</v>
      </c>
      <c r="D29" s="144">
        <v>80</v>
      </c>
      <c r="E29" s="144">
        <v>80</v>
      </c>
      <c r="F29" s="144">
        <v>295</v>
      </c>
      <c r="G29" s="171">
        <f t="shared" si="0"/>
        <v>0</v>
      </c>
      <c r="H29" s="166" t="s">
        <v>168</v>
      </c>
      <c r="I29" s="166"/>
      <c r="J29" s="192"/>
    </row>
    <row r="30" spans="1:11" ht="27" customHeight="1" x14ac:dyDescent="0.25">
      <c r="A30" s="166"/>
      <c r="B30" s="176" t="s">
        <v>602</v>
      </c>
      <c r="C30" s="166"/>
      <c r="D30" s="144"/>
      <c r="E30" s="144"/>
      <c r="F30" s="144"/>
      <c r="G30" s="171"/>
      <c r="H30" s="166"/>
      <c r="I30" s="166"/>
      <c r="J30" s="148"/>
    </row>
    <row r="31" spans="1:11" ht="38.25" customHeight="1" x14ac:dyDescent="0.25">
      <c r="A31" s="166">
        <v>18</v>
      </c>
      <c r="B31" s="181" t="s">
        <v>603</v>
      </c>
      <c r="C31" s="166" t="s">
        <v>209</v>
      </c>
      <c r="D31" s="144">
        <v>48.36</v>
      </c>
      <c r="E31" s="144">
        <f>D31</f>
        <v>48.36</v>
      </c>
      <c r="F31" s="144">
        <v>163.95</v>
      </c>
      <c r="G31" s="171">
        <f t="shared" si="0"/>
        <v>0</v>
      </c>
      <c r="H31" s="166"/>
      <c r="I31" s="166" t="s">
        <v>604</v>
      </c>
      <c r="J31" s="148"/>
    </row>
    <row r="32" spans="1:11" ht="38.25" customHeight="1" x14ac:dyDescent="0.25">
      <c r="A32" s="166">
        <v>19</v>
      </c>
      <c r="B32" s="181" t="s">
        <v>605</v>
      </c>
      <c r="C32" s="166" t="s">
        <v>209</v>
      </c>
      <c r="D32" s="144">
        <v>7.81</v>
      </c>
      <c r="E32" s="144">
        <f t="shared" ref="E32:E36" si="1">D32</f>
        <v>7.81</v>
      </c>
      <c r="F32" s="144">
        <v>45.91</v>
      </c>
      <c r="G32" s="171">
        <f t="shared" si="0"/>
        <v>0</v>
      </c>
      <c r="H32" s="166"/>
      <c r="I32" s="166" t="s">
        <v>604</v>
      </c>
      <c r="J32" s="148"/>
    </row>
    <row r="33" spans="1:11" ht="38.25" customHeight="1" x14ac:dyDescent="0.25">
      <c r="A33" s="166">
        <v>20</v>
      </c>
      <c r="B33" s="181" t="s">
        <v>606</v>
      </c>
      <c r="C33" s="166" t="s">
        <v>209</v>
      </c>
      <c r="D33" s="144">
        <v>56.17</v>
      </c>
      <c r="E33" s="144">
        <f t="shared" si="1"/>
        <v>56.17</v>
      </c>
      <c r="F33" s="144">
        <v>209.86</v>
      </c>
      <c r="G33" s="171">
        <f t="shared" si="0"/>
        <v>0</v>
      </c>
      <c r="H33" s="166"/>
      <c r="I33" s="166" t="s">
        <v>604</v>
      </c>
      <c r="J33" s="148"/>
    </row>
    <row r="34" spans="1:11" ht="38.25" customHeight="1" x14ac:dyDescent="0.25">
      <c r="A34" s="166">
        <v>21</v>
      </c>
      <c r="B34" s="181" t="s">
        <v>607</v>
      </c>
      <c r="C34" s="166" t="s">
        <v>209</v>
      </c>
      <c r="D34" s="144">
        <v>7.81</v>
      </c>
      <c r="E34" s="144">
        <f t="shared" si="1"/>
        <v>7.81</v>
      </c>
      <c r="F34" s="144">
        <v>45.91</v>
      </c>
      <c r="G34" s="171">
        <f t="shared" si="0"/>
        <v>0</v>
      </c>
      <c r="H34" s="166"/>
      <c r="I34" s="166" t="s">
        <v>604</v>
      </c>
      <c r="J34" s="148"/>
    </row>
    <row r="35" spans="1:11" ht="38.25" customHeight="1" x14ac:dyDescent="0.25">
      <c r="A35" s="166">
        <v>22</v>
      </c>
      <c r="B35" s="181" t="s">
        <v>608</v>
      </c>
      <c r="C35" s="166" t="s">
        <v>209</v>
      </c>
      <c r="D35" s="144">
        <v>48.36</v>
      </c>
      <c r="E35" s="144">
        <f t="shared" si="1"/>
        <v>48.36</v>
      </c>
      <c r="F35" s="144">
        <v>163.95</v>
      </c>
      <c r="G35" s="171">
        <f t="shared" si="0"/>
        <v>0</v>
      </c>
      <c r="H35" s="166"/>
      <c r="I35" s="166" t="s">
        <v>604</v>
      </c>
      <c r="J35" s="148"/>
    </row>
    <row r="36" spans="1:11" s="142" customFormat="1" ht="38.25" customHeight="1" x14ac:dyDescent="0.25">
      <c r="A36" s="166">
        <v>23</v>
      </c>
      <c r="B36" s="181" t="s">
        <v>609</v>
      </c>
      <c r="C36" s="166" t="s">
        <v>209</v>
      </c>
      <c r="D36" s="144">
        <v>26.34</v>
      </c>
      <c r="E36" s="144">
        <f t="shared" si="1"/>
        <v>26.34</v>
      </c>
      <c r="F36" s="144">
        <v>68.17</v>
      </c>
      <c r="G36" s="171">
        <f t="shared" si="0"/>
        <v>0</v>
      </c>
      <c r="H36" s="166"/>
      <c r="I36" s="166" t="s">
        <v>604</v>
      </c>
      <c r="J36" s="152"/>
      <c r="K36" s="141"/>
    </row>
    <row r="37" spans="1:11" ht="20.25" customHeight="1" x14ac:dyDescent="0.25">
      <c r="A37" s="166"/>
      <c r="B37" s="176" t="s">
        <v>610</v>
      </c>
      <c r="C37" s="166"/>
      <c r="D37" s="144"/>
      <c r="E37" s="144"/>
      <c r="F37" s="144"/>
      <c r="G37" s="171"/>
      <c r="H37" s="166"/>
      <c r="I37" s="166"/>
      <c r="J37" s="148"/>
    </row>
    <row r="38" spans="1:11" ht="108" customHeight="1" x14ac:dyDescent="0.25">
      <c r="A38" s="166">
        <v>24</v>
      </c>
      <c r="B38" s="181" t="s">
        <v>611</v>
      </c>
      <c r="C38" s="166" t="s">
        <v>722</v>
      </c>
      <c r="D38" s="177">
        <v>1220.27</v>
      </c>
      <c r="E38" s="144">
        <v>949</v>
      </c>
      <c r="F38" s="144">
        <v>1211</v>
      </c>
      <c r="G38" s="171">
        <f>D38-E38</f>
        <v>271.27</v>
      </c>
      <c r="H38" s="166" t="s">
        <v>612</v>
      </c>
      <c r="I38" s="166" t="s">
        <v>739</v>
      </c>
      <c r="J38" s="148"/>
    </row>
    <row r="39" spans="1:11" ht="83.25" customHeight="1" x14ac:dyDescent="0.25">
      <c r="A39" s="166">
        <v>25</v>
      </c>
      <c r="B39" s="181" t="s">
        <v>613</v>
      </c>
      <c r="C39" s="166" t="s">
        <v>722</v>
      </c>
      <c r="D39" s="144">
        <v>688</v>
      </c>
      <c r="E39" s="144">
        <v>688</v>
      </c>
      <c r="F39" s="144">
        <v>688</v>
      </c>
      <c r="G39" s="171">
        <f t="shared" si="0"/>
        <v>0</v>
      </c>
      <c r="H39" s="166" t="s">
        <v>614</v>
      </c>
      <c r="I39" s="166" t="s">
        <v>740</v>
      </c>
      <c r="J39" s="148"/>
    </row>
    <row r="40" spans="1:11" s="134" customFormat="1" ht="31.5" customHeight="1" x14ac:dyDescent="0.25">
      <c r="A40" s="146"/>
      <c r="B40" s="176" t="s">
        <v>239</v>
      </c>
      <c r="C40" s="146"/>
      <c r="D40" s="146"/>
      <c r="E40" s="146"/>
      <c r="F40" s="146"/>
      <c r="G40" s="171"/>
      <c r="H40" s="146"/>
      <c r="I40" s="146"/>
      <c r="J40" s="151"/>
      <c r="K40" s="139"/>
    </row>
    <row r="41" spans="1:11" ht="52.5" customHeight="1" x14ac:dyDescent="0.25">
      <c r="A41" s="166">
        <v>26</v>
      </c>
      <c r="B41" s="181" t="s">
        <v>239</v>
      </c>
      <c r="C41" s="166" t="s">
        <v>722</v>
      </c>
      <c r="D41" s="144">
        <v>37.200000000000003</v>
      </c>
      <c r="E41" s="144">
        <v>0</v>
      </c>
      <c r="F41" s="144">
        <v>31</v>
      </c>
      <c r="G41" s="171">
        <f t="shared" si="0"/>
        <v>37.200000000000003</v>
      </c>
      <c r="H41" s="166"/>
      <c r="I41" s="166" t="s">
        <v>615</v>
      </c>
      <c r="J41" s="148"/>
    </row>
    <row r="42" spans="1:11" s="134" customFormat="1" ht="31.5" customHeight="1" x14ac:dyDescent="0.25">
      <c r="A42" s="146"/>
      <c r="B42" s="176" t="s">
        <v>616</v>
      </c>
      <c r="C42" s="146"/>
      <c r="D42" s="146"/>
      <c r="E42" s="146"/>
      <c r="F42" s="146"/>
      <c r="G42" s="171"/>
      <c r="H42" s="146"/>
      <c r="I42" s="146"/>
      <c r="J42" s="151"/>
      <c r="K42" s="139"/>
    </row>
    <row r="43" spans="1:11" ht="31.5" customHeight="1" x14ac:dyDescent="0.25">
      <c r="A43" s="166">
        <v>27</v>
      </c>
      <c r="B43" s="181" t="s">
        <v>617</v>
      </c>
      <c r="C43" s="166" t="s">
        <v>4</v>
      </c>
      <c r="D43" s="144">
        <v>1</v>
      </c>
      <c r="E43" s="144">
        <v>1</v>
      </c>
      <c r="F43" s="144">
        <v>1</v>
      </c>
      <c r="G43" s="171">
        <f t="shared" si="0"/>
        <v>0</v>
      </c>
      <c r="H43" s="166" t="s">
        <v>165</v>
      </c>
      <c r="I43" s="166" t="s">
        <v>618</v>
      </c>
      <c r="J43" s="148"/>
    </row>
    <row r="44" spans="1:11" s="134" customFormat="1" ht="31.5" customHeight="1" x14ac:dyDescent="0.25">
      <c r="A44" s="146"/>
      <c r="B44" s="176" t="s">
        <v>619</v>
      </c>
      <c r="C44" s="146"/>
      <c r="D44" s="146"/>
      <c r="E44" s="146"/>
      <c r="F44" s="144"/>
      <c r="G44" s="171"/>
      <c r="H44" s="146"/>
      <c r="I44" s="146"/>
      <c r="J44" s="151"/>
      <c r="K44" s="139"/>
    </row>
    <row r="45" spans="1:11" ht="43.5" customHeight="1" x14ac:dyDescent="0.25">
      <c r="A45" s="166">
        <v>28</v>
      </c>
      <c r="B45" s="181" t="s">
        <v>620</v>
      </c>
      <c r="C45" s="166" t="s">
        <v>4</v>
      </c>
      <c r="D45" s="144">
        <v>3</v>
      </c>
      <c r="E45" s="144">
        <f>D45</f>
        <v>3</v>
      </c>
      <c r="F45" s="144">
        <v>3</v>
      </c>
      <c r="G45" s="171">
        <f t="shared" si="0"/>
        <v>0</v>
      </c>
      <c r="H45" s="196" t="s">
        <v>614</v>
      </c>
      <c r="I45" s="196" t="s">
        <v>621</v>
      </c>
      <c r="J45" s="148"/>
    </row>
    <row r="46" spans="1:11" ht="37.5" customHeight="1" x14ac:dyDescent="0.25">
      <c r="A46" s="166">
        <v>29</v>
      </c>
      <c r="B46" s="181" t="s">
        <v>622</v>
      </c>
      <c r="C46" s="166" t="s">
        <v>4</v>
      </c>
      <c r="D46" s="144">
        <v>3</v>
      </c>
      <c r="E46" s="144">
        <f t="shared" ref="E46:E50" si="2">D46</f>
        <v>3</v>
      </c>
      <c r="F46" s="144">
        <v>3</v>
      </c>
      <c r="G46" s="171">
        <f t="shared" si="0"/>
        <v>0</v>
      </c>
      <c r="H46" s="196"/>
      <c r="I46" s="196"/>
      <c r="J46" s="148"/>
    </row>
    <row r="47" spans="1:11" ht="49.5" customHeight="1" x14ac:dyDescent="0.25">
      <c r="A47" s="166">
        <v>30</v>
      </c>
      <c r="B47" s="181" t="s">
        <v>623</v>
      </c>
      <c r="C47" s="166" t="s">
        <v>4</v>
      </c>
      <c r="D47" s="144">
        <v>3</v>
      </c>
      <c r="E47" s="144">
        <f t="shared" si="2"/>
        <v>3</v>
      </c>
      <c r="F47" s="144">
        <v>3</v>
      </c>
      <c r="G47" s="171">
        <f t="shared" si="0"/>
        <v>0</v>
      </c>
      <c r="H47" s="196" t="s">
        <v>624</v>
      </c>
      <c r="I47" s="196" t="s">
        <v>625</v>
      </c>
      <c r="J47" s="148"/>
    </row>
    <row r="48" spans="1:11" ht="49.5" customHeight="1" x14ac:dyDescent="0.25">
      <c r="A48" s="166">
        <v>31</v>
      </c>
      <c r="B48" s="181" t="s">
        <v>626</v>
      </c>
      <c r="C48" s="166" t="s">
        <v>4</v>
      </c>
      <c r="D48" s="144">
        <v>3</v>
      </c>
      <c r="E48" s="144">
        <f t="shared" si="2"/>
        <v>3</v>
      </c>
      <c r="F48" s="144">
        <v>3</v>
      </c>
      <c r="G48" s="171">
        <f t="shared" si="0"/>
        <v>0</v>
      </c>
      <c r="H48" s="196"/>
      <c r="I48" s="196"/>
      <c r="J48" s="148"/>
    </row>
    <row r="49" spans="1:11" ht="49.5" customHeight="1" x14ac:dyDescent="0.25">
      <c r="A49" s="166">
        <v>32</v>
      </c>
      <c r="B49" s="181" t="s">
        <v>627</v>
      </c>
      <c r="C49" s="166" t="s">
        <v>4</v>
      </c>
      <c r="D49" s="144">
        <v>3</v>
      </c>
      <c r="E49" s="144">
        <f t="shared" si="2"/>
        <v>3</v>
      </c>
      <c r="F49" s="144">
        <v>3</v>
      </c>
      <c r="G49" s="171">
        <f t="shared" si="0"/>
        <v>0</v>
      </c>
      <c r="H49" s="196" t="s">
        <v>164</v>
      </c>
      <c r="I49" s="196" t="s">
        <v>628</v>
      </c>
      <c r="J49" s="148"/>
    </row>
    <row r="50" spans="1:11" ht="49.5" customHeight="1" x14ac:dyDescent="0.25">
      <c r="A50" s="166">
        <v>33</v>
      </c>
      <c r="B50" s="181" t="s">
        <v>629</v>
      </c>
      <c r="C50" s="166" t="s">
        <v>4</v>
      </c>
      <c r="D50" s="144">
        <v>3</v>
      </c>
      <c r="E50" s="144">
        <f t="shared" si="2"/>
        <v>3</v>
      </c>
      <c r="F50" s="144">
        <v>3</v>
      </c>
      <c r="G50" s="171">
        <f t="shared" si="0"/>
        <v>0</v>
      </c>
      <c r="H50" s="196"/>
      <c r="I50" s="196"/>
      <c r="J50" s="148"/>
    </row>
    <row r="51" spans="1:11" ht="49.5" customHeight="1" x14ac:dyDescent="0.25">
      <c r="A51" s="166">
        <v>34</v>
      </c>
      <c r="B51" s="181" t="s">
        <v>623</v>
      </c>
      <c r="C51" s="166" t="s">
        <v>4</v>
      </c>
      <c r="D51" s="144">
        <v>2</v>
      </c>
      <c r="E51" s="144">
        <v>0</v>
      </c>
      <c r="F51" s="144">
        <v>0</v>
      </c>
      <c r="G51" s="171">
        <f t="shared" si="0"/>
        <v>2</v>
      </c>
      <c r="H51" s="196" t="s">
        <v>170</v>
      </c>
      <c r="I51" s="196" t="s">
        <v>630</v>
      </c>
      <c r="J51" s="148"/>
    </row>
    <row r="52" spans="1:11" ht="49.5" customHeight="1" x14ac:dyDescent="0.25">
      <c r="A52" s="166">
        <v>35</v>
      </c>
      <c r="B52" s="181" t="s">
        <v>631</v>
      </c>
      <c r="C52" s="166" t="s">
        <v>4</v>
      </c>
      <c r="D52" s="144">
        <v>2</v>
      </c>
      <c r="E52" s="144">
        <v>0</v>
      </c>
      <c r="F52" s="144">
        <v>0</v>
      </c>
      <c r="G52" s="171">
        <f t="shared" si="0"/>
        <v>2</v>
      </c>
      <c r="H52" s="196"/>
      <c r="I52" s="196"/>
      <c r="J52" s="148"/>
    </row>
    <row r="53" spans="1:11" s="134" customFormat="1" ht="49.5" customHeight="1" x14ac:dyDescent="0.25">
      <c r="A53" s="146"/>
      <c r="B53" s="176" t="s">
        <v>632</v>
      </c>
      <c r="C53" s="146"/>
      <c r="D53" s="146"/>
      <c r="E53" s="146"/>
      <c r="F53" s="146"/>
      <c r="G53" s="171"/>
      <c r="H53" s="146"/>
      <c r="I53" s="146"/>
      <c r="J53" s="151"/>
      <c r="K53" s="139"/>
    </row>
    <row r="54" spans="1:11" ht="91.5" customHeight="1" x14ac:dyDescent="0.25">
      <c r="A54" s="166">
        <v>36</v>
      </c>
      <c r="B54" s="181" t="s">
        <v>633</v>
      </c>
      <c r="C54" s="166" t="s">
        <v>4</v>
      </c>
      <c r="D54" s="144">
        <v>1</v>
      </c>
      <c r="E54" s="144">
        <v>0</v>
      </c>
      <c r="F54" s="144">
        <v>1</v>
      </c>
      <c r="G54" s="171">
        <f t="shared" si="0"/>
        <v>1</v>
      </c>
      <c r="H54" s="166" t="s">
        <v>170</v>
      </c>
      <c r="I54" s="166" t="s">
        <v>758</v>
      </c>
      <c r="J54" s="148"/>
    </row>
    <row r="55" spans="1:11" ht="84" customHeight="1" x14ac:dyDescent="0.25">
      <c r="A55" s="166">
        <v>37</v>
      </c>
      <c r="B55" s="181" t="s">
        <v>634</v>
      </c>
      <c r="C55" s="166" t="s">
        <v>4</v>
      </c>
      <c r="D55" s="144">
        <v>3</v>
      </c>
      <c r="E55" s="144">
        <v>3</v>
      </c>
      <c r="F55" s="144">
        <v>3</v>
      </c>
      <c r="G55" s="171">
        <f t="shared" si="0"/>
        <v>0</v>
      </c>
      <c r="H55" s="166" t="s">
        <v>169</v>
      </c>
      <c r="I55" s="166" t="s">
        <v>635</v>
      </c>
      <c r="J55" s="148"/>
    </row>
    <row r="56" spans="1:11" ht="49.5" customHeight="1" x14ac:dyDescent="0.25">
      <c r="A56" s="166">
        <v>38</v>
      </c>
      <c r="B56" s="181" t="s">
        <v>726</v>
      </c>
      <c r="C56" s="166" t="s">
        <v>557</v>
      </c>
      <c r="D56" s="144" t="s">
        <v>725</v>
      </c>
      <c r="E56" s="144">
        <v>0</v>
      </c>
      <c r="F56" s="144">
        <v>0</v>
      </c>
      <c r="G56" s="171" t="str">
        <f>D56</f>
        <v>5 / 5,28</v>
      </c>
      <c r="H56" s="166"/>
      <c r="I56" s="166" t="s">
        <v>636</v>
      </c>
      <c r="J56" s="148"/>
    </row>
    <row r="57" spans="1:11" s="134" customFormat="1" ht="30" customHeight="1" x14ac:dyDescent="0.25">
      <c r="A57" s="146"/>
      <c r="B57" s="176" t="s">
        <v>637</v>
      </c>
      <c r="C57" s="146"/>
      <c r="D57" s="146"/>
      <c r="E57" s="146"/>
      <c r="F57" s="146"/>
      <c r="G57" s="171"/>
      <c r="H57" s="146"/>
      <c r="I57" s="146"/>
      <c r="J57" s="151"/>
      <c r="K57" s="139"/>
    </row>
    <row r="58" spans="1:11" ht="68.25" customHeight="1" x14ac:dyDescent="0.25">
      <c r="A58" s="166">
        <v>39</v>
      </c>
      <c r="B58" s="181" t="s">
        <v>3</v>
      </c>
      <c r="C58" s="166" t="s">
        <v>722</v>
      </c>
      <c r="D58" s="144">
        <v>2115.02</v>
      </c>
      <c r="E58" s="144">
        <v>0</v>
      </c>
      <c r="F58" s="144">
        <v>0</v>
      </c>
      <c r="G58" s="171">
        <f t="shared" si="0"/>
        <v>2115.02</v>
      </c>
      <c r="H58" s="166" t="s">
        <v>638</v>
      </c>
      <c r="I58" s="166" t="s">
        <v>729</v>
      </c>
      <c r="J58" s="148"/>
    </row>
    <row r="59" spans="1:11" ht="69.75" customHeight="1" x14ac:dyDescent="0.25">
      <c r="A59" s="166">
        <v>40</v>
      </c>
      <c r="B59" s="181" t="s">
        <v>721</v>
      </c>
      <c r="C59" s="166" t="s">
        <v>1</v>
      </c>
      <c r="D59" s="144">
        <v>1080.69</v>
      </c>
      <c r="E59" s="144">
        <v>990</v>
      </c>
      <c r="F59" s="144">
        <v>1097</v>
      </c>
      <c r="G59" s="171">
        <f t="shared" si="0"/>
        <v>90.690000000000055</v>
      </c>
      <c r="H59" s="166" t="s">
        <v>638</v>
      </c>
      <c r="I59" s="166" t="s">
        <v>639</v>
      </c>
      <c r="J59" s="148"/>
    </row>
    <row r="60" spans="1:11" ht="55.5" customHeight="1" x14ac:dyDescent="0.25">
      <c r="A60" s="166">
        <v>41</v>
      </c>
      <c r="B60" s="181" t="s">
        <v>728</v>
      </c>
      <c r="C60" s="166" t="s">
        <v>1</v>
      </c>
      <c r="D60" s="144">
        <v>125</v>
      </c>
      <c r="E60" s="144">
        <v>0</v>
      </c>
      <c r="F60" s="144">
        <v>0</v>
      </c>
      <c r="G60" s="171">
        <f>D60-E60</f>
        <v>125</v>
      </c>
      <c r="H60" s="166" t="s">
        <v>640</v>
      </c>
      <c r="I60" s="166" t="s">
        <v>759</v>
      </c>
      <c r="J60" s="148"/>
    </row>
    <row r="61" spans="1:11" ht="30" customHeight="1" x14ac:dyDescent="0.25">
      <c r="A61" s="166">
        <v>42</v>
      </c>
      <c r="B61" s="181" t="s">
        <v>727</v>
      </c>
      <c r="C61" s="166" t="s">
        <v>1</v>
      </c>
      <c r="D61" s="144">
        <v>100</v>
      </c>
      <c r="E61" s="144">
        <v>0</v>
      </c>
      <c r="F61" s="144">
        <v>0</v>
      </c>
      <c r="G61" s="171">
        <f t="shared" ref="G61" si="3">D61-E61</f>
        <v>100</v>
      </c>
      <c r="H61" s="166" t="s">
        <v>640</v>
      </c>
      <c r="I61" s="166" t="s">
        <v>738</v>
      </c>
      <c r="J61" s="148"/>
    </row>
    <row r="62" spans="1:11" s="134" customFormat="1" ht="30" customHeight="1" x14ac:dyDescent="0.25">
      <c r="A62" s="146"/>
      <c r="B62" s="176" t="s">
        <v>641</v>
      </c>
      <c r="C62" s="146"/>
      <c r="D62" s="146"/>
      <c r="E62" s="146"/>
      <c r="F62" s="146"/>
      <c r="G62" s="171"/>
      <c r="H62" s="146"/>
      <c r="I62" s="146"/>
      <c r="J62" s="151"/>
      <c r="K62" s="139"/>
    </row>
    <row r="63" spans="1:11" ht="32.25" customHeight="1" x14ac:dyDescent="0.25">
      <c r="A63" s="166">
        <v>43</v>
      </c>
      <c r="B63" s="181" t="s">
        <v>642</v>
      </c>
      <c r="C63" s="166" t="s">
        <v>209</v>
      </c>
      <c r="D63" s="144">
        <v>0.27300000000000002</v>
      </c>
      <c r="E63" s="144">
        <v>0</v>
      </c>
      <c r="F63" s="144">
        <v>0</v>
      </c>
      <c r="G63" s="144">
        <v>0.27300000000000002</v>
      </c>
      <c r="H63" s="166" t="s">
        <v>643</v>
      </c>
      <c r="I63" s="166" t="s">
        <v>644</v>
      </c>
      <c r="J63" s="148"/>
    </row>
    <row r="64" spans="1:11" ht="19.5" customHeight="1" x14ac:dyDescent="0.25">
      <c r="A64" s="166">
        <f>A63+1</f>
        <v>44</v>
      </c>
      <c r="B64" s="181" t="s">
        <v>645</v>
      </c>
      <c r="C64" s="166" t="s">
        <v>4</v>
      </c>
      <c r="D64" s="144">
        <v>380</v>
      </c>
      <c r="E64" s="144">
        <v>0</v>
      </c>
      <c r="F64" s="144">
        <v>0</v>
      </c>
      <c r="G64" s="144">
        <v>380</v>
      </c>
      <c r="H64" s="166" t="s">
        <v>643</v>
      </c>
      <c r="I64" s="166"/>
      <c r="J64" s="148"/>
    </row>
    <row r="65" spans="1:11" ht="25.5" x14ac:dyDescent="0.25">
      <c r="A65" s="184">
        <f t="shared" ref="A65:A115" si="4">A64+1</f>
        <v>45</v>
      </c>
      <c r="B65" s="181" t="s">
        <v>646</v>
      </c>
      <c r="C65" s="166" t="s">
        <v>190</v>
      </c>
      <c r="D65" s="144">
        <v>380</v>
      </c>
      <c r="E65" s="144">
        <v>0</v>
      </c>
      <c r="F65" s="144">
        <v>0</v>
      </c>
      <c r="G65" s="144">
        <v>380</v>
      </c>
      <c r="H65" s="166" t="s">
        <v>643</v>
      </c>
      <c r="I65" s="166" t="s">
        <v>730</v>
      </c>
      <c r="J65" s="148"/>
    </row>
    <row r="66" spans="1:11" ht="25.5" customHeight="1" x14ac:dyDescent="0.25">
      <c r="A66" s="184">
        <f t="shared" si="4"/>
        <v>46</v>
      </c>
      <c r="B66" s="181" t="s">
        <v>647</v>
      </c>
      <c r="C66" s="166" t="s">
        <v>648</v>
      </c>
      <c r="D66" s="144" t="s">
        <v>649</v>
      </c>
      <c r="E66" s="144">
        <v>0</v>
      </c>
      <c r="F66" s="144">
        <v>0</v>
      </c>
      <c r="G66" s="144" t="s">
        <v>649</v>
      </c>
      <c r="H66" s="166" t="s">
        <v>643</v>
      </c>
      <c r="I66" s="166" t="s">
        <v>650</v>
      </c>
      <c r="J66" s="148"/>
    </row>
    <row r="67" spans="1:11" s="134" customFormat="1" ht="36" customHeight="1" x14ac:dyDescent="0.25">
      <c r="A67" s="184"/>
      <c r="B67" s="176" t="s">
        <v>755</v>
      </c>
      <c r="C67" s="146"/>
      <c r="D67" s="146"/>
      <c r="E67" s="144"/>
      <c r="F67" s="144"/>
      <c r="G67" s="146"/>
      <c r="H67" s="146"/>
      <c r="I67" s="146"/>
      <c r="J67" s="151"/>
      <c r="K67" s="139"/>
    </row>
    <row r="68" spans="1:11" s="169" customFormat="1" ht="34.5" customHeight="1" x14ac:dyDescent="0.25">
      <c r="A68" s="184"/>
      <c r="B68" s="176" t="s">
        <v>651</v>
      </c>
      <c r="C68" s="146"/>
      <c r="D68" s="146"/>
      <c r="E68" s="144"/>
      <c r="F68" s="144"/>
      <c r="G68" s="146"/>
      <c r="H68" s="146"/>
      <c r="I68" s="146"/>
      <c r="J68" s="167"/>
      <c r="K68" s="168"/>
    </row>
    <row r="69" spans="1:11" ht="45.75" customHeight="1" x14ac:dyDescent="0.25">
      <c r="A69" s="184">
        <f>A66+1</f>
        <v>47</v>
      </c>
      <c r="B69" s="181" t="s">
        <v>652</v>
      </c>
      <c r="C69" s="166" t="s">
        <v>2</v>
      </c>
      <c r="D69" s="144">
        <v>226.1</v>
      </c>
      <c r="E69" s="144">
        <v>0</v>
      </c>
      <c r="F69" s="144">
        <v>0</v>
      </c>
      <c r="G69" s="144">
        <v>226.1</v>
      </c>
      <c r="H69" s="166" t="s">
        <v>161</v>
      </c>
      <c r="I69" s="166" t="s">
        <v>653</v>
      </c>
      <c r="J69" s="148"/>
    </row>
    <row r="70" spans="1:11" ht="113.25" customHeight="1" x14ac:dyDescent="0.25">
      <c r="A70" s="184">
        <f t="shared" si="4"/>
        <v>48</v>
      </c>
      <c r="B70" s="181" t="s">
        <v>731</v>
      </c>
      <c r="C70" s="166" t="s">
        <v>1</v>
      </c>
      <c r="D70" s="144">
        <f>150.88+7.22</f>
        <v>158.1</v>
      </c>
      <c r="E70" s="144">
        <v>0</v>
      </c>
      <c r="F70" s="144">
        <v>0</v>
      </c>
      <c r="G70" s="144">
        <f>D70</f>
        <v>158.1</v>
      </c>
      <c r="H70" s="166" t="s">
        <v>161</v>
      </c>
      <c r="I70" s="166" t="s">
        <v>760</v>
      </c>
      <c r="J70" s="148"/>
    </row>
    <row r="71" spans="1:11" ht="26.25" customHeight="1" x14ac:dyDescent="0.25">
      <c r="A71" s="184">
        <f t="shared" si="4"/>
        <v>49</v>
      </c>
      <c r="B71" s="181" t="s">
        <v>654</v>
      </c>
      <c r="C71" s="166" t="s">
        <v>1</v>
      </c>
      <c r="D71" s="144">
        <v>30.67</v>
      </c>
      <c r="E71" s="144">
        <v>0</v>
      </c>
      <c r="F71" s="144">
        <v>0</v>
      </c>
      <c r="G71" s="144">
        <v>30.67</v>
      </c>
      <c r="H71" s="166" t="s">
        <v>161</v>
      </c>
      <c r="I71" s="166" t="s">
        <v>655</v>
      </c>
      <c r="J71" s="148"/>
    </row>
    <row r="72" spans="1:11" ht="44.25" customHeight="1" x14ac:dyDescent="0.25">
      <c r="A72" s="184">
        <f t="shared" si="4"/>
        <v>50</v>
      </c>
      <c r="B72" s="181" t="s">
        <v>749</v>
      </c>
      <c r="C72" s="166" t="s">
        <v>1</v>
      </c>
      <c r="D72" s="144">
        <v>127.36</v>
      </c>
      <c r="E72" s="144">
        <v>0</v>
      </c>
      <c r="F72" s="144">
        <v>0</v>
      </c>
      <c r="G72" s="144">
        <v>127.36</v>
      </c>
      <c r="H72" s="166" t="s">
        <v>161</v>
      </c>
      <c r="I72" s="166" t="s">
        <v>656</v>
      </c>
      <c r="J72" s="148"/>
    </row>
    <row r="73" spans="1:11" s="142" customFormat="1" ht="29.25" customHeight="1" x14ac:dyDescent="0.25">
      <c r="A73" s="184">
        <f t="shared" si="4"/>
        <v>51</v>
      </c>
      <c r="B73" s="181" t="s">
        <v>732</v>
      </c>
      <c r="C73" s="166" t="s">
        <v>657</v>
      </c>
      <c r="D73" s="144">
        <f>284.54+379.27</f>
        <v>663.81</v>
      </c>
      <c r="E73" s="144">
        <v>0</v>
      </c>
      <c r="F73" s="144">
        <v>0</v>
      </c>
      <c r="G73" s="144">
        <f>D73</f>
        <v>663.81</v>
      </c>
      <c r="H73" s="166"/>
      <c r="I73" s="166" t="s">
        <v>733</v>
      </c>
      <c r="J73" s="153"/>
      <c r="K73" s="170"/>
    </row>
    <row r="74" spans="1:11" ht="26.25" customHeight="1" x14ac:dyDescent="0.25">
      <c r="A74" s="184">
        <f t="shared" si="4"/>
        <v>52</v>
      </c>
      <c r="B74" s="181" t="s">
        <v>716</v>
      </c>
      <c r="C74" s="166" t="s">
        <v>1</v>
      </c>
      <c r="D74" s="144">
        <f>D70+D71+D72</f>
        <v>316.13</v>
      </c>
      <c r="E74" s="144">
        <v>0</v>
      </c>
      <c r="F74" s="144">
        <v>0</v>
      </c>
      <c r="G74" s="144">
        <f>D74</f>
        <v>316.13</v>
      </c>
      <c r="H74" s="166"/>
      <c r="I74" s="166"/>
      <c r="J74" s="148"/>
    </row>
    <row r="75" spans="1:11" s="134" customFormat="1" ht="26.25" customHeight="1" x14ac:dyDescent="0.25">
      <c r="A75" s="184"/>
      <c r="B75" s="176" t="s">
        <v>750</v>
      </c>
      <c r="C75" s="146"/>
      <c r="D75" s="146"/>
      <c r="E75" s="144"/>
      <c r="F75" s="144"/>
      <c r="G75" s="146"/>
      <c r="H75" s="146"/>
      <c r="I75" s="146"/>
      <c r="J75" s="151"/>
      <c r="K75" s="139"/>
    </row>
    <row r="76" spans="1:11" ht="26.25" customHeight="1" x14ac:dyDescent="0.25">
      <c r="A76" s="184">
        <f>A74+1</f>
        <v>53</v>
      </c>
      <c r="B76" s="181" t="s">
        <v>751</v>
      </c>
      <c r="C76" s="166" t="s">
        <v>1</v>
      </c>
      <c r="D76" s="144">
        <v>84.4</v>
      </c>
      <c r="E76" s="144">
        <v>0</v>
      </c>
      <c r="F76" s="144">
        <v>0</v>
      </c>
      <c r="G76" s="144">
        <v>84.4</v>
      </c>
      <c r="H76" s="166" t="s">
        <v>162</v>
      </c>
      <c r="I76" s="166" t="s">
        <v>757</v>
      </c>
      <c r="J76" s="148"/>
    </row>
    <row r="77" spans="1:11" ht="26.25" customHeight="1" x14ac:dyDescent="0.25">
      <c r="A77" s="184">
        <f t="shared" si="4"/>
        <v>54</v>
      </c>
      <c r="B77" s="181" t="s">
        <v>752</v>
      </c>
      <c r="C77" s="166" t="s">
        <v>657</v>
      </c>
      <c r="D77" s="144">
        <v>211</v>
      </c>
      <c r="E77" s="144">
        <v>0</v>
      </c>
      <c r="F77" s="144">
        <v>0</v>
      </c>
      <c r="G77" s="144">
        <v>211</v>
      </c>
      <c r="H77" s="166"/>
      <c r="I77" s="166" t="s">
        <v>753</v>
      </c>
      <c r="J77" s="148"/>
    </row>
    <row r="78" spans="1:11" ht="26.25" customHeight="1" x14ac:dyDescent="0.25">
      <c r="A78" s="184">
        <f t="shared" si="4"/>
        <v>55</v>
      </c>
      <c r="B78" s="181" t="s">
        <v>716</v>
      </c>
      <c r="C78" s="166" t="s">
        <v>1</v>
      </c>
      <c r="D78" s="144">
        <v>84.4</v>
      </c>
      <c r="E78" s="144">
        <v>0</v>
      </c>
      <c r="F78" s="144">
        <v>0</v>
      </c>
      <c r="G78" s="144">
        <v>84.4</v>
      </c>
      <c r="H78" s="166"/>
      <c r="I78" s="166"/>
      <c r="J78" s="148"/>
    </row>
    <row r="79" spans="1:11" ht="26.25" customHeight="1" x14ac:dyDescent="0.25">
      <c r="A79" s="184"/>
      <c r="B79" s="176" t="s">
        <v>754</v>
      </c>
      <c r="C79" s="166"/>
      <c r="D79" s="144"/>
      <c r="E79" s="144"/>
      <c r="F79" s="144"/>
      <c r="G79" s="144"/>
      <c r="H79" s="166"/>
      <c r="I79" s="166"/>
      <c r="J79" s="148"/>
    </row>
    <row r="80" spans="1:11" ht="26.25" customHeight="1" x14ac:dyDescent="0.25">
      <c r="A80" s="184">
        <f>A78+1</f>
        <v>56</v>
      </c>
      <c r="B80" s="181" t="s">
        <v>743</v>
      </c>
      <c r="C80" s="166" t="s">
        <v>1</v>
      </c>
      <c r="D80" s="144">
        <v>43.2</v>
      </c>
      <c r="E80" s="144">
        <v>0</v>
      </c>
      <c r="F80" s="144">
        <v>0</v>
      </c>
      <c r="G80" s="144">
        <v>43.2</v>
      </c>
      <c r="H80" s="166" t="s">
        <v>161</v>
      </c>
      <c r="I80" s="166" t="s">
        <v>658</v>
      </c>
      <c r="J80" s="148"/>
    </row>
    <row r="81" spans="1:11" ht="26.25" customHeight="1" x14ac:dyDescent="0.25">
      <c r="A81" s="184">
        <f t="shared" si="4"/>
        <v>57</v>
      </c>
      <c r="B81" s="181" t="s">
        <v>659</v>
      </c>
      <c r="C81" s="166" t="s">
        <v>660</v>
      </c>
      <c r="D81" s="144" t="s">
        <v>661</v>
      </c>
      <c r="E81" s="144">
        <v>0</v>
      </c>
      <c r="F81" s="144">
        <v>0</v>
      </c>
      <c r="G81" s="144" t="s">
        <v>661</v>
      </c>
      <c r="H81" s="166" t="s">
        <v>161</v>
      </c>
      <c r="I81" s="166" t="s">
        <v>662</v>
      </c>
      <c r="J81" s="148"/>
    </row>
    <row r="82" spans="1:11" ht="26.25" customHeight="1" x14ac:dyDescent="0.25">
      <c r="A82" s="184">
        <f t="shared" si="4"/>
        <v>58</v>
      </c>
      <c r="B82" s="181" t="s">
        <v>663</v>
      </c>
      <c r="C82" s="166" t="s">
        <v>660</v>
      </c>
      <c r="D82" s="144" t="s">
        <v>664</v>
      </c>
      <c r="E82" s="144">
        <v>0</v>
      </c>
      <c r="F82" s="144">
        <v>0</v>
      </c>
      <c r="G82" s="144" t="s">
        <v>664</v>
      </c>
      <c r="H82" s="166" t="s">
        <v>161</v>
      </c>
      <c r="I82" s="166" t="s">
        <v>665</v>
      </c>
      <c r="J82" s="148"/>
    </row>
    <row r="83" spans="1:11" ht="26.25" customHeight="1" x14ac:dyDescent="0.25">
      <c r="A83" s="184">
        <f t="shared" si="4"/>
        <v>59</v>
      </c>
      <c r="B83" s="181" t="s">
        <v>744</v>
      </c>
      <c r="C83" s="166" t="s">
        <v>1</v>
      </c>
      <c r="D83" s="144">
        <v>15.1</v>
      </c>
      <c r="E83" s="144">
        <v>0</v>
      </c>
      <c r="F83" s="144">
        <v>0</v>
      </c>
      <c r="G83" s="144">
        <v>15.1</v>
      </c>
      <c r="H83" s="166" t="s">
        <v>161</v>
      </c>
      <c r="I83" s="166" t="s">
        <v>666</v>
      </c>
      <c r="J83" s="148"/>
    </row>
    <row r="84" spans="1:11" s="142" customFormat="1" ht="26.25" customHeight="1" x14ac:dyDescent="0.25">
      <c r="A84" s="184">
        <f t="shared" si="4"/>
        <v>60</v>
      </c>
      <c r="B84" s="181" t="s">
        <v>732</v>
      </c>
      <c r="C84" s="166" t="s">
        <v>209</v>
      </c>
      <c r="D84" s="144">
        <f>10.87+201.53</f>
        <v>212.4</v>
      </c>
      <c r="E84" s="144">
        <v>0</v>
      </c>
      <c r="F84" s="144">
        <v>0</v>
      </c>
      <c r="G84" s="144">
        <f>D84</f>
        <v>212.4</v>
      </c>
      <c r="H84" s="166"/>
      <c r="I84" s="166" t="s">
        <v>734</v>
      </c>
      <c r="J84" s="153"/>
      <c r="K84" s="170"/>
    </row>
    <row r="85" spans="1:11" ht="26.25" customHeight="1" x14ac:dyDescent="0.25">
      <c r="A85" s="184">
        <f t="shared" si="4"/>
        <v>61</v>
      </c>
      <c r="B85" s="181" t="s">
        <v>716</v>
      </c>
      <c r="C85" s="166" t="s">
        <v>1</v>
      </c>
      <c r="D85" s="144">
        <v>90.01</v>
      </c>
      <c r="E85" s="144">
        <v>0</v>
      </c>
      <c r="F85" s="144">
        <v>0</v>
      </c>
      <c r="G85" s="144">
        <v>90.01</v>
      </c>
      <c r="H85" s="166"/>
      <c r="I85" s="166"/>
      <c r="J85" s="148"/>
    </row>
    <row r="86" spans="1:11" s="134" customFormat="1" ht="26.25" customHeight="1" x14ac:dyDescent="0.25">
      <c r="A86" s="184"/>
      <c r="B86" s="176" t="s">
        <v>667</v>
      </c>
      <c r="C86" s="146"/>
      <c r="D86" s="146"/>
      <c r="E86" s="146"/>
      <c r="F86" s="146"/>
      <c r="G86" s="171"/>
      <c r="H86" s="146"/>
      <c r="I86" s="146"/>
      <c r="J86" s="151"/>
      <c r="K86" s="139"/>
    </row>
    <row r="87" spans="1:11" ht="26.25" customHeight="1" x14ac:dyDescent="0.25">
      <c r="A87" s="184"/>
      <c r="B87" s="176" t="s">
        <v>291</v>
      </c>
      <c r="C87" s="166"/>
      <c r="D87" s="144"/>
      <c r="E87" s="144"/>
      <c r="F87" s="144"/>
      <c r="G87" s="171"/>
      <c r="H87" s="166"/>
      <c r="I87" s="166"/>
      <c r="J87" s="148"/>
    </row>
    <row r="88" spans="1:11" ht="26.25" customHeight="1" x14ac:dyDescent="0.25">
      <c r="A88" s="184">
        <f>A85+1</f>
        <v>62</v>
      </c>
      <c r="B88" s="181" t="s">
        <v>717</v>
      </c>
      <c r="C88" s="166" t="s">
        <v>1</v>
      </c>
      <c r="D88" s="144">
        <v>157</v>
      </c>
      <c r="E88" s="144">
        <v>157</v>
      </c>
      <c r="F88" s="144">
        <v>157</v>
      </c>
      <c r="G88" s="171">
        <f t="shared" ref="G88:G113" si="5">D88-E88</f>
        <v>0</v>
      </c>
      <c r="H88" s="166" t="s">
        <v>163</v>
      </c>
      <c r="I88" s="166" t="s">
        <v>668</v>
      </c>
      <c r="J88" s="148"/>
      <c r="K88" s="143"/>
    </row>
    <row r="89" spans="1:11" ht="26.25" customHeight="1" x14ac:dyDescent="0.25">
      <c r="A89" s="184">
        <f t="shared" si="4"/>
        <v>63</v>
      </c>
      <c r="B89" s="181" t="s">
        <v>669</v>
      </c>
      <c r="C89" s="166" t="s">
        <v>1</v>
      </c>
      <c r="D89" s="144">
        <v>3</v>
      </c>
      <c r="E89" s="144">
        <v>3</v>
      </c>
      <c r="F89" s="144">
        <v>3</v>
      </c>
      <c r="G89" s="171">
        <f t="shared" si="5"/>
        <v>0</v>
      </c>
      <c r="H89" s="166"/>
      <c r="I89" s="166" t="s">
        <v>670</v>
      </c>
      <c r="J89" s="148"/>
    </row>
    <row r="90" spans="1:11" ht="26.25" customHeight="1" x14ac:dyDescent="0.25">
      <c r="A90" s="184">
        <f t="shared" si="4"/>
        <v>64</v>
      </c>
      <c r="B90" s="181" t="s">
        <v>671</v>
      </c>
      <c r="C90" s="166" t="s">
        <v>1</v>
      </c>
      <c r="D90" s="144">
        <v>3</v>
      </c>
      <c r="E90" s="144">
        <v>3</v>
      </c>
      <c r="F90" s="144">
        <v>3</v>
      </c>
      <c r="G90" s="171">
        <f t="shared" si="5"/>
        <v>0</v>
      </c>
      <c r="H90" s="166"/>
      <c r="I90" s="166"/>
      <c r="J90" s="148"/>
    </row>
    <row r="91" spans="1:11" ht="26.25" customHeight="1" x14ac:dyDescent="0.25">
      <c r="A91" s="184">
        <f t="shared" si="4"/>
        <v>65</v>
      </c>
      <c r="B91" s="181" t="s">
        <v>578</v>
      </c>
      <c r="C91" s="166" t="s">
        <v>209</v>
      </c>
      <c r="D91" s="144">
        <v>252</v>
      </c>
      <c r="E91" s="144">
        <v>252</v>
      </c>
      <c r="F91" s="144">
        <v>252</v>
      </c>
      <c r="G91" s="171">
        <f t="shared" si="5"/>
        <v>0</v>
      </c>
      <c r="H91" s="166"/>
      <c r="I91" s="166" t="s">
        <v>672</v>
      </c>
      <c r="J91" s="148"/>
    </row>
    <row r="92" spans="1:11" s="142" customFormat="1" ht="26.25" customHeight="1" x14ac:dyDescent="0.25">
      <c r="A92" s="184">
        <f t="shared" si="4"/>
        <v>66</v>
      </c>
      <c r="B92" s="181" t="s">
        <v>718</v>
      </c>
      <c r="C92" s="166" t="s">
        <v>209</v>
      </c>
      <c r="D92" s="144">
        <v>47.4</v>
      </c>
      <c r="E92" s="144">
        <v>47.4</v>
      </c>
      <c r="F92" s="144">
        <v>47.4</v>
      </c>
      <c r="G92" s="171">
        <f t="shared" si="5"/>
        <v>0</v>
      </c>
      <c r="H92" s="166"/>
      <c r="I92" s="166" t="s">
        <v>673</v>
      </c>
      <c r="J92" s="152"/>
      <c r="K92" s="138"/>
    </row>
    <row r="93" spans="1:11" ht="26.25" customHeight="1" x14ac:dyDescent="0.25">
      <c r="A93" s="184">
        <f t="shared" si="4"/>
        <v>67</v>
      </c>
      <c r="B93" s="181" t="s">
        <v>578</v>
      </c>
      <c r="C93" s="166" t="s">
        <v>209</v>
      </c>
      <c r="D93" s="144">
        <v>299.39999999999998</v>
      </c>
      <c r="E93" s="144">
        <v>299.39999999999998</v>
      </c>
      <c r="F93" s="144">
        <v>299.39999999999998</v>
      </c>
      <c r="G93" s="171">
        <f t="shared" si="5"/>
        <v>0</v>
      </c>
      <c r="H93" s="166"/>
      <c r="I93" s="166" t="s">
        <v>674</v>
      </c>
      <c r="J93" s="148"/>
    </row>
    <row r="94" spans="1:11" ht="26.25" customHeight="1" x14ac:dyDescent="0.25">
      <c r="A94" s="184">
        <f t="shared" si="4"/>
        <v>68</v>
      </c>
      <c r="B94" s="181" t="s">
        <v>675</v>
      </c>
      <c r="C94" s="166" t="s">
        <v>1</v>
      </c>
      <c r="D94" s="144">
        <v>187</v>
      </c>
      <c r="E94" s="144">
        <v>187</v>
      </c>
      <c r="F94" s="144">
        <v>187</v>
      </c>
      <c r="G94" s="171">
        <f t="shared" si="5"/>
        <v>0</v>
      </c>
      <c r="H94" s="166"/>
      <c r="I94" s="166" t="s">
        <v>676</v>
      </c>
      <c r="J94" s="148"/>
      <c r="K94" s="143"/>
    </row>
    <row r="95" spans="1:11" ht="26.25" customHeight="1" x14ac:dyDescent="0.25">
      <c r="A95" s="184">
        <f t="shared" si="4"/>
        <v>69</v>
      </c>
      <c r="B95" s="181" t="s">
        <v>719</v>
      </c>
      <c r="C95" s="166" t="s">
        <v>1</v>
      </c>
      <c r="D95" s="144">
        <v>187</v>
      </c>
      <c r="E95" s="144">
        <v>187</v>
      </c>
      <c r="F95" s="144">
        <v>187</v>
      </c>
      <c r="G95" s="171">
        <f t="shared" si="5"/>
        <v>0</v>
      </c>
      <c r="H95" s="166"/>
      <c r="I95" s="166"/>
      <c r="J95" s="148"/>
    </row>
    <row r="96" spans="1:11" s="134" customFormat="1" ht="26.25" customHeight="1" x14ac:dyDescent="0.25">
      <c r="A96" s="184"/>
      <c r="B96" s="176" t="s">
        <v>677</v>
      </c>
      <c r="C96" s="146"/>
      <c r="D96" s="146"/>
      <c r="E96" s="146"/>
      <c r="F96" s="146"/>
      <c r="G96" s="171"/>
      <c r="H96" s="146"/>
      <c r="I96" s="146"/>
      <c r="J96" s="151"/>
      <c r="K96" s="139"/>
    </row>
    <row r="97" spans="1:11" ht="26.25" customHeight="1" x14ac:dyDescent="0.25">
      <c r="A97" s="184">
        <f>A95+1</f>
        <v>70</v>
      </c>
      <c r="B97" s="181" t="s">
        <v>678</v>
      </c>
      <c r="C97" s="166" t="s">
        <v>679</v>
      </c>
      <c r="D97" s="144" t="s">
        <v>680</v>
      </c>
      <c r="E97" s="144" t="s">
        <v>680</v>
      </c>
      <c r="F97" s="144" t="s">
        <v>680</v>
      </c>
      <c r="G97" s="171">
        <v>0</v>
      </c>
      <c r="H97" s="166" t="s">
        <v>163</v>
      </c>
      <c r="I97" s="166" t="s">
        <v>681</v>
      </c>
      <c r="J97" s="148"/>
    </row>
    <row r="98" spans="1:11" ht="26.25" customHeight="1" x14ac:dyDescent="0.25">
      <c r="A98" s="184">
        <f t="shared" si="4"/>
        <v>71</v>
      </c>
      <c r="B98" s="181" t="s">
        <v>682</v>
      </c>
      <c r="C98" s="166" t="s">
        <v>683</v>
      </c>
      <c r="D98" s="144" t="s">
        <v>684</v>
      </c>
      <c r="E98" s="144" t="s">
        <v>684</v>
      </c>
      <c r="F98" s="144" t="s">
        <v>684</v>
      </c>
      <c r="G98" s="171">
        <v>0</v>
      </c>
      <c r="H98" s="166" t="s">
        <v>163</v>
      </c>
      <c r="I98" s="166"/>
      <c r="J98" s="148"/>
    </row>
    <row r="99" spans="1:11" ht="26.25" customHeight="1" x14ac:dyDescent="0.25">
      <c r="A99" s="184">
        <f t="shared" si="4"/>
        <v>72</v>
      </c>
      <c r="B99" s="181" t="s">
        <v>685</v>
      </c>
      <c r="C99" s="166" t="s">
        <v>209</v>
      </c>
      <c r="D99" s="144">
        <v>98.4</v>
      </c>
      <c r="E99" s="144">
        <v>98.4</v>
      </c>
      <c r="F99" s="144">
        <v>98.4</v>
      </c>
      <c r="G99" s="171">
        <f t="shared" si="5"/>
        <v>0</v>
      </c>
      <c r="H99" s="166"/>
      <c r="I99" s="166"/>
      <c r="J99" s="148"/>
    </row>
    <row r="100" spans="1:11" ht="26.25" customHeight="1" x14ac:dyDescent="0.25">
      <c r="A100" s="184">
        <f t="shared" si="4"/>
        <v>73</v>
      </c>
      <c r="B100" s="181" t="s">
        <v>686</v>
      </c>
      <c r="C100" s="166" t="s">
        <v>209</v>
      </c>
      <c r="D100" s="144">
        <v>24.6</v>
      </c>
      <c r="E100" s="144">
        <v>24.6</v>
      </c>
      <c r="F100" s="144">
        <v>24.6</v>
      </c>
      <c r="G100" s="171">
        <f t="shared" si="5"/>
        <v>0</v>
      </c>
      <c r="H100" s="166"/>
      <c r="I100" s="166"/>
      <c r="J100" s="148"/>
    </row>
    <row r="101" spans="1:11" ht="26.25" customHeight="1" x14ac:dyDescent="0.25">
      <c r="A101" s="184">
        <f t="shared" si="4"/>
        <v>74</v>
      </c>
      <c r="B101" s="181" t="s">
        <v>720</v>
      </c>
      <c r="C101" s="166" t="s">
        <v>1</v>
      </c>
      <c r="D101" s="144">
        <v>49.2</v>
      </c>
      <c r="E101" s="144">
        <v>49.2</v>
      </c>
      <c r="F101" s="144">
        <v>49.2</v>
      </c>
      <c r="G101" s="171">
        <f t="shared" si="5"/>
        <v>0</v>
      </c>
      <c r="H101" s="166"/>
      <c r="I101" s="166"/>
      <c r="J101" s="148"/>
    </row>
    <row r="102" spans="1:11" s="134" customFormat="1" ht="26.25" customHeight="1" x14ac:dyDescent="0.25">
      <c r="A102" s="184"/>
      <c r="B102" s="176" t="s">
        <v>687</v>
      </c>
      <c r="C102" s="146"/>
      <c r="D102" s="146"/>
      <c r="E102" s="146"/>
      <c r="F102" s="146"/>
      <c r="G102" s="171"/>
      <c r="H102" s="146"/>
      <c r="I102" s="146"/>
      <c r="J102" s="151"/>
      <c r="K102" s="139"/>
    </row>
    <row r="103" spans="1:11" ht="26.25" customHeight="1" x14ac:dyDescent="0.25">
      <c r="A103" s="184">
        <f>A101+1</f>
        <v>75</v>
      </c>
      <c r="B103" s="181" t="s">
        <v>688</v>
      </c>
      <c r="C103" s="166" t="s">
        <v>209</v>
      </c>
      <c r="D103" s="144">
        <v>4.62</v>
      </c>
      <c r="E103" s="144">
        <v>4.62</v>
      </c>
      <c r="F103" s="144">
        <v>4.62</v>
      </c>
      <c r="G103" s="171">
        <f t="shared" si="5"/>
        <v>0</v>
      </c>
      <c r="H103" s="166" t="s">
        <v>163</v>
      </c>
      <c r="I103" s="166" t="s">
        <v>689</v>
      </c>
      <c r="J103" s="148"/>
    </row>
    <row r="104" spans="1:11" ht="26.25" customHeight="1" x14ac:dyDescent="0.25">
      <c r="A104" s="184">
        <f t="shared" si="4"/>
        <v>76</v>
      </c>
      <c r="B104" s="181" t="s">
        <v>690</v>
      </c>
      <c r="C104" s="166" t="s">
        <v>209</v>
      </c>
      <c r="D104" s="144">
        <v>6.82</v>
      </c>
      <c r="E104" s="144">
        <v>6.82</v>
      </c>
      <c r="F104" s="144">
        <v>6.82</v>
      </c>
      <c r="G104" s="171">
        <f t="shared" si="5"/>
        <v>0</v>
      </c>
      <c r="H104" s="166" t="s">
        <v>163</v>
      </c>
      <c r="I104" s="166"/>
      <c r="J104" s="148"/>
    </row>
    <row r="105" spans="1:11" ht="26.25" customHeight="1" x14ac:dyDescent="0.25">
      <c r="A105" s="184">
        <f t="shared" si="4"/>
        <v>77</v>
      </c>
      <c r="B105" s="181" t="s">
        <v>691</v>
      </c>
      <c r="C105" s="166" t="s">
        <v>209</v>
      </c>
      <c r="D105" s="144">
        <v>11.44</v>
      </c>
      <c r="E105" s="144">
        <v>11.44</v>
      </c>
      <c r="F105" s="144">
        <v>11.44</v>
      </c>
      <c r="G105" s="171">
        <f t="shared" si="5"/>
        <v>0</v>
      </c>
      <c r="H105" s="166"/>
      <c r="I105" s="166" t="s">
        <v>692</v>
      </c>
      <c r="J105" s="148"/>
      <c r="K105" s="143"/>
    </row>
    <row r="106" spans="1:11" ht="26.25" customHeight="1" x14ac:dyDescent="0.25">
      <c r="A106" s="184">
        <f t="shared" si="4"/>
        <v>78</v>
      </c>
      <c r="B106" s="181" t="s">
        <v>693</v>
      </c>
      <c r="C106" s="166" t="s">
        <v>209</v>
      </c>
      <c r="D106" s="144">
        <v>11.44</v>
      </c>
      <c r="E106" s="144">
        <v>11.44</v>
      </c>
      <c r="F106" s="144">
        <v>11.44</v>
      </c>
      <c r="G106" s="171">
        <f t="shared" si="5"/>
        <v>0</v>
      </c>
      <c r="H106" s="166"/>
      <c r="I106" s="166"/>
      <c r="J106" s="148"/>
    </row>
    <row r="107" spans="1:11" ht="26.25" customHeight="1" x14ac:dyDescent="0.25">
      <c r="A107" s="184">
        <f t="shared" si="4"/>
        <v>79</v>
      </c>
      <c r="B107" s="181" t="s">
        <v>694</v>
      </c>
      <c r="C107" s="166" t="s">
        <v>209</v>
      </c>
      <c r="D107" s="144">
        <v>11.44</v>
      </c>
      <c r="E107" s="144">
        <v>11.44</v>
      </c>
      <c r="F107" s="144">
        <v>11.44</v>
      </c>
      <c r="G107" s="171">
        <f t="shared" si="5"/>
        <v>0</v>
      </c>
      <c r="H107" s="166"/>
      <c r="I107" s="166"/>
      <c r="J107" s="148"/>
    </row>
    <row r="108" spans="1:11" ht="26.25" customHeight="1" x14ac:dyDescent="0.25">
      <c r="A108" s="184"/>
      <c r="B108" s="176" t="s">
        <v>695</v>
      </c>
      <c r="C108" s="166"/>
      <c r="D108" s="144"/>
      <c r="E108" s="144"/>
      <c r="F108" s="144"/>
      <c r="G108" s="171"/>
      <c r="H108" s="166"/>
      <c r="I108" s="166"/>
      <c r="J108" s="148"/>
    </row>
    <row r="109" spans="1:11" ht="26.25" customHeight="1" x14ac:dyDescent="0.25">
      <c r="A109" s="184">
        <f>A107+1</f>
        <v>80</v>
      </c>
      <c r="B109" s="181" t="s">
        <v>601</v>
      </c>
      <c r="C109" s="166" t="s">
        <v>2</v>
      </c>
      <c r="D109" s="144">
        <v>8.4600000000000009</v>
      </c>
      <c r="E109" s="144">
        <v>0</v>
      </c>
      <c r="F109" s="144">
        <v>0</v>
      </c>
      <c r="G109" s="171">
        <f t="shared" si="5"/>
        <v>8.4600000000000009</v>
      </c>
      <c r="H109" s="166" t="s">
        <v>166</v>
      </c>
      <c r="I109" s="166" t="s">
        <v>696</v>
      </c>
      <c r="J109" s="148"/>
    </row>
    <row r="110" spans="1:11" ht="45" customHeight="1" x14ac:dyDescent="0.25">
      <c r="A110" s="184">
        <f t="shared" si="4"/>
        <v>81</v>
      </c>
      <c r="B110" s="181" t="s">
        <v>697</v>
      </c>
      <c r="C110" s="166" t="s">
        <v>2</v>
      </c>
      <c r="D110" s="144">
        <v>6.25</v>
      </c>
      <c r="E110" s="144">
        <v>0</v>
      </c>
      <c r="F110" s="144">
        <v>0</v>
      </c>
      <c r="G110" s="171">
        <f>D110-E110</f>
        <v>6.25</v>
      </c>
      <c r="H110" s="166" t="s">
        <v>166</v>
      </c>
      <c r="I110" s="166" t="s">
        <v>698</v>
      </c>
      <c r="J110" s="148"/>
    </row>
    <row r="111" spans="1:11" ht="75.75" customHeight="1" x14ac:dyDescent="0.25">
      <c r="A111" s="184">
        <f t="shared" si="4"/>
        <v>82</v>
      </c>
      <c r="B111" s="181" t="s">
        <v>699</v>
      </c>
      <c r="C111" s="166" t="s">
        <v>700</v>
      </c>
      <c r="D111" s="144">
        <v>2</v>
      </c>
      <c r="E111" s="144">
        <v>0</v>
      </c>
      <c r="F111" s="144">
        <v>0</v>
      </c>
      <c r="G111" s="171">
        <f t="shared" si="5"/>
        <v>2</v>
      </c>
      <c r="H111" s="166" t="s">
        <v>166</v>
      </c>
      <c r="I111" s="166" t="s">
        <v>735</v>
      </c>
      <c r="J111" s="148"/>
    </row>
    <row r="112" spans="1:11" ht="55.5" customHeight="1" x14ac:dyDescent="0.25">
      <c r="A112" s="184">
        <f t="shared" si="4"/>
        <v>83</v>
      </c>
      <c r="B112" s="181" t="s">
        <v>701</v>
      </c>
      <c r="C112" s="166" t="s">
        <v>4</v>
      </c>
      <c r="D112" s="144">
        <v>32</v>
      </c>
      <c r="E112" s="144">
        <v>0</v>
      </c>
      <c r="F112" s="144">
        <v>0</v>
      </c>
      <c r="G112" s="171">
        <f t="shared" si="5"/>
        <v>32</v>
      </c>
      <c r="H112" s="166" t="s">
        <v>166</v>
      </c>
      <c r="I112" s="166" t="s">
        <v>702</v>
      </c>
      <c r="J112" s="148"/>
    </row>
    <row r="113" spans="1:11" s="142" customFormat="1" ht="26.25" customHeight="1" x14ac:dyDescent="0.25">
      <c r="A113" s="184">
        <f t="shared" si="4"/>
        <v>84</v>
      </c>
      <c r="B113" s="181" t="s">
        <v>745</v>
      </c>
      <c r="C113" s="166" t="s">
        <v>1</v>
      </c>
      <c r="D113" s="144">
        <v>0.32</v>
      </c>
      <c r="E113" s="144">
        <v>0</v>
      </c>
      <c r="F113" s="144">
        <v>0</v>
      </c>
      <c r="G113" s="171">
        <f t="shared" si="5"/>
        <v>0.32</v>
      </c>
      <c r="H113" s="166" t="s">
        <v>166</v>
      </c>
      <c r="I113" s="166" t="s">
        <v>703</v>
      </c>
      <c r="J113" s="152"/>
      <c r="K113" s="141"/>
    </row>
    <row r="114" spans="1:11" s="142" customFormat="1" ht="26.25" customHeight="1" x14ac:dyDescent="0.25">
      <c r="A114" s="184">
        <f t="shared" si="4"/>
        <v>85</v>
      </c>
      <c r="B114" s="181" t="s">
        <v>736</v>
      </c>
      <c r="C114" s="166" t="s">
        <v>209</v>
      </c>
      <c r="D114" s="144">
        <v>0.76800000000000002</v>
      </c>
      <c r="E114" s="144">
        <v>0</v>
      </c>
      <c r="F114" s="144">
        <v>0</v>
      </c>
      <c r="G114" s="144">
        <v>0.76800000000000002</v>
      </c>
      <c r="H114" s="166"/>
      <c r="I114" s="166" t="s">
        <v>737</v>
      </c>
      <c r="J114" s="153"/>
      <c r="K114" s="170"/>
    </row>
    <row r="115" spans="1:11" ht="26.25" customHeight="1" x14ac:dyDescent="0.25">
      <c r="A115" s="184">
        <f t="shared" si="4"/>
        <v>86</v>
      </c>
      <c r="B115" s="181" t="s">
        <v>716</v>
      </c>
      <c r="C115" s="166" t="s">
        <v>1</v>
      </c>
      <c r="D115" s="144">
        <v>0.32</v>
      </c>
      <c r="E115" s="144">
        <v>0</v>
      </c>
      <c r="F115" s="144">
        <v>0</v>
      </c>
      <c r="G115" s="144">
        <v>0.32</v>
      </c>
      <c r="H115" s="166"/>
      <c r="I115" s="166"/>
      <c r="J115" s="148"/>
    </row>
    <row r="116" spans="1:11" x14ac:dyDescent="0.25">
      <c r="E116" s="173"/>
      <c r="F116" s="133"/>
      <c r="G116" s="178"/>
    </row>
    <row r="118" spans="1:11" s="136" customFormat="1" ht="15" x14ac:dyDescent="0.25">
      <c r="A118" s="135"/>
      <c r="B118" s="182" t="s">
        <v>706</v>
      </c>
      <c r="C118" s="135"/>
      <c r="D118" s="179"/>
      <c r="E118" s="174"/>
      <c r="F118" s="135"/>
      <c r="G118" s="135"/>
      <c r="H118" s="135"/>
      <c r="I118" s="135"/>
      <c r="K118" s="135"/>
    </row>
    <row r="119" spans="1:11" s="136" customFormat="1" ht="45" x14ac:dyDescent="0.25">
      <c r="A119" s="135"/>
      <c r="B119" s="182" t="s">
        <v>707</v>
      </c>
      <c r="C119" s="135"/>
      <c r="D119" s="179"/>
      <c r="E119" s="174"/>
      <c r="F119" s="135"/>
      <c r="G119" s="135"/>
      <c r="H119" s="135"/>
      <c r="I119" s="135"/>
      <c r="K119" s="135"/>
    </row>
    <row r="120" spans="1:11" s="136" customFormat="1" ht="30" x14ac:dyDescent="0.25">
      <c r="A120" s="135"/>
      <c r="B120" s="182" t="s">
        <v>708</v>
      </c>
      <c r="C120" s="135"/>
      <c r="D120" s="179"/>
      <c r="E120" s="174"/>
      <c r="F120" s="135"/>
      <c r="G120" s="135"/>
      <c r="H120" s="135"/>
      <c r="I120" s="135"/>
      <c r="K120" s="135"/>
    </row>
    <row r="121" spans="1:11" s="136" customFormat="1" ht="15" x14ac:dyDescent="0.25">
      <c r="A121" s="135"/>
      <c r="B121" s="182" t="s">
        <v>709</v>
      </c>
      <c r="C121" s="135"/>
      <c r="D121" s="179"/>
      <c r="E121" s="174"/>
      <c r="F121" s="135"/>
      <c r="G121" s="135"/>
      <c r="H121" s="135"/>
      <c r="I121" s="135"/>
      <c r="K121" s="135"/>
    </row>
    <row r="122" spans="1:11" s="136" customFormat="1" ht="15" x14ac:dyDescent="0.25">
      <c r="A122" s="135"/>
      <c r="B122" s="182" t="s">
        <v>710</v>
      </c>
      <c r="C122" s="135"/>
      <c r="D122" s="179"/>
      <c r="E122" s="174"/>
      <c r="F122" s="135"/>
      <c r="G122" s="135"/>
      <c r="H122" s="135"/>
      <c r="I122" s="135"/>
      <c r="K122" s="135"/>
    </row>
    <row r="123" spans="1:11" s="136" customFormat="1" ht="15" x14ac:dyDescent="0.25">
      <c r="A123" s="135"/>
      <c r="B123" s="182" t="s">
        <v>712</v>
      </c>
      <c r="C123" s="135"/>
      <c r="D123" s="179"/>
      <c r="E123" s="174"/>
      <c r="F123" s="135"/>
      <c r="G123" s="135"/>
      <c r="H123" s="135"/>
      <c r="I123" s="135"/>
      <c r="K123" s="135"/>
    </row>
    <row r="124" spans="1:11" s="136" customFormat="1" ht="30" x14ac:dyDescent="0.25">
      <c r="A124" s="135"/>
      <c r="B124" s="182" t="s">
        <v>711</v>
      </c>
      <c r="C124" s="135"/>
      <c r="D124" s="179"/>
      <c r="E124" s="174"/>
      <c r="F124" s="135"/>
      <c r="G124" s="135"/>
      <c r="H124" s="135"/>
      <c r="I124" s="135"/>
      <c r="K124" s="135"/>
    </row>
    <row r="125" spans="1:11" s="136" customFormat="1" ht="15" x14ac:dyDescent="0.25">
      <c r="A125" s="135"/>
      <c r="B125" s="182"/>
      <c r="C125" s="135"/>
      <c r="D125" s="179"/>
      <c r="E125" s="174"/>
      <c r="F125" s="135"/>
      <c r="G125" s="135"/>
      <c r="H125" s="135"/>
      <c r="I125" s="135"/>
      <c r="K125" s="135"/>
    </row>
    <row r="126" spans="1:11" s="136" customFormat="1" ht="15" x14ac:dyDescent="0.25">
      <c r="A126" s="135"/>
      <c r="B126" s="183" t="s">
        <v>747</v>
      </c>
      <c r="C126" s="197"/>
      <c r="D126" s="197"/>
      <c r="E126" s="197"/>
      <c r="F126" s="197"/>
      <c r="G126" s="197"/>
      <c r="H126" s="197"/>
      <c r="I126" s="135"/>
      <c r="K126" s="135"/>
    </row>
    <row r="127" spans="1:11" s="136" customFormat="1" ht="15" x14ac:dyDescent="0.25">
      <c r="A127" s="135"/>
      <c r="B127" s="183"/>
      <c r="C127" s="135"/>
      <c r="D127" s="179"/>
      <c r="E127" s="174"/>
      <c r="F127" s="135"/>
      <c r="G127" s="135"/>
      <c r="H127" s="135"/>
      <c r="I127" s="135"/>
      <c r="K127" s="135"/>
    </row>
    <row r="128" spans="1:11" s="136" customFormat="1" ht="15" x14ac:dyDescent="0.25">
      <c r="A128" s="135"/>
      <c r="B128" s="183" t="s">
        <v>756</v>
      </c>
      <c r="C128" s="197"/>
      <c r="D128" s="197"/>
      <c r="E128" s="197"/>
      <c r="F128" s="197"/>
      <c r="G128" s="197"/>
      <c r="H128" s="197"/>
      <c r="I128" s="135"/>
      <c r="K128" s="135"/>
    </row>
    <row r="129" spans="1:11" s="136" customFormat="1" ht="15" x14ac:dyDescent="0.25">
      <c r="A129" s="135"/>
      <c r="B129" s="180"/>
      <c r="C129" s="135"/>
      <c r="D129" s="179"/>
      <c r="E129" s="174"/>
      <c r="F129" s="135"/>
      <c r="G129" s="135"/>
      <c r="H129" s="135"/>
      <c r="I129" s="135"/>
      <c r="K129" s="135"/>
    </row>
    <row r="130" spans="1:11" s="136" customFormat="1" ht="15" x14ac:dyDescent="0.25">
      <c r="A130" s="135"/>
      <c r="B130" s="183" t="s">
        <v>748</v>
      </c>
      <c r="C130" s="197"/>
      <c r="D130" s="197"/>
      <c r="E130" s="197"/>
      <c r="F130" s="197"/>
      <c r="G130" s="197"/>
      <c r="H130" s="197"/>
      <c r="I130" s="135"/>
      <c r="K130" s="135"/>
    </row>
    <row r="131" spans="1:11" s="136" customFormat="1" ht="15" x14ac:dyDescent="0.25">
      <c r="A131" s="135"/>
      <c r="C131" s="135"/>
      <c r="D131" s="179"/>
      <c r="E131" s="174"/>
      <c r="F131" s="135"/>
      <c r="G131" s="135"/>
      <c r="H131" s="135"/>
      <c r="I131" s="135"/>
      <c r="K131" s="135"/>
    </row>
    <row r="132" spans="1:11" s="136" customFormat="1" ht="15" x14ac:dyDescent="0.25">
      <c r="A132" s="135"/>
      <c r="C132" s="135"/>
      <c r="D132" s="179"/>
      <c r="E132" s="174"/>
      <c r="F132" s="135"/>
      <c r="G132" s="135"/>
      <c r="H132" s="135"/>
      <c r="I132" s="135"/>
      <c r="K132" s="135"/>
    </row>
    <row r="133" spans="1:11" s="136" customFormat="1" ht="15" x14ac:dyDescent="0.25">
      <c r="A133" s="135"/>
      <c r="C133" s="135"/>
      <c r="D133" s="179"/>
      <c r="E133" s="174"/>
      <c r="F133" s="135"/>
      <c r="G133" s="135"/>
      <c r="H133" s="135"/>
      <c r="I133" s="135"/>
      <c r="K133" s="135"/>
    </row>
    <row r="148" spans="4:7" x14ac:dyDescent="0.25">
      <c r="D148" s="137" t="s">
        <v>715</v>
      </c>
      <c r="E148" s="172" t="s">
        <v>713</v>
      </c>
      <c r="F148" s="138" t="s">
        <v>714</v>
      </c>
      <c r="G148" s="143" t="s">
        <v>572</v>
      </c>
    </row>
  </sheetData>
  <autoFilter ref="A6:I115" xr:uid="{4E2A7A68-1B81-4DE1-8B9D-732C7C2B5A59}">
    <filterColumn colId="3" showButton="0"/>
    <filterColumn colId="4" showButton="0"/>
    <filterColumn colId="5" showButton="0"/>
  </autoFilter>
  <mergeCells count="21">
    <mergeCell ref="A6:A7"/>
    <mergeCell ref="C126:H126"/>
    <mergeCell ref="C130:H130"/>
    <mergeCell ref="H45:H46"/>
    <mergeCell ref="I45:I46"/>
    <mergeCell ref="H47:H48"/>
    <mergeCell ref="I47:I48"/>
    <mergeCell ref="H49:H50"/>
    <mergeCell ref="I49:I50"/>
    <mergeCell ref="H51:H52"/>
    <mergeCell ref="I51:I52"/>
    <mergeCell ref="C128:H128"/>
    <mergeCell ref="J26:J29"/>
    <mergeCell ref="B3:I3"/>
    <mergeCell ref="B6:B7"/>
    <mergeCell ref="C6:C7"/>
    <mergeCell ref="D6:G6"/>
    <mergeCell ref="H6:H7"/>
    <mergeCell ref="I6:I7"/>
    <mergeCell ref="B4:I4"/>
    <mergeCell ref="H16:H19"/>
  </mergeCells>
  <printOptions horizontalCentered="1"/>
  <pageMargins left="0.19685039370078741" right="0.19685039370078741" top="0.59055118110236227" bottom="0.19685039370078741" header="0" footer="0"/>
  <pageSetup paperSize="9" scale="7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104" activePane="bottomLeft" state="frozen"/>
      <selection pane="bottomLeft" activeCell="C121" sqref="C121"/>
    </sheetView>
  </sheetViews>
  <sheetFormatPr defaultColWidth="8" defaultRowHeight="12.75" outlineLevelRow="1" outlineLevelCol="1" x14ac:dyDescent="0.25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 x14ac:dyDescent="0.25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 x14ac:dyDescent="0.25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 x14ac:dyDescent="0.25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 x14ac:dyDescent="0.25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 x14ac:dyDescent="0.2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 x14ac:dyDescent="0.25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 x14ac:dyDescent="0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 x14ac:dyDescent="0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 x14ac:dyDescent="0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 x14ac:dyDescent="0.2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 x14ac:dyDescent="0.2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 x14ac:dyDescent="0.2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 x14ac:dyDescent="0.2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 x14ac:dyDescent="0.2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 x14ac:dyDescent="0.2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 x14ac:dyDescent="0.25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 x14ac:dyDescent="0.2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 x14ac:dyDescent="0.2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 x14ac:dyDescent="0.2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 x14ac:dyDescent="0.2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 x14ac:dyDescent="0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 x14ac:dyDescent="0.2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 x14ac:dyDescent="0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 x14ac:dyDescent="0.2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 x14ac:dyDescent="0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 x14ac:dyDescent="0.25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 x14ac:dyDescent="0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 x14ac:dyDescent="0.2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 x14ac:dyDescent="0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 x14ac:dyDescent="0.2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 x14ac:dyDescent="0.25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 x14ac:dyDescent="0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 x14ac:dyDescent="0.2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 x14ac:dyDescent="0.2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 x14ac:dyDescent="0.2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 x14ac:dyDescent="0.25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65" customFormat="1" x14ac:dyDescent="0.25">
      <c r="A37" s="154">
        <v>30</v>
      </c>
      <c r="B37" s="155" t="s">
        <v>373</v>
      </c>
      <c r="C37" s="156" t="s">
        <v>208</v>
      </c>
      <c r="D37" s="157" t="s">
        <v>374</v>
      </c>
      <c r="E37" s="158" t="s">
        <v>209</v>
      </c>
      <c r="F37" s="159">
        <v>138391.01</v>
      </c>
      <c r="G37" s="160">
        <v>126.51600000000001</v>
      </c>
      <c r="H37" s="161">
        <v>2145671.25</v>
      </c>
      <c r="I37" s="162">
        <v>113.1</v>
      </c>
      <c r="J37" s="162">
        <v>1918140.14</v>
      </c>
      <c r="K37" s="162">
        <v>1918140.14</v>
      </c>
      <c r="L37" s="162">
        <v>10.26</v>
      </c>
      <c r="M37" s="162">
        <v>174006.35</v>
      </c>
      <c r="N37" s="162">
        <v>2092146.49</v>
      </c>
      <c r="O37" s="163">
        <v>123.36</v>
      </c>
      <c r="P37" s="164">
        <v>2092146.49</v>
      </c>
      <c r="Q37" s="163">
        <v>3.1560000000000099</v>
      </c>
      <c r="R37" s="162">
        <v>53524.76</v>
      </c>
    </row>
    <row r="38" spans="1:18" x14ac:dyDescent="0.25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65" customFormat="1" ht="38.25" x14ac:dyDescent="0.25">
      <c r="A39" s="154">
        <v>32</v>
      </c>
      <c r="B39" s="155" t="s">
        <v>377</v>
      </c>
      <c r="C39" s="156" t="s">
        <v>211</v>
      </c>
      <c r="D39" s="157" t="s">
        <v>374</v>
      </c>
      <c r="E39" s="158" t="s">
        <v>190</v>
      </c>
      <c r="F39" s="159">
        <v>2024.02</v>
      </c>
      <c r="G39" s="160">
        <v>1755</v>
      </c>
      <c r="H39" s="161">
        <v>435312.31</v>
      </c>
      <c r="I39" s="162">
        <v>1603</v>
      </c>
      <c r="J39" s="162">
        <v>397610.04</v>
      </c>
      <c r="K39" s="162">
        <v>397610.04</v>
      </c>
      <c r="L39" s="162">
        <v>146</v>
      </c>
      <c r="M39" s="162">
        <v>36214.019999999997</v>
      </c>
      <c r="N39" s="162">
        <v>433824.06</v>
      </c>
      <c r="O39" s="163">
        <v>1749</v>
      </c>
      <c r="P39" s="164">
        <v>433824.06</v>
      </c>
      <c r="Q39" s="163">
        <v>6</v>
      </c>
      <c r="R39" s="162">
        <v>1488.25</v>
      </c>
    </row>
    <row r="40" spans="1:18" x14ac:dyDescent="0.25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 x14ac:dyDescent="0.25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 x14ac:dyDescent="0.2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 x14ac:dyDescent="0.2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 x14ac:dyDescent="0.25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 x14ac:dyDescent="0.2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 x14ac:dyDescent="0.25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 x14ac:dyDescent="0.2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 x14ac:dyDescent="0.25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 x14ac:dyDescent="0.2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 x14ac:dyDescent="0.25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 x14ac:dyDescent="0.25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 x14ac:dyDescent="0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 x14ac:dyDescent="0.2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 x14ac:dyDescent="0.2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 x14ac:dyDescent="0.25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 x14ac:dyDescent="0.2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 x14ac:dyDescent="0.25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 x14ac:dyDescent="0.25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 x14ac:dyDescent="0.25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 x14ac:dyDescent="0.25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 x14ac:dyDescent="0.2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 x14ac:dyDescent="0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 x14ac:dyDescent="0.25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 x14ac:dyDescent="0.25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 x14ac:dyDescent="0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 x14ac:dyDescent="0.2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25.5" x14ac:dyDescent="0.2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 x14ac:dyDescent="0.2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25.5" x14ac:dyDescent="0.2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 x14ac:dyDescent="0.2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 x14ac:dyDescent="0.2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 x14ac:dyDescent="0.2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 x14ac:dyDescent="0.25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 x14ac:dyDescent="0.25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 x14ac:dyDescent="0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 x14ac:dyDescent="0.25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 x14ac:dyDescent="0.25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 x14ac:dyDescent="0.2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 x14ac:dyDescent="0.2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 x14ac:dyDescent="0.25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 x14ac:dyDescent="0.2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 x14ac:dyDescent="0.25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 x14ac:dyDescent="0.25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 x14ac:dyDescent="0.2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 x14ac:dyDescent="0.25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 x14ac:dyDescent="0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 x14ac:dyDescent="0.25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 x14ac:dyDescent="0.25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 x14ac:dyDescent="0.25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 x14ac:dyDescent="0.25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 x14ac:dyDescent="0.2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 x14ac:dyDescent="0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 x14ac:dyDescent="0.2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 x14ac:dyDescent="0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 x14ac:dyDescent="0.25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 x14ac:dyDescent="0.2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 x14ac:dyDescent="0.2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 x14ac:dyDescent="0.2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 x14ac:dyDescent="0.25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 x14ac:dyDescent="0.25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 x14ac:dyDescent="0.2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 x14ac:dyDescent="0.2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 x14ac:dyDescent="0.2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 x14ac:dyDescent="0.2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 x14ac:dyDescent="0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 x14ac:dyDescent="0.25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 x14ac:dyDescent="0.2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 x14ac:dyDescent="0.25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 x14ac:dyDescent="0.2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 x14ac:dyDescent="0.25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 x14ac:dyDescent="0.2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 x14ac:dyDescent="0.2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 x14ac:dyDescent="0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 x14ac:dyDescent="0.25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 x14ac:dyDescent="0.2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 x14ac:dyDescent="0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 x14ac:dyDescent="0.25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 x14ac:dyDescent="0.2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 x14ac:dyDescent="0.25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 x14ac:dyDescent="0.2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 x14ac:dyDescent="0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38.25" x14ac:dyDescent="0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 x14ac:dyDescent="0.25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63.75" x14ac:dyDescent="0.2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 x14ac:dyDescent="0.2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 x14ac:dyDescent="0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 x14ac:dyDescent="0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 x14ac:dyDescent="0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 x14ac:dyDescent="0.2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 x14ac:dyDescent="0.25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 x14ac:dyDescent="0.2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 x14ac:dyDescent="0.25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 x14ac:dyDescent="0.25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 x14ac:dyDescent="0.2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 x14ac:dyDescent="0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 x14ac:dyDescent="0.2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 x14ac:dyDescent="0.2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 x14ac:dyDescent="0.25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 x14ac:dyDescent="0.25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 x14ac:dyDescent="0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 x14ac:dyDescent="0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 x14ac:dyDescent="0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 x14ac:dyDescent="0.2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 x14ac:dyDescent="0.2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 x14ac:dyDescent="0.25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 x14ac:dyDescent="0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 x14ac:dyDescent="0.25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 x14ac:dyDescent="0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 x14ac:dyDescent="0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 x14ac:dyDescent="0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 x14ac:dyDescent="0.25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 x14ac:dyDescent="0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 x14ac:dyDescent="0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 x14ac:dyDescent="0.2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 x14ac:dyDescent="0.25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 x14ac:dyDescent="0.25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 x14ac:dyDescent="0.25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 x14ac:dyDescent="0.25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 x14ac:dyDescent="0.25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 x14ac:dyDescent="0.25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 x14ac:dyDescent="0.25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 x14ac:dyDescent="0.25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 x14ac:dyDescent="0.25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 x14ac:dyDescent="0.25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2024-07-31T09:58:34Z</cp:lastPrinted>
  <dcterms:created xsi:type="dcterms:W3CDTF">2023-11-29T06:14:45Z</dcterms:created>
  <dcterms:modified xsi:type="dcterms:W3CDTF">2024-07-31T10:00:14Z</dcterms:modified>
</cp:coreProperties>
</file>