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Тверь демонтаж\"/>
    </mc:Choice>
  </mc:AlternateContent>
  <xr:revisionPtr revIDLastSave="0" documentId="13_ncr:1_{2AE83B54-03FB-44DD-ADC7-1DE201AB2F72}" xr6:coauthVersionLast="47" xr6:coauthVersionMax="47" xr10:uidLastSave="{00000000-0000-0000-0000-000000000000}"/>
  <bookViews>
    <workbookView xWindow="-120" yWindow="-120" windowWidth="51840" windowHeight="21240" activeTab="4" xr2:uid="{00000000-000D-0000-FFFF-FFFF00000000}"/>
  </bookViews>
  <sheets>
    <sheet name="аналитика МВМ" sheetId="4" r:id="rId1"/>
    <sheet name="техника" sheetId="3" r:id="rId2"/>
    <sheet name="объемы" sheetId="2" r:id="rId3"/>
    <sheet name="визуалка" sheetId="1" r:id="rId4"/>
    <sheet name="график" sheetId="5" r:id="rId5"/>
  </sheets>
  <externalReferences>
    <externalReference r:id="rId6"/>
  </externalReferences>
  <definedNames>
    <definedName name="_xlnm.Print_Titles" localSheetId="0">'аналитика МВМ'!$33:$33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0" i="2" l="1"/>
  <c r="I50" i="2" s="1"/>
  <c r="H49" i="2"/>
  <c r="G56" i="2"/>
  <c r="F46" i="2"/>
  <c r="G46" i="2"/>
  <c r="J35" i="2"/>
  <c r="P261" i="4" l="1"/>
  <c r="P282" i="4"/>
  <c r="Q234" i="4"/>
  <c r="P213" i="4"/>
  <c r="P234" i="4"/>
  <c r="Q186" i="4"/>
  <c r="P185" i="4"/>
  <c r="P186" i="4"/>
  <c r="C11" i="4"/>
  <c r="Q282" i="4" l="1"/>
  <c r="G42" i="2"/>
  <c r="L35" i="2" l="1"/>
  <c r="K35" i="2"/>
</calcChain>
</file>

<file path=xl/sharedStrings.xml><?xml version="1.0" encoding="utf-8"?>
<sst xmlns="http://schemas.openxmlformats.org/spreadsheetml/2006/main" count="1753" uniqueCount="577">
  <si>
    <r>
      <rPr>
        <b/>
        <sz val="10"/>
        <rFont val="Times New Roman"/>
        <family val="1"/>
      </rPr>
      <t>Демонтажные работы</t>
    </r>
  </si>
  <si>
    <r>
      <rPr>
        <b/>
        <sz val="10"/>
        <rFont val="Times New Roman"/>
        <family val="1"/>
      </rPr>
      <t>А.</t>
    </r>
  </si>
  <si>
    <r>
      <rPr>
        <b/>
        <sz val="10"/>
        <rFont val="Times New Roman"/>
        <family val="1"/>
      </rPr>
      <t>Демонтаж сохраняемых МТР литера Ч и Ч-1</t>
    </r>
  </si>
  <si>
    <r>
      <rPr>
        <sz val="10"/>
        <rFont val="Times New Roman"/>
        <family val="1"/>
      </rPr>
      <t>Демонтаж вручную сохраняемых материалом оконных блоков</t>
    </r>
  </si>
  <si>
    <r>
      <rPr>
        <sz val="10"/>
        <rFont val="Times New Roman"/>
        <family val="1"/>
      </rPr>
      <t>шт./м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/т</t>
    </r>
  </si>
  <si>
    <r>
      <rPr>
        <sz val="10"/>
        <rFont val="Times New Roman"/>
        <family val="1"/>
      </rPr>
      <t>16+8=24</t>
    </r>
  </si>
  <si>
    <r>
      <rPr>
        <sz val="10"/>
        <rFont val="Times New Roman"/>
        <family val="1"/>
      </rPr>
      <t>Демонт.</t>
    </r>
  </si>
  <si>
    <r>
      <rPr>
        <sz val="10"/>
        <rFont val="Times New Roman"/>
        <family val="1"/>
      </rPr>
      <t>Оконные блоки, витражи</t>
    </r>
  </si>
  <si>
    <r>
      <rPr>
        <sz val="9"/>
        <rFont val="Times New Roman"/>
        <family val="1"/>
      </rPr>
      <t>Демонтаж вручную с сохранением</t>
    </r>
  </si>
  <si>
    <r>
      <rPr>
        <sz val="9"/>
        <rFont val="Times New Roman"/>
        <family val="1"/>
      </rPr>
      <t>Передача собственнику</t>
    </r>
  </si>
  <si>
    <r>
      <rPr>
        <b/>
        <sz val="10"/>
        <rFont val="Times New Roman"/>
        <family val="1"/>
      </rPr>
      <t>Б.</t>
    </r>
  </si>
  <si>
    <r>
      <rPr>
        <b/>
        <sz val="10"/>
        <rFont val="Times New Roman"/>
        <family val="1"/>
      </rPr>
      <t>Демонтаж надземной части существующего здания блок №1 литера Ч-1</t>
    </r>
  </si>
  <si>
    <r>
      <rPr>
        <sz val="10"/>
        <rFont val="Times New Roman"/>
        <family val="1"/>
      </rPr>
      <t>Демонтаж валкой гидроножницами плит покрытий сборных железобетонных 1,5х6 и 3х6 м и плиты пристройки, вторичное дробление на месте гидроножницами или гидромолотом, погрузка ковшом в автомобиль</t>
    </r>
  </si>
  <si>
    <r>
      <rPr>
        <sz val="10"/>
        <rFont val="Times New Roman"/>
        <family val="1"/>
      </rPr>
      <t xml:space="preserve">6/7,86/
</t>
    </r>
    <r>
      <rPr>
        <sz val="10"/>
        <rFont val="Times New Roman"/>
        <family val="1"/>
      </rPr>
      <t>19,68</t>
    </r>
  </si>
  <si>
    <r>
      <rPr>
        <sz val="10"/>
        <rFont val="Times New Roman"/>
        <family val="1"/>
      </rPr>
      <t>Объем плиты 3х6 - 1,31 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, 3,28 т вес 1 плиты 3ПВ6-6А по 1.465.1-17</t>
    </r>
  </si>
  <si>
    <r>
      <rPr>
        <sz val="9"/>
        <rFont val="Times New Roman"/>
        <family val="1"/>
      </rPr>
      <t>Валка внутрь здания, дробление, погрузка в автомобиль</t>
    </r>
  </si>
  <si>
    <r>
      <rPr>
        <sz val="9"/>
        <rFont val="Times New Roman"/>
        <family val="1"/>
      </rPr>
      <t>Вывоз на полигон</t>
    </r>
  </si>
  <si>
    <r>
      <rPr>
        <sz val="10"/>
        <rFont val="Times New Roman"/>
        <family val="1"/>
      </rPr>
      <t xml:space="preserve">36/22,32/
</t>
    </r>
    <r>
      <rPr>
        <sz val="10"/>
        <rFont val="Times New Roman"/>
        <family val="1"/>
      </rPr>
      <t>54</t>
    </r>
  </si>
  <si>
    <r>
      <rPr>
        <sz val="10"/>
        <rFont val="Times New Roman"/>
        <family val="1"/>
      </rPr>
      <t>Объем плиты 1,5х6 0,62 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, 1,5 т вес 1 плиты 2ПГ
</t>
    </r>
    <r>
      <rPr>
        <sz val="10"/>
        <rFont val="Times New Roman"/>
        <family val="1"/>
      </rPr>
      <t>Серия 1.465.1-7/84</t>
    </r>
  </si>
  <si>
    <r>
      <rPr>
        <sz val="10"/>
        <rFont val="Times New Roman"/>
        <family val="1"/>
      </rPr>
      <t>Демонтаж валкой гидроножницами стропильных балок двускатных сборных железобетонных длиной 18 м, вторичное дробление на месте гидроножницами, погрузка ковшом в автомобиль</t>
    </r>
  </si>
  <si>
    <r>
      <rPr>
        <sz val="10"/>
        <rFont val="Times New Roman"/>
        <family val="1"/>
      </rPr>
      <t xml:space="preserve">5 / 40 /
</t>
    </r>
    <r>
      <rPr>
        <sz val="10"/>
        <rFont val="Times New Roman"/>
        <family val="1"/>
      </rPr>
      <t>60,5</t>
    </r>
  </si>
  <si>
    <r>
      <rPr>
        <sz val="10"/>
        <rFont val="Times New Roman"/>
        <family val="1"/>
      </rPr>
      <t>Объем 8 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, вес 12,1
</t>
    </r>
    <r>
      <rPr>
        <sz val="10"/>
        <rFont val="Times New Roman"/>
        <family val="1"/>
      </rPr>
      <t>т. Балка 3БДР 18</t>
    </r>
  </si>
  <si>
    <r>
      <rPr>
        <sz val="10"/>
        <rFont val="Times New Roman"/>
        <family val="1"/>
      </rPr>
      <t>Демонтаж валкой гидроножницами балок, балок металлических второстепенных двутавр 30Б2 (подкрановые балки), вторичная резка на месте на элементы длиной до 800 мм гидроножницами или газовой резкой, погрузка ковшом в автомобиль</t>
    </r>
  </si>
  <si>
    <r>
      <rPr>
        <sz val="10"/>
        <rFont val="Times New Roman"/>
        <family val="1"/>
      </rPr>
      <t>м/т</t>
    </r>
  </si>
  <si>
    <r>
      <rPr>
        <sz val="10"/>
        <rFont val="Times New Roman"/>
        <family val="1"/>
      </rPr>
      <t>68 / 2,5</t>
    </r>
  </si>
  <si>
    <r>
      <rPr>
        <sz val="10"/>
        <rFont val="Times New Roman"/>
        <family val="1"/>
      </rPr>
      <t xml:space="preserve">Вес 1 м двутавра 30Б2 36,7 кг.
</t>
    </r>
    <r>
      <rPr>
        <sz val="10"/>
        <rFont val="Times New Roman"/>
        <family val="1"/>
      </rPr>
      <t>25+25+18=68 п.м.</t>
    </r>
  </si>
  <si>
    <r>
      <rPr>
        <sz val="9"/>
        <rFont val="Times New Roman"/>
        <family val="1"/>
      </rPr>
      <t>Валка внутрь здания, резка на мелкие элементы длиной до 800 мм, погрузка в автомобиль</t>
    </r>
  </si>
  <si>
    <r>
      <rPr>
        <sz val="9"/>
        <rFont val="Times New Roman"/>
        <family val="1"/>
      </rPr>
      <t>Вывоз в пункт приема</t>
    </r>
  </si>
  <si>
    <r>
      <rPr>
        <sz val="10"/>
        <rFont val="Times New Roman"/>
        <family val="1"/>
      </rPr>
      <t>Демонтаж валкой гидроножницами сборных железобетонных колонн длиной 14 м, и стеновых железобетонных панелей смешанных с кирпичными</t>
    </r>
  </si>
  <si>
    <r>
      <rPr>
        <sz val="10"/>
        <rFont val="Times New Roman"/>
        <family val="1"/>
      </rPr>
      <t xml:space="preserve">10 / 33,8 /
</t>
    </r>
    <r>
      <rPr>
        <sz val="10"/>
        <rFont val="Times New Roman"/>
        <family val="1"/>
      </rPr>
      <t>85</t>
    </r>
  </si>
  <si>
    <r>
      <rPr>
        <sz val="10"/>
        <rFont val="Times New Roman"/>
        <family val="1"/>
      </rPr>
      <t>Объем 3,38 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, вес 8,5 т. Двух ветвевая колонна по типовой серии КДII-9 (КЭ-01-
</t>
    </r>
    <r>
      <rPr>
        <sz val="10"/>
        <rFont val="Times New Roman"/>
        <family val="1"/>
      </rPr>
      <t>52, выпуск II)</t>
    </r>
  </si>
  <si>
    <r>
      <rPr>
        <sz val="9"/>
        <rFont val="Times New Roman"/>
        <family val="1"/>
      </rPr>
      <t xml:space="preserve">Валка внутрь здания, дробление, погрузка в
</t>
    </r>
    <r>
      <rPr>
        <sz val="9"/>
        <rFont val="Times New Roman"/>
        <family val="1"/>
      </rPr>
      <t>автомобиль</t>
    </r>
  </si>
  <si>
    <r>
      <rPr>
        <sz val="10"/>
        <rFont val="Times New Roman"/>
        <family val="1"/>
      </rPr>
      <t>вставками. Вторичное дробление на месте гидроножницами, погрузка ковшом в автомобиль</t>
    </r>
  </si>
  <si>
    <r>
      <rPr>
        <sz val="10"/>
        <rFont val="Times New Roman"/>
        <family val="1"/>
      </rPr>
      <t xml:space="preserve">4 / 14,4 /
</t>
    </r>
    <r>
      <rPr>
        <sz val="10"/>
        <rFont val="Times New Roman"/>
        <family val="1"/>
      </rPr>
      <t>36</t>
    </r>
  </si>
  <si>
    <r>
      <rPr>
        <sz val="10"/>
        <rFont val="Times New Roman"/>
        <family val="1"/>
      </rPr>
      <t xml:space="preserve">Одиночная колонна
</t>
    </r>
    <r>
      <rPr>
        <sz val="10"/>
        <rFont val="Times New Roman"/>
        <family val="1"/>
      </rPr>
      <t xml:space="preserve">0,4*0,6*15 м,
</t>
    </r>
    <r>
      <rPr>
        <sz val="10"/>
        <rFont val="Times New Roman"/>
        <family val="1"/>
      </rPr>
      <t xml:space="preserve">удельный вес 2,5
</t>
    </r>
    <r>
      <rPr>
        <sz val="10"/>
        <rFont val="Times New Roman"/>
        <family val="1"/>
      </rPr>
      <t>т/м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. Объем 3,6 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, вес 9 т.</t>
    </r>
  </si>
  <si>
    <r>
      <rPr>
        <sz val="10"/>
        <rFont val="Times New Roman"/>
        <family val="1"/>
      </rPr>
      <t>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/т</t>
    </r>
  </si>
  <si>
    <r>
      <rPr>
        <sz val="10"/>
        <rFont val="Times New Roman"/>
        <family val="1"/>
      </rPr>
      <t xml:space="preserve">525,6 /
</t>
    </r>
    <r>
      <rPr>
        <sz val="10"/>
        <rFont val="Times New Roman"/>
        <family val="1"/>
      </rPr>
      <t>946,1</t>
    </r>
  </si>
  <si>
    <r>
      <rPr>
        <sz val="10"/>
        <rFont val="Times New Roman"/>
        <family val="1"/>
      </rPr>
      <t xml:space="preserve">Стеновая панель с кирпичными вставками толщиной 0,4 м.
</t>
    </r>
    <r>
      <rPr>
        <sz val="10"/>
        <rFont val="Times New Roman"/>
        <family val="1"/>
      </rPr>
      <t>(34,2*17) – 55,8 м</t>
    </r>
    <r>
      <rPr>
        <vertAlign val="superscript"/>
        <sz val="10"/>
        <rFont val="Times New Roman"/>
        <family val="1"/>
      </rPr>
      <t xml:space="preserve">3
</t>
    </r>
    <r>
      <rPr>
        <sz val="10"/>
        <rFont val="Times New Roman"/>
        <family val="1"/>
      </rPr>
      <t>проемов = 525,6 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, удельный вес 1,8 т/м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.</t>
    </r>
  </si>
  <si>
    <r>
      <rPr>
        <sz val="10"/>
        <rFont val="Times New Roman"/>
        <family val="1"/>
      </rPr>
      <t>Прочие металлические отходы из профильного проката и листа (площадки, остатки ворот, закладные детали, свесы крепления, элементы проемов, связи и т.д.)</t>
    </r>
  </si>
  <si>
    <r>
      <rPr>
        <sz val="10"/>
        <rFont val="Times New Roman"/>
        <family val="1"/>
      </rPr>
      <t>т</t>
    </r>
  </si>
  <si>
    <r>
      <rPr>
        <sz val="9"/>
        <rFont val="Times New Roman"/>
        <family val="1"/>
      </rPr>
      <t>Вывоз на пункт приема</t>
    </r>
  </si>
  <si>
    <r>
      <rPr>
        <b/>
        <sz val="10"/>
        <rFont val="Times New Roman"/>
        <family val="1"/>
      </rPr>
      <t>В.</t>
    </r>
  </si>
  <si>
    <r>
      <rPr>
        <b/>
        <sz val="10"/>
        <rFont val="Times New Roman"/>
        <family val="1"/>
      </rPr>
      <t>Демонтаж надземной части существующего здания блок №2 литра Ч</t>
    </r>
  </si>
  <si>
    <r>
      <rPr>
        <sz val="10"/>
        <rFont val="Times New Roman"/>
        <family val="1"/>
      </rPr>
      <t>Демонтаж валкой гидроножницами плит перекрытий сборных железобетонных сборных железобетонных 1,5х6 м, вторичное дробление на месте гидроножницами, погрузка ковшом в автомобиль</t>
    </r>
  </si>
  <si>
    <r>
      <rPr>
        <sz val="10"/>
        <rFont val="Times New Roman"/>
        <family val="1"/>
      </rPr>
      <t xml:space="preserve">30/18,6/
</t>
    </r>
    <r>
      <rPr>
        <sz val="10"/>
        <rFont val="Times New Roman"/>
        <family val="1"/>
      </rPr>
      <t>45</t>
    </r>
  </si>
  <si>
    <r>
      <rPr>
        <sz val="10"/>
        <rFont val="Times New Roman"/>
        <family val="1"/>
      </rPr>
      <t>Демонтаж валкой гидроножницами кирпичной кладки наружных и внутренних стен и перегородок толщиной 125, 250, 380 мм, вторичное дробление на месте гидроножницами или гидромолотом, погрузка ковшом в автомобиль</t>
    </r>
  </si>
  <si>
    <r>
      <rPr>
        <sz val="10"/>
        <rFont val="Times New Roman"/>
        <family val="1"/>
      </rPr>
      <t xml:space="preserve">157,7 /
</t>
    </r>
    <r>
      <rPr>
        <sz val="10"/>
        <rFont val="Times New Roman"/>
        <family val="1"/>
      </rPr>
      <t>283,9</t>
    </r>
  </si>
  <si>
    <r>
      <rPr>
        <sz val="10"/>
        <rFont val="Times New Roman"/>
        <family val="1"/>
      </rPr>
      <t>Удельный вес 1,8 т/м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.
</t>
    </r>
    <r>
      <rPr>
        <sz val="10"/>
        <rFont val="Times New Roman"/>
        <family val="1"/>
      </rPr>
      <t>(41,7*4,1) – 13,3 м</t>
    </r>
    <r>
      <rPr>
        <vertAlign val="superscript"/>
        <sz val="10"/>
        <rFont val="Times New Roman"/>
        <family val="1"/>
      </rPr>
      <t xml:space="preserve">3
</t>
    </r>
    <r>
      <rPr>
        <sz val="10"/>
        <rFont val="Times New Roman"/>
        <family val="1"/>
      </rPr>
      <t>проемов = 525,6 м</t>
    </r>
    <r>
      <rPr>
        <vertAlign val="superscript"/>
        <sz val="10"/>
        <rFont val="Times New Roman"/>
        <family val="1"/>
      </rPr>
      <t>3</t>
    </r>
  </si>
  <si>
    <r>
      <rPr>
        <b/>
        <sz val="10"/>
        <rFont val="Times New Roman"/>
        <family val="1"/>
      </rPr>
      <t>Г.</t>
    </r>
  </si>
  <si>
    <r>
      <rPr>
        <b/>
        <sz val="10"/>
        <rFont val="Times New Roman"/>
        <family val="1"/>
      </rPr>
      <t>Демонтаж подземной части существующего здания блок №1 литера Ч-1</t>
    </r>
  </si>
  <si>
    <r>
      <rPr>
        <sz val="10"/>
        <rFont val="Times New Roman"/>
        <family val="1"/>
      </rPr>
      <t>Демонтаж полов бетонных, железобетонных толщиной 150-270 мм, расчетная толщина (средняя) 210 мм, гидравлическим оборудованием гидравлическим молотом весом ударной части не более 300 кг.</t>
    </r>
  </si>
  <si>
    <r>
      <rPr>
        <sz val="10"/>
        <rFont val="Times New Roman"/>
        <family val="1"/>
      </rPr>
      <t>м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/м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/т</t>
    </r>
  </si>
  <si>
    <r>
      <rPr>
        <sz val="10"/>
        <rFont val="Times New Roman"/>
        <family val="1"/>
      </rPr>
      <t xml:space="preserve">432 / 90,7
</t>
    </r>
    <r>
      <rPr>
        <sz val="10"/>
        <rFont val="Times New Roman"/>
        <family val="1"/>
      </rPr>
      <t>/181,4</t>
    </r>
  </si>
  <si>
    <r>
      <rPr>
        <sz val="10"/>
        <rFont val="Times New Roman"/>
        <family val="1"/>
      </rPr>
      <t>Удельный вес 2,0 т/м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. Внутренняя площадь блока 24*18=
</t>
    </r>
    <r>
      <rPr>
        <sz val="10"/>
        <rFont val="Times New Roman"/>
        <family val="1"/>
      </rPr>
      <t>=418,49 м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.</t>
    </r>
  </si>
  <si>
    <r>
      <rPr>
        <sz val="9"/>
        <rFont val="Times New Roman"/>
        <family val="1"/>
      </rPr>
      <t>Демонтаж  внутри здания, с дроблением, погрузка в автомобиль</t>
    </r>
  </si>
  <si>
    <r>
      <rPr>
        <sz val="10"/>
        <rFont val="Times New Roman"/>
        <family val="1"/>
      </rPr>
      <t>Демонтаж покрытий отмосток асфальтовых толщиной 70 мм шириной 1,2 м, длиной 82 м гидравлическим оборудованием гидравлическим молотом весом ударной части не более 300 кг. Погрузка в автомобиль.</t>
    </r>
  </si>
  <si>
    <r>
      <rPr>
        <sz val="10"/>
        <rFont val="Times New Roman"/>
        <family val="1"/>
      </rPr>
      <t xml:space="preserve">98,4 / 6,888
</t>
    </r>
    <r>
      <rPr>
        <sz val="10"/>
        <rFont val="Times New Roman"/>
        <family val="1"/>
      </rPr>
      <t>/158,15</t>
    </r>
  </si>
  <si>
    <r>
      <rPr>
        <sz val="10"/>
        <rFont val="Times New Roman"/>
        <family val="1"/>
      </rPr>
      <t>Удельный вес 2,2 т/м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. Площадь покрытий 82×1,2=98,4 м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.
</t>
    </r>
    <r>
      <rPr>
        <sz val="10"/>
        <rFont val="Times New Roman"/>
        <family val="1"/>
      </rPr>
      <t>Снято по топосъемке</t>
    </r>
  </si>
  <si>
    <r>
      <rPr>
        <sz val="9"/>
        <rFont val="Times New Roman"/>
        <family val="1"/>
      </rPr>
      <t>Демонтаж с дроблением, погрузка в автомобиль</t>
    </r>
  </si>
  <si>
    <r>
      <rPr>
        <sz val="10"/>
        <rFont val="Times New Roman"/>
        <family val="1"/>
      </rPr>
      <t>Разработка грунта в выемке на глубину до 1,8 м для доступа к демонтажу фундаментных конструкций, экскаватором, объем ковша 1,0-0,65 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.
</t>
    </r>
    <r>
      <rPr>
        <sz val="10"/>
        <rFont val="Times New Roman"/>
        <family val="1"/>
      </rPr>
      <t>Размещение у мест работ. Откос крутизной 1:1</t>
    </r>
  </si>
  <si>
    <r>
      <rPr>
        <vertAlign val="subscript"/>
        <sz val="10"/>
        <rFont val="Times New Roman"/>
        <family val="1"/>
      </rPr>
      <t>м</t>
    </r>
    <r>
      <rPr>
        <sz val="6.5"/>
        <rFont val="Times New Roman"/>
        <family val="1"/>
      </rPr>
      <t>3</t>
    </r>
  </si>
  <si>
    <r>
      <rPr>
        <sz val="10"/>
        <rFont val="Times New Roman"/>
        <family val="1"/>
      </rPr>
      <t>Разраб.</t>
    </r>
  </si>
  <si>
    <r>
      <rPr>
        <sz val="10"/>
        <rFont val="Times New Roman"/>
        <family val="1"/>
      </rPr>
      <t xml:space="preserve">(24*2+18*2)*3
</t>
    </r>
    <r>
      <rPr>
        <sz val="10"/>
        <rFont val="Times New Roman"/>
        <family val="1"/>
      </rPr>
      <t>=252 м</t>
    </r>
    <r>
      <rPr>
        <vertAlign val="superscript"/>
        <sz val="10"/>
        <rFont val="Times New Roman"/>
        <family val="1"/>
      </rPr>
      <t xml:space="preserve">3
</t>
    </r>
    <r>
      <rPr>
        <sz val="10"/>
        <rFont val="Times New Roman"/>
        <family val="1"/>
      </rPr>
      <t>Площадь поперечного сечения выемки 3,0 м</t>
    </r>
    <r>
      <rPr>
        <vertAlign val="superscript"/>
        <sz val="10"/>
        <rFont val="Times New Roman"/>
        <family val="1"/>
      </rPr>
      <t>3</t>
    </r>
  </si>
  <si>
    <r>
      <rPr>
        <sz val="9"/>
        <rFont val="Times New Roman"/>
        <family val="1"/>
      </rPr>
      <t>Разработка с размещением у мест работ для последующего использования</t>
    </r>
  </si>
  <si>
    <r>
      <rPr>
        <sz val="9"/>
        <rFont val="Times New Roman"/>
        <family val="1"/>
      </rPr>
      <t>Использование для обратной засыпки</t>
    </r>
  </si>
  <si>
    <r>
      <rPr>
        <sz val="10"/>
        <rFont val="Times New Roman"/>
        <family val="1"/>
      </rPr>
      <t>Демонтаж с валкой внутрь выемки и дроблением железобетонных монолитных фундаментов шириной 1,8 м гидравлическим оборудованием гидромолотом, дробление на месте гидроножницами.</t>
    </r>
  </si>
  <si>
    <r>
      <rPr>
        <sz val="10"/>
        <rFont val="Times New Roman"/>
        <family val="1"/>
      </rPr>
      <t>463 / 926,6</t>
    </r>
  </si>
  <si>
    <r>
      <rPr>
        <sz val="10"/>
        <rFont val="Times New Roman"/>
        <family val="1"/>
      </rPr>
      <t>Удельный вес 2,0 т/м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Площадь
</t>
    </r>
    <r>
      <rPr>
        <sz val="10"/>
        <rFont val="Times New Roman"/>
        <family val="1"/>
      </rPr>
      <t>конструкций 143 м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, высота фундаментов 1,8 м
</t>
    </r>
    <r>
      <rPr>
        <sz val="10"/>
        <rFont val="Times New Roman"/>
        <family val="1"/>
      </rPr>
      <t xml:space="preserve">143*1,8*1,8
</t>
    </r>
    <r>
      <rPr>
        <sz val="10"/>
        <rFont val="Times New Roman"/>
        <family val="1"/>
      </rPr>
      <t>=463 м</t>
    </r>
    <r>
      <rPr>
        <vertAlign val="superscript"/>
        <sz val="10"/>
        <rFont val="Times New Roman"/>
        <family val="1"/>
      </rPr>
      <t>3</t>
    </r>
  </si>
  <si>
    <r>
      <rPr>
        <sz val="9"/>
        <rFont val="Times New Roman"/>
        <family val="1"/>
      </rPr>
      <t>Валка с дроблением внутрь выемки, дробление, погрузка в автомобиль</t>
    </r>
  </si>
  <si>
    <r>
      <rPr>
        <sz val="10"/>
        <rFont val="Times New Roman"/>
        <family val="1"/>
      </rPr>
      <t>Обратная засыпка экскаватором на глубину до 1,8 м образуемых пустот сохраненным местным грунтом. Послойное уплотнение слоями 200-300 мм оборудованием малой механизации.</t>
    </r>
  </si>
  <si>
    <r>
      <rPr>
        <sz val="10"/>
        <rFont val="Times New Roman"/>
        <family val="1"/>
      </rPr>
      <t>Засыпка</t>
    </r>
  </si>
  <si>
    <r>
      <rPr>
        <sz val="10"/>
        <rFont val="Times New Roman"/>
        <family val="1"/>
      </rPr>
      <t>Ранее разработанный</t>
    </r>
  </si>
  <si>
    <r>
      <rPr>
        <sz val="9"/>
        <rFont val="Times New Roman"/>
        <family val="1"/>
      </rPr>
      <t xml:space="preserve">Разработка с размещением у мест работ для последующего
</t>
    </r>
    <r>
      <rPr>
        <sz val="9"/>
        <rFont val="Times New Roman"/>
        <family val="1"/>
      </rPr>
      <t>использования</t>
    </r>
  </si>
  <si>
    <r>
      <rPr>
        <b/>
        <sz val="10"/>
        <rFont val="Times New Roman"/>
        <family val="1"/>
      </rPr>
      <t>Д.</t>
    </r>
  </si>
  <si>
    <r>
      <rPr>
        <b/>
        <sz val="10"/>
        <rFont val="Times New Roman"/>
        <family val="1"/>
      </rPr>
      <t>Демонтаж подземной части существующего здания блок №2 литера Ч</t>
    </r>
  </si>
  <si>
    <r>
      <rPr>
        <sz val="10"/>
        <rFont val="Times New Roman"/>
        <family val="1"/>
      </rPr>
      <t>Демонтаж полов бетонных, железобетонных толщиной 150 мм, гидравлическим оборудованием гидравлическим молотом весом ударной части не более 300 кг.</t>
    </r>
  </si>
  <si>
    <r>
      <rPr>
        <sz val="10"/>
        <rFont val="Times New Roman"/>
        <family val="1"/>
      </rPr>
      <t xml:space="preserve">231 / 34,65
</t>
    </r>
    <r>
      <rPr>
        <sz val="10"/>
        <rFont val="Times New Roman"/>
        <family val="1"/>
      </rPr>
      <t>/69,3</t>
    </r>
  </si>
  <si>
    <r>
      <rPr>
        <sz val="10"/>
        <rFont val="Times New Roman"/>
        <family val="1"/>
      </rPr>
      <t>Удельный вес 2,0 т/м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. Внутренняя площадь блока 21*11=
</t>
    </r>
    <r>
      <rPr>
        <sz val="10"/>
        <rFont val="Times New Roman"/>
        <family val="1"/>
      </rPr>
      <t>=231 м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.</t>
    </r>
  </si>
  <si>
    <r>
      <rPr>
        <sz val="10"/>
        <rFont val="Times New Roman"/>
        <family val="1"/>
      </rPr>
      <t>Демонтаж покрытий отмосток асфальтовых толщиной 70 мм шириной 1,2 м, длиной 59 м гидравлическим оборудованием гидравлическим молотом весом ударной части не более 300 кг. Погрузка в автомобиль.</t>
    </r>
  </si>
  <si>
    <r>
      <rPr>
        <sz val="10"/>
        <rFont val="Times New Roman"/>
        <family val="1"/>
      </rPr>
      <t xml:space="preserve">70,8 / 4,956
</t>
    </r>
    <r>
      <rPr>
        <sz val="10"/>
        <rFont val="Times New Roman"/>
        <family val="1"/>
      </rPr>
      <t>/10,9</t>
    </r>
  </si>
  <si>
    <r>
      <rPr>
        <sz val="10"/>
        <rFont val="Times New Roman"/>
        <family val="1"/>
      </rPr>
      <t>Удельный вес 2,2 т/м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. Площадь покрытий 59×1,2=70,8 м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.
</t>
    </r>
    <r>
      <rPr>
        <sz val="10"/>
        <rFont val="Times New Roman"/>
        <family val="1"/>
      </rPr>
      <t>Снято по топосъемке</t>
    </r>
  </si>
  <si>
    <r>
      <rPr>
        <sz val="10"/>
        <rFont val="Times New Roman"/>
        <family val="1"/>
      </rPr>
      <t xml:space="preserve">(21*2+11*2)*3
</t>
    </r>
    <r>
      <rPr>
        <sz val="10"/>
        <rFont val="Times New Roman"/>
        <family val="1"/>
      </rPr>
      <t>=192 м</t>
    </r>
    <r>
      <rPr>
        <vertAlign val="superscript"/>
        <sz val="10"/>
        <rFont val="Times New Roman"/>
        <family val="1"/>
      </rPr>
      <t xml:space="preserve">3
</t>
    </r>
    <r>
      <rPr>
        <sz val="10"/>
        <rFont val="Times New Roman"/>
        <family val="1"/>
      </rPr>
      <t>Площадь поперечного сечения выемки 3,0 м</t>
    </r>
    <r>
      <rPr>
        <vertAlign val="superscript"/>
        <sz val="10"/>
        <rFont val="Times New Roman"/>
        <family val="1"/>
      </rPr>
      <t>3</t>
    </r>
  </si>
  <si>
    <r>
      <rPr>
        <sz val="10"/>
        <rFont val="Times New Roman"/>
        <family val="1"/>
      </rPr>
      <t>Демонтаж с валкой внутрь выемки и дроблением железобетонных монолитных фундаментов шириной 1,0 м гидравлическим оборудованием гидромолотом, дробление на месте гидроножницами.</t>
    </r>
  </si>
  <si>
    <r>
      <rPr>
        <sz val="10"/>
        <rFont val="Times New Roman"/>
        <family val="1"/>
      </rPr>
      <t>Удельный вес 2,0 т/м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Площадь
</t>
    </r>
    <r>
      <rPr>
        <sz val="10"/>
        <rFont val="Times New Roman"/>
        <family val="1"/>
      </rPr>
      <t>конструкций 65 м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, высота фундаментов 1,8 м
</t>
    </r>
    <r>
      <rPr>
        <sz val="10"/>
        <rFont val="Times New Roman"/>
        <family val="1"/>
      </rPr>
      <t xml:space="preserve">65*1,0*1,8
</t>
    </r>
    <r>
      <rPr>
        <sz val="10"/>
        <rFont val="Times New Roman"/>
        <family val="1"/>
      </rPr>
      <t>=117 м</t>
    </r>
    <r>
      <rPr>
        <vertAlign val="superscript"/>
        <sz val="10"/>
        <rFont val="Times New Roman"/>
        <family val="1"/>
      </rPr>
      <t>3</t>
    </r>
  </si>
  <si>
    <r>
      <rPr>
        <b/>
        <sz val="10"/>
        <rFont val="Times New Roman"/>
        <family val="1"/>
      </rPr>
      <t>Е.</t>
    </r>
  </si>
  <si>
    <r>
      <rPr>
        <b/>
        <sz val="10"/>
        <rFont val="Times New Roman"/>
        <family val="1"/>
      </rPr>
      <t>Демонтаж асфальтобетонных покрытий площадки</t>
    </r>
  </si>
  <si>
    <r>
      <rPr>
        <sz val="10"/>
        <rFont val="Times New Roman"/>
        <family val="1"/>
      </rPr>
      <t>Демонтаж покрытий асфальтовых (площадка и обочина) толщиной 70 мм, гидравлическим оборудованием гидравлическим молотом весом ударной части не более 300 кг. Погрузка в автомобиль.</t>
    </r>
  </si>
  <si>
    <r>
      <rPr>
        <sz val="10"/>
        <rFont val="Times New Roman"/>
        <family val="1"/>
      </rPr>
      <t xml:space="preserve">1760 / 123,2
</t>
    </r>
    <r>
      <rPr>
        <sz val="10"/>
        <rFont val="Times New Roman"/>
        <family val="1"/>
      </rPr>
      <t>/271</t>
    </r>
  </si>
  <si>
    <r>
      <rPr>
        <sz val="10"/>
        <rFont val="Times New Roman"/>
        <family val="1"/>
      </rPr>
      <t>Удельный вес 2,2 т/м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. Площадь покрытий
</t>
    </r>
    <r>
      <rPr>
        <sz val="10"/>
        <rFont val="Times New Roman"/>
        <family val="1"/>
      </rPr>
      <t>1760 м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(согласно топосъемке)</t>
    </r>
  </si>
  <si>
    <r>
      <rPr>
        <sz val="10"/>
        <rFont val="Times New Roman"/>
        <family val="1"/>
      </rPr>
      <t>Срезка щебеночного слоя экскаваторным или планировочным ковшом экскаватором на толщину 200 мм, с погрузкой в автосамосвал</t>
    </r>
  </si>
  <si>
    <r>
      <rPr>
        <sz val="10"/>
        <rFont val="Times New Roman"/>
        <family val="1"/>
      </rPr>
      <t xml:space="preserve">1600 / 320
</t>
    </r>
    <r>
      <rPr>
        <sz val="10"/>
        <rFont val="Times New Roman"/>
        <family val="1"/>
      </rPr>
      <t>/576</t>
    </r>
  </si>
  <si>
    <r>
      <rPr>
        <sz val="10"/>
        <rFont val="Times New Roman"/>
        <family val="1"/>
      </rPr>
      <t>Удельный вес 1,8 т/м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. Площадь покрытий
</t>
    </r>
    <r>
      <rPr>
        <sz val="10"/>
        <rFont val="Times New Roman"/>
        <family val="1"/>
      </rPr>
      <t>1600 м</t>
    </r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>.</t>
    </r>
  </si>
  <si>
    <r>
      <rPr>
        <sz val="9"/>
        <rFont val="Times New Roman"/>
        <family val="1"/>
      </rPr>
      <t>Передача на баланс заказчику</t>
    </r>
  </si>
  <si>
    <r>
      <rPr>
        <b/>
        <sz val="10"/>
        <rFont val="Times New Roman"/>
        <family val="1"/>
      </rPr>
      <t>Ж.</t>
    </r>
  </si>
  <si>
    <r>
      <rPr>
        <b/>
        <sz val="10"/>
        <rFont val="Times New Roman"/>
        <family val="1"/>
      </rPr>
      <t>Демонтаж железобетонных свай длиной 10 м, 0,35*0,35 м</t>
    </r>
  </si>
  <si>
    <r>
      <rPr>
        <sz val="10"/>
        <rFont val="Times New Roman"/>
        <family val="1"/>
      </rPr>
      <t>Разработка грунта экскаватором ковш 0,25 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 на глубину для доступа к головам свай до 1 м.</t>
    </r>
  </si>
  <si>
    <r>
      <rPr>
        <sz val="10"/>
        <rFont val="Times New Roman"/>
        <family val="1"/>
      </rPr>
      <t>-</t>
    </r>
  </si>
  <si>
    <r>
      <rPr>
        <sz val="10"/>
        <rFont val="Times New Roman"/>
        <family val="1"/>
      </rPr>
      <t>Разработ.</t>
    </r>
  </si>
  <si>
    <r>
      <rPr>
        <sz val="10"/>
        <rFont val="Times New Roman"/>
        <family val="1"/>
      </rPr>
      <t>1*1*1*16=16 м</t>
    </r>
    <r>
      <rPr>
        <vertAlign val="superscript"/>
        <sz val="10"/>
        <rFont val="Times New Roman"/>
        <family val="1"/>
      </rPr>
      <t>3</t>
    </r>
  </si>
  <si>
    <r>
      <rPr>
        <sz val="10"/>
        <rFont val="Times New Roman"/>
        <family val="1"/>
      </rPr>
      <t xml:space="preserve">Извлечение вибропогружателем железобетонной сваи длиной 10 м, перевозка к месту дробления у здания УТОПО, дробление и измельчение
</t>
    </r>
    <r>
      <rPr>
        <sz val="10"/>
        <rFont val="Times New Roman"/>
        <family val="1"/>
      </rPr>
      <t>гидравлическими ножницами</t>
    </r>
  </si>
  <si>
    <r>
      <rPr>
        <sz val="10"/>
        <rFont val="Times New Roman"/>
        <family val="1"/>
      </rPr>
      <t>шт./ 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/т</t>
    </r>
  </si>
  <si>
    <r>
      <rPr>
        <sz val="10"/>
        <rFont val="Times New Roman"/>
        <family val="1"/>
      </rPr>
      <t xml:space="preserve">16 /19,6
</t>
    </r>
    <r>
      <rPr>
        <sz val="10"/>
        <rFont val="Times New Roman"/>
        <family val="1"/>
      </rPr>
      <t>/39,2</t>
    </r>
  </si>
  <si>
    <r>
      <rPr>
        <sz val="10"/>
        <rFont val="Times New Roman"/>
        <family val="1"/>
      </rPr>
      <t>Удельный вес 2,0 т/м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,
</t>
    </r>
    <r>
      <rPr>
        <sz val="10"/>
        <rFont val="Times New Roman"/>
        <family val="1"/>
      </rPr>
      <t xml:space="preserve">16*10,0*0,35*0,35
</t>
    </r>
    <r>
      <rPr>
        <sz val="10"/>
        <rFont val="Times New Roman"/>
        <family val="1"/>
      </rPr>
      <t>=19,6 м</t>
    </r>
    <r>
      <rPr>
        <vertAlign val="superscript"/>
        <sz val="10"/>
        <rFont val="Times New Roman"/>
        <family val="1"/>
      </rPr>
      <t>3</t>
    </r>
  </si>
  <si>
    <r>
      <rPr>
        <sz val="10"/>
        <rFont val="Times New Roman"/>
        <family val="1"/>
      </rPr>
      <t>Заполнение скважин местным грунтом или песком вручную, проливка водой для уплотнения</t>
    </r>
  </si>
  <si>
    <r>
      <rPr>
        <sz val="10"/>
        <rFont val="Times New Roman"/>
        <family val="1"/>
      </rPr>
      <t xml:space="preserve">19,6+16=
</t>
    </r>
    <r>
      <rPr>
        <sz val="10"/>
        <rFont val="Times New Roman"/>
        <family val="1"/>
      </rPr>
      <t>35,6</t>
    </r>
  </si>
  <si>
    <r>
      <rPr>
        <sz val="9"/>
        <rFont val="Times New Roman"/>
        <family val="1"/>
      </rPr>
      <t>Вручную с проливкой водой</t>
    </r>
  </si>
  <si>
    <r>
      <rPr>
        <sz val="9"/>
        <rFont val="Times New Roman"/>
        <family val="1"/>
      </rPr>
      <t>-</t>
    </r>
  </si>
  <si>
    <t>м3</t>
  </si>
  <si>
    <t>Литера Ч (кирпичное)</t>
  </si>
  <si>
    <t>Литера Ч-1 (панели)</t>
  </si>
  <si>
    <t>Плошадь</t>
  </si>
  <si>
    <t>Строительный объем</t>
  </si>
  <si>
    <t>Здание</t>
  </si>
  <si>
    <t>b</t>
  </si>
  <si>
    <t>l</t>
  </si>
  <si>
    <t>h</t>
  </si>
  <si>
    <t>№ п/п</t>
  </si>
  <si>
    <t>Наименование работ</t>
  </si>
  <si>
    <t>Ед. и8зм.</t>
  </si>
  <si>
    <t>Объем работ ПД</t>
  </si>
  <si>
    <t>Примеч.</t>
  </si>
  <si>
    <t>Обоснование объема</t>
  </si>
  <si>
    <t>Способ демонтажа, погрузки</t>
  </si>
  <si>
    <t>Движение</t>
  </si>
  <si>
    <t>бетон, асфальт, т</t>
  </si>
  <si>
    <t>бетон, асфальт, м3</t>
  </si>
  <si>
    <t>металл, т</t>
  </si>
  <si>
    <r>
      <rPr>
        <sz val="10"/>
        <rFont val="Times New Roman"/>
        <family val="1"/>
      </rPr>
      <t xml:space="preserve">Разработка грунта для доступа к демонтируемым конструкциям, обратная засыпка, демонтажные работы по подземной части здания, демонтаж
</t>
    </r>
    <r>
      <rPr>
        <sz val="10"/>
        <rFont val="Times New Roman"/>
        <family val="1"/>
      </rPr>
      <t>асфальтовых покрытий</t>
    </r>
  </si>
  <si>
    <r>
      <rPr>
        <sz val="10"/>
        <rFont val="Times New Roman"/>
        <family val="1"/>
      </rPr>
      <t>Экскаватор</t>
    </r>
  </si>
  <si>
    <r>
      <rPr>
        <sz val="10"/>
        <rFont val="Times New Roman"/>
        <family val="1"/>
      </rPr>
      <t>Объем ковша 0,65 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; + навесное оборудование ГПМ- 120 и планировочный ковш; мощность двигателя 77,2 кВт/105 л.с.; тип шасси – пневмоколесный</t>
    </r>
  </si>
  <si>
    <r>
      <rPr>
        <sz val="10"/>
        <rFont val="Times New Roman"/>
        <family val="1"/>
      </rPr>
      <t>Демонтаж асфальтовых покрытий, общее обеспечение объекта выполнение вспомогательных и транспортных работ</t>
    </r>
  </si>
  <si>
    <r>
      <rPr>
        <sz val="10"/>
        <rFont val="Times New Roman"/>
        <family val="1"/>
      </rPr>
      <t>Спецтехника на базе МТЗ Беларусь</t>
    </r>
  </si>
  <si>
    <r>
      <rPr>
        <sz val="10"/>
        <rFont val="Times New Roman"/>
        <family val="1"/>
      </rPr>
      <t xml:space="preserve">Мощность 65 л.с.,
</t>
    </r>
    <r>
      <rPr>
        <sz val="10"/>
        <rFont val="Times New Roman"/>
        <family val="1"/>
      </rPr>
      <t>ковш 0,25 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, дополнительно - оборудование ГПМ-120, челюстной ковш 0,76 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 xml:space="preserve">, вилы, щетка, оборудование для очистки от снега.
</t>
    </r>
    <r>
      <rPr>
        <sz val="10"/>
        <rFont val="Times New Roman"/>
        <family val="1"/>
      </rPr>
      <t xml:space="preserve">Отвал бульдозерный до 2,5 м, фреза ЕМ-400 для фрезеровки
</t>
    </r>
    <r>
      <rPr>
        <sz val="10"/>
        <rFont val="Times New Roman"/>
        <family val="1"/>
      </rPr>
      <t>асфальтового покрытия на отдельных участках.</t>
    </r>
  </si>
  <si>
    <r>
      <rPr>
        <sz val="10"/>
        <rFont val="Times New Roman"/>
        <family val="1"/>
      </rPr>
      <t xml:space="preserve">Основные демонтажные работы по сносу существующего здания, размельчение строительных отходов, погрузка
</t>
    </r>
    <r>
      <rPr>
        <sz val="10"/>
        <rFont val="Times New Roman"/>
        <family val="1"/>
      </rPr>
      <t>строительных отходов</t>
    </r>
  </si>
  <si>
    <r>
      <rPr>
        <sz val="10"/>
        <rFont val="Times New Roman"/>
        <family val="1"/>
      </rPr>
      <t>Экскаватор- разрушитель</t>
    </r>
  </si>
  <si>
    <r>
      <rPr>
        <sz val="10"/>
        <rFont val="Times New Roman"/>
        <family val="1"/>
      </rPr>
      <t xml:space="preserve">Hyundai R380LC-9DM
</t>
    </r>
    <r>
      <rPr>
        <sz val="10"/>
        <rFont val="Times New Roman"/>
        <family val="1"/>
      </rPr>
      <t>(или аналоги)</t>
    </r>
  </si>
  <si>
    <r>
      <rPr>
        <sz val="10"/>
        <rFont val="Times New Roman"/>
        <family val="1"/>
      </rPr>
      <t xml:space="preserve">Рабочий вылет до 20 м, мощность двигателя 202кВт/271 л.с., тип шасси – гусеничный, масса 45,5 т.
</t>
    </r>
    <r>
      <rPr>
        <sz val="10"/>
        <rFont val="Times New Roman"/>
        <family val="1"/>
      </rPr>
      <t>Имеется привод для навесного оборудования</t>
    </r>
  </si>
  <si>
    <r>
      <rPr>
        <sz val="10"/>
        <rFont val="Times New Roman"/>
        <family val="1"/>
      </rPr>
      <t>Сменное оборудование к экскаватору- разрушителю</t>
    </r>
  </si>
  <si>
    <r>
      <rPr>
        <sz val="10"/>
        <rFont val="Times New Roman"/>
        <family val="1"/>
      </rPr>
      <t>Гидроножницы для первичного разрушения</t>
    </r>
  </si>
  <si>
    <r>
      <rPr>
        <sz val="10"/>
        <rFont val="Times New Roman"/>
        <family val="1"/>
      </rPr>
      <t xml:space="preserve">Delta CR40RE со сменными зубьями
</t>
    </r>
    <r>
      <rPr>
        <sz val="10"/>
        <rFont val="Times New Roman"/>
        <family val="1"/>
      </rPr>
      <t>(или аналоги)</t>
    </r>
  </si>
  <si>
    <r>
      <rPr>
        <sz val="10"/>
        <rFont val="Times New Roman"/>
        <family val="1"/>
      </rPr>
      <t xml:space="preserve">Раскрытие челюстей 1,350 м, масса 4720 кг.
</t>
    </r>
    <r>
      <rPr>
        <sz val="10"/>
        <rFont val="Times New Roman"/>
        <family val="1"/>
      </rPr>
      <t>Сила сжатия на ножах –546 т</t>
    </r>
  </si>
  <si>
    <r>
      <rPr>
        <sz val="10"/>
        <rFont val="Times New Roman"/>
        <family val="1"/>
      </rPr>
      <t xml:space="preserve">Сменное оборудование к экскаватору-
</t>
    </r>
    <r>
      <rPr>
        <sz val="10"/>
        <rFont val="Times New Roman"/>
        <family val="1"/>
      </rPr>
      <t>разрушителю</t>
    </r>
  </si>
  <si>
    <r>
      <rPr>
        <sz val="10"/>
        <rFont val="Times New Roman"/>
        <family val="1"/>
      </rPr>
      <t>Гидроножницы для измельчения бетона</t>
    </r>
  </si>
  <si>
    <r>
      <rPr>
        <sz val="10"/>
        <rFont val="Times New Roman"/>
        <family val="1"/>
      </rPr>
      <t>Delta RP20 с ротатором (или аналоги)</t>
    </r>
  </si>
  <si>
    <r>
      <rPr>
        <sz val="10"/>
        <rFont val="Times New Roman"/>
        <family val="1"/>
      </rPr>
      <t xml:space="preserve">Раскрытие челюстей 0,75 м, масса 2000 кг.
</t>
    </r>
    <r>
      <rPr>
        <sz val="10"/>
        <rFont val="Times New Roman"/>
        <family val="1"/>
      </rPr>
      <t>Сила сжатия на ножах –268 т</t>
    </r>
  </si>
  <si>
    <r>
      <rPr>
        <sz val="10"/>
        <rFont val="Times New Roman"/>
        <family val="1"/>
      </rPr>
      <t>Гидроножницы для резки металла</t>
    </r>
  </si>
  <si>
    <r>
      <rPr>
        <sz val="10"/>
        <rFont val="Times New Roman"/>
        <family val="1"/>
      </rPr>
      <t xml:space="preserve">Delta SH310R
</t>
    </r>
    <r>
      <rPr>
        <sz val="10"/>
        <rFont val="Times New Roman"/>
        <family val="1"/>
      </rPr>
      <t>(или аналоги)</t>
    </r>
  </si>
  <si>
    <r>
      <rPr>
        <sz val="10"/>
        <rFont val="Times New Roman"/>
        <family val="1"/>
      </rPr>
      <t xml:space="preserve">Раскрытие челюстей 0,565 м, масса 3300 кг.
</t>
    </r>
    <r>
      <rPr>
        <sz val="10"/>
        <rFont val="Times New Roman"/>
        <family val="1"/>
      </rPr>
      <t>Сила сжатия на ножах –110 т, (резка арматуры диаметром до 85 мм)</t>
    </r>
  </si>
  <si>
    <r>
      <rPr>
        <sz val="10"/>
        <rFont val="Times New Roman"/>
        <family val="1"/>
      </rPr>
      <t xml:space="preserve">Сменное оборудование к
</t>
    </r>
    <r>
      <rPr>
        <sz val="10"/>
        <rFont val="Times New Roman"/>
        <family val="1"/>
      </rPr>
      <t>экскаватору- разрушителю</t>
    </r>
  </si>
  <si>
    <r>
      <rPr>
        <sz val="10"/>
        <rFont val="Times New Roman"/>
        <family val="1"/>
      </rPr>
      <t xml:space="preserve">Ковш экскаваторный
</t>
    </r>
    <r>
      <rPr>
        <sz val="10"/>
        <rFont val="Times New Roman"/>
        <family val="1"/>
      </rPr>
      <t>для погрузки отходов</t>
    </r>
  </si>
  <si>
    <r>
      <rPr>
        <sz val="10"/>
        <rFont val="Times New Roman"/>
        <family val="1"/>
      </rPr>
      <t>Экскаваторный ковш 1,0 м</t>
    </r>
    <r>
      <rPr>
        <vertAlign val="superscript"/>
        <sz val="10"/>
        <rFont val="Times New Roman"/>
        <family val="1"/>
      </rPr>
      <t>3</t>
    </r>
  </si>
  <si>
    <r>
      <rPr>
        <sz val="10"/>
        <rFont val="Times New Roman"/>
        <family val="1"/>
      </rPr>
      <t>Объем ковша 1,0 м</t>
    </r>
    <r>
      <rPr>
        <vertAlign val="superscript"/>
        <sz val="10"/>
        <rFont val="Times New Roman"/>
        <family val="1"/>
      </rPr>
      <t>3</t>
    </r>
  </si>
  <si>
    <r>
      <rPr>
        <sz val="10"/>
        <rFont val="Times New Roman"/>
        <family val="1"/>
      </rPr>
      <t xml:space="preserve">Гидромолот для дробления подземной части здания и
</t>
    </r>
    <r>
      <rPr>
        <sz val="10"/>
        <rFont val="Times New Roman"/>
        <family val="1"/>
      </rPr>
      <t>промышленных полов</t>
    </r>
  </si>
  <si>
    <r>
      <rPr>
        <sz val="10"/>
        <rFont val="Times New Roman"/>
        <family val="1"/>
      </rPr>
      <t xml:space="preserve">Гидромолот МГ- 300
</t>
    </r>
    <r>
      <rPr>
        <sz val="10"/>
        <rFont val="Times New Roman"/>
        <family val="1"/>
      </rPr>
      <t>(или аналоги)</t>
    </r>
  </si>
  <si>
    <r>
      <rPr>
        <sz val="10"/>
        <rFont val="Times New Roman"/>
        <family val="1"/>
      </rPr>
      <t>Энергия удара 3000 Дж, масса гидромолота 950 кг</t>
    </r>
  </si>
  <si>
    <r>
      <rPr>
        <sz val="10"/>
        <rFont val="Times New Roman"/>
        <family val="1"/>
      </rPr>
      <t xml:space="preserve">Уплотнение грунта
</t>
    </r>
    <r>
      <rPr>
        <sz val="10"/>
        <rFont val="Times New Roman"/>
        <family val="1"/>
      </rPr>
      <t>обратных засыпок</t>
    </r>
  </si>
  <si>
    <r>
      <rPr>
        <sz val="10"/>
        <rFont val="Times New Roman"/>
        <family val="1"/>
      </rPr>
      <t xml:space="preserve">Электрическая
</t>
    </r>
    <r>
      <rPr>
        <sz val="10"/>
        <rFont val="Times New Roman"/>
        <family val="1"/>
      </rPr>
      <t>трамбовка</t>
    </r>
  </si>
  <si>
    <r>
      <rPr>
        <sz val="10"/>
        <rFont val="Times New Roman"/>
        <family val="1"/>
      </rPr>
      <t>ИЭ-4502</t>
    </r>
  </si>
  <si>
    <r>
      <rPr>
        <sz val="10"/>
        <rFont val="Times New Roman"/>
        <family val="1"/>
      </rPr>
      <t xml:space="preserve">Толщина уплотняемого слоя
</t>
    </r>
    <r>
      <rPr>
        <sz val="10"/>
        <rFont val="Times New Roman"/>
        <family val="1"/>
      </rPr>
      <t>до 30 см</t>
    </r>
  </si>
  <si>
    <r>
      <rPr>
        <sz val="10"/>
        <rFont val="Times New Roman"/>
        <family val="1"/>
      </rPr>
      <t>Транспортировка сыпучих грузов, боя, крошки</t>
    </r>
  </si>
  <si>
    <r>
      <rPr>
        <sz val="10"/>
        <rFont val="Times New Roman"/>
        <family val="1"/>
      </rPr>
      <t>Автомобиль самосвал</t>
    </r>
  </si>
  <si>
    <r>
      <rPr>
        <sz val="10"/>
        <rFont val="Times New Roman"/>
        <family val="1"/>
      </rPr>
      <t>КамАЗ-5511</t>
    </r>
  </si>
  <si>
    <r>
      <rPr>
        <sz val="10"/>
        <rFont val="Times New Roman"/>
        <family val="1"/>
      </rPr>
      <t>Грузоподъемность – 10 т; объем кузова – 7,2 м</t>
    </r>
    <r>
      <rPr>
        <vertAlign val="superscript"/>
        <sz val="10"/>
        <rFont val="Times New Roman"/>
        <family val="1"/>
      </rPr>
      <t xml:space="preserve">3
</t>
    </r>
    <r>
      <rPr>
        <sz val="10"/>
        <rFont val="Times New Roman"/>
        <family val="1"/>
      </rPr>
      <t>210 л.с.</t>
    </r>
  </si>
  <si>
    <r>
      <rPr>
        <sz val="10"/>
        <rFont val="Times New Roman"/>
        <family val="1"/>
      </rPr>
      <t xml:space="preserve">Средства подмащивания во время проведения демонтажных работ сохраняемых
</t>
    </r>
    <r>
      <rPr>
        <sz val="10"/>
        <rFont val="Times New Roman"/>
        <family val="1"/>
      </rPr>
      <t>оконных и витражных блоков</t>
    </r>
  </si>
  <si>
    <r>
      <rPr>
        <sz val="10"/>
        <rFont val="Times New Roman"/>
        <family val="1"/>
      </rPr>
      <t>Вышки-туры сборно-разборные переставные металлические</t>
    </r>
  </si>
  <si>
    <r>
      <rPr>
        <sz val="10"/>
        <rFont val="Times New Roman"/>
        <family val="1"/>
      </rPr>
      <t xml:space="preserve">Промышленник тип ВСП или аналоги, высота до 13 м в зависимости от
</t>
    </r>
    <r>
      <rPr>
        <sz val="10"/>
        <rFont val="Times New Roman"/>
        <family val="1"/>
      </rPr>
      <t>применения по видам работ</t>
    </r>
  </si>
  <si>
    <r>
      <rPr>
        <sz val="10"/>
        <rFont val="Times New Roman"/>
        <family val="1"/>
      </rPr>
      <t>Инвентарные, заводского изготовления</t>
    </r>
  </si>
  <si>
    <r>
      <rPr>
        <sz val="10"/>
        <rFont val="Times New Roman"/>
        <family val="1"/>
      </rPr>
      <t>Извлечение одиночных железобетонных свай</t>
    </r>
  </si>
  <si>
    <r>
      <rPr>
        <sz val="10"/>
        <rFont val="Times New Roman"/>
        <family val="1"/>
      </rPr>
      <t>Вибропогружател ь в комплекте с гидравлической станцией</t>
    </r>
  </si>
  <si>
    <r>
      <rPr>
        <sz val="10"/>
        <rFont val="Times New Roman"/>
        <family val="1"/>
      </rPr>
      <t xml:space="preserve">Гидравлическая мощность 227/308 кВт/л.с.
</t>
    </r>
    <r>
      <rPr>
        <sz val="10"/>
        <rFont val="Times New Roman"/>
        <family val="1"/>
      </rPr>
      <t xml:space="preserve">Макс. центробежная сила 946
</t>
    </r>
    <r>
      <rPr>
        <sz val="10"/>
        <rFont val="Times New Roman"/>
        <family val="1"/>
      </rPr>
      <t xml:space="preserve">кН Максимальное усилие тяги /
</t>
    </r>
    <r>
      <rPr>
        <sz val="10"/>
        <rFont val="Times New Roman"/>
        <family val="1"/>
      </rPr>
      <t xml:space="preserve">давления 240кН Зажим для шпунтовых свай Agriplex 120 T массой 950 кг
</t>
    </r>
    <r>
      <rPr>
        <sz val="10"/>
        <rFont val="Times New Roman"/>
        <family val="1"/>
      </rPr>
      <t>Общая масса без зажима 3635 кг</t>
    </r>
  </si>
  <si>
    <r>
      <rPr>
        <sz val="10"/>
        <rFont val="Times New Roman"/>
        <family val="1"/>
      </rPr>
      <t xml:space="preserve">Перевозка несамоходной дорожно- строительной техники -
</t>
    </r>
    <r>
      <rPr>
        <sz val="10"/>
        <rFont val="Times New Roman"/>
        <family val="1"/>
      </rPr>
      <t>разрушителя</t>
    </r>
  </si>
  <si>
    <r>
      <rPr>
        <sz val="10"/>
        <rFont val="Times New Roman"/>
        <family val="1"/>
      </rPr>
      <t>Раздвижной полуприцеп</t>
    </r>
  </si>
  <si>
    <r>
      <rPr>
        <sz val="10"/>
        <rFont val="Times New Roman"/>
        <family val="1"/>
      </rPr>
      <t>993941-AL48</t>
    </r>
  </si>
  <si>
    <r>
      <rPr>
        <sz val="10"/>
        <rFont val="Times New Roman"/>
        <family val="1"/>
      </rPr>
      <t>Грузоподъемность до 48 т Единовременное использование</t>
    </r>
  </si>
  <si>
    <r>
      <rPr>
        <sz val="10"/>
        <rFont val="Times New Roman"/>
        <family val="1"/>
      </rPr>
      <t>Обеспечение строительства – доставка техники, временных зданий</t>
    </r>
  </si>
  <si>
    <r>
      <rPr>
        <sz val="10"/>
        <rFont val="Times New Roman"/>
        <family val="1"/>
      </rPr>
      <t>Полуприцепы общего назначения</t>
    </r>
  </si>
  <si>
    <r>
      <rPr>
        <sz val="10"/>
        <rFont val="Times New Roman"/>
        <family val="1"/>
      </rPr>
      <t>НЕФАЗ-9334</t>
    </r>
  </si>
  <si>
    <r>
      <rPr>
        <sz val="10"/>
        <rFont val="Times New Roman"/>
        <family val="1"/>
      </rPr>
      <t>Грузоподъемность до 25 т</t>
    </r>
  </si>
  <si>
    <r>
      <rPr>
        <sz val="10"/>
        <rFont val="Times New Roman"/>
        <family val="1"/>
      </rPr>
      <t>Доставка техники, временных зданий</t>
    </r>
  </si>
  <si>
    <r>
      <rPr>
        <sz val="10"/>
        <rFont val="Times New Roman"/>
        <family val="1"/>
      </rPr>
      <t>Тягач седельный</t>
    </r>
  </si>
  <si>
    <r>
      <rPr>
        <sz val="10"/>
        <rFont val="Times New Roman"/>
        <family val="1"/>
      </rPr>
      <t>КАМАЗ 65226</t>
    </r>
  </si>
  <si>
    <r>
      <rPr>
        <sz val="10"/>
        <rFont val="Times New Roman"/>
        <family val="1"/>
      </rPr>
      <t>Мощность двигателя 544 л.с.</t>
    </r>
  </si>
  <si>
    <r>
      <rPr>
        <sz val="10"/>
        <rFont val="Times New Roman"/>
        <family val="1"/>
      </rPr>
      <t xml:space="preserve">Подача сжатого воздуха (продувка,
</t>
    </r>
    <r>
      <rPr>
        <sz val="10"/>
        <rFont val="Times New Roman"/>
        <family val="1"/>
      </rPr>
      <t>пневмоинструмент)</t>
    </r>
  </si>
  <si>
    <r>
      <rPr>
        <sz val="10"/>
        <rFont val="Times New Roman"/>
        <family val="1"/>
      </rPr>
      <t>Компрессор дизельный</t>
    </r>
  </si>
  <si>
    <r>
      <rPr>
        <sz val="10"/>
        <rFont val="Times New Roman"/>
        <family val="1"/>
      </rPr>
      <t>ЗИФ-ПВ-10/1,3</t>
    </r>
  </si>
  <si>
    <r>
      <rPr>
        <sz val="10"/>
        <rFont val="Times New Roman"/>
        <family val="1"/>
      </rPr>
      <t xml:space="preserve">Производительность </t>
    </r>
    <r>
      <rPr>
        <sz val="10"/>
        <rFont val="Symbol"/>
        <family val="1"/>
      </rPr>
      <t xml:space="preserve">
</t>
    </r>
    <r>
      <rPr>
        <sz val="10"/>
        <rFont val="Times New Roman"/>
        <family val="1"/>
      </rPr>
      <t>10,0 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/мин, 108 л.с.</t>
    </r>
  </si>
  <si>
    <r>
      <rPr>
        <sz val="10"/>
        <rFont val="Times New Roman"/>
        <family val="1"/>
      </rPr>
      <t xml:space="preserve">Мойка колес строительной
</t>
    </r>
    <r>
      <rPr>
        <sz val="10"/>
        <rFont val="Times New Roman"/>
        <family val="1"/>
      </rPr>
      <t>техники и автотранспорта</t>
    </r>
  </si>
  <si>
    <r>
      <rPr>
        <sz val="10"/>
        <rFont val="Times New Roman"/>
        <family val="1"/>
      </rPr>
      <t>Пост мойки колес</t>
    </r>
  </si>
  <si>
    <r>
      <rPr>
        <sz val="10"/>
        <rFont val="Times New Roman"/>
        <family val="1"/>
      </rPr>
      <t>Мойдодыр МД К1</t>
    </r>
  </si>
  <si>
    <r>
      <rPr>
        <sz val="10"/>
        <rFont val="Times New Roman"/>
        <family val="1"/>
      </rPr>
      <t>Габариты установки: 2,15х0,65х1,22 м, мощность 3,1 кВт</t>
    </r>
  </si>
  <si>
    <r>
      <rPr>
        <sz val="10"/>
        <rFont val="Times New Roman"/>
        <family val="1"/>
      </rPr>
      <t>Обеспечение строительства – доставка воды</t>
    </r>
  </si>
  <si>
    <r>
      <rPr>
        <sz val="10"/>
        <rFont val="Times New Roman"/>
        <family val="1"/>
      </rPr>
      <t>Автоцистерна</t>
    </r>
  </si>
  <si>
    <r>
      <rPr>
        <sz val="10"/>
        <rFont val="Times New Roman"/>
        <family val="1"/>
      </rPr>
      <t xml:space="preserve">АЦВ-6
</t>
    </r>
    <r>
      <rPr>
        <sz val="10"/>
        <rFont val="Times New Roman"/>
        <family val="1"/>
      </rPr>
      <t>(на шасси КамАЗ-4308-С- 4)</t>
    </r>
  </si>
  <si>
    <r>
      <rPr>
        <sz val="10"/>
        <rFont val="Times New Roman"/>
        <family val="1"/>
      </rPr>
      <t>Объем  6 м</t>
    </r>
    <r>
      <rPr>
        <vertAlign val="superscript"/>
        <sz val="10"/>
        <rFont val="Times New Roman"/>
        <family val="1"/>
      </rPr>
      <t>3</t>
    </r>
  </si>
  <si>
    <r>
      <rPr>
        <sz val="10"/>
        <rFont val="Times New Roman"/>
        <family val="1"/>
      </rPr>
      <t xml:space="preserve">Обеспечение строительства – заправка несамоходной
</t>
    </r>
    <r>
      <rPr>
        <sz val="10"/>
        <rFont val="Times New Roman"/>
        <family val="1"/>
      </rPr>
      <t>техники</t>
    </r>
  </si>
  <si>
    <r>
      <rPr>
        <sz val="10"/>
        <rFont val="Times New Roman"/>
        <family val="1"/>
      </rPr>
      <t>Топливозаправ- щик</t>
    </r>
  </si>
  <si>
    <r>
      <rPr>
        <sz val="10"/>
        <rFont val="Times New Roman"/>
        <family val="1"/>
      </rPr>
      <t xml:space="preserve">АТЗ-6
</t>
    </r>
    <r>
      <rPr>
        <sz val="10"/>
        <rFont val="Times New Roman"/>
        <family val="1"/>
      </rPr>
      <t>(на шасси КамАЗ-43502)</t>
    </r>
  </si>
  <si>
    <r>
      <rPr>
        <sz val="10"/>
        <rFont val="Times New Roman"/>
        <family val="1"/>
      </rPr>
      <t xml:space="preserve">Обеспечение строительства – водоотведение
</t>
    </r>
    <r>
      <rPr>
        <sz val="10"/>
        <rFont val="Times New Roman"/>
        <family val="1"/>
      </rPr>
      <t>сточных вод (единовременно)</t>
    </r>
  </si>
  <si>
    <r>
      <rPr>
        <sz val="10"/>
        <rFont val="Times New Roman"/>
        <family val="1"/>
      </rPr>
      <t>Ассенизаторская машина</t>
    </r>
  </si>
  <si>
    <r>
      <rPr>
        <sz val="10"/>
        <rFont val="Times New Roman"/>
        <family val="1"/>
      </rPr>
      <t xml:space="preserve">КАМАЗ-65115 КО -505А
</t>
    </r>
    <r>
      <rPr>
        <sz val="10"/>
        <rFont val="Times New Roman"/>
        <family val="1"/>
      </rPr>
      <t>230 л.с. или аналоги</t>
    </r>
  </si>
  <si>
    <r>
      <rPr>
        <sz val="10"/>
        <rFont val="Times New Roman"/>
        <family val="1"/>
      </rPr>
      <t>Емкость 10 м</t>
    </r>
    <r>
      <rPr>
        <vertAlign val="superscript"/>
        <sz val="10"/>
        <rFont val="Times New Roman"/>
        <family val="1"/>
      </rPr>
      <t>3</t>
    </r>
  </si>
  <si>
    <r>
      <rPr>
        <sz val="10"/>
        <rFont val="Times New Roman"/>
        <family val="1"/>
      </rPr>
      <t>Временное электроснабжение</t>
    </r>
  </si>
  <si>
    <r>
      <rPr>
        <sz val="10"/>
        <rFont val="Times New Roman"/>
        <family val="1"/>
      </rPr>
      <t>Дизель- генераторная установка</t>
    </r>
  </si>
  <si>
    <r>
      <rPr>
        <sz val="10"/>
        <rFont val="Times New Roman"/>
        <family val="1"/>
      </rPr>
      <t xml:space="preserve">Тип АД АД- 60С-Т400 в
</t>
    </r>
    <r>
      <rPr>
        <sz val="10"/>
        <rFont val="Times New Roman"/>
        <family val="1"/>
      </rPr>
      <t xml:space="preserve">кожухе на шасси-прицепе, в комплекте с
</t>
    </r>
    <r>
      <rPr>
        <sz val="10"/>
        <rFont val="Times New Roman"/>
        <family val="1"/>
      </rPr>
      <t>герметичным поддоном</t>
    </r>
  </si>
  <si>
    <r>
      <rPr>
        <sz val="10"/>
        <rFont val="Times New Roman"/>
        <family val="1"/>
      </rPr>
      <t>Мощности 66 кВт/ 75 кВА Установка – 1 единица в бытовом городке</t>
    </r>
  </si>
  <si>
    <r>
      <rPr>
        <sz val="10"/>
        <rFont val="Times New Roman"/>
        <family val="1"/>
      </rPr>
      <t xml:space="preserve">Тип АД АД- 20С-Т400 в
</t>
    </r>
    <r>
      <rPr>
        <sz val="10"/>
        <rFont val="Times New Roman"/>
        <family val="1"/>
      </rPr>
      <t xml:space="preserve">кожухе на шасси-прицепе, в комплекте с
</t>
    </r>
    <r>
      <rPr>
        <sz val="10"/>
        <rFont val="Times New Roman"/>
        <family val="1"/>
      </rPr>
      <t>герметичным поддоном</t>
    </r>
  </si>
  <si>
    <r>
      <rPr>
        <sz val="10"/>
        <rFont val="Times New Roman"/>
        <family val="1"/>
      </rPr>
      <t>Мощности 20 кВт/ 25 кВа. Установка на строительной площадке для питания пункта обогрева, инструмента и оборудования малой механизации</t>
    </r>
  </si>
  <si>
    <r>
      <rPr>
        <sz val="10"/>
        <rFont val="Times New Roman"/>
        <family val="1"/>
      </rPr>
      <t>Оборудование для газовой резки металла после его обрушения</t>
    </r>
  </si>
  <si>
    <r>
      <rPr>
        <sz val="10"/>
        <rFont val="Times New Roman"/>
        <family val="1"/>
      </rPr>
      <t>Передвижной газорезочный пост</t>
    </r>
  </si>
  <si>
    <t>Кол-во</t>
  </si>
  <si>
    <t>Обоснование необходимости применения</t>
  </si>
  <si>
    <t>Наименование</t>
  </si>
  <si>
    <t>Марка</t>
  </si>
  <si>
    <t>Краткая техническая характеристика</t>
  </si>
  <si>
    <t>Terex ЕК 18-20</t>
  </si>
  <si>
    <t>МТЗ (ЭО-2621)</t>
  </si>
  <si>
    <t>16HFV</t>
  </si>
  <si>
    <t>стив</t>
  </si>
  <si>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</si>
  <si>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</si>
  <si>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</si>
  <si>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</si>
  <si>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</si>
  <si>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</si>
  <si>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</si>
  <si>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</si>
  <si>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«МЕТРОВАГОНМАШ»; 141009, Московская обл., г. о. Мытищи, г. Мытищи,  ул. Колонцова, 4, 8 (498) 687-45-55</t>
  </si>
  <si>
    <t>05804803</t>
  </si>
  <si>
    <t>Подрядчик (Субподрядчик)</t>
  </si>
  <si>
    <t>ООО «КиКГЕОСТРОЙ»; 109004, г. Москва, ул. Земляной Вал, д.65, кв.59; +7 (495) 915-24-71</t>
  </si>
  <si>
    <t>16673706</t>
  </si>
  <si>
    <t>Стройка</t>
  </si>
  <si>
    <t>(наименование, адрес)</t>
  </si>
  <si>
    <t>Объект</t>
  </si>
  <si>
    <t>01-01-01  Выполнение работ по ликвидации объектов по трассе ж.д. путей, подготовке трассы ж.д. путей.</t>
  </si>
  <si>
    <t>(наименование)</t>
  </si>
  <si>
    <t>Вид деятельности по ОКДП</t>
  </si>
  <si>
    <t>Договор подряда (контракт)</t>
  </si>
  <si>
    <t>номер</t>
  </si>
  <si>
    <t>МВМ/03-07, ДС№4 от 15.11.23</t>
  </si>
  <si>
    <t>дата</t>
  </si>
  <si>
    <t>03.07.2023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</si>
  <si>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</si>
  <si>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</si>
  <si>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</si>
  <si>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</si>
  <si>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</si>
  <si>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</si>
  <si>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</si>
  <si>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</si>
  <si>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20.11.2023</t>
  </si>
  <si>
    <t xml:space="preserve">О ПРИЕМКЕ ВЫПОЛНЕННЫХ РАБОТ </t>
  </si>
  <si>
    <t>За Ноябрь, 2023 г.</t>
  </si>
  <si>
    <t>Сметная (договорная) стоимость в соответствии с договором подряда (субподряда):</t>
  </si>
  <si>
    <t>(2782,08)</t>
  </si>
  <si>
    <t>тыс.руб.</t>
  </si>
  <si>
    <t>Средства на оплату труда</t>
  </si>
  <si>
    <t>(210,04)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</si>
  <si>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</si>
  <si>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</si>
  <si>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</si>
  <si>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</si>
  <si>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</si>
  <si>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</si>
  <si>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</si>
  <si>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</si>
  <si>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</si>
  <si>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</si>
  <si>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</si>
  <si>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</si>
  <si>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</si>
  <si>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</si>
  <si>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</si>
  <si>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</si>
  <si>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</si>
  <si>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  (АОСР 132-23-ВР2/3)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</si>
  <si>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</si>
  <si>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</si>
  <si>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</si>
  <si>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</si>
  <si>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>44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</si>
  <si>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</si>
  <si>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</si>
  <si>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</si>
  <si>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</si>
  <si>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</si>
  <si>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</si>
  <si>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</si>
  <si>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</si>
  <si>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</si>
  <si>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</si>
  <si>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</si>
  <si>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</si>
  <si>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</si>
  <si>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2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</si>
  <si>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</si>
  <si>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</si>
  <si>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ЭМ</t>
  </si>
  <si>
    <t>3</t>
  </si>
  <si>
    <t>в т.ч. ОТм</t>
  </si>
  <si>
    <t>ЗТм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</si>
  <si>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</si>
  <si>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</si>
  <si>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</si>
  <si>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191,91</t>
  </si>
  <si>
    <t>12,12</t>
  </si>
  <si>
    <t>2 325,95</t>
  </si>
  <si>
    <t>13,24</t>
  </si>
  <si>
    <t>30 795,58</t>
  </si>
  <si>
    <t>(Погрузо-разгрузочные работы)</t>
  </si>
  <si>
    <t>4</t>
  </si>
  <si>
    <t>УПД №3 от 19.11.2023 ООО "ШЕЛЛРОКК"</t>
  </si>
  <si>
    <t>Перевозка и утилизация отходов 4-5 класса опасности</t>
  </si>
  <si>
    <t>239,36</t>
  </si>
  <si>
    <t>162,38</t>
  </si>
  <si>
    <t>38 867,28</t>
  </si>
  <si>
    <t>8,16</t>
  </si>
  <si>
    <t>317 157,00</t>
  </si>
  <si>
    <t>(Материалы для строительных работ)</t>
  </si>
  <si>
    <t>Цена=1590/1,2/8,16</t>
  </si>
  <si>
    <t>Демонтаж ограждений  (АОСР 132-23-ВР2/2)</t>
  </si>
  <si>
    <t>Демонтаж ограждений.</t>
  </si>
  <si>
    <t>5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</si>
  <si>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</si>
  <si>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</si>
  <si>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</si>
  <si>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1,592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</si>
  <si>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</si>
  <si>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</si>
  <si>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</si>
  <si>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</si>
  <si>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</si>
  <si>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</si>
  <si>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</si>
  <si>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6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</si>
  <si>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</si>
  <si>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</si>
  <si>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64</t>
  </si>
  <si>
    <t>10,71</t>
  </si>
  <si>
    <t>685,44</t>
  </si>
  <si>
    <t>9 075,23</t>
  </si>
  <si>
    <t>(Погрузочно-разгрузочные работы)</t>
  </si>
  <si>
    <t>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</si>
  <si>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</si>
  <si>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</si>
  <si>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21,76</t>
  </si>
  <si>
    <t>3,28</t>
  </si>
  <si>
    <t>71,37</t>
  </si>
  <si>
    <t>944,94</t>
  </si>
  <si>
    <t>8</t>
  </si>
  <si>
    <t>ФССЦпг-01-01-01-041</t>
  </si>
  <si>
    <t>Погрузка при автомобильных перевозках мусора строительного с погрузкой вручную</t>
  </si>
  <si>
    <t>5,44</t>
  </si>
  <si>
    <t>42,98</t>
  </si>
  <si>
    <t>1,15</t>
  </si>
  <si>
    <t>268,88</t>
  </si>
  <si>
    <t>3 559,97</t>
  </si>
  <si>
    <t>9</t>
  </si>
  <si>
    <t>79,2</t>
  </si>
  <si>
    <t>12 860,50</t>
  </si>
  <si>
    <t>104 941,68</t>
  </si>
  <si>
    <t>Демонтаж навеса 12х8  (АОСР 132-23-ВР2/2)</t>
  </si>
  <si>
    <t>Демонтаж навеса 12х8</t>
  </si>
  <si>
    <t>10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</si>
  <si>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</si>
  <si>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</si>
  <si>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</si>
  <si>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3,648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</si>
  <si>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</si>
  <si>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</si>
  <si>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</si>
  <si>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</si>
  <si>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</si>
  <si>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</si>
  <si>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</si>
  <si>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67,2</t>
  </si>
  <si>
    <t>12</t>
  </si>
  <si>
    <t>134,4</t>
  </si>
  <si>
    <t>440,83</t>
  </si>
  <si>
    <t>5 836,59</t>
  </si>
  <si>
    <t>13</t>
  </si>
  <si>
    <t>33,6</t>
  </si>
  <si>
    <t>1 660,75</t>
  </si>
  <si>
    <t>21 988,33</t>
  </si>
  <si>
    <t>14</t>
  </si>
  <si>
    <t>10 911,94</t>
  </si>
  <si>
    <t>89 041,43</t>
  </si>
  <si>
    <t>Демонтаж навеса 24х4 (АОСР 132-23-ВР2/2)</t>
  </si>
  <si>
    <t>Демонтаж навеса 24х4</t>
  </si>
  <si>
    <t>15</t>
  </si>
  <si>
    <t>16</t>
  </si>
  <si>
    <t>41,28</t>
  </si>
  <si>
    <t>17</t>
  </si>
  <si>
    <t>82,56</t>
  </si>
  <si>
    <t>270,80</t>
  </si>
  <si>
    <t>3 585,39</t>
  </si>
  <si>
    <t>18</t>
  </si>
  <si>
    <t>20,64</t>
  </si>
  <si>
    <t>1 020,17</t>
  </si>
  <si>
    <t>13 507,05</t>
  </si>
  <si>
    <t>19</t>
  </si>
  <si>
    <t>6 703,05</t>
  </si>
  <si>
    <t>54 696,89</t>
  </si>
  <si>
    <t>Частичный демонтаж  здания склада №75 (АОСР 132-23-ВР2/1)</t>
  </si>
  <si>
    <t>Частичный демонтаж  здания склада №75</t>
  </si>
  <si>
    <t>20</t>
  </si>
  <si>
    <t>21</t>
  </si>
  <si>
    <t>ФЕР46-06-009-01</t>
  </si>
  <si>
    <t>Разборка зданий методом обрушения: кирпичных, сборного железобетона (Прим)</t>
  </si>
  <si>
    <t>82,533</t>
  </si>
  <si>
    <t>22</t>
  </si>
  <si>
    <t>53,72</t>
  </si>
  <si>
    <t>23</t>
  </si>
  <si>
    <t>3144,7</t>
  </si>
  <si>
    <t>10 314,62</t>
  </si>
  <si>
    <t>136 565,57</t>
  </si>
  <si>
    <t>24</t>
  </si>
  <si>
    <t>786,16</t>
  </si>
  <si>
    <t>38 857,53</t>
  </si>
  <si>
    <t>514 473,70</t>
  </si>
  <si>
    <t>25</t>
  </si>
  <si>
    <t>1876,05</t>
  </si>
  <si>
    <t>304 633,00</t>
  </si>
  <si>
    <t>2 485 805,28</t>
  </si>
  <si>
    <t>Снос здания механического обезвоживания осадков (АОСР 132-23-ПОД/Оч.1)</t>
  </si>
  <si>
    <t>Снос здания механического обезвоживания осадков</t>
  </si>
  <si>
    <t>26</t>
  </si>
  <si>
    <t>41,709</t>
  </si>
  <si>
    <t>27</t>
  </si>
  <si>
    <t>69,76</t>
  </si>
  <si>
    <t>28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</si>
  <si>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</si>
  <si>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</si>
  <si>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</si>
  <si>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0,728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</si>
  <si>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</si>
  <si>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</si>
  <si>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</si>
  <si>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</si>
  <si>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29</t>
  </si>
  <si>
    <t>ТН №5 от 19.11.2023 ООО "ШЕЛЛРОКК"</t>
  </si>
  <si>
    <t>Песок карьерный</t>
  </si>
  <si>
    <t>821</t>
  </si>
  <si>
    <t>99,98</t>
  </si>
  <si>
    <t>1,012</t>
  </si>
  <si>
    <t>83 068,58</t>
  </si>
  <si>
    <t>677 839,61</t>
  </si>
  <si>
    <t>Цена=979/1,2/8,16</t>
  </si>
  <si>
    <t>ЗГСР МАТ=1,012 к расх.</t>
  </si>
  <si>
    <t>30</t>
  </si>
  <si>
    <t>1674,4</t>
  </si>
  <si>
    <t>5 492,03</t>
  </si>
  <si>
    <t>72 714,48</t>
  </si>
  <si>
    <t>31</t>
  </si>
  <si>
    <t>418,6</t>
  </si>
  <si>
    <t>20 690,14</t>
  </si>
  <si>
    <t>273 937,45</t>
  </si>
  <si>
    <t>32</t>
  </si>
  <si>
    <t>990,69</t>
  </si>
  <si>
    <t>160 868,24</t>
  </si>
  <si>
    <t>1 312 684,84</t>
  </si>
  <si>
    <t>Снос здания очистных сооружений 23х6 (АОСР 132-23-ПОД/Оч.1)</t>
  </si>
  <si>
    <t>Снос здания очистных сооружений 23х6</t>
  </si>
  <si>
    <t>33</t>
  </si>
  <si>
    <t>7,48</t>
  </si>
  <si>
    <t>34</t>
  </si>
  <si>
    <t>35</t>
  </si>
  <si>
    <t>0,069</t>
  </si>
  <si>
    <t>36</t>
  </si>
  <si>
    <t>69</t>
  </si>
  <si>
    <t>6 981,40</t>
  </si>
  <si>
    <t>56 968,22</t>
  </si>
  <si>
    <t>37</t>
  </si>
  <si>
    <t>413,26</t>
  </si>
  <si>
    <t>1 355,49</t>
  </si>
  <si>
    <t>17 946,69</t>
  </si>
  <si>
    <t>38</t>
  </si>
  <si>
    <t>103,32</t>
  </si>
  <si>
    <t>5 106,80</t>
  </si>
  <si>
    <t>67 614,03</t>
  </si>
  <si>
    <t>39</t>
  </si>
  <si>
    <t>249,39</t>
  </si>
  <si>
    <t>40 495,95</t>
  </si>
  <si>
    <t>330 446,95</t>
  </si>
  <si>
    <t>Демонтаж ж/б резервуара (АОСР 132-23-ПОД/Оч.1)</t>
  </si>
  <si>
    <t>Демонтаж ж/б резервуара</t>
  </si>
  <si>
    <t>40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</si>
  <si>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</si>
  <si>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</si>
  <si>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0,067</t>
  </si>
  <si>
    <t>41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</si>
  <si>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</si>
  <si>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</si>
  <si>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</si>
  <si>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</si>
  <si>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</si>
  <si>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</si>
  <si>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42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</si>
  <si>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</si>
  <si>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</si>
  <si>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76,8</t>
  </si>
  <si>
    <t>43</t>
  </si>
  <si>
    <t>1,08</t>
  </si>
  <si>
    <t>1003</t>
  </si>
  <si>
    <t>101 483,30</t>
  </si>
  <si>
    <t>828 103,73</t>
  </si>
  <si>
    <t>45</t>
  </si>
  <si>
    <t>1,003</t>
  </si>
  <si>
    <t>46</t>
  </si>
  <si>
    <t>153,6</t>
  </si>
  <si>
    <t>503,81</t>
  </si>
  <si>
    <t>6 670,44</t>
  </si>
  <si>
    <t>47</t>
  </si>
  <si>
    <t>38,4</t>
  </si>
  <si>
    <t>1 898,00</t>
  </si>
  <si>
    <t>25 129,52</t>
  </si>
  <si>
    <t>48</t>
  </si>
  <si>
    <t>12 470,78</t>
  </si>
  <si>
    <t>101 761,56</t>
  </si>
  <si>
    <t>Итоги по разделу 1 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</si>
  <si>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</si>
  <si>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</si>
  <si>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</si>
  <si>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</si>
  <si>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</si>
  <si>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</si>
  <si>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</si>
  <si>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</si>
  <si>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</si>
  <si>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</si>
  <si>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</si>
  <si>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</si>
  <si>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</si>
  <si>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</si>
  <si>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</si>
  <si>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</si>
  <si>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</si>
  <si>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</si>
  <si>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</si>
  <si>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</t>
  </si>
  <si>
    <t>Итоги по акту:</t>
  </si>
  <si>
    <t xml:space="preserve">     Временные здания и сооружения - 8,2% 8,2%</t>
  </si>
  <si>
    <t xml:space="preserve">     Итого</t>
  </si>
  <si>
    <t xml:space="preserve">     Производство работ в зимнее время - 2,4% 2,4%</t>
  </si>
  <si>
    <t xml:space="preserve">      1,0514</t>
  </si>
  <si>
    <t xml:space="preserve">  ВСЕГО по акту</t>
  </si>
  <si>
    <t>Сдал:</t>
  </si>
  <si>
    <t>Генеральный директор ООО «КиКГЕОСТРОЙ»</t>
  </si>
  <si>
    <t>(Ю.Ф. Кесслер)</t>
  </si>
  <si>
    <t>()</t>
  </si>
  <si>
    <t>[должность, подпись (инициалы, фамилия)]</t>
  </si>
  <si>
    <t>Принял:</t>
  </si>
  <si>
    <t xml:space="preserve">Генеральный директор АО «МЕТРОВАГОНМАШ» </t>
  </si>
  <si>
    <t>(А.Б. Степнов)</t>
  </si>
  <si>
    <t>% от строительного объема</t>
  </si>
  <si>
    <t>Основные показатели (справочно)</t>
  </si>
  <si>
    <t>27 рабочих дней по графику (Ч1-12дней, Ч-7дней, сваи-8дней)</t>
  </si>
  <si>
    <t>55 рабочих дней (весь период)</t>
  </si>
  <si>
    <t>56 рабочих дней (весь период)</t>
  </si>
  <si>
    <r>
      <rPr>
        <i/>
        <sz val="13"/>
        <rFont val="ISOCPEUR"/>
        <family val="2"/>
      </rPr>
      <t>Распределение работ по сносу демонтажу по периодам строительства (кварталам, месяцам, дням)</t>
    </r>
  </si>
  <si>
    <r>
      <rPr>
        <i/>
        <sz val="17.5"/>
        <rFont val="ISOCPEUR"/>
        <family val="2"/>
      </rPr>
      <t>Наименование отдельных зданий, сооружений или видов работ</t>
    </r>
  </si>
  <si>
    <r>
      <rPr>
        <i/>
        <sz val="13"/>
        <rFont val="ISOCPEUR"/>
        <family val="2"/>
      </rPr>
      <t>1 месяц</t>
    </r>
  </si>
  <si>
    <r>
      <rPr>
        <i/>
        <sz val="13"/>
        <rFont val="ISOCPEUR"/>
        <family val="2"/>
      </rPr>
      <t>2 месяц</t>
    </r>
  </si>
  <si>
    <r>
      <rPr>
        <i/>
        <sz val="13"/>
        <rFont val="ISOCPEUR"/>
        <family val="2"/>
      </rPr>
      <t>3</t>
    </r>
    <r>
      <rPr>
        <sz val="11"/>
        <color theme="1"/>
        <rFont val="Calibri"/>
        <family val="2"/>
        <charset val="204"/>
        <scheme val="minor"/>
      </rPr>
      <t xml:space="preserve"> месяц</t>
    </r>
  </si>
  <si>
    <r>
      <rPr>
        <i/>
        <sz val="13"/>
        <rFont val="ISOCPEUR"/>
        <family val="2"/>
      </rPr>
      <t>Подготовительный период</t>
    </r>
  </si>
  <si>
    <r>
      <rPr>
        <i/>
        <sz val="13"/>
        <rFont val="ISOCPEUR"/>
        <family val="2"/>
      </rPr>
      <t>- организация бытового городка строителей, временных ограждений, временных проездов и площадок, временного обеспечения</t>
    </r>
  </si>
  <si>
    <r>
      <rPr>
        <i/>
        <sz val="13"/>
        <rFont val="ISOCPEUR"/>
        <family val="2"/>
      </rPr>
      <t>Основной период:</t>
    </r>
  </si>
  <si>
    <r>
      <rPr>
        <i/>
        <sz val="13"/>
        <rFont val="ISOCPEUR"/>
        <family val="2"/>
      </rPr>
      <t>Снос (демонтаж) основного здания УТОПО:</t>
    </r>
  </si>
  <si>
    <r>
      <rPr>
        <i/>
        <sz val="13"/>
        <rFont val="ISOCPEUR"/>
        <family val="2"/>
      </rPr>
      <t>- демонтаж сохраняемых материалов вручную (оконные блоки, витражи и т.д.)</t>
    </r>
  </si>
  <si>
    <r>
      <rPr>
        <i/>
        <sz val="13"/>
        <rFont val="ISOCPEUR"/>
        <family val="2"/>
      </rPr>
      <t>- демонтаж надземной части  литера Ч-1 (блок №1) с измельчением, погрузкой и вывозом отходов</t>
    </r>
  </si>
  <si>
    <r>
      <rPr>
        <i/>
        <sz val="13"/>
        <rFont val="ISOCPEUR"/>
        <family val="2"/>
      </rPr>
      <t>- демонтаж надземной части  литера Ч (блок №2) с измельчением, погрузкой и вывозом отходов</t>
    </r>
  </si>
  <si>
    <r>
      <rPr>
        <i/>
        <sz val="13"/>
        <rFont val="ISOCPEUR"/>
        <family val="2"/>
      </rPr>
      <t>- демонтаж полов, отмосток, подземной части  литера Ч-1 (блок №1) с измельчением, погрузкой и вывозом отходов</t>
    </r>
  </si>
  <si>
    <r>
      <rPr>
        <i/>
        <sz val="13"/>
        <rFont val="ISOCPEUR"/>
        <family val="2"/>
      </rPr>
      <t>- демонтаж полов, отмосток, подземной части  литера Ч (блок №2) с измельчением, погрузкой и вывозом отходов</t>
    </r>
  </si>
  <si>
    <r>
      <rPr>
        <i/>
        <sz val="13"/>
        <rFont val="ISOCPEUR"/>
        <family val="2"/>
      </rPr>
      <t>Снос (демонтаж) внутриплощадочных сооружений:</t>
    </r>
  </si>
  <si>
    <r>
      <rPr>
        <i/>
        <sz val="13"/>
        <rFont val="ISOCPEUR"/>
        <family val="2"/>
      </rPr>
      <t>- демонтаж асфальтобетонных покрытий площадки с измельчением, погрузкой и вывозом отходов</t>
    </r>
  </si>
  <si>
    <r>
      <rPr>
        <i/>
        <sz val="13"/>
        <rFont val="ISOCPEUR"/>
        <family val="2"/>
      </rPr>
      <t>- демонтаж железобетонных свай с измельчением, погрузкой и вывозом отходов</t>
    </r>
  </si>
  <si>
    <r>
      <rPr>
        <i/>
        <sz val="13"/>
        <rFont val="ISOCPEUR"/>
        <family val="2"/>
      </rPr>
      <t>Всего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</si>
</sst>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0"/>
    <numFmt numFmtId="167" formatCode="0.000000"/>
    <numFmt numFmtId="168" formatCode="0.0"/>
    <numFmt numFmtId="169" formatCode="0.00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sz val="10"/>
      <color rgb="FF000000"/>
      <name val="Times New Roman"/>
      <family val="2"/>
    </font>
    <font>
      <vertAlign val="superscript"/>
      <sz val="10"/>
      <name val="Times New Roman"/>
      <family val="1"/>
    </font>
    <font>
      <sz val="9"/>
      <name val="Times New Roman"/>
      <family val="1"/>
      <charset val="204"/>
    </font>
    <font>
      <sz val="9"/>
      <name val="Times New Roman"/>
      <family val="1"/>
    </font>
    <font>
      <vertAlign val="subscript"/>
      <sz val="10"/>
      <name val="Times New Roman"/>
      <family val="1"/>
    </font>
    <font>
      <sz val="6.5"/>
      <name val="Times New Roman"/>
      <family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sz val="10"/>
      <name val="Symbol"/>
      <family val="1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8"/>
      <color rgb="FF0033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  <font>
      <b/>
      <sz val="10"/>
      <color rgb="FFFF0000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i/>
      <sz val="17.5"/>
      <name val="ISOCPEUR"/>
      <family val="2"/>
      <charset val="204"/>
    </font>
    <font>
      <i/>
      <sz val="17.5"/>
      <name val="ISOCPEUR"/>
      <family val="2"/>
    </font>
    <font>
      <i/>
      <sz val="13"/>
      <name val="ISOCPEUR"/>
      <family val="2"/>
      <charset val="204"/>
    </font>
    <font>
      <i/>
      <sz val="13"/>
      <name val="ISOCPEUR"/>
      <family val="2"/>
    </font>
    <font>
      <i/>
      <sz val="13"/>
      <color rgb="FF000000"/>
      <name val="ISOCPEUR"/>
      <family val="2"/>
    </font>
    <font>
      <i/>
      <sz val="9"/>
      <color rgb="FF000000"/>
      <name val="ISOCPEUR"/>
      <family val="2"/>
    </font>
    <font>
      <sz val="10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5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FF"/>
      </bottom>
      <diagonal/>
    </border>
    <border>
      <left style="medium">
        <color indexed="64"/>
      </left>
      <right style="thin">
        <color rgb="FF000000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FF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FF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FF0000"/>
      </bottom>
      <diagonal/>
    </border>
    <border>
      <left style="thin">
        <color rgb="FF000000"/>
      </left>
      <right style="medium">
        <color indexed="64"/>
      </right>
      <top style="thin">
        <color rgb="FFFF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FF0000"/>
      </right>
      <top style="thin">
        <color rgb="FF000000"/>
      </top>
      <bottom style="thin">
        <color rgb="FF000000"/>
      </bottom>
      <diagonal/>
    </border>
    <border>
      <left style="thin">
        <color rgb="FFFF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FF00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00F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FF00FF"/>
      </bottom>
      <diagonal/>
    </border>
    <border>
      <left style="thin">
        <color rgb="FF000000"/>
      </left>
      <right style="thin">
        <color rgb="FFFF0000"/>
      </right>
      <top style="thin">
        <color rgb="FF000000"/>
      </top>
      <bottom style="thin">
        <color rgb="FFFF00FF"/>
      </bottom>
      <diagonal/>
    </border>
    <border>
      <left style="thin">
        <color rgb="FFFF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FF00FF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FF00FF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FF00FF"/>
      </top>
      <bottom style="medium">
        <color indexed="64"/>
      </bottom>
      <diagonal/>
    </border>
    <border>
      <left style="thin">
        <color rgb="FFFF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3" fillId="0" borderId="0"/>
    <xf numFmtId="0" fontId="19" fillId="0" borderId="0"/>
    <xf numFmtId="0" fontId="26" fillId="0" borderId="0"/>
  </cellStyleXfs>
  <cellXfs count="420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 shrinkToFit="1"/>
    </xf>
    <xf numFmtId="0" fontId="2" fillId="0" borderId="1" xfId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2" fillId="0" borderId="0" xfId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1" fontId="7" fillId="0" borderId="1" xfId="1" applyNumberFormat="1" applyFont="1" applyBorder="1" applyAlignment="1">
      <alignment horizontal="left" vertical="center" shrinkToFit="1"/>
    </xf>
    <xf numFmtId="0" fontId="2" fillId="0" borderId="5" xfId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0" xfId="1" applyAlignment="1">
      <alignment horizontal="center" vertical="center"/>
    </xf>
    <xf numFmtId="4" fontId="2" fillId="0" borderId="0" xfId="1" applyNumberFormat="1" applyAlignment="1">
      <alignment horizontal="center" vertical="center"/>
    </xf>
    <xf numFmtId="4" fontId="2" fillId="0" borderId="0" xfId="1" applyNumberFormat="1" applyAlignment="1">
      <alignment horizontal="left" vertical="center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left" vertical="center" wrapText="1"/>
    </xf>
    <xf numFmtId="4" fontId="2" fillId="0" borderId="7" xfId="1" applyNumberFormat="1" applyBorder="1" applyAlignment="1">
      <alignment horizontal="center" vertical="center"/>
    </xf>
    <xf numFmtId="0" fontId="9" fillId="3" borderId="1" xfId="1" applyFont="1" applyFill="1" applyBorder="1" applyAlignment="1">
      <alignment horizontal="left" vertical="center" wrapText="1"/>
    </xf>
    <xf numFmtId="0" fontId="14" fillId="4" borderId="7" xfId="1" applyFont="1" applyFill="1" applyBorder="1" applyAlignment="1">
      <alignment horizontal="center" vertical="center"/>
    </xf>
    <xf numFmtId="0" fontId="13" fillId="4" borderId="7" xfId="1" applyFont="1" applyFill="1" applyBorder="1" applyAlignment="1">
      <alignment horizontal="left" vertical="center"/>
    </xf>
    <xf numFmtId="4" fontId="2" fillId="4" borderId="7" xfId="1" applyNumberFormat="1" applyFill="1" applyBorder="1" applyAlignment="1">
      <alignment horizontal="center" vertical="center"/>
    </xf>
    <xf numFmtId="4" fontId="14" fillId="4" borderId="7" xfId="1" applyNumberFormat="1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4" fontId="14" fillId="0" borderId="0" xfId="1" applyNumberFormat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0" borderId="2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4" fontId="14" fillId="0" borderId="7" xfId="1" applyNumberFormat="1" applyFont="1" applyBorder="1" applyAlignment="1">
      <alignment horizontal="center" vertical="center" wrapText="1"/>
    </xf>
    <xf numFmtId="4" fontId="14" fillId="3" borderId="7" xfId="1" applyNumberFormat="1" applyFont="1" applyFill="1" applyBorder="1" applyAlignment="1">
      <alignment horizontal="center" vertical="center" wrapText="1"/>
    </xf>
    <xf numFmtId="4" fontId="2" fillId="0" borderId="7" xfId="1" applyNumberFormat="1" applyFill="1" applyBorder="1" applyAlignment="1">
      <alignment horizontal="center" vertical="center"/>
    </xf>
    <xf numFmtId="4" fontId="13" fillId="0" borderId="7" xfId="1" applyNumberFormat="1" applyFont="1" applyFill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3" fillId="0" borderId="0" xfId="2" applyAlignment="1">
      <alignment horizontal="left" vertical="center"/>
    </xf>
    <xf numFmtId="0" fontId="13" fillId="0" borderId="0" xfId="2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5" fillId="0" borderId="7" xfId="2" applyFont="1" applyBorder="1" applyAlignment="1">
      <alignment horizontal="center" vertical="center" wrapText="1"/>
    </xf>
    <xf numFmtId="0" fontId="13" fillId="0" borderId="7" xfId="2" applyBorder="1" applyAlignment="1">
      <alignment horizontal="left" vertical="center" wrapText="1"/>
    </xf>
    <xf numFmtId="0" fontId="17" fillId="0" borderId="7" xfId="2" applyFont="1" applyBorder="1" applyAlignment="1">
      <alignment horizontal="center" vertical="center" wrapText="1"/>
    </xf>
    <xf numFmtId="1" fontId="7" fillId="0" borderId="7" xfId="2" applyNumberFormat="1" applyFont="1" applyBorder="1" applyAlignment="1">
      <alignment horizontal="center" vertical="center" shrinkToFit="1"/>
    </xf>
    <xf numFmtId="0" fontId="17" fillId="0" borderId="7" xfId="2" applyFont="1" applyBorder="1" applyAlignment="1">
      <alignment horizontal="left" vertical="center" wrapText="1"/>
    </xf>
    <xf numFmtId="0" fontId="13" fillId="0" borderId="7" xfId="2" applyBorder="1" applyAlignment="1">
      <alignment horizontal="center" vertical="center" wrapText="1"/>
    </xf>
    <xf numFmtId="0" fontId="17" fillId="4" borderId="7" xfId="2" applyFont="1" applyFill="1" applyBorder="1" applyAlignment="1">
      <alignment horizontal="center" vertical="center" wrapText="1"/>
    </xf>
    <xf numFmtId="0" fontId="13" fillId="4" borderId="7" xfId="2" applyFill="1" applyBorder="1" applyAlignment="1">
      <alignment horizontal="center" vertical="center" wrapText="1"/>
    </xf>
    <xf numFmtId="0" fontId="13" fillId="4" borderId="7" xfId="2" applyFill="1" applyBorder="1" applyAlignment="1">
      <alignment horizontal="left" vertical="center" wrapText="1"/>
    </xf>
    <xf numFmtId="0" fontId="4" fillId="0" borderId="7" xfId="2" applyFont="1" applyBorder="1" applyAlignment="1">
      <alignment horizontal="center" vertical="center" wrapText="1"/>
    </xf>
    <xf numFmtId="49" fontId="20" fillId="0" borderId="0" xfId="3" applyNumberFormat="1" applyFont="1"/>
    <xf numFmtId="0" fontId="21" fillId="0" borderId="0" xfId="3" applyFont="1"/>
    <xf numFmtId="49" fontId="20" fillId="0" borderId="0" xfId="3" applyNumberFormat="1" applyFont="1" applyAlignment="1">
      <alignment horizontal="right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wrapText="1"/>
    </xf>
    <xf numFmtId="49" fontId="20" fillId="0" borderId="14" xfId="3" applyNumberFormat="1" applyFont="1" applyBorder="1"/>
    <xf numFmtId="49" fontId="22" fillId="0" borderId="14" xfId="3" applyNumberFormat="1" applyFont="1" applyBorder="1" applyAlignment="1">
      <alignment horizontal="center"/>
    </xf>
    <xf numFmtId="49" fontId="20" fillId="0" borderId="7" xfId="3" applyNumberFormat="1" applyFont="1" applyBorder="1" applyAlignment="1">
      <alignment horizontal="center"/>
    </xf>
    <xf numFmtId="49" fontId="23" fillId="0" borderId="0" xfId="3" applyNumberFormat="1" applyFont="1"/>
    <xf numFmtId="49" fontId="23" fillId="0" borderId="0" xfId="3" applyNumberFormat="1" applyFont="1" applyAlignment="1">
      <alignment horizontal="right"/>
    </xf>
    <xf numFmtId="49" fontId="20" fillId="0" borderId="0" xfId="3" applyNumberFormat="1" applyFont="1" applyAlignment="1">
      <alignment horizontal="center"/>
    </xf>
    <xf numFmtId="49" fontId="20" fillId="0" borderId="7" xfId="3" applyNumberFormat="1" applyFont="1" applyBorder="1" applyAlignment="1">
      <alignment horizontal="center" vertical="center"/>
    </xf>
    <xf numFmtId="49" fontId="24" fillId="0" borderId="0" xfId="3" applyNumberFormat="1" applyFont="1" applyAlignment="1">
      <alignment horizontal="center"/>
    </xf>
    <xf numFmtId="0" fontId="23" fillId="0" borderId="0" xfId="3" applyFont="1" applyAlignment="1">
      <alignment wrapText="1"/>
    </xf>
    <xf numFmtId="0" fontId="23" fillId="0" borderId="0" xfId="3" applyFont="1"/>
    <xf numFmtId="4" fontId="23" fillId="0" borderId="18" xfId="3" applyNumberFormat="1" applyFont="1" applyBorder="1"/>
    <xf numFmtId="49" fontId="20" fillId="0" borderId="18" xfId="3" applyNumberFormat="1" applyFont="1" applyBorder="1" applyAlignment="1">
      <alignment horizontal="right"/>
    </xf>
    <xf numFmtId="0" fontId="23" fillId="0" borderId="0" xfId="3" applyFont="1" applyAlignment="1">
      <alignment horizontal="left" vertical="top"/>
    </xf>
    <xf numFmtId="0" fontId="23" fillId="0" borderId="0" xfId="3" applyFont="1" applyAlignment="1">
      <alignment horizontal="right"/>
    </xf>
    <xf numFmtId="0" fontId="20" fillId="0" borderId="0" xfId="3" applyFont="1" applyAlignment="1">
      <alignment horizontal="center"/>
    </xf>
    <xf numFmtId="0" fontId="23" fillId="0" borderId="18" xfId="3" applyFont="1" applyBorder="1"/>
    <xf numFmtId="49" fontId="23" fillId="0" borderId="18" xfId="3" applyNumberFormat="1" applyFont="1" applyBorder="1" applyAlignment="1">
      <alignment horizontal="right"/>
    </xf>
    <xf numFmtId="0" fontId="23" fillId="0" borderId="11" xfId="3" applyFont="1" applyBorder="1"/>
    <xf numFmtId="4" fontId="23" fillId="0" borderId="11" xfId="3" applyNumberFormat="1" applyFont="1" applyBorder="1" applyAlignment="1">
      <alignment horizontal="right"/>
    </xf>
    <xf numFmtId="0" fontId="23" fillId="0" borderId="0" xfId="3" applyFont="1" applyAlignment="1">
      <alignment horizontal="left"/>
    </xf>
    <xf numFmtId="49" fontId="20" fillId="0" borderId="0" xfId="3" applyNumberFormat="1" applyFont="1" applyAlignment="1">
      <alignment vertical="center"/>
    </xf>
    <xf numFmtId="49" fontId="20" fillId="0" borderId="19" xfId="3" applyNumberFormat="1" applyFont="1" applyBorder="1" applyAlignment="1">
      <alignment horizontal="center" vertical="center" wrapText="1"/>
    </xf>
    <xf numFmtId="49" fontId="20" fillId="0" borderId="7" xfId="3" applyNumberFormat="1" applyFont="1" applyBorder="1" applyAlignment="1">
      <alignment horizontal="center" vertical="center" wrapText="1"/>
    </xf>
    <xf numFmtId="0" fontId="25" fillId="0" borderId="0" xfId="3" applyFont="1" applyAlignment="1">
      <alignment wrapText="1"/>
    </xf>
    <xf numFmtId="49" fontId="25" fillId="0" borderId="13" xfId="3" applyNumberFormat="1" applyFont="1" applyBorder="1" applyAlignment="1">
      <alignment horizontal="center" vertical="top" wrapText="1"/>
    </xf>
    <xf numFmtId="49" fontId="25" fillId="0" borderId="14" xfId="3" applyNumberFormat="1" applyFont="1" applyBorder="1" applyAlignment="1">
      <alignment horizontal="center" vertical="top" wrapText="1"/>
    </xf>
    <xf numFmtId="49" fontId="25" fillId="0" borderId="14" xfId="3" applyNumberFormat="1" applyFont="1" applyBorder="1" applyAlignment="1">
      <alignment horizontal="left" vertical="top" wrapText="1"/>
    </xf>
    <xf numFmtId="49" fontId="25" fillId="0" borderId="14" xfId="3" applyNumberFormat="1" applyFont="1" applyBorder="1" applyAlignment="1">
      <alignment horizontal="right" vertical="top" wrapText="1"/>
    </xf>
    <xf numFmtId="49" fontId="25" fillId="0" borderId="15" xfId="3" applyNumberFormat="1" applyFont="1" applyBorder="1" applyAlignment="1">
      <alignment horizontal="right" vertical="top" wrapText="1"/>
    </xf>
    <xf numFmtId="49" fontId="20" fillId="0" borderId="16" xfId="3" applyNumberFormat="1" applyFont="1" applyBorder="1"/>
    <xf numFmtId="49" fontId="20" fillId="0" borderId="0" xfId="3" applyNumberFormat="1" applyFont="1" applyAlignment="1">
      <alignment vertical="center" wrapText="1"/>
    </xf>
    <xf numFmtId="49" fontId="20" fillId="0" borderId="0" xfId="3" applyNumberFormat="1" applyFont="1" applyAlignment="1">
      <alignment horizontal="right" vertical="top" wrapText="1"/>
    </xf>
    <xf numFmtId="49" fontId="20" fillId="0" borderId="0" xfId="3" applyNumberFormat="1" applyFont="1" applyAlignment="1">
      <alignment horizontal="center" vertical="center" wrapText="1"/>
    </xf>
    <xf numFmtId="49" fontId="20" fillId="0" borderId="0" xfId="3" applyNumberFormat="1" applyFont="1" applyAlignment="1">
      <alignment horizontal="center" vertical="top" wrapText="1"/>
    </xf>
    <xf numFmtId="0" fontId="20" fillId="0" borderId="0" xfId="3" applyFont="1" applyAlignment="1">
      <alignment horizontal="center" vertical="top" wrapText="1"/>
    </xf>
    <xf numFmtId="2" fontId="20" fillId="0" borderId="0" xfId="3" applyNumberFormat="1" applyFont="1" applyAlignment="1">
      <alignment horizontal="right" vertical="top" wrapText="1"/>
    </xf>
    <xf numFmtId="2" fontId="20" fillId="0" borderId="0" xfId="3" applyNumberFormat="1" applyFont="1" applyAlignment="1">
      <alignment horizontal="center" vertical="top" wrapText="1"/>
    </xf>
    <xf numFmtId="4" fontId="20" fillId="0" borderId="0" xfId="3" applyNumberFormat="1" applyFont="1" applyAlignment="1">
      <alignment horizontal="right" vertical="top" wrapText="1"/>
    </xf>
    <xf numFmtId="4" fontId="20" fillId="0" borderId="17" xfId="3" applyNumberFormat="1" applyFont="1" applyBorder="1" applyAlignment="1">
      <alignment horizontal="right" vertical="top" wrapText="1"/>
    </xf>
    <xf numFmtId="164" fontId="20" fillId="0" borderId="0" xfId="3" applyNumberFormat="1" applyFont="1" applyAlignment="1">
      <alignment horizontal="center" vertical="top" wrapText="1"/>
    </xf>
    <xf numFmtId="0" fontId="20" fillId="0" borderId="0" xfId="3" applyFont="1" applyAlignment="1">
      <alignment horizontal="right" vertical="top" wrapText="1"/>
    </xf>
    <xf numFmtId="0" fontId="20" fillId="0" borderId="17" xfId="3" applyFont="1" applyBorder="1" applyAlignment="1">
      <alignment horizontal="right" vertical="top" wrapText="1"/>
    </xf>
    <xf numFmtId="49" fontId="20" fillId="0" borderId="16" xfId="3" applyNumberFormat="1" applyFont="1" applyBorder="1" applyAlignment="1">
      <alignment horizontal="center" vertical="top"/>
    </xf>
    <xf numFmtId="49" fontId="20" fillId="0" borderId="14" xfId="3" applyNumberFormat="1" applyFont="1" applyBorder="1" applyAlignment="1">
      <alignment horizontal="center" vertical="top" wrapText="1"/>
    </xf>
    <xf numFmtId="0" fontId="20" fillId="0" borderId="14" xfId="3" applyFont="1" applyBorder="1" applyAlignment="1">
      <alignment horizontal="center" vertical="top" wrapText="1"/>
    </xf>
    <xf numFmtId="2" fontId="20" fillId="0" borderId="14" xfId="3" applyNumberFormat="1" applyFont="1" applyBorder="1" applyAlignment="1">
      <alignment horizontal="right" vertical="top" wrapText="1"/>
    </xf>
    <xf numFmtId="4" fontId="20" fillId="0" borderId="14" xfId="3" applyNumberFormat="1" applyFont="1" applyBorder="1" applyAlignment="1">
      <alignment horizontal="right" vertical="top" wrapText="1"/>
    </xf>
    <xf numFmtId="4" fontId="20" fillId="0" borderId="15" xfId="3" applyNumberFormat="1" applyFont="1" applyBorder="1" applyAlignment="1">
      <alignment horizontal="right" vertical="top" wrapText="1"/>
    </xf>
    <xf numFmtId="1" fontId="20" fillId="0" borderId="0" xfId="3" applyNumberFormat="1" applyFont="1" applyAlignment="1">
      <alignment horizontal="center" vertical="top" wrapText="1"/>
    </xf>
    <xf numFmtId="49" fontId="25" fillId="0" borderId="0" xfId="3" applyNumberFormat="1" applyFont="1" applyAlignment="1">
      <alignment horizontal="center" vertical="top" wrapText="1"/>
    </xf>
    <xf numFmtId="49" fontId="25" fillId="0" borderId="0" xfId="3" applyNumberFormat="1" applyFont="1" applyAlignment="1">
      <alignment horizontal="left" vertical="top" wrapText="1"/>
    </xf>
    <xf numFmtId="0" fontId="25" fillId="0" borderId="14" xfId="3" applyFont="1" applyBorder="1" applyAlignment="1">
      <alignment horizontal="center" vertical="top" wrapText="1"/>
    </xf>
    <xf numFmtId="0" fontId="25" fillId="0" borderId="14" xfId="3" applyFont="1" applyBorder="1" applyAlignment="1">
      <alignment horizontal="right" vertical="top" wrapText="1"/>
    </xf>
    <xf numFmtId="4" fontId="25" fillId="0" borderId="14" xfId="3" applyNumberFormat="1" applyFont="1" applyBorder="1" applyAlignment="1">
      <alignment horizontal="right" vertical="top" wrapText="1"/>
    </xf>
    <xf numFmtId="4" fontId="25" fillId="0" borderId="15" xfId="3" applyNumberFormat="1" applyFont="1" applyBorder="1" applyAlignment="1">
      <alignment horizontal="right" vertical="top" wrapText="1"/>
    </xf>
    <xf numFmtId="49" fontId="25" fillId="0" borderId="16" xfId="3" applyNumberFormat="1" applyFont="1" applyBorder="1" applyAlignment="1">
      <alignment horizontal="center" vertical="top"/>
    </xf>
    <xf numFmtId="0" fontId="27" fillId="0" borderId="19" xfId="4" applyFont="1" applyBorder="1" applyAlignment="1">
      <alignment horizontal="left" vertical="top" wrapText="1"/>
    </xf>
    <xf numFmtId="165" fontId="20" fillId="0" borderId="0" xfId="3" applyNumberFormat="1" applyFont="1" applyAlignment="1">
      <alignment horizontal="center" vertical="top" wrapText="1"/>
    </xf>
    <xf numFmtId="166" fontId="20" fillId="0" borderId="0" xfId="3" applyNumberFormat="1" applyFont="1" applyAlignment="1">
      <alignment horizontal="center" vertical="top" wrapText="1"/>
    </xf>
    <xf numFmtId="2" fontId="25" fillId="0" borderId="14" xfId="3" applyNumberFormat="1" applyFont="1" applyBorder="1" applyAlignment="1">
      <alignment horizontal="right" vertical="top" wrapText="1"/>
    </xf>
    <xf numFmtId="2" fontId="25" fillId="0" borderId="15" xfId="3" applyNumberFormat="1" applyFont="1" applyBorder="1" applyAlignment="1">
      <alignment horizontal="right" vertical="top" wrapText="1"/>
    </xf>
    <xf numFmtId="167" fontId="20" fillId="0" borderId="0" xfId="3" applyNumberFormat="1" applyFont="1" applyAlignment="1">
      <alignment horizontal="center" vertical="top" wrapText="1"/>
    </xf>
    <xf numFmtId="168" fontId="20" fillId="0" borderId="0" xfId="3" applyNumberFormat="1" applyFont="1" applyAlignment="1">
      <alignment horizontal="center" vertical="top" wrapText="1"/>
    </xf>
    <xf numFmtId="169" fontId="20" fillId="0" borderId="0" xfId="3" applyNumberFormat="1" applyFont="1" applyAlignment="1">
      <alignment horizontal="center" vertical="top" wrapText="1"/>
    </xf>
    <xf numFmtId="2" fontId="20" fillId="0" borderId="17" xfId="3" applyNumberFormat="1" applyFont="1" applyBorder="1" applyAlignment="1">
      <alignment horizontal="right" vertical="top" wrapText="1"/>
    </xf>
    <xf numFmtId="0" fontId="27" fillId="0" borderId="14" xfId="4" applyFont="1" applyBorder="1" applyAlignment="1">
      <alignment horizontal="left" vertical="top" wrapText="1"/>
    </xf>
    <xf numFmtId="49" fontId="20" fillId="0" borderId="13" xfId="3" applyNumberFormat="1" applyFont="1" applyBorder="1"/>
    <xf numFmtId="0" fontId="25" fillId="0" borderId="14" xfId="3" applyFont="1" applyBorder="1" applyAlignment="1">
      <alignment horizontal="right" vertical="top"/>
    </xf>
    <xf numFmtId="0" fontId="25" fillId="0" borderId="14" xfId="3" applyFont="1" applyBorder="1" applyAlignment="1">
      <alignment horizontal="center" vertical="top"/>
    </xf>
    <xf numFmtId="0" fontId="25" fillId="0" borderId="15" xfId="3" applyFont="1" applyBorder="1" applyAlignment="1">
      <alignment horizontal="right" vertical="top"/>
    </xf>
    <xf numFmtId="0" fontId="25" fillId="0" borderId="0" xfId="3" applyFont="1" applyAlignment="1">
      <alignment horizontal="right" vertical="top"/>
    </xf>
    <xf numFmtId="4" fontId="20" fillId="0" borderId="0" xfId="3" applyNumberFormat="1" applyFont="1" applyAlignment="1">
      <alignment horizontal="right" vertical="top"/>
    </xf>
    <xf numFmtId="0" fontId="20" fillId="0" borderId="0" xfId="3" applyFont="1" applyAlignment="1">
      <alignment horizontal="center" vertical="top"/>
    </xf>
    <xf numFmtId="0" fontId="20" fillId="0" borderId="17" xfId="3" applyFont="1" applyBorder="1" applyAlignment="1">
      <alignment horizontal="right" vertical="top"/>
    </xf>
    <xf numFmtId="0" fontId="20" fillId="0" borderId="0" xfId="3" applyFont="1" applyAlignment="1">
      <alignment horizontal="right" vertical="top"/>
    </xf>
    <xf numFmtId="49" fontId="25" fillId="0" borderId="0" xfId="3" applyNumberFormat="1" applyFont="1" applyAlignment="1">
      <alignment horizontal="right" vertical="top" wrapText="1"/>
    </xf>
    <xf numFmtId="4" fontId="25" fillId="0" borderId="0" xfId="3" applyNumberFormat="1" applyFont="1" applyAlignment="1">
      <alignment horizontal="right" vertical="top"/>
    </xf>
    <xf numFmtId="0" fontId="25" fillId="0" borderId="0" xfId="3" applyFont="1" applyAlignment="1">
      <alignment horizontal="center" vertical="top"/>
    </xf>
    <xf numFmtId="0" fontId="25" fillId="0" borderId="17" xfId="3" applyFont="1" applyBorder="1" applyAlignment="1">
      <alignment horizontal="right" vertical="top"/>
    </xf>
    <xf numFmtId="0" fontId="28" fillId="0" borderId="0" xfId="3" applyFont="1" applyAlignment="1">
      <alignment horizontal="right" vertical="top"/>
    </xf>
    <xf numFmtId="4" fontId="20" fillId="0" borderId="17" xfId="3" applyNumberFormat="1" applyFont="1" applyBorder="1" applyAlignment="1">
      <alignment horizontal="right" vertical="top"/>
    </xf>
    <xf numFmtId="4" fontId="25" fillId="0" borderId="17" xfId="3" applyNumberFormat="1" applyFont="1" applyBorder="1" applyAlignment="1">
      <alignment horizontal="right" vertical="top"/>
    </xf>
    <xf numFmtId="4" fontId="21" fillId="0" borderId="0" xfId="3" applyNumberFormat="1" applyFont="1"/>
    <xf numFmtId="49" fontId="23" fillId="0" borderId="0" xfId="3" applyNumberFormat="1" applyFont="1" applyAlignment="1">
      <alignment horizontal="right" vertical="top"/>
    </xf>
    <xf numFmtId="0" fontId="23" fillId="0" borderId="0" xfId="3" applyFont="1" applyAlignment="1">
      <alignment vertical="top"/>
    </xf>
    <xf numFmtId="0" fontId="23" fillId="0" borderId="0" xfId="3" applyFont="1" applyAlignment="1">
      <alignment vertical="top" wrapText="1"/>
    </xf>
    <xf numFmtId="49" fontId="23" fillId="0" borderId="0" xfId="3" applyNumberFormat="1" applyFont="1" applyAlignment="1">
      <alignment vertical="top"/>
    </xf>
    <xf numFmtId="0" fontId="20" fillId="0" borderId="0" xfId="3" applyFont="1"/>
    <xf numFmtId="49" fontId="25" fillId="4" borderId="13" xfId="3" applyNumberFormat="1" applyFont="1" applyFill="1" applyBorder="1" applyAlignment="1">
      <alignment horizontal="center" vertical="top" wrapText="1"/>
    </xf>
    <xf numFmtId="49" fontId="25" fillId="4" borderId="14" xfId="3" applyNumberFormat="1" applyFont="1" applyFill="1" applyBorder="1" applyAlignment="1">
      <alignment horizontal="center" vertical="top" wrapText="1"/>
    </xf>
    <xf numFmtId="49" fontId="25" fillId="4" borderId="14" xfId="3" applyNumberFormat="1" applyFont="1" applyFill="1" applyBorder="1" applyAlignment="1">
      <alignment horizontal="left" vertical="top" wrapText="1"/>
    </xf>
    <xf numFmtId="49" fontId="25" fillId="4" borderId="14" xfId="3" applyNumberFormat="1" applyFont="1" applyFill="1" applyBorder="1" applyAlignment="1">
      <alignment horizontal="right" vertical="top" wrapText="1"/>
    </xf>
    <xf numFmtId="49" fontId="25" fillId="4" borderId="15" xfId="3" applyNumberFormat="1" applyFont="1" applyFill="1" applyBorder="1" applyAlignment="1">
      <alignment horizontal="right" vertical="top" wrapText="1"/>
    </xf>
    <xf numFmtId="49" fontId="20" fillId="4" borderId="16" xfId="3" applyNumberFormat="1" applyFont="1" applyFill="1" applyBorder="1"/>
    <xf numFmtId="49" fontId="20" fillId="4" borderId="0" xfId="3" applyNumberFormat="1" applyFont="1" applyFill="1" applyAlignment="1">
      <alignment vertical="center" wrapText="1"/>
    </xf>
    <xf numFmtId="49" fontId="20" fillId="4" borderId="0" xfId="3" applyNumberFormat="1" applyFont="1" applyFill="1" applyAlignment="1">
      <alignment horizontal="right" vertical="top" wrapText="1"/>
    </xf>
    <xf numFmtId="49" fontId="20" fillId="4" borderId="0" xfId="3" applyNumberFormat="1" applyFont="1" applyFill="1" applyAlignment="1">
      <alignment horizontal="center" vertical="center" wrapText="1"/>
    </xf>
    <xf numFmtId="49" fontId="20" fillId="4" borderId="0" xfId="3" applyNumberFormat="1" applyFont="1" applyFill="1" applyAlignment="1">
      <alignment horizontal="center" vertical="top" wrapText="1"/>
    </xf>
    <xf numFmtId="0" fontId="20" fillId="4" borderId="0" xfId="3" applyFont="1" applyFill="1" applyAlignment="1">
      <alignment horizontal="center" vertical="top" wrapText="1"/>
    </xf>
    <xf numFmtId="2" fontId="20" fillId="4" borderId="0" xfId="3" applyNumberFormat="1" applyFont="1" applyFill="1" applyAlignment="1">
      <alignment horizontal="right" vertical="top" wrapText="1"/>
    </xf>
    <xf numFmtId="2" fontId="20" fillId="4" borderId="0" xfId="3" applyNumberFormat="1" applyFont="1" applyFill="1" applyAlignment="1">
      <alignment horizontal="center" vertical="top" wrapText="1"/>
    </xf>
    <xf numFmtId="4" fontId="20" fillId="4" borderId="0" xfId="3" applyNumberFormat="1" applyFont="1" applyFill="1" applyAlignment="1">
      <alignment horizontal="right" vertical="top" wrapText="1"/>
    </xf>
    <xf numFmtId="4" fontId="20" fillId="4" borderId="17" xfId="3" applyNumberFormat="1" applyFont="1" applyFill="1" applyBorder="1" applyAlignment="1">
      <alignment horizontal="right" vertical="top" wrapText="1"/>
    </xf>
    <xf numFmtId="167" fontId="20" fillId="4" borderId="0" xfId="3" applyNumberFormat="1" applyFont="1" applyFill="1" applyAlignment="1">
      <alignment horizontal="center" vertical="top" wrapText="1"/>
    </xf>
    <xf numFmtId="0" fontId="20" fillId="4" borderId="0" xfId="3" applyFont="1" applyFill="1" applyAlignment="1">
      <alignment horizontal="right" vertical="top" wrapText="1"/>
    </xf>
    <xf numFmtId="0" fontId="20" fillId="4" borderId="17" xfId="3" applyFont="1" applyFill="1" applyBorder="1" applyAlignment="1">
      <alignment horizontal="right" vertical="top" wrapText="1"/>
    </xf>
    <xf numFmtId="49" fontId="20" fillId="4" borderId="16" xfId="3" applyNumberFormat="1" applyFont="1" applyFill="1" applyBorder="1" applyAlignment="1">
      <alignment horizontal="center" vertical="top"/>
    </xf>
    <xf numFmtId="49" fontId="20" fillId="4" borderId="14" xfId="3" applyNumberFormat="1" applyFont="1" applyFill="1" applyBorder="1" applyAlignment="1">
      <alignment horizontal="center" vertical="top" wrapText="1"/>
    </xf>
    <xf numFmtId="0" fontId="20" fillId="4" borderId="14" xfId="3" applyFont="1" applyFill="1" applyBorder="1" applyAlignment="1">
      <alignment horizontal="center" vertical="top" wrapText="1"/>
    </xf>
    <xf numFmtId="4" fontId="20" fillId="4" borderId="14" xfId="3" applyNumberFormat="1" applyFont="1" applyFill="1" applyBorder="1" applyAlignment="1">
      <alignment horizontal="right" vertical="top" wrapText="1"/>
    </xf>
    <xf numFmtId="4" fontId="20" fillId="4" borderId="15" xfId="3" applyNumberFormat="1" applyFont="1" applyFill="1" applyBorder="1" applyAlignment="1">
      <alignment horizontal="right" vertical="top" wrapText="1"/>
    </xf>
    <xf numFmtId="1" fontId="20" fillId="4" borderId="0" xfId="3" applyNumberFormat="1" applyFont="1" applyFill="1" applyAlignment="1">
      <alignment horizontal="center" vertical="top" wrapText="1"/>
    </xf>
    <xf numFmtId="49" fontId="25" fillId="4" borderId="0" xfId="3" applyNumberFormat="1" applyFont="1" applyFill="1" applyAlignment="1">
      <alignment horizontal="center" vertical="top" wrapText="1"/>
    </xf>
    <xf numFmtId="49" fontId="25" fillId="4" borderId="0" xfId="3" applyNumberFormat="1" applyFont="1" applyFill="1" applyAlignment="1">
      <alignment horizontal="left" vertical="top" wrapText="1"/>
    </xf>
    <xf numFmtId="0" fontId="25" fillId="4" borderId="14" xfId="3" applyFont="1" applyFill="1" applyBorder="1" applyAlignment="1">
      <alignment horizontal="center" vertical="top" wrapText="1"/>
    </xf>
    <xf numFmtId="0" fontId="25" fillId="4" borderId="14" xfId="3" applyFont="1" applyFill="1" applyBorder="1" applyAlignment="1">
      <alignment horizontal="right" vertical="top" wrapText="1"/>
    </xf>
    <xf numFmtId="4" fontId="25" fillId="4" borderId="14" xfId="3" applyNumberFormat="1" applyFont="1" applyFill="1" applyBorder="1" applyAlignment="1">
      <alignment horizontal="right" vertical="top" wrapText="1"/>
    </xf>
    <xf numFmtId="4" fontId="25" fillId="4" borderId="15" xfId="3" applyNumberFormat="1" applyFont="1" applyFill="1" applyBorder="1" applyAlignment="1">
      <alignment horizontal="right" vertical="top" wrapText="1"/>
    </xf>
    <xf numFmtId="169" fontId="20" fillId="4" borderId="0" xfId="3" applyNumberFormat="1" applyFont="1" applyFill="1" applyAlignment="1">
      <alignment horizontal="center" vertical="top" wrapText="1"/>
    </xf>
    <xf numFmtId="0" fontId="27" fillId="4" borderId="19" xfId="4" applyFont="1" applyFill="1" applyBorder="1" applyAlignment="1">
      <alignment horizontal="left" vertical="top" wrapText="1"/>
    </xf>
    <xf numFmtId="49" fontId="25" fillId="4" borderId="16" xfId="3" applyNumberFormat="1" applyFont="1" applyFill="1" applyBorder="1" applyAlignment="1">
      <alignment horizontal="center" vertical="top"/>
    </xf>
    <xf numFmtId="49" fontId="20" fillId="4" borderId="0" xfId="3" applyNumberFormat="1" applyFont="1" applyFill="1"/>
    <xf numFmtId="49" fontId="30" fillId="4" borderId="14" xfId="3" applyNumberFormat="1" applyFont="1" applyFill="1" applyBorder="1" applyAlignment="1">
      <alignment horizontal="center" vertical="top" wrapText="1"/>
    </xf>
    <xf numFmtId="49" fontId="21" fillId="0" borderId="0" xfId="3" applyNumberFormat="1" applyFont="1"/>
    <xf numFmtId="4" fontId="31" fillId="4" borderId="0" xfId="3" applyNumberFormat="1" applyFont="1" applyFill="1" applyAlignment="1">
      <alignment horizontal="center"/>
    </xf>
    <xf numFmtId="0" fontId="31" fillId="4" borderId="0" xfId="3" applyFont="1" applyFill="1" applyAlignment="1">
      <alignment horizontal="center"/>
    </xf>
    <xf numFmtId="49" fontId="25" fillId="5" borderId="13" xfId="3" applyNumberFormat="1" applyFont="1" applyFill="1" applyBorder="1" applyAlignment="1">
      <alignment horizontal="center" vertical="top" wrapText="1"/>
    </xf>
    <xf numFmtId="49" fontId="25" fillId="5" borderId="14" xfId="3" applyNumberFormat="1" applyFont="1" applyFill="1" applyBorder="1" applyAlignment="1">
      <alignment horizontal="center" vertical="top" wrapText="1"/>
    </xf>
    <xf numFmtId="49" fontId="25" fillId="5" borderId="14" xfId="3" applyNumberFormat="1" applyFont="1" applyFill="1" applyBorder="1" applyAlignment="1">
      <alignment horizontal="left" vertical="top" wrapText="1"/>
    </xf>
    <xf numFmtId="49" fontId="25" fillId="5" borderId="14" xfId="3" applyNumberFormat="1" applyFont="1" applyFill="1" applyBorder="1" applyAlignment="1">
      <alignment horizontal="right" vertical="top" wrapText="1"/>
    </xf>
    <xf numFmtId="49" fontId="25" fillId="5" borderId="15" xfId="3" applyNumberFormat="1" applyFont="1" applyFill="1" applyBorder="1" applyAlignment="1">
      <alignment horizontal="right" vertical="top" wrapText="1"/>
    </xf>
    <xf numFmtId="49" fontId="20" fillId="5" borderId="16" xfId="3" applyNumberFormat="1" applyFont="1" applyFill="1" applyBorder="1"/>
    <xf numFmtId="49" fontId="20" fillId="5" borderId="0" xfId="3" applyNumberFormat="1" applyFont="1" applyFill="1" applyAlignment="1">
      <alignment vertical="center" wrapText="1"/>
    </xf>
    <xf numFmtId="49" fontId="20" fillId="5" borderId="0" xfId="3" applyNumberFormat="1" applyFont="1" applyFill="1" applyAlignment="1">
      <alignment horizontal="right" vertical="top" wrapText="1"/>
    </xf>
    <xf numFmtId="49" fontId="20" fillId="5" borderId="0" xfId="3" applyNumberFormat="1" applyFont="1" applyFill="1" applyAlignment="1">
      <alignment horizontal="center" vertical="center" wrapText="1"/>
    </xf>
    <xf numFmtId="49" fontId="20" fillId="5" borderId="0" xfId="3" applyNumberFormat="1" applyFont="1" applyFill="1" applyAlignment="1">
      <alignment horizontal="center" vertical="top" wrapText="1"/>
    </xf>
    <xf numFmtId="0" fontId="20" fillId="5" borderId="0" xfId="3" applyFont="1" applyFill="1" applyAlignment="1">
      <alignment horizontal="center" vertical="top" wrapText="1"/>
    </xf>
    <xf numFmtId="2" fontId="20" fillId="5" borderId="0" xfId="3" applyNumberFormat="1" applyFont="1" applyFill="1" applyAlignment="1">
      <alignment horizontal="right" vertical="top" wrapText="1"/>
    </xf>
    <xf numFmtId="2" fontId="20" fillId="5" borderId="0" xfId="3" applyNumberFormat="1" applyFont="1" applyFill="1" applyAlignment="1">
      <alignment horizontal="center" vertical="top" wrapText="1"/>
    </xf>
    <xf numFmtId="4" fontId="20" fillId="5" borderId="0" xfId="3" applyNumberFormat="1" applyFont="1" applyFill="1" applyAlignment="1">
      <alignment horizontal="right" vertical="top" wrapText="1"/>
    </xf>
    <xf numFmtId="4" fontId="20" fillId="5" borderId="17" xfId="3" applyNumberFormat="1" applyFont="1" applyFill="1" applyBorder="1" applyAlignment="1">
      <alignment horizontal="right" vertical="top" wrapText="1"/>
    </xf>
    <xf numFmtId="167" fontId="20" fillId="5" borderId="0" xfId="3" applyNumberFormat="1" applyFont="1" applyFill="1" applyAlignment="1">
      <alignment horizontal="center" vertical="top" wrapText="1"/>
    </xf>
    <xf numFmtId="0" fontId="20" fillId="5" borderId="0" xfId="3" applyFont="1" applyFill="1" applyAlignment="1">
      <alignment horizontal="right" vertical="top" wrapText="1"/>
    </xf>
    <xf numFmtId="0" fontId="20" fillId="5" borderId="17" xfId="3" applyFont="1" applyFill="1" applyBorder="1" applyAlignment="1">
      <alignment horizontal="right" vertical="top" wrapText="1"/>
    </xf>
    <xf numFmtId="49" fontId="20" fillId="5" borderId="16" xfId="3" applyNumberFormat="1" applyFont="1" applyFill="1" applyBorder="1" applyAlignment="1">
      <alignment horizontal="center" vertical="top"/>
    </xf>
    <xf numFmtId="49" fontId="20" fillId="5" borderId="14" xfId="3" applyNumberFormat="1" applyFont="1" applyFill="1" applyBorder="1" applyAlignment="1">
      <alignment horizontal="center" vertical="top" wrapText="1"/>
    </xf>
    <xf numFmtId="0" fontId="20" fillId="5" borderId="14" xfId="3" applyFont="1" applyFill="1" applyBorder="1" applyAlignment="1">
      <alignment horizontal="center" vertical="top" wrapText="1"/>
    </xf>
    <xf numFmtId="4" fontId="20" fillId="5" borderId="14" xfId="3" applyNumberFormat="1" applyFont="1" applyFill="1" applyBorder="1" applyAlignment="1">
      <alignment horizontal="right" vertical="top" wrapText="1"/>
    </xf>
    <xf numFmtId="4" fontId="20" fillId="5" borderId="15" xfId="3" applyNumberFormat="1" applyFont="1" applyFill="1" applyBorder="1" applyAlignment="1">
      <alignment horizontal="right" vertical="top" wrapText="1"/>
    </xf>
    <xf numFmtId="1" fontId="20" fillId="5" borderId="0" xfId="3" applyNumberFormat="1" applyFont="1" applyFill="1" applyAlignment="1">
      <alignment horizontal="center" vertical="top" wrapText="1"/>
    </xf>
    <xf numFmtId="49" fontId="25" fillId="5" borderId="0" xfId="3" applyNumberFormat="1" applyFont="1" applyFill="1" applyAlignment="1">
      <alignment horizontal="center" vertical="top" wrapText="1"/>
    </xf>
    <xf numFmtId="49" fontId="25" fillId="5" borderId="0" xfId="3" applyNumberFormat="1" applyFont="1" applyFill="1" applyAlignment="1">
      <alignment horizontal="left" vertical="top" wrapText="1"/>
    </xf>
    <xf numFmtId="0" fontId="25" fillId="5" borderId="14" xfId="3" applyFont="1" applyFill="1" applyBorder="1" applyAlignment="1">
      <alignment horizontal="center" vertical="top" wrapText="1"/>
    </xf>
    <xf numFmtId="0" fontId="25" fillId="5" borderId="14" xfId="3" applyFont="1" applyFill="1" applyBorder="1" applyAlignment="1">
      <alignment horizontal="right" vertical="top" wrapText="1"/>
    </xf>
    <xf numFmtId="4" fontId="25" fillId="5" borderId="14" xfId="3" applyNumberFormat="1" applyFont="1" applyFill="1" applyBorder="1" applyAlignment="1">
      <alignment horizontal="right" vertical="top" wrapText="1"/>
    </xf>
    <xf numFmtId="4" fontId="25" fillId="5" borderId="15" xfId="3" applyNumberFormat="1" applyFont="1" applyFill="1" applyBorder="1" applyAlignment="1">
      <alignment horizontal="right" vertical="top" wrapText="1"/>
    </xf>
    <xf numFmtId="169" fontId="20" fillId="5" borderId="0" xfId="3" applyNumberFormat="1" applyFont="1" applyFill="1" applyAlignment="1">
      <alignment horizontal="center" vertical="top" wrapText="1"/>
    </xf>
    <xf numFmtId="2" fontId="20" fillId="5" borderId="14" xfId="3" applyNumberFormat="1" applyFont="1" applyFill="1" applyBorder="1" applyAlignment="1">
      <alignment horizontal="right" vertical="top" wrapText="1"/>
    </xf>
    <xf numFmtId="2" fontId="25" fillId="5" borderId="14" xfId="3" applyNumberFormat="1" applyFont="1" applyFill="1" applyBorder="1" applyAlignment="1">
      <alignment horizontal="right" vertical="top" wrapText="1"/>
    </xf>
    <xf numFmtId="0" fontId="27" fillId="5" borderId="19" xfId="4" applyFont="1" applyFill="1" applyBorder="1" applyAlignment="1">
      <alignment horizontal="left" vertical="top" wrapText="1"/>
    </xf>
    <xf numFmtId="49" fontId="25" fillId="5" borderId="16" xfId="3" applyNumberFormat="1" applyFont="1" applyFill="1" applyBorder="1" applyAlignment="1">
      <alignment horizontal="center" vertical="top"/>
    </xf>
    <xf numFmtId="49" fontId="20" fillId="5" borderId="0" xfId="3" applyNumberFormat="1" applyFont="1" applyFill="1"/>
    <xf numFmtId="4" fontId="31" fillId="5" borderId="0" xfId="3" applyNumberFormat="1" applyFont="1" applyFill="1" applyAlignment="1">
      <alignment horizontal="center"/>
    </xf>
    <xf numFmtId="0" fontId="31" fillId="5" borderId="0" xfId="3" applyFont="1" applyFill="1" applyAlignment="1">
      <alignment horizontal="center"/>
    </xf>
    <xf numFmtId="49" fontId="25" fillId="6" borderId="13" xfId="3" applyNumberFormat="1" applyFont="1" applyFill="1" applyBorder="1" applyAlignment="1">
      <alignment horizontal="center" vertical="top" wrapText="1"/>
    </xf>
    <xf numFmtId="49" fontId="25" fillId="6" borderId="14" xfId="3" applyNumberFormat="1" applyFont="1" applyFill="1" applyBorder="1" applyAlignment="1">
      <alignment horizontal="center" vertical="top" wrapText="1"/>
    </xf>
    <xf numFmtId="49" fontId="25" fillId="6" borderId="14" xfId="3" applyNumberFormat="1" applyFont="1" applyFill="1" applyBorder="1" applyAlignment="1">
      <alignment horizontal="left" vertical="top" wrapText="1"/>
    </xf>
    <xf numFmtId="49" fontId="25" fillId="6" borderId="14" xfId="3" applyNumberFormat="1" applyFont="1" applyFill="1" applyBorder="1" applyAlignment="1">
      <alignment horizontal="right" vertical="top" wrapText="1"/>
    </xf>
    <xf numFmtId="49" fontId="25" fillId="6" borderId="15" xfId="3" applyNumberFormat="1" applyFont="1" applyFill="1" applyBorder="1" applyAlignment="1">
      <alignment horizontal="right" vertical="top" wrapText="1"/>
    </xf>
    <xf numFmtId="49" fontId="20" fillId="6" borderId="16" xfId="3" applyNumberFormat="1" applyFont="1" applyFill="1" applyBorder="1"/>
    <xf numFmtId="49" fontId="20" fillId="6" borderId="0" xfId="3" applyNumberFormat="1" applyFont="1" applyFill="1" applyAlignment="1">
      <alignment vertical="center" wrapText="1"/>
    </xf>
    <xf numFmtId="49" fontId="20" fillId="6" borderId="0" xfId="3" applyNumberFormat="1" applyFont="1" applyFill="1" applyAlignment="1">
      <alignment horizontal="right" vertical="top" wrapText="1"/>
    </xf>
    <xf numFmtId="49" fontId="20" fillId="6" borderId="0" xfId="3" applyNumberFormat="1" applyFont="1" applyFill="1" applyAlignment="1">
      <alignment horizontal="center" vertical="center" wrapText="1"/>
    </xf>
    <xf numFmtId="49" fontId="20" fillId="6" borderId="0" xfId="3" applyNumberFormat="1" applyFont="1" applyFill="1" applyAlignment="1">
      <alignment horizontal="center" vertical="top" wrapText="1"/>
    </xf>
    <xf numFmtId="0" fontId="20" fillId="6" borderId="0" xfId="3" applyFont="1" applyFill="1" applyAlignment="1">
      <alignment horizontal="center" vertical="top" wrapText="1"/>
    </xf>
    <xf numFmtId="2" fontId="20" fillId="6" borderId="0" xfId="3" applyNumberFormat="1" applyFont="1" applyFill="1" applyAlignment="1">
      <alignment horizontal="right" vertical="top" wrapText="1"/>
    </xf>
    <xf numFmtId="2" fontId="20" fillId="6" borderId="0" xfId="3" applyNumberFormat="1" applyFont="1" applyFill="1" applyAlignment="1">
      <alignment horizontal="center" vertical="top" wrapText="1"/>
    </xf>
    <xf numFmtId="4" fontId="20" fillId="6" borderId="0" xfId="3" applyNumberFormat="1" applyFont="1" applyFill="1" applyAlignment="1">
      <alignment horizontal="right" vertical="top" wrapText="1"/>
    </xf>
    <xf numFmtId="4" fontId="20" fillId="6" borderId="17" xfId="3" applyNumberFormat="1" applyFont="1" applyFill="1" applyBorder="1" applyAlignment="1">
      <alignment horizontal="right" vertical="top" wrapText="1"/>
    </xf>
    <xf numFmtId="169" fontId="20" fillId="6" borderId="0" xfId="3" applyNumberFormat="1" applyFont="1" applyFill="1" applyAlignment="1">
      <alignment horizontal="center" vertical="top" wrapText="1"/>
    </xf>
    <xf numFmtId="0" fontId="20" fillId="6" borderId="0" xfId="3" applyFont="1" applyFill="1" applyAlignment="1">
      <alignment horizontal="right" vertical="top" wrapText="1"/>
    </xf>
    <xf numFmtId="0" fontId="20" fillId="6" borderId="17" xfId="3" applyFont="1" applyFill="1" applyBorder="1" applyAlignment="1">
      <alignment horizontal="right" vertical="top" wrapText="1"/>
    </xf>
    <xf numFmtId="49" fontId="20" fillId="6" borderId="16" xfId="3" applyNumberFormat="1" applyFont="1" applyFill="1" applyBorder="1" applyAlignment="1">
      <alignment horizontal="center" vertical="top"/>
    </xf>
    <xf numFmtId="49" fontId="20" fillId="6" borderId="14" xfId="3" applyNumberFormat="1" applyFont="1" applyFill="1" applyBorder="1" applyAlignment="1">
      <alignment horizontal="center" vertical="top" wrapText="1"/>
    </xf>
    <xf numFmtId="0" fontId="20" fillId="6" borderId="14" xfId="3" applyFont="1" applyFill="1" applyBorder="1" applyAlignment="1">
      <alignment horizontal="center" vertical="top" wrapText="1"/>
    </xf>
    <xf numFmtId="4" fontId="20" fillId="6" borderId="14" xfId="3" applyNumberFormat="1" applyFont="1" applyFill="1" applyBorder="1" applyAlignment="1">
      <alignment horizontal="right" vertical="top" wrapText="1"/>
    </xf>
    <xf numFmtId="4" fontId="20" fillId="6" borderId="15" xfId="3" applyNumberFormat="1" applyFont="1" applyFill="1" applyBorder="1" applyAlignment="1">
      <alignment horizontal="right" vertical="top" wrapText="1"/>
    </xf>
    <xf numFmtId="1" fontId="20" fillId="6" borderId="0" xfId="3" applyNumberFormat="1" applyFont="1" applyFill="1" applyAlignment="1">
      <alignment horizontal="center" vertical="top" wrapText="1"/>
    </xf>
    <xf numFmtId="49" fontId="25" fillId="6" borderId="0" xfId="3" applyNumberFormat="1" applyFont="1" applyFill="1" applyAlignment="1">
      <alignment horizontal="center" vertical="top" wrapText="1"/>
    </xf>
    <xf numFmtId="49" fontId="25" fillId="6" borderId="0" xfId="3" applyNumberFormat="1" applyFont="1" applyFill="1" applyAlignment="1">
      <alignment horizontal="left" vertical="top" wrapText="1"/>
    </xf>
    <xf numFmtId="0" fontId="25" fillId="6" borderId="14" xfId="3" applyFont="1" applyFill="1" applyBorder="1" applyAlignment="1">
      <alignment horizontal="center" vertical="top" wrapText="1"/>
    </xf>
    <xf numFmtId="0" fontId="25" fillId="6" borderId="14" xfId="3" applyFont="1" applyFill="1" applyBorder="1" applyAlignment="1">
      <alignment horizontal="right" vertical="top" wrapText="1"/>
    </xf>
    <xf numFmtId="4" fontId="25" fillId="6" borderId="14" xfId="3" applyNumberFormat="1" applyFont="1" applyFill="1" applyBorder="1" applyAlignment="1">
      <alignment horizontal="right" vertical="top" wrapText="1"/>
    </xf>
    <xf numFmtId="4" fontId="25" fillId="6" borderId="15" xfId="3" applyNumberFormat="1" applyFont="1" applyFill="1" applyBorder="1" applyAlignment="1">
      <alignment horizontal="right" vertical="top" wrapText="1"/>
    </xf>
    <xf numFmtId="2" fontId="20" fillId="6" borderId="17" xfId="3" applyNumberFormat="1" applyFont="1" applyFill="1" applyBorder="1" applyAlignment="1">
      <alignment horizontal="right" vertical="top" wrapText="1"/>
    </xf>
    <xf numFmtId="167" fontId="20" fillId="6" borderId="0" xfId="3" applyNumberFormat="1" applyFont="1" applyFill="1" applyAlignment="1">
      <alignment horizontal="center" vertical="top" wrapText="1"/>
    </xf>
    <xf numFmtId="2" fontId="20" fillId="6" borderId="14" xfId="3" applyNumberFormat="1" applyFont="1" applyFill="1" applyBorder="1" applyAlignment="1">
      <alignment horizontal="right" vertical="top" wrapText="1"/>
    </xf>
    <xf numFmtId="2" fontId="20" fillId="6" borderId="15" xfId="3" applyNumberFormat="1" applyFont="1" applyFill="1" applyBorder="1" applyAlignment="1">
      <alignment horizontal="right" vertical="top" wrapText="1"/>
    </xf>
    <xf numFmtId="2" fontId="25" fillId="6" borderId="14" xfId="3" applyNumberFormat="1" applyFont="1" applyFill="1" applyBorder="1" applyAlignment="1">
      <alignment horizontal="right" vertical="top" wrapText="1"/>
    </xf>
    <xf numFmtId="2" fontId="25" fillId="6" borderId="15" xfId="3" applyNumberFormat="1" applyFont="1" applyFill="1" applyBorder="1" applyAlignment="1">
      <alignment horizontal="right" vertical="top" wrapText="1"/>
    </xf>
    <xf numFmtId="0" fontId="27" fillId="6" borderId="19" xfId="4" applyFont="1" applyFill="1" applyBorder="1" applyAlignment="1">
      <alignment horizontal="left" vertical="top" wrapText="1"/>
    </xf>
    <xf numFmtId="49" fontId="25" fillId="6" borderId="16" xfId="3" applyNumberFormat="1" applyFont="1" applyFill="1" applyBorder="1" applyAlignment="1">
      <alignment horizontal="center" vertical="top"/>
    </xf>
    <xf numFmtId="49" fontId="20" fillId="6" borderId="0" xfId="3" applyNumberFormat="1" applyFont="1" applyFill="1"/>
    <xf numFmtId="4" fontId="31" fillId="6" borderId="0" xfId="3" applyNumberFormat="1" applyFont="1" applyFill="1" applyAlignment="1">
      <alignment horizontal="center"/>
    </xf>
    <xf numFmtId="0" fontId="31" fillId="6" borderId="0" xfId="3" applyFont="1" applyFill="1" applyAlignment="1">
      <alignment horizontal="center"/>
    </xf>
    <xf numFmtId="1" fontId="7" fillId="4" borderId="7" xfId="2" applyNumberFormat="1" applyFont="1" applyFill="1" applyBorder="1" applyAlignment="1">
      <alignment horizontal="center" vertical="center" shrinkToFit="1"/>
    </xf>
    <xf numFmtId="0" fontId="17" fillId="6" borderId="7" xfId="2" applyFont="1" applyFill="1" applyBorder="1" applyAlignment="1">
      <alignment horizontal="left" vertical="center" wrapText="1"/>
    </xf>
    <xf numFmtId="0" fontId="17" fillId="6" borderId="7" xfId="2" applyFont="1" applyFill="1" applyBorder="1" applyAlignment="1">
      <alignment horizontal="center" vertical="center" wrapText="1"/>
    </xf>
    <xf numFmtId="0" fontId="4" fillId="6" borderId="7" xfId="2" applyFont="1" applyFill="1" applyBorder="1" applyAlignment="1">
      <alignment horizontal="center" vertical="center" wrapText="1"/>
    </xf>
    <xf numFmtId="0" fontId="13" fillId="6" borderId="7" xfId="2" applyFill="1" applyBorder="1" applyAlignment="1">
      <alignment horizontal="center" vertical="center" wrapText="1"/>
    </xf>
    <xf numFmtId="1" fontId="7" fillId="6" borderId="7" xfId="2" applyNumberFormat="1" applyFont="1" applyFill="1" applyBorder="1" applyAlignment="1">
      <alignment horizontal="center" vertical="center" shrinkToFit="1"/>
    </xf>
    <xf numFmtId="0" fontId="13" fillId="7" borderId="7" xfId="2" applyFill="1" applyBorder="1" applyAlignment="1">
      <alignment horizontal="left" vertical="center" wrapText="1"/>
    </xf>
    <xf numFmtId="0" fontId="17" fillId="7" borderId="7" xfId="2" applyFont="1" applyFill="1" applyBorder="1" applyAlignment="1">
      <alignment horizontal="center" vertical="center" wrapText="1"/>
    </xf>
    <xf numFmtId="0" fontId="4" fillId="7" borderId="7" xfId="2" applyFont="1" applyFill="1" applyBorder="1" applyAlignment="1">
      <alignment horizontal="center" vertical="center" wrapText="1"/>
    </xf>
    <xf numFmtId="1" fontId="7" fillId="7" borderId="7" xfId="2" applyNumberFormat="1" applyFont="1" applyFill="1" applyBorder="1" applyAlignment="1">
      <alignment horizontal="center" vertical="center" shrinkToFit="1"/>
    </xf>
    <xf numFmtId="0" fontId="17" fillId="4" borderId="7" xfId="2" applyFont="1" applyFill="1" applyBorder="1" applyAlignment="1">
      <alignment horizontal="left" vertical="center" wrapText="1"/>
    </xf>
    <xf numFmtId="0" fontId="17" fillId="5" borderId="7" xfId="2" applyFont="1" applyFill="1" applyBorder="1" applyAlignment="1">
      <alignment horizontal="left" vertical="center" wrapText="1"/>
    </xf>
    <xf numFmtId="0" fontId="17" fillId="5" borderId="7" xfId="2" applyFont="1" applyFill="1" applyBorder="1" applyAlignment="1">
      <alignment horizontal="center" vertical="center" wrapText="1"/>
    </xf>
    <xf numFmtId="0" fontId="13" fillId="5" borderId="7" xfId="2" applyFill="1" applyBorder="1" applyAlignment="1">
      <alignment horizontal="center" vertical="center" wrapText="1"/>
    </xf>
    <xf numFmtId="1" fontId="7" fillId="5" borderId="7" xfId="2" applyNumberFormat="1" applyFont="1" applyFill="1" applyBorder="1" applyAlignment="1">
      <alignment horizontal="center" vertical="center" shrinkToFit="1"/>
    </xf>
    <xf numFmtId="0" fontId="14" fillId="4" borderId="7" xfId="1" applyFont="1" applyFill="1" applyBorder="1" applyAlignment="1">
      <alignment horizontal="left" vertical="center"/>
    </xf>
    <xf numFmtId="4" fontId="32" fillId="4" borderId="7" xfId="1" applyNumberFormat="1" applyFont="1" applyFill="1" applyBorder="1" applyAlignment="1">
      <alignment horizontal="center" vertical="center"/>
    </xf>
    <xf numFmtId="49" fontId="30" fillId="5" borderId="14" xfId="3" applyNumberFormat="1" applyFont="1" applyFill="1" applyBorder="1" applyAlignment="1">
      <alignment horizontal="center" vertical="top" wrapText="1"/>
    </xf>
    <xf numFmtId="49" fontId="30" fillId="6" borderId="14" xfId="3" applyNumberFormat="1" applyFont="1" applyFill="1" applyBorder="1" applyAlignment="1">
      <alignment horizontal="center" vertical="top" wrapText="1"/>
    </xf>
    <xf numFmtId="0" fontId="14" fillId="0" borderId="0" xfId="2" applyFont="1" applyAlignment="1">
      <alignment horizontal="center" vertical="center" wrapText="1"/>
    </xf>
    <xf numFmtId="0" fontId="13" fillId="0" borderId="0" xfId="2" applyAlignment="1">
      <alignment horizontal="center" vertical="center" wrapText="1"/>
    </xf>
    <xf numFmtId="0" fontId="13" fillId="7" borderId="7" xfId="2" applyFill="1" applyBorder="1" applyAlignment="1">
      <alignment horizontal="center" vertical="center" wrapText="1"/>
    </xf>
    <xf numFmtId="0" fontId="33" fillId="0" borderId="0" xfId="1" applyFont="1" applyAlignment="1">
      <alignment horizontal="center" vertical="center"/>
    </xf>
    <xf numFmtId="0" fontId="33" fillId="0" borderId="0" xfId="1" applyFont="1" applyAlignment="1">
      <alignment horizontal="left" vertical="center"/>
    </xf>
    <xf numFmtId="4" fontId="33" fillId="0" borderId="0" xfId="1" applyNumberFormat="1" applyFont="1" applyAlignment="1">
      <alignment horizontal="left" vertical="center"/>
    </xf>
    <xf numFmtId="0" fontId="2" fillId="0" borderId="0" xfId="1" applyAlignment="1">
      <alignment horizontal="left" vertical="top"/>
    </xf>
    <xf numFmtId="0" fontId="36" fillId="0" borderId="1" xfId="1" applyFont="1" applyBorder="1" applyAlignment="1">
      <alignment horizontal="left" vertical="top" wrapText="1"/>
    </xf>
    <xf numFmtId="0" fontId="2" fillId="0" borderId="33" xfId="1" applyBorder="1" applyAlignment="1">
      <alignment horizontal="left" vertical="center" wrapText="1"/>
    </xf>
    <xf numFmtId="0" fontId="2" fillId="0" borderId="34" xfId="1" applyBorder="1" applyAlignment="1">
      <alignment horizontal="left" vertical="center" wrapText="1"/>
    </xf>
    <xf numFmtId="0" fontId="2" fillId="0" borderId="37" xfId="1" applyBorder="1" applyAlignment="1">
      <alignment horizontal="left" wrapText="1"/>
    </xf>
    <xf numFmtId="0" fontId="2" fillId="0" borderId="38" xfId="1" applyBorder="1" applyAlignment="1">
      <alignment horizontal="left" wrapText="1"/>
    </xf>
    <xf numFmtId="0" fontId="2" fillId="0" borderId="40" xfId="1" applyBorder="1" applyAlignment="1">
      <alignment horizontal="left" wrapText="1"/>
    </xf>
    <xf numFmtId="0" fontId="2" fillId="0" borderId="43" xfId="1" applyBorder="1" applyAlignment="1">
      <alignment horizontal="left" wrapText="1"/>
    </xf>
    <xf numFmtId="0" fontId="2" fillId="0" borderId="44" xfId="1" applyBorder="1" applyAlignment="1">
      <alignment horizontal="left" wrapText="1"/>
    </xf>
    <xf numFmtId="0" fontId="2" fillId="0" borderId="45" xfId="1" applyBorder="1" applyAlignment="1">
      <alignment horizontal="left" vertical="center" wrapText="1"/>
    </xf>
    <xf numFmtId="0" fontId="2" fillId="0" borderId="46" xfId="1" applyBorder="1" applyAlignment="1">
      <alignment horizontal="left" vertical="center" wrapText="1"/>
    </xf>
    <xf numFmtId="0" fontId="2" fillId="0" borderId="52" xfId="1" applyBorder="1" applyAlignment="1">
      <alignment horizontal="left" wrapText="1"/>
    </xf>
    <xf numFmtId="0" fontId="2" fillId="0" borderId="53" xfId="1" applyBorder="1" applyAlignment="1">
      <alignment horizontal="left" wrapText="1"/>
    </xf>
    <xf numFmtId="0" fontId="2" fillId="0" borderId="54" xfId="1" applyBorder="1" applyAlignment="1">
      <alignment horizontal="left" wrapText="1"/>
    </xf>
    <xf numFmtId="0" fontId="2" fillId="0" borderId="25" xfId="1" applyBorder="1" applyAlignment="1">
      <alignment vertical="center" wrapText="1"/>
    </xf>
    <xf numFmtId="0" fontId="2" fillId="0" borderId="0" xfId="1" applyAlignment="1">
      <alignment vertical="center" wrapText="1"/>
    </xf>
    <xf numFmtId="1" fontId="38" fillId="0" borderId="0" xfId="1" applyNumberFormat="1" applyFont="1" applyAlignment="1">
      <alignment vertical="top" shrinkToFit="1"/>
    </xf>
    <xf numFmtId="0" fontId="36" fillId="0" borderId="0" xfId="1" applyFont="1" applyAlignment="1">
      <alignment vertical="top" wrapText="1"/>
    </xf>
    <xf numFmtId="0" fontId="2" fillId="0" borderId="24" xfId="1" applyBorder="1" applyAlignment="1">
      <alignment vertical="center" wrapText="1"/>
    </xf>
    <xf numFmtId="0" fontId="34" fillId="0" borderId="23" xfId="1" applyFont="1" applyBorder="1" applyAlignment="1">
      <alignment vertical="top" wrapText="1"/>
    </xf>
    <xf numFmtId="1" fontId="39" fillId="0" borderId="29" xfId="1" applyNumberFormat="1" applyFont="1" applyBorder="1" applyAlignment="1">
      <alignment horizontal="center" vertical="center" shrinkToFit="1"/>
    </xf>
    <xf numFmtId="1" fontId="39" fillId="0" borderId="5" xfId="1" applyNumberFormat="1" applyFont="1" applyBorder="1" applyAlignment="1">
      <alignment horizontal="center" vertical="center" shrinkToFit="1"/>
    </xf>
    <xf numFmtId="1" fontId="39" fillId="0" borderId="30" xfId="1" applyNumberFormat="1" applyFont="1" applyBorder="1" applyAlignment="1">
      <alignment horizontal="center" vertical="center" shrinkToFit="1"/>
    </xf>
    <xf numFmtId="0" fontId="2" fillId="7" borderId="35" xfId="1" applyFill="1" applyBorder="1" applyAlignment="1">
      <alignment horizontal="left" wrapText="1"/>
    </xf>
    <xf numFmtId="0" fontId="2" fillId="7" borderId="36" xfId="1" applyFill="1" applyBorder="1" applyAlignment="1">
      <alignment horizontal="left" wrapText="1"/>
    </xf>
    <xf numFmtId="0" fontId="2" fillId="8" borderId="39" xfId="1" applyFill="1" applyBorder="1" applyAlignment="1">
      <alignment horizontal="left" wrapText="1"/>
    </xf>
    <xf numFmtId="0" fontId="2" fillId="8" borderId="41" xfId="1" applyFill="1" applyBorder="1" applyAlignment="1">
      <alignment horizontal="left" wrapText="1"/>
    </xf>
    <xf numFmtId="0" fontId="2" fillId="8" borderId="42" xfId="1" applyFill="1" applyBorder="1" applyAlignment="1">
      <alignment horizontal="left" wrapText="1"/>
    </xf>
    <xf numFmtId="0" fontId="2" fillId="9" borderId="47" xfId="1" applyFill="1" applyBorder="1" applyAlignment="1">
      <alignment horizontal="left" wrapText="1"/>
    </xf>
    <xf numFmtId="0" fontId="2" fillId="9" borderId="48" xfId="1" applyFill="1" applyBorder="1" applyAlignment="1">
      <alignment horizontal="left" wrapText="1"/>
    </xf>
    <xf numFmtId="0" fontId="2" fillId="9" borderId="49" xfId="1" applyFill="1" applyBorder="1" applyAlignment="1">
      <alignment horizontal="left" wrapText="1"/>
    </xf>
    <xf numFmtId="0" fontId="2" fillId="9" borderId="50" xfId="1" applyFill="1" applyBorder="1" applyAlignment="1">
      <alignment horizontal="left" wrapText="1"/>
    </xf>
    <xf numFmtId="4" fontId="33" fillId="0" borderId="0" xfId="1" applyNumberFormat="1" applyFont="1" applyAlignment="1">
      <alignment horizontal="center" vertical="center"/>
    </xf>
    <xf numFmtId="4" fontId="40" fillId="0" borderId="0" xfId="1" applyNumberFormat="1" applyFont="1" applyAlignment="1">
      <alignment horizontal="left" vertical="center"/>
    </xf>
    <xf numFmtId="0" fontId="40" fillId="0" borderId="0" xfId="1" applyFont="1" applyAlignment="1">
      <alignment horizontal="left" vertical="center"/>
    </xf>
    <xf numFmtId="4" fontId="32" fillId="0" borderId="0" xfId="1" applyNumberFormat="1" applyFont="1" applyAlignment="1">
      <alignment horizontal="left" vertical="center"/>
    </xf>
    <xf numFmtId="4" fontId="32" fillId="0" borderId="0" xfId="1" applyNumberFormat="1" applyFont="1" applyAlignment="1">
      <alignment horizontal="center" vertical="center"/>
    </xf>
    <xf numFmtId="49" fontId="20" fillId="0" borderId="0" xfId="3" applyNumberFormat="1" applyFont="1" applyAlignment="1">
      <alignment horizontal="left" vertical="top" wrapText="1"/>
    </xf>
    <xf numFmtId="49" fontId="20" fillId="0" borderId="16" xfId="3" applyNumberFormat="1" applyFont="1" applyBorder="1" applyAlignment="1">
      <alignment horizontal="center"/>
    </xf>
    <xf numFmtId="49" fontId="20" fillId="0" borderId="0" xfId="3" applyNumberFormat="1" applyFont="1" applyAlignment="1">
      <alignment horizontal="center"/>
    </xf>
    <xf numFmtId="49" fontId="20" fillId="0" borderId="17" xfId="3" applyNumberFormat="1" applyFont="1" applyBorder="1" applyAlignment="1">
      <alignment horizontal="center"/>
    </xf>
    <xf numFmtId="49" fontId="20" fillId="0" borderId="13" xfId="3" applyNumberFormat="1" applyFont="1" applyBorder="1" applyAlignment="1">
      <alignment horizontal="center"/>
    </xf>
    <xf numFmtId="49" fontId="20" fillId="0" borderId="14" xfId="3" applyNumberFormat="1" applyFont="1" applyBorder="1" applyAlignment="1">
      <alignment horizontal="center"/>
    </xf>
    <xf numFmtId="49" fontId="20" fillId="0" borderId="15" xfId="3" applyNumberFormat="1" applyFont="1" applyBorder="1" applyAlignment="1">
      <alignment horizontal="center"/>
    </xf>
    <xf numFmtId="49" fontId="20" fillId="0" borderId="10" xfId="3" applyNumberFormat="1" applyFont="1" applyBorder="1" applyAlignment="1">
      <alignment horizontal="center"/>
    </xf>
    <xf numFmtId="49" fontId="20" fillId="0" borderId="11" xfId="3" applyNumberFormat="1" applyFont="1" applyBorder="1" applyAlignment="1">
      <alignment horizontal="center"/>
    </xf>
    <xf numFmtId="49" fontId="20" fillId="0" borderId="12" xfId="3" applyNumberFormat="1" applyFont="1" applyBorder="1" applyAlignment="1">
      <alignment horizontal="center"/>
    </xf>
    <xf numFmtId="49" fontId="20" fillId="0" borderId="10" xfId="3" applyNumberFormat="1" applyFont="1" applyBorder="1" applyAlignment="1">
      <alignment horizontal="center" wrapText="1"/>
    </xf>
    <xf numFmtId="49" fontId="20" fillId="0" borderId="11" xfId="3" applyNumberFormat="1" applyFont="1" applyBorder="1" applyAlignment="1">
      <alignment horizontal="center" wrapText="1"/>
    </xf>
    <xf numFmtId="49" fontId="20" fillId="0" borderId="12" xfId="3" applyNumberFormat="1" applyFont="1" applyBorder="1" applyAlignment="1">
      <alignment horizontal="center" wrapText="1"/>
    </xf>
    <xf numFmtId="49" fontId="20" fillId="0" borderId="7" xfId="3" applyNumberFormat="1" applyFont="1" applyBorder="1" applyAlignment="1">
      <alignment horizontal="center" vertical="center" wrapText="1"/>
    </xf>
    <xf numFmtId="49" fontId="20" fillId="0" borderId="7" xfId="3" applyNumberFormat="1" applyFont="1" applyBorder="1" applyAlignment="1">
      <alignment horizontal="center" vertical="center"/>
    </xf>
    <xf numFmtId="0" fontId="20" fillId="0" borderId="0" xfId="3" applyFont="1" applyAlignment="1">
      <alignment horizontal="left" vertical="top" wrapText="1"/>
    </xf>
    <xf numFmtId="0" fontId="25" fillId="0" borderId="10" xfId="3" applyFont="1" applyBorder="1" applyAlignment="1">
      <alignment horizontal="left" vertical="center" wrapText="1"/>
    </xf>
    <xf numFmtId="0" fontId="25" fillId="0" borderId="11" xfId="3" applyFont="1" applyBorder="1" applyAlignment="1">
      <alignment horizontal="left" vertical="center" wrapText="1"/>
    </xf>
    <xf numFmtId="0" fontId="25" fillId="0" borderId="12" xfId="3" applyFont="1" applyBorder="1" applyAlignment="1">
      <alignment horizontal="left" vertical="center" wrapText="1"/>
    </xf>
    <xf numFmtId="0" fontId="25" fillId="0" borderId="14" xfId="3" applyFont="1" applyBorder="1" applyAlignment="1">
      <alignment horizontal="left" vertical="top" wrapText="1"/>
    </xf>
    <xf numFmtId="0" fontId="20" fillId="0" borderId="17" xfId="3" applyFont="1" applyBorder="1" applyAlignment="1">
      <alignment horizontal="left" vertical="top" wrapText="1"/>
    </xf>
    <xf numFmtId="0" fontId="23" fillId="0" borderId="0" xfId="3" applyFont="1" applyAlignment="1">
      <alignment horizontal="left" wrapText="1"/>
    </xf>
    <xf numFmtId="0" fontId="23" fillId="0" borderId="0" xfId="3" applyFont="1" applyAlignment="1">
      <alignment wrapText="1"/>
    </xf>
    <xf numFmtId="49" fontId="20" fillId="0" borderId="14" xfId="3" applyNumberFormat="1" applyFont="1" applyBorder="1" applyAlignment="1">
      <alignment horizontal="left" vertical="top" wrapText="1"/>
    </xf>
    <xf numFmtId="49" fontId="25" fillId="0" borderId="14" xfId="3" applyNumberFormat="1" applyFont="1" applyBorder="1" applyAlignment="1">
      <alignment horizontal="left" vertical="top" wrapText="1"/>
    </xf>
    <xf numFmtId="49" fontId="20" fillId="0" borderId="17" xfId="3" applyNumberFormat="1" applyFont="1" applyBorder="1" applyAlignment="1">
      <alignment horizontal="left" vertical="top" wrapText="1"/>
    </xf>
    <xf numFmtId="0" fontId="25" fillId="4" borderId="10" xfId="3" applyFont="1" applyFill="1" applyBorder="1" applyAlignment="1">
      <alignment horizontal="left" vertical="center" wrapText="1"/>
    </xf>
    <xf numFmtId="0" fontId="25" fillId="4" borderId="11" xfId="3" applyFont="1" applyFill="1" applyBorder="1" applyAlignment="1">
      <alignment horizontal="left" vertical="center" wrapText="1"/>
    </xf>
    <xf numFmtId="0" fontId="25" fillId="4" borderId="12" xfId="3" applyFont="1" applyFill="1" applyBorder="1" applyAlignment="1">
      <alignment horizontal="left" vertical="center" wrapText="1"/>
    </xf>
    <xf numFmtId="0" fontId="30" fillId="4" borderId="14" xfId="3" applyFont="1" applyFill="1" applyBorder="1" applyAlignment="1">
      <alignment horizontal="left" vertical="top" wrapText="1"/>
    </xf>
    <xf numFmtId="49" fontId="20" fillId="4" borderId="14" xfId="3" applyNumberFormat="1" applyFont="1" applyFill="1" applyBorder="1" applyAlignment="1">
      <alignment horizontal="left" vertical="top" wrapText="1"/>
    </xf>
    <xf numFmtId="49" fontId="20" fillId="4" borderId="0" xfId="3" applyNumberFormat="1" applyFont="1" applyFill="1" applyAlignment="1">
      <alignment horizontal="left" vertical="top" wrapText="1"/>
    </xf>
    <xf numFmtId="49" fontId="25" fillId="4" borderId="14" xfId="3" applyNumberFormat="1" applyFont="1" applyFill="1" applyBorder="1" applyAlignment="1">
      <alignment horizontal="left" vertical="top" wrapText="1"/>
    </xf>
    <xf numFmtId="0" fontId="25" fillId="4" borderId="14" xfId="3" applyFont="1" applyFill="1" applyBorder="1" applyAlignment="1">
      <alignment horizontal="left" vertical="top" wrapText="1"/>
    </xf>
    <xf numFmtId="0" fontId="20" fillId="4" borderId="0" xfId="3" applyFont="1" applyFill="1" applyAlignment="1">
      <alignment horizontal="left" vertical="top" wrapText="1"/>
    </xf>
    <xf numFmtId="0" fontId="20" fillId="4" borderId="17" xfId="3" applyFont="1" applyFill="1" applyBorder="1" applyAlignment="1">
      <alignment horizontal="left" vertical="top" wrapText="1"/>
    </xf>
    <xf numFmtId="0" fontId="25" fillId="5" borderId="10" xfId="3" applyFont="1" applyFill="1" applyBorder="1" applyAlignment="1">
      <alignment horizontal="left" vertical="center" wrapText="1"/>
    </xf>
    <xf numFmtId="0" fontId="25" fillId="5" borderId="11" xfId="3" applyFont="1" applyFill="1" applyBorder="1" applyAlignment="1">
      <alignment horizontal="left" vertical="center" wrapText="1"/>
    </xf>
    <xf numFmtId="0" fontId="25" fillId="5" borderId="12" xfId="3" applyFont="1" applyFill="1" applyBorder="1" applyAlignment="1">
      <alignment horizontal="left" vertical="center" wrapText="1"/>
    </xf>
    <xf numFmtId="0" fontId="30" fillId="5" borderId="14" xfId="3" applyFont="1" applyFill="1" applyBorder="1" applyAlignment="1">
      <alignment horizontal="left" vertical="top" wrapText="1"/>
    </xf>
    <xf numFmtId="0" fontId="20" fillId="5" borderId="0" xfId="3" applyFont="1" applyFill="1" applyAlignment="1">
      <alignment horizontal="left" vertical="top" wrapText="1"/>
    </xf>
    <xf numFmtId="0" fontId="20" fillId="5" borderId="17" xfId="3" applyFont="1" applyFill="1" applyBorder="1" applyAlignment="1">
      <alignment horizontal="left" vertical="top" wrapText="1"/>
    </xf>
    <xf numFmtId="49" fontId="20" fillId="5" borderId="0" xfId="3" applyNumberFormat="1" applyFont="1" applyFill="1" applyAlignment="1">
      <alignment horizontal="left" vertical="top" wrapText="1"/>
    </xf>
    <xf numFmtId="49" fontId="20" fillId="4" borderId="17" xfId="3" applyNumberFormat="1" applyFont="1" applyFill="1" applyBorder="1" applyAlignment="1">
      <alignment horizontal="left" vertical="top" wrapText="1"/>
    </xf>
    <xf numFmtId="49" fontId="25" fillId="5" borderId="14" xfId="3" applyNumberFormat="1" applyFont="1" applyFill="1" applyBorder="1" applyAlignment="1">
      <alignment horizontal="left" vertical="top" wrapText="1"/>
    </xf>
    <xf numFmtId="0" fontId="25" fillId="5" borderId="14" xfId="3" applyFont="1" applyFill="1" applyBorder="1" applyAlignment="1">
      <alignment horizontal="left" vertical="top" wrapText="1"/>
    </xf>
    <xf numFmtId="49" fontId="20" fillId="5" borderId="14" xfId="3" applyNumberFormat="1" applyFont="1" applyFill="1" applyBorder="1" applyAlignment="1">
      <alignment horizontal="left" vertical="top" wrapText="1"/>
    </xf>
    <xf numFmtId="49" fontId="20" fillId="5" borderId="17" xfId="3" applyNumberFormat="1" applyFont="1" applyFill="1" applyBorder="1" applyAlignment="1">
      <alignment horizontal="left" vertical="top" wrapText="1"/>
    </xf>
    <xf numFmtId="0" fontId="25" fillId="6" borderId="10" xfId="3" applyFont="1" applyFill="1" applyBorder="1" applyAlignment="1">
      <alignment horizontal="left" vertical="center" wrapText="1"/>
    </xf>
    <xf numFmtId="0" fontId="25" fillId="6" borderId="11" xfId="3" applyFont="1" applyFill="1" applyBorder="1" applyAlignment="1">
      <alignment horizontal="left" vertical="center" wrapText="1"/>
    </xf>
    <xf numFmtId="0" fontId="25" fillId="6" borderId="12" xfId="3" applyFont="1" applyFill="1" applyBorder="1" applyAlignment="1">
      <alignment horizontal="left" vertical="center" wrapText="1"/>
    </xf>
    <xf numFmtId="0" fontId="30" fillId="6" borderId="14" xfId="3" applyFont="1" applyFill="1" applyBorder="1" applyAlignment="1">
      <alignment horizontal="left" vertical="top" wrapText="1"/>
    </xf>
    <xf numFmtId="0" fontId="20" fillId="6" borderId="0" xfId="3" applyFont="1" applyFill="1" applyAlignment="1">
      <alignment horizontal="left" vertical="top" wrapText="1"/>
    </xf>
    <xf numFmtId="0" fontId="20" fillId="6" borderId="17" xfId="3" applyFont="1" applyFill="1" applyBorder="1" applyAlignment="1">
      <alignment horizontal="left" vertical="top" wrapText="1"/>
    </xf>
    <xf numFmtId="49" fontId="20" fillId="6" borderId="0" xfId="3" applyNumberFormat="1" applyFont="1" applyFill="1" applyAlignment="1">
      <alignment horizontal="left" vertical="top" wrapText="1"/>
    </xf>
    <xf numFmtId="49" fontId="25" fillId="6" borderId="14" xfId="3" applyNumberFormat="1" applyFont="1" applyFill="1" applyBorder="1" applyAlignment="1">
      <alignment horizontal="left" vertical="top" wrapText="1"/>
    </xf>
    <xf numFmtId="0" fontId="25" fillId="6" borderId="14" xfId="3" applyFont="1" applyFill="1" applyBorder="1" applyAlignment="1">
      <alignment horizontal="left" vertical="top" wrapText="1"/>
    </xf>
    <xf numFmtId="49" fontId="20" fillId="6" borderId="14" xfId="3" applyNumberFormat="1" applyFont="1" applyFill="1" applyBorder="1" applyAlignment="1">
      <alignment horizontal="left" vertical="top" wrapText="1"/>
    </xf>
    <xf numFmtId="49" fontId="20" fillId="6" borderId="17" xfId="3" applyNumberFormat="1" applyFont="1" applyFill="1" applyBorder="1" applyAlignment="1">
      <alignment horizontal="left" vertical="top" wrapText="1"/>
    </xf>
    <xf numFmtId="49" fontId="25" fillId="0" borderId="0" xfId="3" applyNumberFormat="1" applyFont="1" applyAlignment="1">
      <alignment horizontal="left" vertical="top" wrapText="1"/>
    </xf>
    <xf numFmtId="49" fontId="29" fillId="0" borderId="14" xfId="3" applyNumberFormat="1" applyFont="1" applyBorder="1" applyAlignment="1">
      <alignment horizontal="center" vertical="top"/>
    </xf>
    <xf numFmtId="49" fontId="23" fillId="0" borderId="18" xfId="3" applyNumberFormat="1" applyFont="1" applyBorder="1" applyAlignment="1">
      <alignment vertical="top" wrapText="1"/>
    </xf>
    <xf numFmtId="49" fontId="23" fillId="0" borderId="18" xfId="3" applyNumberFormat="1" applyFont="1" applyBorder="1" applyAlignment="1">
      <alignment horizontal="right" vertical="top" wrapText="1"/>
    </xf>
    <xf numFmtId="0" fontId="17" fillId="0" borderId="7" xfId="2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1" fontId="7" fillId="0" borderId="5" xfId="1" applyNumberFormat="1" applyFont="1" applyBorder="1" applyAlignment="1">
      <alignment horizontal="center" vertical="center" shrinkToFit="1"/>
    </xf>
    <xf numFmtId="1" fontId="7" fillId="0" borderId="6" xfId="1" applyNumberFormat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2" borderId="5" xfId="1" applyFont="1" applyFill="1" applyBorder="1" applyAlignment="1">
      <alignment horizontal="left" vertical="center" wrapText="1"/>
    </xf>
    <xf numFmtId="0" fontId="9" fillId="2" borderId="6" xfId="1" applyFont="1" applyFill="1" applyBorder="1" applyAlignment="1">
      <alignment horizontal="left" vertical="center" wrapText="1"/>
    </xf>
    <xf numFmtId="0" fontId="5" fillId="0" borderId="4" xfId="1" applyFont="1" applyBorder="1" applyAlignment="1">
      <alignment horizontal="center" vertical="center" wrapText="1"/>
    </xf>
    <xf numFmtId="0" fontId="2" fillId="0" borderId="5" xfId="1" applyBorder="1" applyAlignment="1">
      <alignment horizontal="left" vertical="center" wrapText="1"/>
    </xf>
    <xf numFmtId="0" fontId="2" fillId="0" borderId="6" xfId="1" applyBorder="1" applyAlignment="1">
      <alignment horizontal="left" vertical="center" wrapText="1"/>
    </xf>
    <xf numFmtId="0" fontId="2" fillId="2" borderId="5" xfId="1" applyFill="1" applyBorder="1" applyAlignment="1">
      <alignment horizontal="left" vertical="center" wrapText="1"/>
    </xf>
    <xf numFmtId="0" fontId="2" fillId="2" borderId="6" xfId="1" applyFill="1" applyBorder="1" applyAlignment="1">
      <alignment horizontal="left" vertical="center" wrapText="1"/>
    </xf>
    <xf numFmtId="0" fontId="2" fillId="0" borderId="30" xfId="1" applyBorder="1" applyAlignment="1">
      <alignment horizontal="left" vertical="center" wrapText="1"/>
    </xf>
    <xf numFmtId="0" fontId="2" fillId="0" borderId="57" xfId="1" applyBorder="1" applyAlignment="1">
      <alignment horizontal="left" vertical="center" wrapText="1"/>
    </xf>
    <xf numFmtId="0" fontId="36" fillId="0" borderId="20" xfId="1" applyFont="1" applyBorder="1" applyAlignment="1">
      <alignment horizontal="center" vertical="top" wrapText="1"/>
    </xf>
    <xf numFmtId="0" fontId="36" fillId="0" borderId="21" xfId="1" applyFont="1" applyBorder="1" applyAlignment="1">
      <alignment horizontal="center" vertical="top" wrapText="1"/>
    </xf>
    <xf numFmtId="0" fontId="36" fillId="0" borderId="22" xfId="1" applyFont="1" applyBorder="1" applyAlignment="1">
      <alignment horizontal="center" vertical="top" wrapText="1"/>
    </xf>
    <xf numFmtId="0" fontId="2" fillId="0" borderId="32" xfId="1" applyBorder="1" applyAlignment="1">
      <alignment horizontal="left" vertical="center" wrapText="1"/>
    </xf>
    <xf numFmtId="0" fontId="36" fillId="0" borderId="5" xfId="1" applyFont="1" applyBorder="1" applyAlignment="1">
      <alignment horizontal="left" vertical="top" wrapText="1"/>
    </xf>
    <xf numFmtId="0" fontId="36" fillId="0" borderId="6" xfId="1" applyFont="1" applyBorder="1" applyAlignment="1">
      <alignment horizontal="left" vertical="top" wrapText="1"/>
    </xf>
    <xf numFmtId="0" fontId="2" fillId="0" borderId="51" xfId="1" applyBorder="1" applyAlignment="1">
      <alignment horizontal="left" vertical="center" wrapText="1"/>
    </xf>
    <xf numFmtId="0" fontId="2" fillId="0" borderId="55" xfId="1" applyBorder="1" applyAlignment="1">
      <alignment horizontal="left" vertical="center" wrapText="1"/>
    </xf>
    <xf numFmtId="0" fontId="2" fillId="0" borderId="56" xfId="1" applyBorder="1" applyAlignment="1">
      <alignment horizontal="left" vertical="center" wrapText="1"/>
    </xf>
    <xf numFmtId="0" fontId="2" fillId="0" borderId="29" xfId="1" applyBorder="1" applyAlignment="1">
      <alignment horizontal="left" vertical="center" wrapText="1"/>
    </xf>
    <xf numFmtId="0" fontId="2" fillId="0" borderId="31" xfId="1" applyBorder="1" applyAlignment="1">
      <alignment horizontal="left" vertical="center" wrapText="1"/>
    </xf>
    <xf numFmtId="0" fontId="36" fillId="0" borderId="30" xfId="1" applyFont="1" applyBorder="1" applyAlignment="1">
      <alignment horizontal="left" vertical="top" wrapText="1"/>
    </xf>
    <xf numFmtId="0" fontId="36" fillId="0" borderId="32" xfId="1" applyFont="1" applyBorder="1" applyAlignment="1">
      <alignment horizontal="left" vertical="top" wrapText="1"/>
    </xf>
    <xf numFmtId="0" fontId="36" fillId="0" borderId="26" xfId="1" applyFont="1" applyBorder="1" applyAlignment="1">
      <alignment horizontal="center" vertical="top" wrapText="1"/>
    </xf>
    <xf numFmtId="0" fontId="36" fillId="0" borderId="27" xfId="1" applyFont="1" applyBorder="1" applyAlignment="1">
      <alignment horizontal="center" vertical="top" wrapText="1"/>
    </xf>
    <xf numFmtId="0" fontId="36" fillId="0" borderId="28" xfId="1" applyFont="1" applyBorder="1" applyAlignment="1">
      <alignment horizontal="center" vertical="top" wrapText="1"/>
    </xf>
  </cellXfs>
  <cellStyles count="5">
    <cellStyle name="Обычный" xfId="0" builtinId="0"/>
    <cellStyle name="Обычный 11" xfId="4" xr:uid="{BB6B25D3-DB18-4720-B85B-90FC03566118}"/>
    <cellStyle name="Обычный 2" xfId="1" xr:uid="{0877D819-910F-4A77-AAF6-64A2F773020B}"/>
    <cellStyle name="Обычный 3" xfId="2" xr:uid="{97C4F3BF-8484-4FD2-B7E9-285792A98E4E}"/>
    <cellStyle name="Обычный 4" xfId="3" xr:uid="{E64BAE0E-F353-4CF9-A3FD-0568679935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392026</xdr:colOff>
      <xdr:row>32</xdr:row>
      <xdr:rowOff>10377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89A3D95-617D-4F3D-92C5-F4601F09B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55226" cy="6106377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44</xdr:col>
      <xdr:colOff>373654</xdr:colOff>
      <xdr:row>49</xdr:row>
      <xdr:rowOff>153698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EE9D7AD-D52B-4C7D-9429-9705B47D3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2400" y="190500"/>
          <a:ext cx="15613654" cy="9297698"/>
        </a:xfrm>
        <a:prstGeom prst="rect">
          <a:avLst/>
        </a:prstGeom>
      </xdr:spPr>
    </xdr:pic>
    <xdr:clientData/>
  </xdr:twoCellAnchor>
  <xdr:twoCellAnchor editAs="oneCell">
    <xdr:from>
      <xdr:col>44</xdr:col>
      <xdr:colOff>517072</xdr:colOff>
      <xdr:row>2</xdr:row>
      <xdr:rowOff>40821</xdr:rowOff>
    </xdr:from>
    <xdr:to>
      <xdr:col>60</xdr:col>
      <xdr:colOff>537485</xdr:colOff>
      <xdr:row>46</xdr:row>
      <xdr:rowOff>156307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4EEBEB8-5457-4E57-88A3-44080CE3B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459215" y="421821"/>
          <a:ext cx="9817556" cy="8497486"/>
        </a:xfrm>
        <a:prstGeom prst="rect">
          <a:avLst/>
        </a:prstGeom>
      </xdr:spPr>
    </xdr:pic>
    <xdr:clientData/>
  </xdr:twoCellAnchor>
  <xdr:twoCellAnchor editAs="oneCell">
    <xdr:from>
      <xdr:col>61</xdr:col>
      <xdr:colOff>0</xdr:colOff>
      <xdr:row>2</xdr:row>
      <xdr:rowOff>0</xdr:rowOff>
    </xdr:from>
    <xdr:to>
      <xdr:col>79</xdr:col>
      <xdr:colOff>533652</xdr:colOff>
      <xdr:row>48</xdr:row>
      <xdr:rowOff>115539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401776C-7BE5-409A-BA73-382840BA0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351607" y="381000"/>
          <a:ext cx="11555438" cy="88785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0</xdr:col>
      <xdr:colOff>7278116</xdr:colOff>
      <xdr:row>45</xdr:row>
      <xdr:rowOff>271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393A01A-36E1-47DD-8F87-ED3C94003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81775"/>
          <a:ext cx="7278116" cy="19433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1052;&#1086;&#1077;/&#1050;&#1057;/+%20&#1050;&#1057;-1%20&#1079;&#1072;&#1082;&#1088;&#1099;&#1090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EB4D-74D6-4BA6-8263-3A6531ED1C35}">
  <sheetPr>
    <pageSetUpPr fitToPage="1"/>
  </sheetPr>
  <dimension ref="A1:AZ415"/>
  <sheetViews>
    <sheetView view="pageBreakPreview" topLeftCell="A170" zoomScale="115" zoomScaleNormal="100" zoomScaleSheetLayoutView="115" workbookViewId="0">
      <selection activeCell="A252" sqref="A252:XFD281"/>
    </sheetView>
  </sheetViews>
  <sheetFormatPr defaultColWidth="9.140625" defaultRowHeight="11.25" customHeight="1" x14ac:dyDescent="0.2"/>
  <cols>
    <col min="1" max="2" width="7.5703125" style="138" customWidth="1"/>
    <col min="3" max="3" width="11.5703125" style="138" customWidth="1"/>
    <col min="4" max="4" width="10.42578125" style="138" customWidth="1"/>
    <col min="5" max="5" width="13.28515625" style="138" customWidth="1"/>
    <col min="6" max="6" width="8.5703125" style="138" customWidth="1"/>
    <col min="7" max="7" width="9.42578125" style="138" customWidth="1"/>
    <col min="8" max="8" width="12.7109375" style="138" customWidth="1"/>
    <col min="9" max="9" width="11.7109375" style="138" customWidth="1"/>
    <col min="10" max="10" width="12.7109375" style="138" customWidth="1"/>
    <col min="11" max="11" width="10.5703125" style="138" customWidth="1"/>
    <col min="12" max="12" width="11.7109375" style="138" customWidth="1"/>
    <col min="13" max="13" width="13.28515625" style="138" customWidth="1"/>
    <col min="14" max="14" width="8.85546875" style="138" customWidth="1"/>
    <col min="15" max="15" width="17.7109375" style="138" customWidth="1"/>
    <col min="16" max="16" width="13" style="138" bestFit="1" customWidth="1"/>
    <col min="17" max="17" width="16.28515625" style="138" customWidth="1"/>
    <col min="18" max="18" width="26.7109375" style="138" customWidth="1"/>
    <col min="19" max="19" width="9.140625" style="138"/>
    <col min="20" max="20" width="101" style="50" hidden="1" customWidth="1"/>
    <col min="21" max="21" width="38.5703125" style="50" hidden="1" customWidth="1"/>
    <col min="22" max="22" width="89.42578125" style="50" hidden="1" customWidth="1"/>
    <col min="23" max="23" width="38.5703125" style="50" hidden="1" customWidth="1"/>
    <col min="24" max="24" width="89.42578125" style="50" hidden="1" customWidth="1"/>
    <col min="25" max="25" width="38.5703125" style="50" hidden="1" customWidth="1"/>
    <col min="26" max="27" width="101" style="50" hidden="1" customWidth="1"/>
    <col min="28" max="29" width="38.5703125" style="50" hidden="1" customWidth="1"/>
    <col min="30" max="33" width="166.42578125" style="50" hidden="1" customWidth="1"/>
    <col min="34" max="34" width="32.28515625" style="50" hidden="1" customWidth="1"/>
    <col min="35" max="35" width="139.7109375" style="50" hidden="1" customWidth="1"/>
    <col min="36" max="39" width="32.28515625" style="50" hidden="1" customWidth="1"/>
    <col min="40" max="41" width="139.7109375" style="50" hidden="1" customWidth="1"/>
    <col min="42" max="48" width="101.140625" style="50" hidden="1" customWidth="1"/>
    <col min="49" max="49" width="66" style="50" hidden="1" customWidth="1"/>
    <col min="50" max="50" width="68.85546875" style="50" hidden="1" customWidth="1"/>
    <col min="51" max="51" width="66" style="50" hidden="1" customWidth="1"/>
    <col min="52" max="52" width="68.85546875" style="50" hidden="1" customWidth="1"/>
    <col min="53" max="16384" width="9.140625" style="138"/>
  </cols>
  <sheetData>
    <row r="1" spans="1:29" s="47" customFormat="1" ht="15" hidden="1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29" s="47" customFormat="1" ht="15" hidden="1" x14ac:dyDescent="0.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325" t="s">
        <v>218</v>
      </c>
      <c r="N2" s="326"/>
      <c r="O2" s="327"/>
    </row>
    <row r="3" spans="1:29" s="47" customFormat="1" ht="15" hidden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8" t="s">
        <v>219</v>
      </c>
      <c r="M3" s="325" t="s">
        <v>220</v>
      </c>
      <c r="N3" s="326"/>
      <c r="O3" s="327"/>
    </row>
    <row r="4" spans="1:29" s="47" customFormat="1" ht="15" hidden="1" x14ac:dyDescent="0.2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8"/>
      <c r="M4" s="322"/>
      <c r="N4" s="323"/>
      <c r="O4" s="324"/>
    </row>
    <row r="5" spans="1:29" s="47" customFormat="1" ht="15" hidden="1" x14ac:dyDescent="0.25">
      <c r="A5" s="49" t="s">
        <v>221</v>
      </c>
      <c r="B5" s="46"/>
      <c r="C5" s="318"/>
      <c r="D5" s="318"/>
      <c r="E5" s="318"/>
      <c r="F5" s="318"/>
      <c r="G5" s="318"/>
      <c r="H5" s="318"/>
      <c r="I5" s="318"/>
      <c r="J5" s="318"/>
      <c r="K5" s="318"/>
      <c r="L5" s="48" t="s">
        <v>222</v>
      </c>
      <c r="M5" s="319"/>
      <c r="N5" s="320"/>
      <c r="O5" s="321"/>
      <c r="T5" s="50" t="s">
        <v>223</v>
      </c>
      <c r="U5" s="50" t="s">
        <v>223</v>
      </c>
    </row>
    <row r="6" spans="1:29" s="47" customFormat="1" ht="15" hidden="1" x14ac:dyDescent="0.25">
      <c r="A6" s="46"/>
      <c r="B6" s="46"/>
      <c r="C6" s="51"/>
      <c r="D6" s="51"/>
      <c r="E6" s="51"/>
      <c r="F6" s="52" t="s">
        <v>224</v>
      </c>
      <c r="G6" s="51"/>
      <c r="H6" s="51"/>
      <c r="I6" s="51"/>
      <c r="J6" s="51"/>
      <c r="K6" s="51"/>
      <c r="L6" s="48"/>
      <c r="M6" s="322"/>
      <c r="N6" s="323"/>
      <c r="O6" s="324"/>
    </row>
    <row r="7" spans="1:29" s="47" customFormat="1" ht="15" hidden="1" x14ac:dyDescent="0.25">
      <c r="A7" s="49" t="s">
        <v>225</v>
      </c>
      <c r="B7" s="46"/>
      <c r="C7" s="46"/>
      <c r="D7" s="318" t="s">
        <v>226</v>
      </c>
      <c r="E7" s="318"/>
      <c r="F7" s="318"/>
      <c r="G7" s="318"/>
      <c r="H7" s="318"/>
      <c r="I7" s="318"/>
      <c r="J7" s="318"/>
      <c r="K7" s="318"/>
      <c r="L7" s="48" t="s">
        <v>222</v>
      </c>
      <c r="M7" s="319" t="s">
        <v>227</v>
      </c>
      <c r="N7" s="320"/>
      <c r="O7" s="321"/>
      <c r="V7" s="50" t="s">
        <v>223</v>
      </c>
      <c r="W7" s="50" t="s">
        <v>223</v>
      </c>
    </row>
    <row r="8" spans="1:29" s="47" customFormat="1" ht="15" hidden="1" x14ac:dyDescent="0.25">
      <c r="A8" s="46"/>
      <c r="B8" s="46"/>
      <c r="C8" s="46"/>
      <c r="D8" s="51"/>
      <c r="E8" s="51"/>
      <c r="F8" s="52" t="s">
        <v>224</v>
      </c>
      <c r="G8" s="51"/>
      <c r="H8" s="51"/>
      <c r="I8" s="51"/>
      <c r="J8" s="51"/>
      <c r="K8" s="51"/>
      <c r="L8" s="48"/>
      <c r="M8" s="322"/>
      <c r="N8" s="323"/>
      <c r="O8" s="324"/>
    </row>
    <row r="9" spans="1:29" s="47" customFormat="1" ht="15" hidden="1" x14ac:dyDescent="0.25">
      <c r="A9" s="49" t="s">
        <v>228</v>
      </c>
      <c r="B9" s="46"/>
      <c r="C9" s="46"/>
      <c r="D9" s="318" t="s">
        <v>229</v>
      </c>
      <c r="E9" s="318"/>
      <c r="F9" s="318"/>
      <c r="G9" s="318"/>
      <c r="H9" s="318"/>
      <c r="I9" s="318"/>
      <c r="J9" s="318"/>
      <c r="K9" s="318"/>
      <c r="L9" s="48" t="s">
        <v>222</v>
      </c>
      <c r="M9" s="319" t="s">
        <v>230</v>
      </c>
      <c r="N9" s="320"/>
      <c r="O9" s="321"/>
      <c r="X9" s="50" t="s">
        <v>223</v>
      </c>
      <c r="Y9" s="50" t="s">
        <v>223</v>
      </c>
    </row>
    <row r="10" spans="1:29" s="47" customFormat="1" ht="15" hidden="1" x14ac:dyDescent="0.25">
      <c r="A10" s="46"/>
      <c r="B10" s="46"/>
      <c r="C10" s="46"/>
      <c r="D10" s="51"/>
      <c r="E10" s="51"/>
      <c r="F10" s="52" t="s">
        <v>224</v>
      </c>
      <c r="G10" s="51"/>
      <c r="H10" s="51"/>
      <c r="I10" s="51"/>
      <c r="J10" s="51"/>
      <c r="K10" s="51"/>
      <c r="L10" s="46"/>
      <c r="M10" s="322"/>
      <c r="N10" s="323"/>
      <c r="O10" s="324"/>
    </row>
    <row r="11" spans="1:29" s="47" customFormat="1" ht="19.899999999999999" hidden="1" customHeight="1" x14ac:dyDescent="0.25">
      <c r="A11" s="49" t="s">
        <v>231</v>
      </c>
      <c r="B11" s="46"/>
      <c r="C11" s="333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333"/>
      <c r="E11" s="333"/>
      <c r="F11" s="333"/>
      <c r="G11" s="333"/>
      <c r="H11" s="333"/>
      <c r="I11" s="333"/>
      <c r="J11" s="333"/>
      <c r="K11" s="333"/>
      <c r="L11" s="46"/>
      <c r="M11" s="319"/>
      <c r="N11" s="320"/>
      <c r="O11" s="321"/>
      <c r="Z11" s="50" t="s">
        <v>223</v>
      </c>
    </row>
    <row r="12" spans="1:29" s="47" customFormat="1" ht="15" hidden="1" x14ac:dyDescent="0.25">
      <c r="A12" s="46"/>
      <c r="B12" s="46"/>
      <c r="C12" s="51"/>
      <c r="D12" s="51"/>
      <c r="E12" s="51"/>
      <c r="F12" s="52" t="s">
        <v>232</v>
      </c>
      <c r="G12" s="51"/>
      <c r="H12" s="51"/>
      <c r="I12" s="51"/>
      <c r="J12" s="51"/>
      <c r="K12" s="51"/>
      <c r="L12" s="46"/>
      <c r="M12" s="322"/>
      <c r="N12" s="323"/>
      <c r="O12" s="324"/>
    </row>
    <row r="13" spans="1:29" s="47" customFormat="1" ht="15" hidden="1" x14ac:dyDescent="0.25">
      <c r="A13" s="49" t="s">
        <v>233</v>
      </c>
      <c r="B13" s="46"/>
      <c r="C13" s="333" t="s">
        <v>234</v>
      </c>
      <c r="D13" s="333"/>
      <c r="E13" s="333"/>
      <c r="F13" s="333"/>
      <c r="G13" s="333"/>
      <c r="H13" s="333"/>
      <c r="I13" s="333"/>
      <c r="J13" s="333"/>
      <c r="K13" s="333"/>
      <c r="L13" s="46"/>
      <c r="M13" s="319"/>
      <c r="N13" s="320"/>
      <c r="O13" s="321"/>
      <c r="AA13" s="50" t="s">
        <v>223</v>
      </c>
    </row>
    <row r="14" spans="1:29" s="47" customFormat="1" ht="15" hidden="1" x14ac:dyDescent="0.25">
      <c r="A14" s="46"/>
      <c r="B14" s="46"/>
      <c r="C14" s="51"/>
      <c r="D14" s="51"/>
      <c r="E14" s="51"/>
      <c r="F14" s="52" t="s">
        <v>235</v>
      </c>
      <c r="G14" s="51"/>
      <c r="H14" s="51"/>
      <c r="I14" s="51"/>
      <c r="J14" s="51"/>
      <c r="K14" s="51"/>
      <c r="L14" s="48" t="s">
        <v>236</v>
      </c>
      <c r="M14" s="325"/>
      <c r="N14" s="326"/>
      <c r="O14" s="327"/>
    </row>
    <row r="15" spans="1:29" s="47" customFormat="1" ht="11.25" hidden="1" customHeight="1" x14ac:dyDescent="0.25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8" t="s">
        <v>237</v>
      </c>
      <c r="L15" s="53" t="s">
        <v>238</v>
      </c>
      <c r="M15" s="328" t="s">
        <v>239</v>
      </c>
      <c r="N15" s="329"/>
      <c r="O15" s="330"/>
      <c r="AB15" s="50" t="s">
        <v>223</v>
      </c>
    </row>
    <row r="16" spans="1:29" s="47" customFormat="1" ht="15" hidden="1" x14ac:dyDescent="0.25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3" t="s">
        <v>240</v>
      </c>
      <c r="M16" s="328" t="s">
        <v>241</v>
      </c>
      <c r="N16" s="329"/>
      <c r="O16" s="330"/>
      <c r="AC16" s="50" t="s">
        <v>223</v>
      </c>
    </row>
    <row r="17" spans="1:31" s="47" customFormat="1" ht="15" hidden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5" t="s">
        <v>242</v>
      </c>
      <c r="M17" s="325"/>
      <c r="N17" s="326"/>
      <c r="O17" s="327"/>
    </row>
    <row r="18" spans="1:31" s="47" customFormat="1" ht="15" hidden="1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5"/>
      <c r="L18" s="56"/>
      <c r="M18" s="56"/>
      <c r="N18" s="56"/>
      <c r="O18" s="46"/>
    </row>
    <row r="19" spans="1:31" s="47" customFormat="1" ht="11.25" hidden="1" customHeight="1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5"/>
      <c r="L19" s="331" t="s">
        <v>243</v>
      </c>
      <c r="M19" s="331" t="s">
        <v>244</v>
      </c>
      <c r="N19" s="332" t="s">
        <v>245</v>
      </c>
      <c r="O19" s="332"/>
    </row>
    <row r="20" spans="1:31" s="47" customFormat="1" ht="15" hidden="1" x14ac:dyDescent="0.25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5"/>
      <c r="L20" s="331"/>
      <c r="M20" s="331"/>
      <c r="N20" s="57" t="s">
        <v>246</v>
      </c>
      <c r="O20" s="57" t="s">
        <v>247</v>
      </c>
    </row>
    <row r="21" spans="1:31" s="47" customFormat="1" ht="15" hidden="1" x14ac:dyDescent="0.25">
      <c r="A21" s="54"/>
      <c r="B21" s="54"/>
      <c r="C21" s="54"/>
      <c r="D21" s="54"/>
      <c r="E21" s="54"/>
      <c r="F21" s="54"/>
      <c r="G21" s="54"/>
      <c r="H21" s="58" t="s">
        <v>248</v>
      </c>
      <c r="I21" s="54"/>
      <c r="J21" s="54"/>
      <c r="K21" s="55"/>
      <c r="L21" s="53" t="s">
        <v>249</v>
      </c>
      <c r="M21" s="53" t="s">
        <v>250</v>
      </c>
      <c r="N21" s="53" t="s">
        <v>241</v>
      </c>
      <c r="O21" s="53" t="s">
        <v>250</v>
      </c>
    </row>
    <row r="22" spans="1:31" s="47" customFormat="1" ht="15" hidden="1" x14ac:dyDescent="0.25">
      <c r="A22" s="54"/>
      <c r="B22" s="54"/>
      <c r="C22" s="54"/>
      <c r="D22" s="54"/>
      <c r="E22" s="54"/>
      <c r="F22" s="54"/>
      <c r="G22" s="54"/>
      <c r="H22" s="58" t="s">
        <v>251</v>
      </c>
      <c r="I22" s="54"/>
      <c r="J22" s="54"/>
      <c r="K22" s="55"/>
      <c r="L22" s="56"/>
      <c r="M22" s="56"/>
      <c r="N22" s="56"/>
      <c r="O22" s="46"/>
    </row>
    <row r="23" spans="1:31" s="47" customFormat="1" ht="15" hidden="1" x14ac:dyDescent="0.25">
      <c r="A23" s="54"/>
      <c r="B23" s="54"/>
      <c r="C23" s="54"/>
      <c r="D23" s="54"/>
      <c r="E23" s="54"/>
      <c r="F23" s="54"/>
      <c r="G23" s="54"/>
      <c r="H23" s="54" t="s">
        <v>252</v>
      </c>
      <c r="I23" s="54"/>
      <c r="J23" s="54"/>
      <c r="K23" s="55"/>
      <c r="L23" s="56"/>
      <c r="M23" s="56"/>
      <c r="N23" s="56"/>
      <c r="O23" s="46"/>
    </row>
    <row r="24" spans="1:31" s="47" customFormat="1" ht="15" hidden="1" x14ac:dyDescent="0.25">
      <c r="A24" s="339"/>
      <c r="B24" s="339"/>
      <c r="C24" s="339"/>
      <c r="D24" s="339"/>
      <c r="E24" s="339"/>
      <c r="F24" s="339"/>
      <c r="G24" s="339"/>
      <c r="H24" s="339"/>
      <c r="I24" s="339"/>
      <c r="J24" s="339"/>
      <c r="K24" s="339"/>
      <c r="L24" s="339"/>
      <c r="M24" s="339"/>
      <c r="N24" s="339"/>
      <c r="O24" s="339"/>
      <c r="AD24" s="59"/>
    </row>
    <row r="25" spans="1:31" s="47" customFormat="1" ht="15" hidden="1" x14ac:dyDescent="0.25">
      <c r="A25" s="340"/>
      <c r="B25" s="340"/>
      <c r="C25" s="340"/>
      <c r="D25" s="340"/>
      <c r="E25" s="340"/>
      <c r="F25" s="340"/>
      <c r="G25" s="340"/>
      <c r="H25" s="340"/>
      <c r="I25" s="340"/>
      <c r="J25" s="340"/>
      <c r="K25" s="340"/>
      <c r="L25" s="340"/>
      <c r="M25" s="340"/>
      <c r="N25" s="340"/>
      <c r="O25" s="340"/>
      <c r="AE25" s="59"/>
    </row>
    <row r="26" spans="1:31" s="47" customFormat="1" ht="15" hidden="1" x14ac:dyDescent="0.25">
      <c r="A26" s="54" t="s">
        <v>253</v>
      </c>
      <c r="B26" s="54"/>
      <c r="C26" s="60"/>
      <c r="D26" s="60"/>
      <c r="E26" s="60"/>
      <c r="F26" s="60"/>
      <c r="G26" s="60"/>
      <c r="H26" s="61">
        <v>54589.38</v>
      </c>
      <c r="I26" s="62" t="s">
        <v>254</v>
      </c>
      <c r="J26" s="63" t="s">
        <v>255</v>
      </c>
      <c r="K26" s="64"/>
      <c r="L26" s="65"/>
      <c r="M26" s="65"/>
      <c r="N26" s="65"/>
    </row>
    <row r="27" spans="1:31" s="47" customFormat="1" ht="15" hidden="1" x14ac:dyDescent="0.25">
      <c r="A27" s="54" t="s">
        <v>256</v>
      </c>
      <c r="B27" s="54"/>
      <c r="C27" s="60"/>
      <c r="D27" s="66"/>
      <c r="E27" s="66"/>
      <c r="F27" s="66"/>
      <c r="G27" s="66"/>
      <c r="H27" s="61">
        <v>9403.6</v>
      </c>
      <c r="I27" s="67" t="s">
        <v>257</v>
      </c>
      <c r="J27" s="63" t="s">
        <v>255</v>
      </c>
      <c r="K27" s="64"/>
      <c r="L27" s="65"/>
      <c r="M27" s="65"/>
      <c r="N27" s="65"/>
    </row>
    <row r="28" spans="1:31" s="47" customFormat="1" ht="15" hidden="1" x14ac:dyDescent="0.25">
      <c r="A28" s="54" t="s">
        <v>258</v>
      </c>
      <c r="B28" s="54"/>
      <c r="C28" s="60"/>
      <c r="D28" s="68"/>
      <c r="E28" s="68"/>
      <c r="F28" s="68"/>
      <c r="G28" s="68"/>
      <c r="H28" s="68"/>
      <c r="I28" s="69">
        <v>24581.78</v>
      </c>
      <c r="J28" s="70" t="s">
        <v>259</v>
      </c>
      <c r="K28" s="64"/>
      <c r="L28" s="65"/>
      <c r="M28" s="65"/>
      <c r="N28" s="65"/>
    </row>
    <row r="29" spans="1:31" s="47" customFormat="1" ht="15" hidden="1" x14ac:dyDescent="0.25">
      <c r="A29" s="71"/>
      <c r="B29" s="46"/>
    </row>
    <row r="30" spans="1:31" s="47" customFormat="1" ht="36" hidden="1" customHeight="1" x14ac:dyDescent="0.25">
      <c r="A30" s="332" t="s">
        <v>260</v>
      </c>
      <c r="B30" s="332"/>
      <c r="C30" s="331" t="s">
        <v>261</v>
      </c>
      <c r="D30" s="331" t="s">
        <v>262</v>
      </c>
      <c r="E30" s="331"/>
      <c r="F30" s="331"/>
      <c r="G30" s="331" t="s">
        <v>263</v>
      </c>
      <c r="H30" s="331" t="s">
        <v>264</v>
      </c>
      <c r="I30" s="331"/>
      <c r="J30" s="331"/>
      <c r="K30" s="331" t="s">
        <v>265</v>
      </c>
      <c r="L30" s="331"/>
      <c r="M30" s="331"/>
      <c r="N30" s="331" t="s">
        <v>266</v>
      </c>
      <c r="O30" s="331" t="s">
        <v>267</v>
      </c>
    </row>
    <row r="31" spans="1:31" s="47" customFormat="1" ht="20.25" hidden="1" customHeight="1" x14ac:dyDescent="0.25">
      <c r="A31" s="332"/>
      <c r="B31" s="332"/>
      <c r="C31" s="331"/>
      <c r="D31" s="331"/>
      <c r="E31" s="331"/>
      <c r="F31" s="331"/>
      <c r="G31" s="331"/>
      <c r="H31" s="331"/>
      <c r="I31" s="331"/>
      <c r="J31" s="331"/>
      <c r="K31" s="331"/>
      <c r="L31" s="331"/>
      <c r="M31" s="331"/>
      <c r="N31" s="331"/>
      <c r="O31" s="331"/>
    </row>
    <row r="32" spans="1:31" s="47" customFormat="1" ht="49.5" hidden="1" customHeight="1" x14ac:dyDescent="0.25">
      <c r="A32" s="72" t="s">
        <v>268</v>
      </c>
      <c r="B32" s="72" t="s">
        <v>269</v>
      </c>
      <c r="C32" s="331"/>
      <c r="D32" s="331"/>
      <c r="E32" s="331"/>
      <c r="F32" s="331"/>
      <c r="G32" s="331"/>
      <c r="H32" s="73" t="s">
        <v>270</v>
      </c>
      <c r="I32" s="73" t="s">
        <v>271</v>
      </c>
      <c r="J32" s="73" t="s">
        <v>272</v>
      </c>
      <c r="K32" s="73" t="s">
        <v>270</v>
      </c>
      <c r="L32" s="73" t="s">
        <v>271</v>
      </c>
      <c r="M32" s="73" t="s">
        <v>273</v>
      </c>
      <c r="N32" s="331"/>
      <c r="O32" s="331"/>
    </row>
    <row r="33" spans="1:39" s="47" customFormat="1" ht="15" hidden="1" x14ac:dyDescent="0.25">
      <c r="A33" s="57">
        <v>1</v>
      </c>
      <c r="B33" s="57">
        <v>2</v>
      </c>
      <c r="C33" s="57">
        <v>3</v>
      </c>
      <c r="D33" s="332">
        <v>4</v>
      </c>
      <c r="E33" s="332"/>
      <c r="F33" s="332"/>
      <c r="G33" s="57">
        <v>5</v>
      </c>
      <c r="H33" s="57">
        <v>6</v>
      </c>
      <c r="I33" s="57">
        <v>7</v>
      </c>
      <c r="J33" s="57">
        <v>8</v>
      </c>
      <c r="K33" s="57">
        <v>9</v>
      </c>
      <c r="L33" s="57">
        <v>10</v>
      </c>
      <c r="M33" s="57">
        <v>11</v>
      </c>
      <c r="N33" s="57">
        <v>12</v>
      </c>
      <c r="O33" s="57">
        <v>13</v>
      </c>
    </row>
    <row r="34" spans="1:39" s="47" customFormat="1" ht="15" hidden="1" x14ac:dyDescent="0.25">
      <c r="A34" s="334" t="s">
        <v>274</v>
      </c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6"/>
      <c r="AF34" s="74" t="s">
        <v>274</v>
      </c>
    </row>
    <row r="35" spans="1:39" s="47" customFormat="1" ht="15" hidden="1" x14ac:dyDescent="0.25">
      <c r="A35" s="334" t="s">
        <v>275</v>
      </c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6"/>
      <c r="AF35" s="74"/>
      <c r="AG35" s="74" t="s">
        <v>276</v>
      </c>
    </row>
    <row r="36" spans="1:39" s="47" customFormat="1" ht="57" hidden="1" x14ac:dyDescent="0.25">
      <c r="A36" s="75" t="s">
        <v>249</v>
      </c>
      <c r="B36" s="76" t="s">
        <v>249</v>
      </c>
      <c r="C36" s="77" t="s">
        <v>277</v>
      </c>
      <c r="D36" s="337" t="s">
        <v>278</v>
      </c>
      <c r="E36" s="337"/>
      <c r="F36" s="337"/>
      <c r="G36" s="76" t="s">
        <v>279</v>
      </c>
      <c r="H36" s="76">
        <v>44</v>
      </c>
      <c r="I36" s="76" t="s">
        <v>249</v>
      </c>
      <c r="J36" s="76" t="s">
        <v>280</v>
      </c>
      <c r="K36" s="78"/>
      <c r="L36" s="76"/>
      <c r="M36" s="78"/>
      <c r="N36" s="76"/>
      <c r="O36" s="79"/>
      <c r="AF36" s="74"/>
      <c r="AG36" s="74"/>
      <c r="AH36" s="74" t="s">
        <v>278</v>
      </c>
    </row>
    <row r="37" spans="1:39" s="47" customFormat="1" ht="57" hidden="1" x14ac:dyDescent="0.25">
      <c r="A37" s="80"/>
      <c r="B37" s="81"/>
      <c r="C37" s="82" t="s">
        <v>281</v>
      </c>
      <c r="D37" s="333" t="s">
        <v>282</v>
      </c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8"/>
      <c r="AF37" s="74"/>
      <c r="AG37" s="74"/>
      <c r="AH37" s="74"/>
      <c r="AI37" s="50" t="s">
        <v>282</v>
      </c>
    </row>
    <row r="38" spans="1:39" s="47" customFormat="1" ht="15" hidden="1" x14ac:dyDescent="0.25">
      <c r="A38" s="80"/>
      <c r="B38" s="83"/>
      <c r="C38" s="82" t="s">
        <v>249</v>
      </c>
      <c r="D38" s="318" t="s">
        <v>283</v>
      </c>
      <c r="E38" s="318"/>
      <c r="F38" s="318"/>
      <c r="G38" s="84"/>
      <c r="H38" s="85"/>
      <c r="I38" s="85"/>
      <c r="J38" s="85"/>
      <c r="K38" s="86">
        <v>120.99</v>
      </c>
      <c r="L38" s="87">
        <v>1.1499999999999999</v>
      </c>
      <c r="M38" s="88">
        <v>6122.09</v>
      </c>
      <c r="N38" s="87">
        <v>44.77</v>
      </c>
      <c r="O38" s="89">
        <v>274085.96999999997</v>
      </c>
      <c r="AF38" s="74"/>
      <c r="AG38" s="74"/>
      <c r="AH38" s="74"/>
      <c r="AJ38" s="50" t="s">
        <v>283</v>
      </c>
    </row>
    <row r="39" spans="1:39" s="47" customFormat="1" ht="15" hidden="1" x14ac:dyDescent="0.25">
      <c r="A39" s="80"/>
      <c r="B39" s="83"/>
      <c r="C39" s="82"/>
      <c r="D39" s="318" t="s">
        <v>284</v>
      </c>
      <c r="E39" s="318"/>
      <c r="F39" s="318"/>
      <c r="G39" s="84" t="s">
        <v>285</v>
      </c>
      <c r="H39" s="87">
        <v>13.34</v>
      </c>
      <c r="I39" s="87">
        <v>1.1499999999999999</v>
      </c>
      <c r="J39" s="90">
        <v>675.00400000000002</v>
      </c>
      <c r="K39" s="91"/>
      <c r="L39" s="85"/>
      <c r="M39" s="91"/>
      <c r="N39" s="85"/>
      <c r="O39" s="92"/>
      <c r="AF39" s="74"/>
      <c r="AG39" s="74"/>
      <c r="AH39" s="74"/>
      <c r="AK39" s="50" t="s">
        <v>284</v>
      </c>
    </row>
    <row r="40" spans="1:39" s="47" customFormat="1" ht="15" hidden="1" x14ac:dyDescent="0.25">
      <c r="A40" s="93"/>
      <c r="B40" s="84"/>
      <c r="C40" s="82"/>
      <c r="D40" s="341" t="s">
        <v>286</v>
      </c>
      <c r="E40" s="341"/>
      <c r="F40" s="341"/>
      <c r="G40" s="94"/>
      <c r="H40" s="95"/>
      <c r="I40" s="95"/>
      <c r="J40" s="95"/>
      <c r="K40" s="96">
        <v>120.99</v>
      </c>
      <c r="L40" s="95"/>
      <c r="M40" s="97">
        <v>6122.09</v>
      </c>
      <c r="N40" s="95"/>
      <c r="O40" s="98">
        <v>274085.96999999997</v>
      </c>
      <c r="AF40" s="74"/>
      <c r="AG40" s="74"/>
      <c r="AH40" s="74"/>
      <c r="AL40" s="50" t="s">
        <v>286</v>
      </c>
    </row>
    <row r="41" spans="1:39" s="47" customFormat="1" ht="15" hidden="1" x14ac:dyDescent="0.25">
      <c r="A41" s="80"/>
      <c r="B41" s="83"/>
      <c r="C41" s="82"/>
      <c r="D41" s="318" t="s">
        <v>287</v>
      </c>
      <c r="E41" s="318"/>
      <c r="F41" s="318"/>
      <c r="G41" s="84"/>
      <c r="H41" s="85"/>
      <c r="I41" s="85"/>
      <c r="J41" s="85"/>
      <c r="K41" s="91"/>
      <c r="L41" s="85"/>
      <c r="M41" s="88">
        <v>6122.09</v>
      </c>
      <c r="N41" s="85"/>
      <c r="O41" s="89">
        <v>274085.96999999997</v>
      </c>
      <c r="AF41" s="74"/>
      <c r="AG41" s="74"/>
      <c r="AH41" s="74"/>
      <c r="AK41" s="50" t="s">
        <v>287</v>
      </c>
    </row>
    <row r="42" spans="1:39" s="47" customFormat="1" ht="45" hidden="1" x14ac:dyDescent="0.25">
      <c r="A42" s="80"/>
      <c r="B42" s="83"/>
      <c r="C42" s="82" t="s">
        <v>288</v>
      </c>
      <c r="D42" s="318" t="s">
        <v>289</v>
      </c>
      <c r="E42" s="318"/>
      <c r="F42" s="318"/>
      <c r="G42" s="84" t="s">
        <v>290</v>
      </c>
      <c r="H42" s="99">
        <v>102</v>
      </c>
      <c r="I42" s="85"/>
      <c r="J42" s="99">
        <v>102</v>
      </c>
      <c r="K42" s="91"/>
      <c r="L42" s="85"/>
      <c r="M42" s="88">
        <v>6244.53</v>
      </c>
      <c r="N42" s="85"/>
      <c r="O42" s="89">
        <v>279567.69</v>
      </c>
      <c r="AF42" s="74"/>
      <c r="AG42" s="74"/>
      <c r="AH42" s="74"/>
      <c r="AK42" s="50" t="s">
        <v>289</v>
      </c>
    </row>
    <row r="43" spans="1:39" s="47" customFormat="1" ht="45" hidden="1" x14ac:dyDescent="0.25">
      <c r="A43" s="80"/>
      <c r="B43" s="83"/>
      <c r="C43" s="82" t="s">
        <v>291</v>
      </c>
      <c r="D43" s="318" t="s">
        <v>292</v>
      </c>
      <c r="E43" s="318"/>
      <c r="F43" s="318"/>
      <c r="G43" s="84" t="s">
        <v>290</v>
      </c>
      <c r="H43" s="99">
        <v>54</v>
      </c>
      <c r="I43" s="85"/>
      <c r="J43" s="99">
        <v>54</v>
      </c>
      <c r="K43" s="91"/>
      <c r="L43" s="85"/>
      <c r="M43" s="88">
        <v>3305.93</v>
      </c>
      <c r="N43" s="85"/>
      <c r="O43" s="89">
        <v>148006.42000000001</v>
      </c>
      <c r="AF43" s="74"/>
      <c r="AG43" s="74"/>
      <c r="AH43" s="74"/>
      <c r="AK43" s="50" t="s">
        <v>292</v>
      </c>
    </row>
    <row r="44" spans="1:39" s="47" customFormat="1" ht="15" hidden="1" x14ac:dyDescent="0.25">
      <c r="A44" s="80"/>
      <c r="B44" s="100"/>
      <c r="C44" s="101"/>
      <c r="D44" s="342" t="s">
        <v>293</v>
      </c>
      <c r="E44" s="342"/>
      <c r="F44" s="342"/>
      <c r="G44" s="76"/>
      <c r="H44" s="102"/>
      <c r="I44" s="102"/>
      <c r="J44" s="102"/>
      <c r="K44" s="103"/>
      <c r="L44" s="102"/>
      <c r="M44" s="104">
        <v>15672.55</v>
      </c>
      <c r="N44" s="95"/>
      <c r="O44" s="105">
        <v>701660.08</v>
      </c>
      <c r="AF44" s="74"/>
      <c r="AG44" s="74"/>
      <c r="AH44" s="74"/>
      <c r="AM44" s="74" t="s">
        <v>293</v>
      </c>
    </row>
    <row r="45" spans="1:39" s="47" customFormat="1" ht="45.75" hidden="1" x14ac:dyDescent="0.25">
      <c r="A45" s="75" t="s">
        <v>294</v>
      </c>
      <c r="B45" s="76" t="s">
        <v>294</v>
      </c>
      <c r="C45" s="77" t="s">
        <v>295</v>
      </c>
      <c r="D45" s="337" t="s">
        <v>296</v>
      </c>
      <c r="E45" s="337"/>
      <c r="F45" s="337"/>
      <c r="G45" s="76" t="s">
        <v>279</v>
      </c>
      <c r="H45" s="76">
        <v>44</v>
      </c>
      <c r="I45" s="76" t="s">
        <v>249</v>
      </c>
      <c r="J45" s="76" t="s">
        <v>280</v>
      </c>
      <c r="K45" s="78"/>
      <c r="L45" s="76"/>
      <c r="M45" s="78"/>
      <c r="N45" s="76"/>
      <c r="O45" s="79"/>
      <c r="AF45" s="74"/>
      <c r="AG45" s="74"/>
      <c r="AH45" s="74" t="s">
        <v>296</v>
      </c>
      <c r="AM45" s="74"/>
    </row>
    <row r="46" spans="1:39" s="47" customFormat="1" ht="57" hidden="1" x14ac:dyDescent="0.25">
      <c r="A46" s="80"/>
      <c r="B46" s="81"/>
      <c r="C46" s="82" t="s">
        <v>281</v>
      </c>
      <c r="D46" s="333" t="s">
        <v>282</v>
      </c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8"/>
      <c r="AF46" s="74"/>
      <c r="AG46" s="74"/>
      <c r="AH46" s="74"/>
      <c r="AI46" s="50" t="s">
        <v>282</v>
      </c>
      <c r="AM46" s="74"/>
    </row>
    <row r="47" spans="1:39" s="47" customFormat="1" ht="15" hidden="1" x14ac:dyDescent="0.25">
      <c r="A47" s="80"/>
      <c r="B47" s="83"/>
      <c r="C47" s="82" t="s">
        <v>249</v>
      </c>
      <c r="D47" s="318" t="s">
        <v>283</v>
      </c>
      <c r="E47" s="318"/>
      <c r="F47" s="318"/>
      <c r="G47" s="84"/>
      <c r="H47" s="85"/>
      <c r="I47" s="85"/>
      <c r="J47" s="85"/>
      <c r="K47" s="86">
        <v>49.86</v>
      </c>
      <c r="L47" s="87">
        <v>1.1499999999999999</v>
      </c>
      <c r="M47" s="88">
        <v>2522.92</v>
      </c>
      <c r="N47" s="87">
        <v>44.77</v>
      </c>
      <c r="O47" s="89">
        <v>112951.13</v>
      </c>
      <c r="AF47" s="74"/>
      <c r="AG47" s="74"/>
      <c r="AH47" s="74"/>
      <c r="AJ47" s="50" t="s">
        <v>283</v>
      </c>
      <c r="AM47" s="74"/>
    </row>
    <row r="48" spans="1:39" s="47" customFormat="1" ht="15" hidden="1" x14ac:dyDescent="0.25">
      <c r="A48" s="80"/>
      <c r="B48" s="83"/>
      <c r="C48" s="82" t="s">
        <v>294</v>
      </c>
      <c r="D48" s="318" t="s">
        <v>297</v>
      </c>
      <c r="E48" s="318"/>
      <c r="F48" s="318"/>
      <c r="G48" s="84"/>
      <c r="H48" s="85"/>
      <c r="I48" s="85"/>
      <c r="J48" s="85"/>
      <c r="K48" s="86">
        <v>23.66</v>
      </c>
      <c r="L48" s="87">
        <v>1.1499999999999999</v>
      </c>
      <c r="M48" s="88">
        <v>1197.2</v>
      </c>
      <c r="N48" s="87">
        <v>13.24</v>
      </c>
      <c r="O48" s="89">
        <v>15850.93</v>
      </c>
      <c r="AF48" s="74"/>
      <c r="AG48" s="74"/>
      <c r="AH48" s="74"/>
      <c r="AJ48" s="50" t="s">
        <v>297</v>
      </c>
      <c r="AM48" s="74"/>
    </row>
    <row r="49" spans="1:41" s="47" customFormat="1" ht="15" hidden="1" x14ac:dyDescent="0.25">
      <c r="A49" s="80"/>
      <c r="B49" s="83"/>
      <c r="C49" s="82" t="s">
        <v>298</v>
      </c>
      <c r="D49" s="318" t="s">
        <v>299</v>
      </c>
      <c r="E49" s="318"/>
      <c r="F49" s="318"/>
      <c r="G49" s="84"/>
      <c r="H49" s="85"/>
      <c r="I49" s="85"/>
      <c r="J49" s="85"/>
      <c r="K49" s="86">
        <v>4.18</v>
      </c>
      <c r="L49" s="87">
        <v>1.1499999999999999</v>
      </c>
      <c r="M49" s="86">
        <v>211.51</v>
      </c>
      <c r="N49" s="87">
        <v>44.77</v>
      </c>
      <c r="O49" s="89">
        <v>9469.2999999999993</v>
      </c>
      <c r="AF49" s="74"/>
      <c r="AG49" s="74"/>
      <c r="AH49" s="74"/>
      <c r="AJ49" s="50" t="s">
        <v>299</v>
      </c>
      <c r="AM49" s="74"/>
    </row>
    <row r="50" spans="1:41" s="47" customFormat="1" ht="15" hidden="1" x14ac:dyDescent="0.25">
      <c r="A50" s="80"/>
      <c r="B50" s="83"/>
      <c r="C50" s="82"/>
      <c r="D50" s="318" t="s">
        <v>284</v>
      </c>
      <c r="E50" s="318"/>
      <c r="F50" s="318"/>
      <c r="G50" s="84" t="s">
        <v>285</v>
      </c>
      <c r="H50" s="87">
        <v>5.95</v>
      </c>
      <c r="I50" s="87">
        <v>1.1499999999999999</v>
      </c>
      <c r="J50" s="87">
        <v>301.07</v>
      </c>
      <c r="K50" s="91"/>
      <c r="L50" s="85"/>
      <c r="M50" s="91"/>
      <c r="N50" s="85"/>
      <c r="O50" s="92"/>
      <c r="AF50" s="74"/>
      <c r="AG50" s="74"/>
      <c r="AH50" s="74"/>
      <c r="AK50" s="50" t="s">
        <v>284</v>
      </c>
      <c r="AM50" s="74"/>
    </row>
    <row r="51" spans="1:41" s="47" customFormat="1" ht="15" hidden="1" x14ac:dyDescent="0.25">
      <c r="A51" s="80"/>
      <c r="B51" s="83"/>
      <c r="C51" s="82"/>
      <c r="D51" s="318" t="s">
        <v>300</v>
      </c>
      <c r="E51" s="318"/>
      <c r="F51" s="318"/>
      <c r="G51" s="84" t="s">
        <v>285</v>
      </c>
      <c r="H51" s="87">
        <v>0.36</v>
      </c>
      <c r="I51" s="87">
        <v>1.1499999999999999</v>
      </c>
      <c r="J51" s="90">
        <v>18.216000000000001</v>
      </c>
      <c r="K51" s="91"/>
      <c r="L51" s="85"/>
      <c r="M51" s="91"/>
      <c r="N51" s="85"/>
      <c r="O51" s="92"/>
      <c r="AF51" s="74"/>
      <c r="AG51" s="74"/>
      <c r="AH51" s="74"/>
      <c r="AK51" s="50" t="s">
        <v>300</v>
      </c>
      <c r="AM51" s="74"/>
    </row>
    <row r="52" spans="1:41" s="47" customFormat="1" ht="15" hidden="1" x14ac:dyDescent="0.25">
      <c r="A52" s="93"/>
      <c r="B52" s="84"/>
      <c r="C52" s="82"/>
      <c r="D52" s="341" t="s">
        <v>286</v>
      </c>
      <c r="E52" s="341"/>
      <c r="F52" s="341"/>
      <c r="G52" s="94"/>
      <c r="H52" s="95"/>
      <c r="I52" s="95"/>
      <c r="J52" s="95"/>
      <c r="K52" s="96">
        <v>73.52</v>
      </c>
      <c r="L52" s="95"/>
      <c r="M52" s="97">
        <v>3720.12</v>
      </c>
      <c r="N52" s="95"/>
      <c r="O52" s="98">
        <v>128802.06</v>
      </c>
      <c r="AF52" s="74"/>
      <c r="AG52" s="74"/>
      <c r="AH52" s="74"/>
      <c r="AL52" s="50" t="s">
        <v>286</v>
      </c>
      <c r="AM52" s="74"/>
    </row>
    <row r="53" spans="1:41" s="47" customFormat="1" ht="15" hidden="1" x14ac:dyDescent="0.25">
      <c r="A53" s="80"/>
      <c r="B53" s="83"/>
      <c r="C53" s="82"/>
      <c r="D53" s="318" t="s">
        <v>287</v>
      </c>
      <c r="E53" s="318"/>
      <c r="F53" s="318"/>
      <c r="G53" s="84"/>
      <c r="H53" s="85"/>
      <c r="I53" s="85"/>
      <c r="J53" s="85"/>
      <c r="K53" s="91"/>
      <c r="L53" s="85"/>
      <c r="M53" s="88">
        <v>2734.43</v>
      </c>
      <c r="N53" s="85"/>
      <c r="O53" s="89">
        <v>122420.43</v>
      </c>
      <c r="AF53" s="74"/>
      <c r="AG53" s="74"/>
      <c r="AH53" s="74"/>
      <c r="AK53" s="50" t="s">
        <v>287</v>
      </c>
      <c r="AM53" s="74"/>
    </row>
    <row r="54" spans="1:41" s="47" customFormat="1" ht="45" hidden="1" x14ac:dyDescent="0.25">
      <c r="A54" s="80"/>
      <c r="B54" s="83"/>
      <c r="C54" s="82" t="s">
        <v>288</v>
      </c>
      <c r="D54" s="318" t="s">
        <v>289</v>
      </c>
      <c r="E54" s="318"/>
      <c r="F54" s="318"/>
      <c r="G54" s="84" t="s">
        <v>290</v>
      </c>
      <c r="H54" s="99">
        <v>102</v>
      </c>
      <c r="I54" s="85"/>
      <c r="J54" s="99">
        <v>102</v>
      </c>
      <c r="K54" s="91"/>
      <c r="L54" s="85"/>
      <c r="M54" s="88">
        <v>2789.12</v>
      </c>
      <c r="N54" s="85"/>
      <c r="O54" s="89">
        <v>124868.84</v>
      </c>
      <c r="AF54" s="74"/>
      <c r="AG54" s="74"/>
      <c r="AH54" s="74"/>
      <c r="AK54" s="50" t="s">
        <v>289</v>
      </c>
      <c r="AM54" s="74"/>
    </row>
    <row r="55" spans="1:41" s="47" customFormat="1" ht="45" hidden="1" x14ac:dyDescent="0.25">
      <c r="A55" s="80"/>
      <c r="B55" s="83"/>
      <c r="C55" s="82" t="s">
        <v>291</v>
      </c>
      <c r="D55" s="318" t="s">
        <v>292</v>
      </c>
      <c r="E55" s="318"/>
      <c r="F55" s="318"/>
      <c r="G55" s="84" t="s">
        <v>290</v>
      </c>
      <c r="H55" s="99">
        <v>54</v>
      </c>
      <c r="I55" s="85"/>
      <c r="J55" s="99">
        <v>54</v>
      </c>
      <c r="K55" s="91"/>
      <c r="L55" s="85"/>
      <c r="M55" s="88">
        <v>1476.59</v>
      </c>
      <c r="N55" s="85"/>
      <c r="O55" s="89">
        <v>66107.03</v>
      </c>
      <c r="AF55" s="74"/>
      <c r="AG55" s="74"/>
      <c r="AH55" s="74"/>
      <c r="AK55" s="50" t="s">
        <v>292</v>
      </c>
      <c r="AM55" s="74"/>
    </row>
    <row r="56" spans="1:41" s="47" customFormat="1" ht="15" hidden="1" x14ac:dyDescent="0.25">
      <c r="A56" s="80"/>
      <c r="B56" s="100"/>
      <c r="C56" s="101"/>
      <c r="D56" s="342" t="s">
        <v>293</v>
      </c>
      <c r="E56" s="342"/>
      <c r="F56" s="342"/>
      <c r="G56" s="76"/>
      <c r="H56" s="102"/>
      <c r="I56" s="102"/>
      <c r="J56" s="102"/>
      <c r="K56" s="103"/>
      <c r="L56" s="102"/>
      <c r="M56" s="104">
        <v>7985.83</v>
      </c>
      <c r="N56" s="95"/>
      <c r="O56" s="105">
        <v>319777.93</v>
      </c>
      <c r="AF56" s="74"/>
      <c r="AG56" s="74"/>
      <c r="AH56" s="74"/>
      <c r="AM56" s="74" t="s">
        <v>293</v>
      </c>
    </row>
    <row r="57" spans="1:41" s="47" customFormat="1" ht="34.5" hidden="1" x14ac:dyDescent="0.25">
      <c r="A57" s="75" t="s">
        <v>298</v>
      </c>
      <c r="B57" s="76" t="s">
        <v>298</v>
      </c>
      <c r="C57" s="77" t="s">
        <v>301</v>
      </c>
      <c r="D57" s="337" t="s">
        <v>302</v>
      </c>
      <c r="E57" s="337"/>
      <c r="F57" s="337"/>
      <c r="G57" s="76" t="s">
        <v>303</v>
      </c>
      <c r="H57" s="76">
        <v>191.91</v>
      </c>
      <c r="I57" s="76" t="s">
        <v>249</v>
      </c>
      <c r="J57" s="76" t="s">
        <v>304</v>
      </c>
      <c r="K57" s="78" t="s">
        <v>305</v>
      </c>
      <c r="L57" s="76"/>
      <c r="M57" s="78" t="s">
        <v>306</v>
      </c>
      <c r="N57" s="76" t="s">
        <v>307</v>
      </c>
      <c r="O57" s="79" t="s">
        <v>308</v>
      </c>
      <c r="AF57" s="74"/>
      <c r="AG57" s="74"/>
      <c r="AH57" s="74" t="s">
        <v>302</v>
      </c>
      <c r="AM57" s="74"/>
    </row>
    <row r="58" spans="1:41" s="47" customFormat="1" ht="15" hidden="1" x14ac:dyDescent="0.25">
      <c r="A58" s="106"/>
      <c r="B58" s="46"/>
      <c r="C58" s="101"/>
      <c r="D58" s="318" t="s">
        <v>309</v>
      </c>
      <c r="E58" s="318"/>
      <c r="F58" s="318"/>
      <c r="G58" s="318"/>
      <c r="H58" s="318"/>
      <c r="I58" s="318"/>
      <c r="J58" s="318"/>
      <c r="K58" s="318"/>
      <c r="L58" s="318"/>
      <c r="M58" s="318"/>
      <c r="N58" s="318"/>
      <c r="O58" s="343"/>
      <c r="AF58" s="74"/>
      <c r="AG58" s="74"/>
      <c r="AH58" s="74"/>
      <c r="AM58" s="74"/>
      <c r="AN58" s="50" t="s">
        <v>309</v>
      </c>
    </row>
    <row r="59" spans="1:41" s="47" customFormat="1" ht="15" hidden="1" x14ac:dyDescent="0.25">
      <c r="A59" s="80"/>
      <c r="B59" s="100"/>
      <c r="C59" s="101"/>
      <c r="D59" s="342" t="s">
        <v>293</v>
      </c>
      <c r="E59" s="342"/>
      <c r="F59" s="342"/>
      <c r="G59" s="76"/>
      <c r="H59" s="102"/>
      <c r="I59" s="102"/>
      <c r="J59" s="102"/>
      <c r="K59" s="103"/>
      <c r="L59" s="102"/>
      <c r="M59" s="104">
        <v>2325.9499999999998</v>
      </c>
      <c r="N59" s="95"/>
      <c r="O59" s="105">
        <v>30795.58</v>
      </c>
      <c r="AF59" s="74"/>
      <c r="AG59" s="74"/>
      <c r="AH59" s="74"/>
      <c r="AM59" s="74" t="s">
        <v>293</v>
      </c>
    </row>
    <row r="60" spans="1:41" s="47" customFormat="1" ht="45" hidden="1" x14ac:dyDescent="0.25">
      <c r="A60" s="75" t="s">
        <v>310</v>
      </c>
      <c r="B60" s="76" t="s">
        <v>310</v>
      </c>
      <c r="C60" s="107" t="s">
        <v>311</v>
      </c>
      <c r="D60" s="337" t="s">
        <v>312</v>
      </c>
      <c r="E60" s="337"/>
      <c r="F60" s="337"/>
      <c r="G60" s="76" t="s">
        <v>107</v>
      </c>
      <c r="H60" s="76">
        <v>239.36</v>
      </c>
      <c r="I60" s="76" t="s">
        <v>249</v>
      </c>
      <c r="J60" s="76" t="s">
        <v>313</v>
      </c>
      <c r="K60" s="78" t="s">
        <v>314</v>
      </c>
      <c r="L60" s="76"/>
      <c r="M60" s="78" t="s">
        <v>315</v>
      </c>
      <c r="N60" s="76" t="s">
        <v>316</v>
      </c>
      <c r="O60" s="79" t="s">
        <v>317</v>
      </c>
      <c r="AF60" s="74"/>
      <c r="AG60" s="74"/>
      <c r="AH60" s="74" t="s">
        <v>312</v>
      </c>
      <c r="AM60" s="74"/>
    </row>
    <row r="61" spans="1:41" s="47" customFormat="1" ht="15" hidden="1" x14ac:dyDescent="0.25">
      <c r="A61" s="106"/>
      <c r="B61" s="46"/>
      <c r="C61" s="101"/>
      <c r="D61" s="318" t="s">
        <v>318</v>
      </c>
      <c r="E61" s="318"/>
      <c r="F61" s="318"/>
      <c r="G61" s="318"/>
      <c r="H61" s="318"/>
      <c r="I61" s="318"/>
      <c r="J61" s="318"/>
      <c r="K61" s="318"/>
      <c r="L61" s="318"/>
      <c r="M61" s="318"/>
      <c r="N61" s="318"/>
      <c r="O61" s="343"/>
      <c r="AF61" s="74"/>
      <c r="AG61" s="74"/>
      <c r="AH61" s="74"/>
      <c r="AM61" s="74"/>
      <c r="AN61" s="50" t="s">
        <v>318</v>
      </c>
    </row>
    <row r="62" spans="1:41" s="47" customFormat="1" ht="15" hidden="1" x14ac:dyDescent="0.25">
      <c r="A62" s="106"/>
      <c r="B62" s="100"/>
      <c r="C62" s="101"/>
      <c r="D62" s="318" t="s">
        <v>319</v>
      </c>
      <c r="E62" s="318"/>
      <c r="F62" s="318"/>
      <c r="G62" s="318"/>
      <c r="H62" s="318"/>
      <c r="I62" s="318"/>
      <c r="J62" s="318"/>
      <c r="K62" s="318"/>
      <c r="L62" s="318"/>
      <c r="M62" s="318"/>
      <c r="N62" s="318"/>
      <c r="O62" s="343"/>
      <c r="AF62" s="74"/>
      <c r="AG62" s="74"/>
      <c r="AH62" s="74"/>
      <c r="AM62" s="74"/>
      <c r="AO62" s="50" t="s">
        <v>319</v>
      </c>
    </row>
    <row r="63" spans="1:41" s="47" customFormat="1" ht="15" hidden="1" x14ac:dyDescent="0.25">
      <c r="A63" s="80"/>
      <c r="B63" s="100"/>
      <c r="C63" s="101"/>
      <c r="D63" s="342" t="s">
        <v>293</v>
      </c>
      <c r="E63" s="342"/>
      <c r="F63" s="342"/>
      <c r="G63" s="76"/>
      <c r="H63" s="102"/>
      <c r="I63" s="102"/>
      <c r="J63" s="102"/>
      <c r="K63" s="103"/>
      <c r="L63" s="102"/>
      <c r="M63" s="104">
        <v>38867.279999999999</v>
      </c>
      <c r="N63" s="95"/>
      <c r="O63" s="105">
        <v>317157</v>
      </c>
      <c r="AF63" s="74"/>
      <c r="AG63" s="74"/>
      <c r="AH63" s="74"/>
      <c r="AM63" s="74" t="s">
        <v>293</v>
      </c>
    </row>
    <row r="64" spans="1:41" s="47" customFormat="1" ht="15" hidden="1" x14ac:dyDescent="0.25">
      <c r="A64" s="334" t="s">
        <v>320</v>
      </c>
      <c r="B64" s="335"/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6"/>
      <c r="AF64" s="74"/>
      <c r="AG64" s="74" t="s">
        <v>321</v>
      </c>
      <c r="AH64" s="74"/>
      <c r="AM64" s="74"/>
    </row>
    <row r="65" spans="1:40" s="47" customFormat="1" ht="45.75" hidden="1" x14ac:dyDescent="0.25">
      <c r="A65" s="75" t="s">
        <v>322</v>
      </c>
      <c r="B65" s="76" t="s">
        <v>322</v>
      </c>
      <c r="C65" s="77" t="s">
        <v>323</v>
      </c>
      <c r="D65" s="337" t="s">
        <v>324</v>
      </c>
      <c r="E65" s="337"/>
      <c r="F65" s="337"/>
      <c r="G65" s="76" t="s">
        <v>325</v>
      </c>
      <c r="H65" s="76">
        <v>1.5920000000000001</v>
      </c>
      <c r="I65" s="76" t="s">
        <v>249</v>
      </c>
      <c r="J65" s="76" t="s">
        <v>326</v>
      </c>
      <c r="K65" s="78"/>
      <c r="L65" s="76"/>
      <c r="M65" s="78"/>
      <c r="N65" s="76"/>
      <c r="O65" s="79"/>
      <c r="AF65" s="74"/>
      <c r="AG65" s="74"/>
      <c r="AH65" s="74" t="s">
        <v>324</v>
      </c>
      <c r="AM65" s="74"/>
    </row>
    <row r="66" spans="1:40" s="47" customFormat="1" ht="45" hidden="1" x14ac:dyDescent="0.25">
      <c r="A66" s="80"/>
      <c r="B66" s="81"/>
      <c r="C66" s="82" t="s">
        <v>327</v>
      </c>
      <c r="D66" s="333" t="s">
        <v>328</v>
      </c>
      <c r="E66" s="333"/>
      <c r="F66" s="333"/>
      <c r="G66" s="333"/>
      <c r="H66" s="333"/>
      <c r="I66" s="333"/>
      <c r="J66" s="333"/>
      <c r="K66" s="333"/>
      <c r="L66" s="333"/>
      <c r="M66" s="333"/>
      <c r="N66" s="333"/>
      <c r="O66" s="338"/>
      <c r="AF66" s="74"/>
      <c r="AG66" s="74"/>
      <c r="AH66" s="74"/>
      <c r="AI66" s="50" t="s">
        <v>328</v>
      </c>
      <c r="AM66" s="74"/>
    </row>
    <row r="67" spans="1:40" s="47" customFormat="1" ht="57" hidden="1" x14ac:dyDescent="0.25">
      <c r="A67" s="80"/>
      <c r="B67" s="81"/>
      <c r="C67" s="82" t="s">
        <v>281</v>
      </c>
      <c r="D67" s="333" t="s">
        <v>282</v>
      </c>
      <c r="E67" s="333"/>
      <c r="F67" s="333"/>
      <c r="G67" s="333"/>
      <c r="H67" s="333"/>
      <c r="I67" s="333"/>
      <c r="J67" s="333"/>
      <c r="K67" s="333"/>
      <c r="L67" s="333"/>
      <c r="M67" s="333"/>
      <c r="N67" s="333"/>
      <c r="O67" s="338"/>
      <c r="AF67" s="74"/>
      <c r="AG67" s="74"/>
      <c r="AH67" s="74"/>
      <c r="AI67" s="50" t="s">
        <v>282</v>
      </c>
      <c r="AM67" s="74"/>
    </row>
    <row r="68" spans="1:40" s="47" customFormat="1" ht="15" hidden="1" x14ac:dyDescent="0.25">
      <c r="A68" s="80"/>
      <c r="B68" s="83"/>
      <c r="C68" s="82" t="s">
        <v>249</v>
      </c>
      <c r="D68" s="318" t="s">
        <v>283</v>
      </c>
      <c r="E68" s="318"/>
      <c r="F68" s="318"/>
      <c r="G68" s="84"/>
      <c r="H68" s="85"/>
      <c r="I68" s="85"/>
      <c r="J68" s="85"/>
      <c r="K68" s="88">
        <v>1018.9</v>
      </c>
      <c r="L68" s="87">
        <v>0.92</v>
      </c>
      <c r="M68" s="88">
        <v>1492.32</v>
      </c>
      <c r="N68" s="87">
        <v>44.77</v>
      </c>
      <c r="O68" s="89">
        <v>66811.17</v>
      </c>
      <c r="AF68" s="74"/>
      <c r="AG68" s="74"/>
      <c r="AH68" s="74"/>
      <c r="AJ68" s="50" t="s">
        <v>283</v>
      </c>
      <c r="AM68" s="74"/>
    </row>
    <row r="69" spans="1:40" s="47" customFormat="1" ht="15" hidden="1" x14ac:dyDescent="0.25">
      <c r="A69" s="80"/>
      <c r="B69" s="83"/>
      <c r="C69" s="82" t="s">
        <v>294</v>
      </c>
      <c r="D69" s="318" t="s">
        <v>297</v>
      </c>
      <c r="E69" s="318"/>
      <c r="F69" s="318"/>
      <c r="G69" s="84"/>
      <c r="H69" s="85"/>
      <c r="I69" s="85"/>
      <c r="J69" s="85"/>
      <c r="K69" s="88">
        <v>4260.9799999999996</v>
      </c>
      <c r="L69" s="87">
        <v>0.92</v>
      </c>
      <c r="M69" s="88">
        <v>6240.8</v>
      </c>
      <c r="N69" s="87">
        <v>13.24</v>
      </c>
      <c r="O69" s="89">
        <v>82628.19</v>
      </c>
      <c r="AF69" s="74"/>
      <c r="AG69" s="74"/>
      <c r="AH69" s="74"/>
      <c r="AJ69" s="50" t="s">
        <v>297</v>
      </c>
      <c r="AM69" s="74"/>
    </row>
    <row r="70" spans="1:40" s="47" customFormat="1" ht="15" hidden="1" x14ac:dyDescent="0.25">
      <c r="A70" s="80"/>
      <c r="B70" s="83"/>
      <c r="C70" s="82" t="s">
        <v>298</v>
      </c>
      <c r="D70" s="318" t="s">
        <v>299</v>
      </c>
      <c r="E70" s="318"/>
      <c r="F70" s="318"/>
      <c r="G70" s="84"/>
      <c r="H70" s="85"/>
      <c r="I70" s="85"/>
      <c r="J70" s="85"/>
      <c r="K70" s="86">
        <v>508.75</v>
      </c>
      <c r="L70" s="87">
        <v>0.92</v>
      </c>
      <c r="M70" s="86">
        <v>745.14</v>
      </c>
      <c r="N70" s="87">
        <v>44.77</v>
      </c>
      <c r="O70" s="89">
        <v>33359.919999999998</v>
      </c>
      <c r="AF70" s="74"/>
      <c r="AG70" s="74"/>
      <c r="AH70" s="74"/>
      <c r="AJ70" s="50" t="s">
        <v>299</v>
      </c>
      <c r="AM70" s="74"/>
    </row>
    <row r="71" spans="1:40" s="47" customFormat="1" ht="15" hidden="1" x14ac:dyDescent="0.25">
      <c r="A71" s="80"/>
      <c r="B71" s="83"/>
      <c r="C71" s="82" t="s">
        <v>310</v>
      </c>
      <c r="D71" s="318" t="s">
        <v>329</v>
      </c>
      <c r="E71" s="318"/>
      <c r="F71" s="318"/>
      <c r="G71" s="84"/>
      <c r="H71" s="85"/>
      <c r="I71" s="85"/>
      <c r="J71" s="85"/>
      <c r="K71" s="86">
        <v>48.36</v>
      </c>
      <c r="L71" s="99">
        <v>0</v>
      </c>
      <c r="M71" s="86">
        <v>0</v>
      </c>
      <c r="N71" s="87">
        <v>8.16</v>
      </c>
      <c r="O71" s="92"/>
      <c r="AF71" s="74"/>
      <c r="AG71" s="74"/>
      <c r="AH71" s="74"/>
      <c r="AJ71" s="50" t="s">
        <v>329</v>
      </c>
      <c r="AM71" s="74"/>
    </row>
    <row r="72" spans="1:40" s="47" customFormat="1" ht="15" hidden="1" x14ac:dyDescent="0.25">
      <c r="A72" s="80"/>
      <c r="B72" s="83"/>
      <c r="C72" s="82"/>
      <c r="D72" s="318" t="s">
        <v>284</v>
      </c>
      <c r="E72" s="318"/>
      <c r="F72" s="318"/>
      <c r="G72" s="84" t="s">
        <v>285</v>
      </c>
      <c r="H72" s="99">
        <v>115</v>
      </c>
      <c r="I72" s="87">
        <v>0.92</v>
      </c>
      <c r="J72" s="108">
        <v>168.43360000000001</v>
      </c>
      <c r="K72" s="91"/>
      <c r="L72" s="85"/>
      <c r="M72" s="91"/>
      <c r="N72" s="85"/>
      <c r="O72" s="92"/>
      <c r="AF72" s="74"/>
      <c r="AG72" s="74"/>
      <c r="AH72" s="74"/>
      <c r="AK72" s="50" t="s">
        <v>284</v>
      </c>
      <c r="AM72" s="74"/>
    </row>
    <row r="73" spans="1:40" s="47" customFormat="1" ht="15" hidden="1" x14ac:dyDescent="0.25">
      <c r="A73" s="80"/>
      <c r="B73" s="83"/>
      <c r="C73" s="82"/>
      <c r="D73" s="318" t="s">
        <v>300</v>
      </c>
      <c r="E73" s="318"/>
      <c r="F73" s="318"/>
      <c r="G73" s="84" t="s">
        <v>285</v>
      </c>
      <c r="H73" s="87">
        <v>38.229999999999997</v>
      </c>
      <c r="I73" s="87">
        <v>0.92</v>
      </c>
      <c r="J73" s="109">
        <v>55.993187200000001</v>
      </c>
      <c r="K73" s="91"/>
      <c r="L73" s="85"/>
      <c r="M73" s="91"/>
      <c r="N73" s="85"/>
      <c r="O73" s="92"/>
      <c r="AF73" s="74"/>
      <c r="AG73" s="74"/>
      <c r="AH73" s="74"/>
      <c r="AK73" s="50" t="s">
        <v>300</v>
      </c>
      <c r="AM73" s="74"/>
    </row>
    <row r="74" spans="1:40" s="47" customFormat="1" ht="15" hidden="1" x14ac:dyDescent="0.25">
      <c r="A74" s="93"/>
      <c r="B74" s="84"/>
      <c r="C74" s="82"/>
      <c r="D74" s="341" t="s">
        <v>286</v>
      </c>
      <c r="E74" s="341"/>
      <c r="F74" s="341"/>
      <c r="G74" s="94"/>
      <c r="H74" s="95"/>
      <c r="I74" s="95"/>
      <c r="J74" s="95"/>
      <c r="K74" s="97">
        <v>5328.24</v>
      </c>
      <c r="L74" s="95"/>
      <c r="M74" s="97">
        <v>7733.12</v>
      </c>
      <c r="N74" s="95"/>
      <c r="O74" s="98">
        <v>149439.35999999999</v>
      </c>
      <c r="AF74" s="74"/>
      <c r="AG74" s="74"/>
      <c r="AH74" s="74"/>
      <c r="AL74" s="50" t="s">
        <v>286</v>
      </c>
      <c r="AM74" s="74"/>
    </row>
    <row r="75" spans="1:40" s="47" customFormat="1" ht="15" hidden="1" x14ac:dyDescent="0.25">
      <c r="A75" s="80"/>
      <c r="B75" s="83"/>
      <c r="C75" s="82"/>
      <c r="D75" s="318" t="s">
        <v>287</v>
      </c>
      <c r="E75" s="318"/>
      <c r="F75" s="318"/>
      <c r="G75" s="84"/>
      <c r="H75" s="85"/>
      <c r="I75" s="85"/>
      <c r="J75" s="85"/>
      <c r="K75" s="91"/>
      <c r="L75" s="85"/>
      <c r="M75" s="88">
        <v>2237.46</v>
      </c>
      <c r="N75" s="85"/>
      <c r="O75" s="89">
        <v>100171.09</v>
      </c>
      <c r="AF75" s="74"/>
      <c r="AG75" s="74"/>
      <c r="AH75" s="74"/>
      <c r="AK75" s="50" t="s">
        <v>287</v>
      </c>
      <c r="AM75" s="74"/>
    </row>
    <row r="76" spans="1:40" s="47" customFormat="1" ht="45" hidden="1" x14ac:dyDescent="0.25">
      <c r="A76" s="80"/>
      <c r="B76" s="83"/>
      <c r="C76" s="82" t="s">
        <v>330</v>
      </c>
      <c r="D76" s="318" t="s">
        <v>331</v>
      </c>
      <c r="E76" s="318"/>
      <c r="F76" s="318"/>
      <c r="G76" s="84" t="s">
        <v>290</v>
      </c>
      <c r="H76" s="99">
        <v>110</v>
      </c>
      <c r="I76" s="85"/>
      <c r="J76" s="99">
        <v>110</v>
      </c>
      <c r="K76" s="91"/>
      <c r="L76" s="85"/>
      <c r="M76" s="88">
        <v>2461.21</v>
      </c>
      <c r="N76" s="85"/>
      <c r="O76" s="89">
        <v>110188.2</v>
      </c>
      <c r="AF76" s="74"/>
      <c r="AG76" s="74"/>
      <c r="AH76" s="74"/>
      <c r="AK76" s="50" t="s">
        <v>331</v>
      </c>
      <c r="AM76" s="74"/>
    </row>
    <row r="77" spans="1:40" s="47" customFormat="1" ht="45" hidden="1" x14ac:dyDescent="0.25">
      <c r="A77" s="80"/>
      <c r="B77" s="83"/>
      <c r="C77" s="82" t="s">
        <v>332</v>
      </c>
      <c r="D77" s="318" t="s">
        <v>333</v>
      </c>
      <c r="E77" s="318"/>
      <c r="F77" s="318"/>
      <c r="G77" s="84" t="s">
        <v>290</v>
      </c>
      <c r="H77" s="99">
        <v>73</v>
      </c>
      <c r="I77" s="85"/>
      <c r="J77" s="99">
        <v>73</v>
      </c>
      <c r="K77" s="91"/>
      <c r="L77" s="85"/>
      <c r="M77" s="88">
        <v>1633.35</v>
      </c>
      <c r="N77" s="85"/>
      <c r="O77" s="89">
        <v>73124.899999999994</v>
      </c>
      <c r="AF77" s="74"/>
      <c r="AG77" s="74"/>
      <c r="AH77" s="74"/>
      <c r="AK77" s="50" t="s">
        <v>333</v>
      </c>
      <c r="AM77" s="74"/>
    </row>
    <row r="78" spans="1:40" s="47" customFormat="1" ht="15" hidden="1" x14ac:dyDescent="0.25">
      <c r="A78" s="80"/>
      <c r="B78" s="100"/>
      <c r="C78" s="101"/>
      <c r="D78" s="342" t="s">
        <v>293</v>
      </c>
      <c r="E78" s="342"/>
      <c r="F78" s="342"/>
      <c r="G78" s="76"/>
      <c r="H78" s="102"/>
      <c r="I78" s="102"/>
      <c r="J78" s="102"/>
      <c r="K78" s="103"/>
      <c r="L78" s="102"/>
      <c r="M78" s="104">
        <v>11827.68</v>
      </c>
      <c r="N78" s="95"/>
      <c r="O78" s="105">
        <v>332752.46000000002</v>
      </c>
      <c r="AF78" s="74"/>
      <c r="AG78" s="74"/>
      <c r="AH78" s="74"/>
      <c r="AM78" s="74" t="s">
        <v>293</v>
      </c>
    </row>
    <row r="79" spans="1:40" s="47" customFormat="1" ht="45.75" hidden="1" x14ac:dyDescent="0.25">
      <c r="A79" s="75" t="s">
        <v>334</v>
      </c>
      <c r="B79" s="76" t="s">
        <v>334</v>
      </c>
      <c r="C79" s="77" t="s">
        <v>335</v>
      </c>
      <c r="D79" s="337" t="s">
        <v>336</v>
      </c>
      <c r="E79" s="337"/>
      <c r="F79" s="337"/>
      <c r="G79" s="76" t="s">
        <v>303</v>
      </c>
      <c r="H79" s="76">
        <v>64</v>
      </c>
      <c r="I79" s="76" t="s">
        <v>249</v>
      </c>
      <c r="J79" s="76" t="s">
        <v>337</v>
      </c>
      <c r="K79" s="78" t="s">
        <v>338</v>
      </c>
      <c r="L79" s="76"/>
      <c r="M79" s="78" t="s">
        <v>339</v>
      </c>
      <c r="N79" s="76" t="s">
        <v>307</v>
      </c>
      <c r="O79" s="79" t="s">
        <v>340</v>
      </c>
      <c r="AF79" s="74"/>
      <c r="AG79" s="74"/>
      <c r="AH79" s="74" t="s">
        <v>336</v>
      </c>
      <c r="AM79" s="74"/>
    </row>
    <row r="80" spans="1:40" s="47" customFormat="1" ht="15" hidden="1" x14ac:dyDescent="0.25">
      <c r="A80" s="106"/>
      <c r="B80" s="46"/>
      <c r="C80" s="101"/>
      <c r="D80" s="318" t="s">
        <v>341</v>
      </c>
      <c r="E80" s="318"/>
      <c r="F80" s="318"/>
      <c r="G80" s="318"/>
      <c r="H80" s="318"/>
      <c r="I80" s="318"/>
      <c r="J80" s="318"/>
      <c r="K80" s="318"/>
      <c r="L80" s="318"/>
      <c r="M80" s="318"/>
      <c r="N80" s="318"/>
      <c r="O80" s="343"/>
      <c r="AF80" s="74"/>
      <c r="AG80" s="74"/>
      <c r="AH80" s="74"/>
      <c r="AM80" s="74"/>
      <c r="AN80" s="50" t="s">
        <v>341</v>
      </c>
    </row>
    <row r="81" spans="1:41" s="47" customFormat="1" ht="15" hidden="1" x14ac:dyDescent="0.25">
      <c r="A81" s="80"/>
      <c r="B81" s="100"/>
      <c r="C81" s="101"/>
      <c r="D81" s="342" t="s">
        <v>293</v>
      </c>
      <c r="E81" s="342"/>
      <c r="F81" s="342"/>
      <c r="G81" s="76"/>
      <c r="H81" s="102"/>
      <c r="I81" s="102"/>
      <c r="J81" s="102"/>
      <c r="K81" s="103"/>
      <c r="L81" s="102"/>
      <c r="M81" s="110">
        <v>685.44</v>
      </c>
      <c r="N81" s="95"/>
      <c r="O81" s="105">
        <v>9075.23</v>
      </c>
      <c r="AF81" s="74"/>
      <c r="AG81" s="74"/>
      <c r="AH81" s="74"/>
      <c r="AM81" s="74" t="s">
        <v>293</v>
      </c>
    </row>
    <row r="82" spans="1:41" s="47" customFormat="1" ht="57" hidden="1" x14ac:dyDescent="0.25">
      <c r="A82" s="75" t="s">
        <v>342</v>
      </c>
      <c r="B82" s="76" t="s">
        <v>342</v>
      </c>
      <c r="C82" s="77" t="s">
        <v>343</v>
      </c>
      <c r="D82" s="337" t="s">
        <v>344</v>
      </c>
      <c r="E82" s="337"/>
      <c r="F82" s="337"/>
      <c r="G82" s="76" t="s">
        <v>303</v>
      </c>
      <c r="H82" s="76">
        <v>21.76</v>
      </c>
      <c r="I82" s="76" t="s">
        <v>249</v>
      </c>
      <c r="J82" s="76" t="s">
        <v>345</v>
      </c>
      <c r="K82" s="78" t="s">
        <v>346</v>
      </c>
      <c r="L82" s="76"/>
      <c r="M82" s="78" t="s">
        <v>347</v>
      </c>
      <c r="N82" s="76" t="s">
        <v>307</v>
      </c>
      <c r="O82" s="79" t="s">
        <v>348</v>
      </c>
      <c r="AF82" s="74"/>
      <c r="AG82" s="74"/>
      <c r="AH82" s="74" t="s">
        <v>344</v>
      </c>
      <c r="AM82" s="74"/>
    </row>
    <row r="83" spans="1:41" s="47" customFormat="1" ht="15" hidden="1" x14ac:dyDescent="0.25">
      <c r="A83" s="80"/>
      <c r="B83" s="100"/>
      <c r="C83" s="101"/>
      <c r="D83" s="342" t="s">
        <v>293</v>
      </c>
      <c r="E83" s="342"/>
      <c r="F83" s="342"/>
      <c r="G83" s="76"/>
      <c r="H83" s="102"/>
      <c r="I83" s="102"/>
      <c r="J83" s="102"/>
      <c r="K83" s="103"/>
      <c r="L83" s="102"/>
      <c r="M83" s="110">
        <v>71.37</v>
      </c>
      <c r="N83" s="95"/>
      <c r="O83" s="111">
        <v>944.94</v>
      </c>
      <c r="AF83" s="74"/>
      <c r="AG83" s="74"/>
      <c r="AH83" s="74"/>
      <c r="AM83" s="74" t="s">
        <v>293</v>
      </c>
    </row>
    <row r="84" spans="1:41" s="47" customFormat="1" ht="34.5" hidden="1" x14ac:dyDescent="0.25">
      <c r="A84" s="75" t="s">
        <v>349</v>
      </c>
      <c r="B84" s="76" t="s">
        <v>349</v>
      </c>
      <c r="C84" s="77" t="s">
        <v>350</v>
      </c>
      <c r="D84" s="337" t="s">
        <v>351</v>
      </c>
      <c r="E84" s="337"/>
      <c r="F84" s="337"/>
      <c r="G84" s="76" t="s">
        <v>303</v>
      </c>
      <c r="H84" s="76">
        <v>5.44</v>
      </c>
      <c r="I84" s="76" t="s">
        <v>249</v>
      </c>
      <c r="J84" s="76" t="s">
        <v>352</v>
      </c>
      <c r="K84" s="78" t="s">
        <v>353</v>
      </c>
      <c r="L84" s="76" t="s">
        <v>354</v>
      </c>
      <c r="M84" s="78" t="s">
        <v>355</v>
      </c>
      <c r="N84" s="76" t="s">
        <v>307</v>
      </c>
      <c r="O84" s="79" t="s">
        <v>356</v>
      </c>
      <c r="AF84" s="74"/>
      <c r="AG84" s="74"/>
      <c r="AH84" s="74" t="s">
        <v>351</v>
      </c>
      <c r="AM84" s="74"/>
    </row>
    <row r="85" spans="1:41" s="47" customFormat="1" ht="57" hidden="1" x14ac:dyDescent="0.25">
      <c r="A85" s="80"/>
      <c r="B85" s="81"/>
      <c r="C85" s="82" t="s">
        <v>281</v>
      </c>
      <c r="D85" s="333" t="s">
        <v>282</v>
      </c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8"/>
      <c r="AF85" s="74"/>
      <c r="AG85" s="74"/>
      <c r="AH85" s="74"/>
      <c r="AI85" s="50" t="s">
        <v>282</v>
      </c>
      <c r="AM85" s="74"/>
    </row>
    <row r="86" spans="1:41" s="47" customFormat="1" ht="15" hidden="1" x14ac:dyDescent="0.25">
      <c r="A86" s="80"/>
      <c r="B86" s="100"/>
      <c r="C86" s="101"/>
      <c r="D86" s="342" t="s">
        <v>293</v>
      </c>
      <c r="E86" s="342"/>
      <c r="F86" s="342"/>
      <c r="G86" s="76"/>
      <c r="H86" s="102"/>
      <c r="I86" s="102"/>
      <c r="J86" s="102"/>
      <c r="K86" s="103"/>
      <c r="L86" s="102"/>
      <c r="M86" s="110">
        <v>268.88</v>
      </c>
      <c r="N86" s="95"/>
      <c r="O86" s="105">
        <v>3559.97</v>
      </c>
      <c r="AF86" s="74"/>
      <c r="AG86" s="74"/>
      <c r="AH86" s="74"/>
      <c r="AM86" s="74" t="s">
        <v>293</v>
      </c>
    </row>
    <row r="87" spans="1:41" s="47" customFormat="1" ht="45" hidden="1" x14ac:dyDescent="0.25">
      <c r="A87" s="75" t="s">
        <v>357</v>
      </c>
      <c r="B87" s="76" t="s">
        <v>357</v>
      </c>
      <c r="C87" s="107" t="s">
        <v>311</v>
      </c>
      <c r="D87" s="337" t="s">
        <v>312</v>
      </c>
      <c r="E87" s="337"/>
      <c r="F87" s="337"/>
      <c r="G87" s="76" t="s">
        <v>107</v>
      </c>
      <c r="H87" s="76">
        <v>79.2</v>
      </c>
      <c r="I87" s="76" t="s">
        <v>249</v>
      </c>
      <c r="J87" s="76" t="s">
        <v>358</v>
      </c>
      <c r="K87" s="78" t="s">
        <v>314</v>
      </c>
      <c r="L87" s="76"/>
      <c r="M87" s="78" t="s">
        <v>359</v>
      </c>
      <c r="N87" s="76" t="s">
        <v>316</v>
      </c>
      <c r="O87" s="79" t="s">
        <v>360</v>
      </c>
      <c r="AF87" s="74"/>
      <c r="AG87" s="74"/>
      <c r="AH87" s="74" t="s">
        <v>312</v>
      </c>
      <c r="AM87" s="74"/>
    </row>
    <row r="88" spans="1:41" s="47" customFormat="1" ht="15" hidden="1" x14ac:dyDescent="0.25">
      <c r="A88" s="106"/>
      <c r="B88" s="46"/>
      <c r="C88" s="101"/>
      <c r="D88" s="318" t="s">
        <v>318</v>
      </c>
      <c r="E88" s="318"/>
      <c r="F88" s="318"/>
      <c r="G88" s="318"/>
      <c r="H88" s="318"/>
      <c r="I88" s="318"/>
      <c r="J88" s="318"/>
      <c r="K88" s="318"/>
      <c r="L88" s="318"/>
      <c r="M88" s="318"/>
      <c r="N88" s="318"/>
      <c r="O88" s="343"/>
      <c r="AF88" s="74"/>
      <c r="AG88" s="74"/>
      <c r="AH88" s="74"/>
      <c r="AM88" s="74"/>
      <c r="AN88" s="50" t="s">
        <v>318</v>
      </c>
    </row>
    <row r="89" spans="1:41" s="47" customFormat="1" ht="15" hidden="1" x14ac:dyDescent="0.25">
      <c r="A89" s="106"/>
      <c r="B89" s="100"/>
      <c r="C89" s="101"/>
      <c r="D89" s="318" t="s">
        <v>319</v>
      </c>
      <c r="E89" s="318"/>
      <c r="F89" s="318"/>
      <c r="G89" s="318"/>
      <c r="H89" s="318"/>
      <c r="I89" s="318"/>
      <c r="J89" s="318"/>
      <c r="K89" s="318"/>
      <c r="L89" s="318"/>
      <c r="M89" s="318"/>
      <c r="N89" s="318"/>
      <c r="O89" s="343"/>
      <c r="AF89" s="74"/>
      <c r="AG89" s="74"/>
      <c r="AH89" s="74"/>
      <c r="AM89" s="74"/>
      <c r="AO89" s="50" t="s">
        <v>319</v>
      </c>
    </row>
    <row r="90" spans="1:41" s="47" customFormat="1" ht="15" hidden="1" x14ac:dyDescent="0.25">
      <c r="A90" s="80"/>
      <c r="B90" s="100"/>
      <c r="C90" s="101"/>
      <c r="D90" s="342" t="s">
        <v>293</v>
      </c>
      <c r="E90" s="342"/>
      <c r="F90" s="342"/>
      <c r="G90" s="76"/>
      <c r="H90" s="102"/>
      <c r="I90" s="102"/>
      <c r="J90" s="102"/>
      <c r="K90" s="103"/>
      <c r="L90" s="102"/>
      <c r="M90" s="104">
        <v>12860.5</v>
      </c>
      <c r="N90" s="95"/>
      <c r="O90" s="105">
        <v>104941.68</v>
      </c>
      <c r="AF90" s="74"/>
      <c r="AG90" s="74"/>
      <c r="AH90" s="74"/>
      <c r="AM90" s="74" t="s">
        <v>293</v>
      </c>
    </row>
    <row r="91" spans="1:41" s="47" customFormat="1" ht="15" hidden="1" x14ac:dyDescent="0.25">
      <c r="A91" s="334" t="s">
        <v>361</v>
      </c>
      <c r="B91" s="335"/>
      <c r="C91" s="335"/>
      <c r="D91" s="335"/>
      <c r="E91" s="335"/>
      <c r="F91" s="335"/>
      <c r="G91" s="335"/>
      <c r="H91" s="335"/>
      <c r="I91" s="335"/>
      <c r="J91" s="335"/>
      <c r="K91" s="335"/>
      <c r="L91" s="335"/>
      <c r="M91" s="335"/>
      <c r="N91" s="335"/>
      <c r="O91" s="336"/>
      <c r="AF91" s="74"/>
      <c r="AG91" s="74" t="s">
        <v>362</v>
      </c>
      <c r="AH91" s="74"/>
      <c r="AM91" s="74"/>
    </row>
    <row r="92" spans="1:41" s="47" customFormat="1" ht="67.5" hidden="1" x14ac:dyDescent="0.25">
      <c r="A92" s="75" t="s">
        <v>363</v>
      </c>
      <c r="B92" s="76" t="s">
        <v>363</v>
      </c>
      <c r="C92" s="77" t="s">
        <v>364</v>
      </c>
      <c r="D92" s="337" t="s">
        <v>365</v>
      </c>
      <c r="E92" s="337"/>
      <c r="F92" s="337"/>
      <c r="G92" s="76" t="s">
        <v>366</v>
      </c>
      <c r="H92" s="76">
        <v>3.6480000000000001</v>
      </c>
      <c r="I92" s="76" t="s">
        <v>249</v>
      </c>
      <c r="J92" s="76" t="s">
        <v>367</v>
      </c>
      <c r="K92" s="78"/>
      <c r="L92" s="76"/>
      <c r="M92" s="78"/>
      <c r="N92" s="76"/>
      <c r="O92" s="79"/>
      <c r="AF92" s="74"/>
      <c r="AG92" s="74"/>
      <c r="AH92" s="74" t="s">
        <v>365</v>
      </c>
      <c r="AM92" s="74"/>
    </row>
    <row r="93" spans="1:41" s="47" customFormat="1" ht="57" hidden="1" x14ac:dyDescent="0.25">
      <c r="A93" s="80"/>
      <c r="B93" s="81"/>
      <c r="C93" s="82" t="s">
        <v>281</v>
      </c>
      <c r="D93" s="333" t="s">
        <v>282</v>
      </c>
      <c r="E93" s="333"/>
      <c r="F93" s="333"/>
      <c r="G93" s="333"/>
      <c r="H93" s="333"/>
      <c r="I93" s="333"/>
      <c r="J93" s="333"/>
      <c r="K93" s="333"/>
      <c r="L93" s="333"/>
      <c r="M93" s="333"/>
      <c r="N93" s="333"/>
      <c r="O93" s="338"/>
      <c r="AF93" s="74"/>
      <c r="AG93" s="74"/>
      <c r="AH93" s="74"/>
      <c r="AI93" s="50" t="s">
        <v>282</v>
      </c>
      <c r="AM93" s="74"/>
    </row>
    <row r="94" spans="1:41" s="47" customFormat="1" ht="15" hidden="1" x14ac:dyDescent="0.25">
      <c r="A94" s="80"/>
      <c r="B94" s="83"/>
      <c r="C94" s="82" t="s">
        <v>249</v>
      </c>
      <c r="D94" s="318" t="s">
        <v>283</v>
      </c>
      <c r="E94" s="318"/>
      <c r="F94" s="318"/>
      <c r="G94" s="84"/>
      <c r="H94" s="85"/>
      <c r="I94" s="85"/>
      <c r="J94" s="85"/>
      <c r="K94" s="86">
        <v>326.61</v>
      </c>
      <c r="L94" s="87">
        <v>1.1499999999999999</v>
      </c>
      <c r="M94" s="88">
        <v>1370.19</v>
      </c>
      <c r="N94" s="87">
        <v>44.77</v>
      </c>
      <c r="O94" s="89">
        <v>61343.41</v>
      </c>
      <c r="AF94" s="74"/>
      <c r="AG94" s="74"/>
      <c r="AH94" s="74"/>
      <c r="AJ94" s="50" t="s">
        <v>283</v>
      </c>
      <c r="AM94" s="74"/>
    </row>
    <row r="95" spans="1:41" s="47" customFormat="1" ht="15" hidden="1" x14ac:dyDescent="0.25">
      <c r="A95" s="80"/>
      <c r="B95" s="83"/>
      <c r="C95" s="82" t="s">
        <v>294</v>
      </c>
      <c r="D95" s="318" t="s">
        <v>297</v>
      </c>
      <c r="E95" s="318"/>
      <c r="F95" s="318"/>
      <c r="G95" s="84"/>
      <c r="H95" s="85"/>
      <c r="I95" s="85"/>
      <c r="J95" s="85"/>
      <c r="K95" s="86">
        <v>694.48</v>
      </c>
      <c r="L95" s="87">
        <v>1.1499999999999999</v>
      </c>
      <c r="M95" s="88">
        <v>2913.48</v>
      </c>
      <c r="N95" s="87">
        <v>13.24</v>
      </c>
      <c r="O95" s="89">
        <v>38574.480000000003</v>
      </c>
      <c r="AF95" s="74"/>
      <c r="AG95" s="74"/>
      <c r="AH95" s="74"/>
      <c r="AJ95" s="50" t="s">
        <v>297</v>
      </c>
      <c r="AM95" s="74"/>
    </row>
    <row r="96" spans="1:41" s="47" customFormat="1" ht="15" hidden="1" x14ac:dyDescent="0.25">
      <c r="A96" s="80"/>
      <c r="B96" s="83"/>
      <c r="C96" s="82" t="s">
        <v>298</v>
      </c>
      <c r="D96" s="318" t="s">
        <v>299</v>
      </c>
      <c r="E96" s="318"/>
      <c r="F96" s="318"/>
      <c r="G96" s="84"/>
      <c r="H96" s="85"/>
      <c r="I96" s="85"/>
      <c r="J96" s="85"/>
      <c r="K96" s="86">
        <v>111.09</v>
      </c>
      <c r="L96" s="87">
        <v>1.1499999999999999</v>
      </c>
      <c r="M96" s="86">
        <v>466.04</v>
      </c>
      <c r="N96" s="87">
        <v>44.77</v>
      </c>
      <c r="O96" s="89">
        <v>20864.61</v>
      </c>
      <c r="AF96" s="74"/>
      <c r="AG96" s="74"/>
      <c r="AH96" s="74"/>
      <c r="AJ96" s="50" t="s">
        <v>299</v>
      </c>
      <c r="AM96" s="74"/>
    </row>
    <row r="97" spans="1:39" s="47" customFormat="1" ht="15" hidden="1" x14ac:dyDescent="0.25">
      <c r="A97" s="80"/>
      <c r="B97" s="83"/>
      <c r="C97" s="82"/>
      <c r="D97" s="318" t="s">
        <v>284</v>
      </c>
      <c r="E97" s="318"/>
      <c r="F97" s="318"/>
      <c r="G97" s="84" t="s">
        <v>285</v>
      </c>
      <c r="H97" s="87">
        <v>38.29</v>
      </c>
      <c r="I97" s="87">
        <v>1.1499999999999999</v>
      </c>
      <c r="J97" s="112">
        <v>160.634208</v>
      </c>
      <c r="K97" s="91"/>
      <c r="L97" s="85"/>
      <c r="M97" s="91"/>
      <c r="N97" s="85"/>
      <c r="O97" s="92"/>
      <c r="AF97" s="74"/>
      <c r="AG97" s="74"/>
      <c r="AH97" s="74"/>
      <c r="AK97" s="50" t="s">
        <v>284</v>
      </c>
      <c r="AM97" s="74"/>
    </row>
    <row r="98" spans="1:39" s="47" customFormat="1" ht="15" hidden="1" x14ac:dyDescent="0.25">
      <c r="A98" s="80"/>
      <c r="B98" s="83"/>
      <c r="C98" s="82"/>
      <c r="D98" s="318" t="s">
        <v>300</v>
      </c>
      <c r="E98" s="318"/>
      <c r="F98" s="318"/>
      <c r="G98" s="84" t="s">
        <v>285</v>
      </c>
      <c r="H98" s="113">
        <v>8.6999999999999993</v>
      </c>
      <c r="I98" s="87">
        <v>1.1499999999999999</v>
      </c>
      <c r="J98" s="114">
        <v>36.498240000000003</v>
      </c>
      <c r="K98" s="91"/>
      <c r="L98" s="85"/>
      <c r="M98" s="91"/>
      <c r="N98" s="85"/>
      <c r="O98" s="92"/>
      <c r="AF98" s="74"/>
      <c r="AG98" s="74"/>
      <c r="AH98" s="74"/>
      <c r="AK98" s="50" t="s">
        <v>300</v>
      </c>
      <c r="AM98" s="74"/>
    </row>
    <row r="99" spans="1:39" s="47" customFormat="1" ht="15" hidden="1" x14ac:dyDescent="0.25">
      <c r="A99" s="93"/>
      <c r="B99" s="84"/>
      <c r="C99" s="82"/>
      <c r="D99" s="341" t="s">
        <v>286</v>
      </c>
      <c r="E99" s="341"/>
      <c r="F99" s="341"/>
      <c r="G99" s="94"/>
      <c r="H99" s="95"/>
      <c r="I99" s="95"/>
      <c r="J99" s="95"/>
      <c r="K99" s="97">
        <v>1021.09</v>
      </c>
      <c r="L99" s="95"/>
      <c r="M99" s="97">
        <v>4283.67</v>
      </c>
      <c r="N99" s="95"/>
      <c r="O99" s="98">
        <v>99917.89</v>
      </c>
      <c r="AF99" s="74"/>
      <c r="AG99" s="74"/>
      <c r="AH99" s="74"/>
      <c r="AL99" s="50" t="s">
        <v>286</v>
      </c>
      <c r="AM99" s="74"/>
    </row>
    <row r="100" spans="1:39" s="47" customFormat="1" ht="15" hidden="1" x14ac:dyDescent="0.25">
      <c r="A100" s="80"/>
      <c r="B100" s="83"/>
      <c r="C100" s="82"/>
      <c r="D100" s="318" t="s">
        <v>287</v>
      </c>
      <c r="E100" s="318"/>
      <c r="F100" s="318"/>
      <c r="G100" s="84"/>
      <c r="H100" s="85"/>
      <c r="I100" s="85"/>
      <c r="J100" s="85"/>
      <c r="K100" s="91"/>
      <c r="L100" s="85"/>
      <c r="M100" s="88">
        <v>1836.23</v>
      </c>
      <c r="N100" s="85"/>
      <c r="O100" s="89">
        <v>82208.02</v>
      </c>
      <c r="AF100" s="74"/>
      <c r="AG100" s="74"/>
      <c r="AH100" s="74"/>
      <c r="AK100" s="50" t="s">
        <v>287</v>
      </c>
      <c r="AM100" s="74"/>
    </row>
    <row r="101" spans="1:39" s="47" customFormat="1" ht="57" hidden="1" x14ac:dyDescent="0.25">
      <c r="A101" s="80"/>
      <c r="B101" s="83"/>
      <c r="C101" s="82" t="s">
        <v>368</v>
      </c>
      <c r="D101" s="318" t="s">
        <v>369</v>
      </c>
      <c r="E101" s="318"/>
      <c r="F101" s="318"/>
      <c r="G101" s="84" t="s">
        <v>290</v>
      </c>
      <c r="H101" s="99">
        <v>91</v>
      </c>
      <c r="I101" s="85"/>
      <c r="J101" s="99">
        <v>91</v>
      </c>
      <c r="K101" s="91"/>
      <c r="L101" s="85"/>
      <c r="M101" s="88">
        <v>1670.97</v>
      </c>
      <c r="N101" s="85"/>
      <c r="O101" s="89">
        <v>74809.3</v>
      </c>
      <c r="AF101" s="74"/>
      <c r="AG101" s="74"/>
      <c r="AH101" s="74"/>
      <c r="AK101" s="50" t="s">
        <v>369</v>
      </c>
      <c r="AM101" s="74"/>
    </row>
    <row r="102" spans="1:39" s="47" customFormat="1" ht="57" hidden="1" x14ac:dyDescent="0.25">
      <c r="A102" s="80"/>
      <c r="B102" s="83"/>
      <c r="C102" s="82" t="s">
        <v>370</v>
      </c>
      <c r="D102" s="318" t="s">
        <v>371</v>
      </c>
      <c r="E102" s="318"/>
      <c r="F102" s="318"/>
      <c r="G102" s="84" t="s">
        <v>290</v>
      </c>
      <c r="H102" s="99">
        <v>52</v>
      </c>
      <c r="I102" s="85"/>
      <c r="J102" s="99">
        <v>52</v>
      </c>
      <c r="K102" s="91"/>
      <c r="L102" s="85"/>
      <c r="M102" s="86">
        <v>954.84</v>
      </c>
      <c r="N102" s="85"/>
      <c r="O102" s="89">
        <v>42748.17</v>
      </c>
      <c r="AF102" s="74"/>
      <c r="AG102" s="74"/>
      <c r="AH102" s="74"/>
      <c r="AK102" s="50" t="s">
        <v>371</v>
      </c>
      <c r="AM102" s="74"/>
    </row>
    <row r="103" spans="1:39" s="47" customFormat="1" ht="15" hidden="1" x14ac:dyDescent="0.25">
      <c r="A103" s="80"/>
      <c r="B103" s="100"/>
      <c r="C103" s="101"/>
      <c r="D103" s="342" t="s">
        <v>293</v>
      </c>
      <c r="E103" s="342"/>
      <c r="F103" s="342"/>
      <c r="G103" s="76"/>
      <c r="H103" s="102"/>
      <c r="I103" s="102"/>
      <c r="J103" s="102"/>
      <c r="K103" s="103"/>
      <c r="L103" s="102"/>
      <c r="M103" s="104">
        <v>6909.48</v>
      </c>
      <c r="N103" s="95"/>
      <c r="O103" s="105">
        <v>217475.36</v>
      </c>
      <c r="AF103" s="74"/>
      <c r="AG103" s="74"/>
      <c r="AH103" s="74"/>
      <c r="AM103" s="74" t="s">
        <v>293</v>
      </c>
    </row>
    <row r="104" spans="1:39" s="47" customFormat="1" ht="45.75" hidden="1" x14ac:dyDescent="0.25">
      <c r="A104" s="75" t="s">
        <v>372</v>
      </c>
      <c r="B104" s="76" t="s">
        <v>372</v>
      </c>
      <c r="C104" s="77" t="s">
        <v>373</v>
      </c>
      <c r="D104" s="337" t="s">
        <v>374</v>
      </c>
      <c r="E104" s="337"/>
      <c r="F104" s="337"/>
      <c r="G104" s="76" t="s">
        <v>107</v>
      </c>
      <c r="H104" s="76">
        <v>67.2</v>
      </c>
      <c r="I104" s="76" t="s">
        <v>249</v>
      </c>
      <c r="J104" s="76" t="s">
        <v>375</v>
      </c>
      <c r="K104" s="78"/>
      <c r="L104" s="76"/>
      <c r="M104" s="78"/>
      <c r="N104" s="76"/>
      <c r="O104" s="79"/>
      <c r="AF104" s="74"/>
      <c r="AG104" s="74"/>
      <c r="AH104" s="74" t="s">
        <v>374</v>
      </c>
      <c r="AM104" s="74"/>
    </row>
    <row r="105" spans="1:39" s="47" customFormat="1" ht="57" hidden="1" x14ac:dyDescent="0.25">
      <c r="A105" s="80"/>
      <c r="B105" s="81"/>
      <c r="C105" s="82" t="s">
        <v>281</v>
      </c>
      <c r="D105" s="333" t="s">
        <v>282</v>
      </c>
      <c r="E105" s="333"/>
      <c r="F105" s="333"/>
      <c r="G105" s="333"/>
      <c r="H105" s="333"/>
      <c r="I105" s="333"/>
      <c r="J105" s="333"/>
      <c r="K105" s="333"/>
      <c r="L105" s="333"/>
      <c r="M105" s="333"/>
      <c r="N105" s="333"/>
      <c r="O105" s="338"/>
      <c r="AF105" s="74"/>
      <c r="AG105" s="74"/>
      <c r="AH105" s="74"/>
      <c r="AI105" s="50" t="s">
        <v>282</v>
      </c>
      <c r="AM105" s="74"/>
    </row>
    <row r="106" spans="1:39" s="47" customFormat="1" ht="15" hidden="1" x14ac:dyDescent="0.25">
      <c r="A106" s="80"/>
      <c r="B106" s="83"/>
      <c r="C106" s="82" t="s">
        <v>249</v>
      </c>
      <c r="D106" s="318" t="s">
        <v>283</v>
      </c>
      <c r="E106" s="318"/>
      <c r="F106" s="318"/>
      <c r="G106" s="84"/>
      <c r="H106" s="85"/>
      <c r="I106" s="85"/>
      <c r="J106" s="85"/>
      <c r="K106" s="86">
        <v>443.82</v>
      </c>
      <c r="L106" s="87">
        <v>1.1499999999999999</v>
      </c>
      <c r="M106" s="88">
        <v>34298.410000000003</v>
      </c>
      <c r="N106" s="87">
        <v>44.77</v>
      </c>
      <c r="O106" s="89">
        <v>1535539.82</v>
      </c>
      <c r="AF106" s="74"/>
      <c r="AG106" s="74"/>
      <c r="AH106" s="74"/>
      <c r="AJ106" s="50" t="s">
        <v>283</v>
      </c>
      <c r="AM106" s="74"/>
    </row>
    <row r="107" spans="1:39" s="47" customFormat="1" ht="15" hidden="1" x14ac:dyDescent="0.25">
      <c r="A107" s="80"/>
      <c r="B107" s="83"/>
      <c r="C107" s="82" t="s">
        <v>294</v>
      </c>
      <c r="D107" s="318" t="s">
        <v>297</v>
      </c>
      <c r="E107" s="318"/>
      <c r="F107" s="318"/>
      <c r="G107" s="84"/>
      <c r="H107" s="85"/>
      <c r="I107" s="85"/>
      <c r="J107" s="85"/>
      <c r="K107" s="88">
        <v>1200.08</v>
      </c>
      <c r="L107" s="87">
        <v>1.1499999999999999</v>
      </c>
      <c r="M107" s="88">
        <v>92742.18</v>
      </c>
      <c r="N107" s="87">
        <v>13.24</v>
      </c>
      <c r="O107" s="89">
        <v>1227906.46</v>
      </c>
      <c r="AF107" s="74"/>
      <c r="AG107" s="74"/>
      <c r="AH107" s="74"/>
      <c r="AJ107" s="50" t="s">
        <v>297</v>
      </c>
      <c r="AM107" s="74"/>
    </row>
    <row r="108" spans="1:39" s="47" customFormat="1" ht="15" hidden="1" x14ac:dyDescent="0.25">
      <c r="A108" s="80"/>
      <c r="B108" s="83"/>
      <c r="C108" s="82" t="s">
        <v>310</v>
      </c>
      <c r="D108" s="318" t="s">
        <v>329</v>
      </c>
      <c r="E108" s="318"/>
      <c r="F108" s="318"/>
      <c r="G108" s="84"/>
      <c r="H108" s="85"/>
      <c r="I108" s="85"/>
      <c r="J108" s="85"/>
      <c r="K108" s="86">
        <v>22.45</v>
      </c>
      <c r="L108" s="85"/>
      <c r="M108" s="88">
        <v>1508.64</v>
      </c>
      <c r="N108" s="87">
        <v>8.16</v>
      </c>
      <c r="O108" s="89">
        <v>12310.5</v>
      </c>
      <c r="AF108" s="74"/>
      <c r="AG108" s="74"/>
      <c r="AH108" s="74"/>
      <c r="AJ108" s="50" t="s">
        <v>329</v>
      </c>
      <c r="AM108" s="74"/>
    </row>
    <row r="109" spans="1:39" s="47" customFormat="1" ht="15" hidden="1" x14ac:dyDescent="0.25">
      <c r="A109" s="80"/>
      <c r="B109" s="83"/>
      <c r="C109" s="82"/>
      <c r="D109" s="318" t="s">
        <v>284</v>
      </c>
      <c r="E109" s="318"/>
      <c r="F109" s="318"/>
      <c r="G109" s="84" t="s">
        <v>285</v>
      </c>
      <c r="H109" s="87">
        <v>52.03</v>
      </c>
      <c r="I109" s="87">
        <v>1.1499999999999999</v>
      </c>
      <c r="J109" s="108">
        <v>4020.8784000000001</v>
      </c>
      <c r="K109" s="91"/>
      <c r="L109" s="85"/>
      <c r="M109" s="91"/>
      <c r="N109" s="85"/>
      <c r="O109" s="92"/>
      <c r="AF109" s="74"/>
      <c r="AG109" s="74"/>
      <c r="AH109" s="74"/>
      <c r="AK109" s="50" t="s">
        <v>284</v>
      </c>
      <c r="AM109" s="74"/>
    </row>
    <row r="110" spans="1:39" s="47" customFormat="1" ht="15" hidden="1" x14ac:dyDescent="0.25">
      <c r="A110" s="93"/>
      <c r="B110" s="84"/>
      <c r="C110" s="82"/>
      <c r="D110" s="341" t="s">
        <v>286</v>
      </c>
      <c r="E110" s="341"/>
      <c r="F110" s="341"/>
      <c r="G110" s="94"/>
      <c r="H110" s="95"/>
      <c r="I110" s="95"/>
      <c r="J110" s="95"/>
      <c r="K110" s="97">
        <v>1666.35</v>
      </c>
      <c r="L110" s="95"/>
      <c r="M110" s="97">
        <v>128549.23</v>
      </c>
      <c r="N110" s="95"/>
      <c r="O110" s="98">
        <v>2775756.78</v>
      </c>
      <c r="AF110" s="74"/>
      <c r="AG110" s="74"/>
      <c r="AH110" s="74"/>
      <c r="AL110" s="50" t="s">
        <v>286</v>
      </c>
      <c r="AM110" s="74"/>
    </row>
    <row r="111" spans="1:39" s="47" customFormat="1" ht="15" hidden="1" x14ac:dyDescent="0.25">
      <c r="A111" s="80"/>
      <c r="B111" s="83"/>
      <c r="C111" s="82"/>
      <c r="D111" s="318" t="s">
        <v>287</v>
      </c>
      <c r="E111" s="318"/>
      <c r="F111" s="318"/>
      <c r="G111" s="84"/>
      <c r="H111" s="85"/>
      <c r="I111" s="85"/>
      <c r="J111" s="85"/>
      <c r="K111" s="91"/>
      <c r="L111" s="85"/>
      <c r="M111" s="88">
        <v>34298.410000000003</v>
      </c>
      <c r="N111" s="85"/>
      <c r="O111" s="89">
        <v>1535539.82</v>
      </c>
      <c r="AF111" s="74"/>
      <c r="AG111" s="74"/>
      <c r="AH111" s="74"/>
      <c r="AK111" s="50" t="s">
        <v>287</v>
      </c>
      <c r="AM111" s="74"/>
    </row>
    <row r="112" spans="1:39" s="47" customFormat="1" ht="57" hidden="1" x14ac:dyDescent="0.25">
      <c r="A112" s="80"/>
      <c r="B112" s="83"/>
      <c r="C112" s="82" t="s">
        <v>368</v>
      </c>
      <c r="D112" s="318" t="s">
        <v>369</v>
      </c>
      <c r="E112" s="318"/>
      <c r="F112" s="318"/>
      <c r="G112" s="84" t="s">
        <v>290</v>
      </c>
      <c r="H112" s="99">
        <v>91</v>
      </c>
      <c r="I112" s="85"/>
      <c r="J112" s="99">
        <v>91</v>
      </c>
      <c r="K112" s="91"/>
      <c r="L112" s="85"/>
      <c r="M112" s="88">
        <v>31211.55</v>
      </c>
      <c r="N112" s="85"/>
      <c r="O112" s="89">
        <v>1397341.24</v>
      </c>
      <c r="AF112" s="74"/>
      <c r="AG112" s="74"/>
      <c r="AH112" s="74"/>
      <c r="AK112" s="50" t="s">
        <v>369</v>
      </c>
      <c r="AM112" s="74"/>
    </row>
    <row r="113" spans="1:41" s="47" customFormat="1" ht="57" hidden="1" x14ac:dyDescent="0.25">
      <c r="A113" s="80"/>
      <c r="B113" s="83"/>
      <c r="C113" s="82" t="s">
        <v>370</v>
      </c>
      <c r="D113" s="318" t="s">
        <v>371</v>
      </c>
      <c r="E113" s="318"/>
      <c r="F113" s="318"/>
      <c r="G113" s="84" t="s">
        <v>290</v>
      </c>
      <c r="H113" s="99">
        <v>52</v>
      </c>
      <c r="I113" s="85"/>
      <c r="J113" s="99">
        <v>52</v>
      </c>
      <c r="K113" s="91"/>
      <c r="L113" s="85"/>
      <c r="M113" s="88">
        <v>17835.169999999998</v>
      </c>
      <c r="N113" s="85"/>
      <c r="O113" s="89">
        <v>798480.71</v>
      </c>
      <c r="AF113" s="74"/>
      <c r="AG113" s="74"/>
      <c r="AH113" s="74"/>
      <c r="AK113" s="50" t="s">
        <v>371</v>
      </c>
      <c r="AM113" s="74"/>
    </row>
    <row r="114" spans="1:41" s="47" customFormat="1" ht="15" hidden="1" x14ac:dyDescent="0.25">
      <c r="A114" s="80"/>
      <c r="B114" s="100"/>
      <c r="C114" s="101"/>
      <c r="D114" s="342" t="s">
        <v>293</v>
      </c>
      <c r="E114" s="342"/>
      <c r="F114" s="342"/>
      <c r="G114" s="76"/>
      <c r="H114" s="102"/>
      <c r="I114" s="102"/>
      <c r="J114" s="102"/>
      <c r="K114" s="103"/>
      <c r="L114" s="102"/>
      <c r="M114" s="104">
        <v>177595.95</v>
      </c>
      <c r="N114" s="95"/>
      <c r="O114" s="105">
        <v>4971578.7300000004</v>
      </c>
      <c r="AF114" s="74"/>
      <c r="AG114" s="74"/>
      <c r="AH114" s="74"/>
      <c r="AM114" s="74" t="s">
        <v>293</v>
      </c>
    </row>
    <row r="115" spans="1:41" s="47" customFormat="1" ht="57" hidden="1" x14ac:dyDescent="0.25">
      <c r="A115" s="75" t="s">
        <v>376</v>
      </c>
      <c r="B115" s="76" t="s">
        <v>376</v>
      </c>
      <c r="C115" s="77" t="s">
        <v>343</v>
      </c>
      <c r="D115" s="337" t="s">
        <v>344</v>
      </c>
      <c r="E115" s="337"/>
      <c r="F115" s="337"/>
      <c r="G115" s="76" t="s">
        <v>303</v>
      </c>
      <c r="H115" s="76">
        <v>134.4</v>
      </c>
      <c r="I115" s="76" t="s">
        <v>249</v>
      </c>
      <c r="J115" s="76" t="s">
        <v>377</v>
      </c>
      <c r="K115" s="78" t="s">
        <v>346</v>
      </c>
      <c r="L115" s="76"/>
      <c r="M115" s="78" t="s">
        <v>378</v>
      </c>
      <c r="N115" s="76" t="s">
        <v>307</v>
      </c>
      <c r="O115" s="79" t="s">
        <v>379</v>
      </c>
      <c r="AF115" s="74"/>
      <c r="AG115" s="74"/>
      <c r="AH115" s="74" t="s">
        <v>344</v>
      </c>
      <c r="AM115" s="74"/>
    </row>
    <row r="116" spans="1:41" s="47" customFormat="1" ht="15" hidden="1" x14ac:dyDescent="0.25">
      <c r="A116" s="80"/>
      <c r="B116" s="100"/>
      <c r="C116" s="101"/>
      <c r="D116" s="342" t="s">
        <v>293</v>
      </c>
      <c r="E116" s="342"/>
      <c r="F116" s="342"/>
      <c r="G116" s="76"/>
      <c r="H116" s="102"/>
      <c r="I116" s="102"/>
      <c r="J116" s="102"/>
      <c r="K116" s="103"/>
      <c r="L116" s="102"/>
      <c r="M116" s="110">
        <v>440.83</v>
      </c>
      <c r="N116" s="95"/>
      <c r="O116" s="105">
        <v>5836.59</v>
      </c>
      <c r="AF116" s="74"/>
      <c r="AG116" s="74"/>
      <c r="AH116" s="74"/>
      <c r="AM116" s="74" t="s">
        <v>293</v>
      </c>
    </row>
    <row r="117" spans="1:41" s="47" customFormat="1" ht="34.5" hidden="1" x14ac:dyDescent="0.25">
      <c r="A117" s="75" t="s">
        <v>380</v>
      </c>
      <c r="B117" s="76" t="s">
        <v>380</v>
      </c>
      <c r="C117" s="77" t="s">
        <v>350</v>
      </c>
      <c r="D117" s="337" t="s">
        <v>351</v>
      </c>
      <c r="E117" s="337"/>
      <c r="F117" s="337"/>
      <c r="G117" s="76" t="s">
        <v>303</v>
      </c>
      <c r="H117" s="76">
        <v>33.6</v>
      </c>
      <c r="I117" s="76" t="s">
        <v>249</v>
      </c>
      <c r="J117" s="76" t="s">
        <v>381</v>
      </c>
      <c r="K117" s="78" t="s">
        <v>353</v>
      </c>
      <c r="L117" s="76" t="s">
        <v>354</v>
      </c>
      <c r="M117" s="78" t="s">
        <v>382</v>
      </c>
      <c r="N117" s="76" t="s">
        <v>307</v>
      </c>
      <c r="O117" s="79" t="s">
        <v>383</v>
      </c>
      <c r="AF117" s="74"/>
      <c r="AG117" s="74"/>
      <c r="AH117" s="74" t="s">
        <v>351</v>
      </c>
      <c r="AM117" s="74"/>
    </row>
    <row r="118" spans="1:41" s="47" customFormat="1" ht="57" hidden="1" x14ac:dyDescent="0.25">
      <c r="A118" s="80"/>
      <c r="B118" s="81"/>
      <c r="C118" s="82" t="s">
        <v>281</v>
      </c>
      <c r="D118" s="333" t="s">
        <v>282</v>
      </c>
      <c r="E118" s="333"/>
      <c r="F118" s="333"/>
      <c r="G118" s="333"/>
      <c r="H118" s="333"/>
      <c r="I118" s="333"/>
      <c r="J118" s="333"/>
      <c r="K118" s="333"/>
      <c r="L118" s="333"/>
      <c r="M118" s="333"/>
      <c r="N118" s="333"/>
      <c r="O118" s="338"/>
      <c r="AF118" s="74"/>
      <c r="AG118" s="74"/>
      <c r="AH118" s="74"/>
      <c r="AI118" s="50" t="s">
        <v>282</v>
      </c>
      <c r="AM118" s="74"/>
    </row>
    <row r="119" spans="1:41" s="47" customFormat="1" ht="15" hidden="1" x14ac:dyDescent="0.25">
      <c r="A119" s="80"/>
      <c r="B119" s="100"/>
      <c r="C119" s="101"/>
      <c r="D119" s="342" t="s">
        <v>293</v>
      </c>
      <c r="E119" s="342"/>
      <c r="F119" s="342"/>
      <c r="G119" s="76"/>
      <c r="H119" s="102"/>
      <c r="I119" s="102"/>
      <c r="J119" s="102"/>
      <c r="K119" s="103"/>
      <c r="L119" s="102"/>
      <c r="M119" s="104">
        <v>1660.75</v>
      </c>
      <c r="N119" s="95"/>
      <c r="O119" s="105">
        <v>21988.33</v>
      </c>
      <c r="AF119" s="74"/>
      <c r="AG119" s="74"/>
      <c r="AH119" s="74"/>
      <c r="AM119" s="74" t="s">
        <v>293</v>
      </c>
    </row>
    <row r="120" spans="1:41" s="47" customFormat="1" ht="45" hidden="1" x14ac:dyDescent="0.25">
      <c r="A120" s="75" t="s">
        <v>384</v>
      </c>
      <c r="B120" s="76" t="s">
        <v>384</v>
      </c>
      <c r="C120" s="107" t="s">
        <v>311</v>
      </c>
      <c r="D120" s="337" t="s">
        <v>312</v>
      </c>
      <c r="E120" s="337"/>
      <c r="F120" s="337"/>
      <c r="G120" s="76" t="s">
        <v>107</v>
      </c>
      <c r="H120" s="76">
        <v>67.2</v>
      </c>
      <c r="I120" s="76" t="s">
        <v>249</v>
      </c>
      <c r="J120" s="76" t="s">
        <v>375</v>
      </c>
      <c r="K120" s="78" t="s">
        <v>314</v>
      </c>
      <c r="L120" s="76"/>
      <c r="M120" s="78" t="s">
        <v>385</v>
      </c>
      <c r="N120" s="76" t="s">
        <v>316</v>
      </c>
      <c r="O120" s="79" t="s">
        <v>386</v>
      </c>
      <c r="AF120" s="74"/>
      <c r="AG120" s="74"/>
      <c r="AH120" s="74" t="s">
        <v>312</v>
      </c>
      <c r="AM120" s="74"/>
    </row>
    <row r="121" spans="1:41" s="47" customFormat="1" ht="15" hidden="1" x14ac:dyDescent="0.25">
      <c r="A121" s="106"/>
      <c r="B121" s="46"/>
      <c r="C121" s="101"/>
      <c r="D121" s="318" t="s">
        <v>318</v>
      </c>
      <c r="E121" s="318"/>
      <c r="F121" s="318"/>
      <c r="G121" s="318"/>
      <c r="H121" s="318"/>
      <c r="I121" s="318"/>
      <c r="J121" s="318"/>
      <c r="K121" s="318"/>
      <c r="L121" s="318"/>
      <c r="M121" s="318"/>
      <c r="N121" s="318"/>
      <c r="O121" s="343"/>
      <c r="AF121" s="74"/>
      <c r="AG121" s="74"/>
      <c r="AH121" s="74"/>
      <c r="AM121" s="74"/>
      <c r="AN121" s="50" t="s">
        <v>318</v>
      </c>
    </row>
    <row r="122" spans="1:41" s="47" customFormat="1" ht="15" hidden="1" x14ac:dyDescent="0.25">
      <c r="A122" s="106"/>
      <c r="B122" s="100"/>
      <c r="C122" s="101"/>
      <c r="D122" s="318" t="s">
        <v>319</v>
      </c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43"/>
      <c r="AF122" s="74"/>
      <c r="AG122" s="74"/>
      <c r="AH122" s="74"/>
      <c r="AM122" s="74"/>
      <c r="AO122" s="50" t="s">
        <v>319</v>
      </c>
    </row>
    <row r="123" spans="1:41" s="47" customFormat="1" ht="15" hidden="1" x14ac:dyDescent="0.25">
      <c r="A123" s="80"/>
      <c r="B123" s="100"/>
      <c r="C123" s="101"/>
      <c r="D123" s="342" t="s">
        <v>293</v>
      </c>
      <c r="E123" s="342"/>
      <c r="F123" s="342"/>
      <c r="G123" s="76"/>
      <c r="H123" s="102"/>
      <c r="I123" s="102"/>
      <c r="J123" s="102"/>
      <c r="K123" s="103"/>
      <c r="L123" s="102"/>
      <c r="M123" s="104">
        <v>10911.94</v>
      </c>
      <c r="N123" s="95"/>
      <c r="O123" s="105">
        <v>89041.43</v>
      </c>
      <c r="AF123" s="74"/>
      <c r="AG123" s="74"/>
      <c r="AH123" s="74"/>
      <c r="AM123" s="74" t="s">
        <v>293</v>
      </c>
    </row>
    <row r="124" spans="1:41" s="47" customFormat="1" ht="15" hidden="1" x14ac:dyDescent="0.25">
      <c r="A124" s="334" t="s">
        <v>387</v>
      </c>
      <c r="B124" s="335"/>
      <c r="C124" s="335"/>
      <c r="D124" s="335"/>
      <c r="E124" s="335"/>
      <c r="F124" s="335"/>
      <c r="G124" s="335"/>
      <c r="H124" s="335"/>
      <c r="I124" s="335"/>
      <c r="J124" s="335"/>
      <c r="K124" s="335"/>
      <c r="L124" s="335"/>
      <c r="M124" s="335"/>
      <c r="N124" s="335"/>
      <c r="O124" s="336"/>
      <c r="AF124" s="74"/>
      <c r="AG124" s="74" t="s">
        <v>388</v>
      </c>
      <c r="AH124" s="74"/>
      <c r="AM124" s="74"/>
    </row>
    <row r="125" spans="1:41" s="47" customFormat="1" ht="67.5" hidden="1" x14ac:dyDescent="0.25">
      <c r="A125" s="75" t="s">
        <v>389</v>
      </c>
      <c r="B125" s="76" t="s">
        <v>389</v>
      </c>
      <c r="C125" s="77" t="s">
        <v>364</v>
      </c>
      <c r="D125" s="337" t="s">
        <v>365</v>
      </c>
      <c r="E125" s="337"/>
      <c r="F125" s="337"/>
      <c r="G125" s="76" t="s">
        <v>366</v>
      </c>
      <c r="H125" s="76">
        <v>3.6480000000000001</v>
      </c>
      <c r="I125" s="76" t="s">
        <v>249</v>
      </c>
      <c r="J125" s="76" t="s">
        <v>367</v>
      </c>
      <c r="K125" s="78"/>
      <c r="L125" s="76"/>
      <c r="M125" s="78"/>
      <c r="N125" s="76"/>
      <c r="O125" s="79"/>
      <c r="AF125" s="74"/>
      <c r="AG125" s="74"/>
      <c r="AH125" s="74" t="s">
        <v>365</v>
      </c>
      <c r="AM125" s="74"/>
    </row>
    <row r="126" spans="1:41" s="47" customFormat="1" ht="57" hidden="1" x14ac:dyDescent="0.25">
      <c r="A126" s="80"/>
      <c r="B126" s="81"/>
      <c r="C126" s="82" t="s">
        <v>281</v>
      </c>
      <c r="D126" s="333" t="s">
        <v>282</v>
      </c>
      <c r="E126" s="333"/>
      <c r="F126" s="333"/>
      <c r="G126" s="333"/>
      <c r="H126" s="333"/>
      <c r="I126" s="333"/>
      <c r="J126" s="333"/>
      <c r="K126" s="333"/>
      <c r="L126" s="333"/>
      <c r="M126" s="333"/>
      <c r="N126" s="333"/>
      <c r="O126" s="338"/>
      <c r="AF126" s="74"/>
      <c r="AG126" s="74"/>
      <c r="AH126" s="74"/>
      <c r="AI126" s="50" t="s">
        <v>282</v>
      </c>
      <c r="AM126" s="74"/>
    </row>
    <row r="127" spans="1:41" s="47" customFormat="1" ht="15" hidden="1" x14ac:dyDescent="0.25">
      <c r="A127" s="80"/>
      <c r="B127" s="83"/>
      <c r="C127" s="82" t="s">
        <v>249</v>
      </c>
      <c r="D127" s="318" t="s">
        <v>283</v>
      </c>
      <c r="E127" s="318"/>
      <c r="F127" s="318"/>
      <c r="G127" s="84"/>
      <c r="H127" s="85"/>
      <c r="I127" s="85"/>
      <c r="J127" s="85"/>
      <c r="K127" s="86">
        <v>326.61</v>
      </c>
      <c r="L127" s="87">
        <v>1.1499999999999999</v>
      </c>
      <c r="M127" s="88">
        <v>1370.19</v>
      </c>
      <c r="N127" s="87">
        <v>44.77</v>
      </c>
      <c r="O127" s="89">
        <v>61343.41</v>
      </c>
      <c r="AF127" s="74"/>
      <c r="AG127" s="74"/>
      <c r="AH127" s="74"/>
      <c r="AJ127" s="50" t="s">
        <v>283</v>
      </c>
      <c r="AM127" s="74"/>
    </row>
    <row r="128" spans="1:41" s="47" customFormat="1" ht="15" hidden="1" x14ac:dyDescent="0.25">
      <c r="A128" s="80"/>
      <c r="B128" s="83"/>
      <c r="C128" s="82" t="s">
        <v>294</v>
      </c>
      <c r="D128" s="318" t="s">
        <v>297</v>
      </c>
      <c r="E128" s="318"/>
      <c r="F128" s="318"/>
      <c r="G128" s="84"/>
      <c r="H128" s="85"/>
      <c r="I128" s="85"/>
      <c r="J128" s="85"/>
      <c r="K128" s="86">
        <v>694.48</v>
      </c>
      <c r="L128" s="87">
        <v>1.1499999999999999</v>
      </c>
      <c r="M128" s="88">
        <v>2913.48</v>
      </c>
      <c r="N128" s="87">
        <v>13.24</v>
      </c>
      <c r="O128" s="89">
        <v>38574.480000000003</v>
      </c>
      <c r="AF128" s="74"/>
      <c r="AG128" s="74"/>
      <c r="AH128" s="74"/>
      <c r="AJ128" s="50" t="s">
        <v>297</v>
      </c>
      <c r="AM128" s="74"/>
    </row>
    <row r="129" spans="1:39" s="47" customFormat="1" ht="15" hidden="1" x14ac:dyDescent="0.25">
      <c r="A129" s="80"/>
      <c r="B129" s="83"/>
      <c r="C129" s="82" t="s">
        <v>298</v>
      </c>
      <c r="D129" s="318" t="s">
        <v>299</v>
      </c>
      <c r="E129" s="318"/>
      <c r="F129" s="318"/>
      <c r="G129" s="84"/>
      <c r="H129" s="85"/>
      <c r="I129" s="85"/>
      <c r="J129" s="85"/>
      <c r="K129" s="86">
        <v>111.09</v>
      </c>
      <c r="L129" s="87">
        <v>1.1499999999999999</v>
      </c>
      <c r="M129" s="86">
        <v>466.04</v>
      </c>
      <c r="N129" s="87">
        <v>44.77</v>
      </c>
      <c r="O129" s="89">
        <v>20864.61</v>
      </c>
      <c r="AF129" s="74"/>
      <c r="AG129" s="74"/>
      <c r="AH129" s="74"/>
      <c r="AJ129" s="50" t="s">
        <v>299</v>
      </c>
      <c r="AM129" s="74"/>
    </row>
    <row r="130" spans="1:39" s="47" customFormat="1" ht="15" hidden="1" x14ac:dyDescent="0.25">
      <c r="A130" s="80"/>
      <c r="B130" s="83"/>
      <c r="C130" s="82"/>
      <c r="D130" s="318" t="s">
        <v>284</v>
      </c>
      <c r="E130" s="318"/>
      <c r="F130" s="318"/>
      <c r="G130" s="84" t="s">
        <v>285</v>
      </c>
      <c r="H130" s="87">
        <v>38.29</v>
      </c>
      <c r="I130" s="87">
        <v>1.1499999999999999</v>
      </c>
      <c r="J130" s="112">
        <v>160.634208</v>
      </c>
      <c r="K130" s="91"/>
      <c r="L130" s="85"/>
      <c r="M130" s="91"/>
      <c r="N130" s="85"/>
      <c r="O130" s="92"/>
      <c r="AF130" s="74"/>
      <c r="AG130" s="74"/>
      <c r="AH130" s="74"/>
      <c r="AK130" s="50" t="s">
        <v>284</v>
      </c>
      <c r="AM130" s="74"/>
    </row>
    <row r="131" spans="1:39" s="47" customFormat="1" ht="15" hidden="1" x14ac:dyDescent="0.25">
      <c r="A131" s="80"/>
      <c r="B131" s="83"/>
      <c r="C131" s="82"/>
      <c r="D131" s="318" t="s">
        <v>300</v>
      </c>
      <c r="E131" s="318"/>
      <c r="F131" s="318"/>
      <c r="G131" s="84" t="s">
        <v>285</v>
      </c>
      <c r="H131" s="113">
        <v>8.6999999999999993</v>
      </c>
      <c r="I131" s="87">
        <v>1.1499999999999999</v>
      </c>
      <c r="J131" s="114">
        <v>36.498240000000003</v>
      </c>
      <c r="K131" s="91"/>
      <c r="L131" s="85"/>
      <c r="M131" s="91"/>
      <c r="N131" s="85"/>
      <c r="O131" s="92"/>
      <c r="AF131" s="74"/>
      <c r="AG131" s="74"/>
      <c r="AH131" s="74"/>
      <c r="AK131" s="50" t="s">
        <v>300</v>
      </c>
      <c r="AM131" s="74"/>
    </row>
    <row r="132" spans="1:39" s="47" customFormat="1" ht="15" hidden="1" x14ac:dyDescent="0.25">
      <c r="A132" s="93"/>
      <c r="B132" s="84"/>
      <c r="C132" s="82"/>
      <c r="D132" s="341" t="s">
        <v>286</v>
      </c>
      <c r="E132" s="341"/>
      <c r="F132" s="341"/>
      <c r="G132" s="94"/>
      <c r="H132" s="95"/>
      <c r="I132" s="95"/>
      <c r="J132" s="95"/>
      <c r="K132" s="97">
        <v>1021.09</v>
      </c>
      <c r="L132" s="95"/>
      <c r="M132" s="97">
        <v>4283.67</v>
      </c>
      <c r="N132" s="95"/>
      <c r="O132" s="98">
        <v>99917.89</v>
      </c>
      <c r="AF132" s="74"/>
      <c r="AG132" s="74"/>
      <c r="AH132" s="74"/>
      <c r="AL132" s="50" t="s">
        <v>286</v>
      </c>
      <c r="AM132" s="74"/>
    </row>
    <row r="133" spans="1:39" s="47" customFormat="1" ht="15" hidden="1" x14ac:dyDescent="0.25">
      <c r="A133" s="80"/>
      <c r="B133" s="83"/>
      <c r="C133" s="82"/>
      <c r="D133" s="318" t="s">
        <v>287</v>
      </c>
      <c r="E133" s="318"/>
      <c r="F133" s="318"/>
      <c r="G133" s="84"/>
      <c r="H133" s="85"/>
      <c r="I133" s="85"/>
      <c r="J133" s="85"/>
      <c r="K133" s="91"/>
      <c r="L133" s="85"/>
      <c r="M133" s="88">
        <v>1836.23</v>
      </c>
      <c r="N133" s="85"/>
      <c r="O133" s="89">
        <v>82208.02</v>
      </c>
      <c r="AF133" s="74"/>
      <c r="AG133" s="74"/>
      <c r="AH133" s="74"/>
      <c r="AK133" s="50" t="s">
        <v>287</v>
      </c>
      <c r="AM133" s="74"/>
    </row>
    <row r="134" spans="1:39" s="47" customFormat="1" ht="57" hidden="1" x14ac:dyDescent="0.25">
      <c r="A134" s="80"/>
      <c r="B134" s="83"/>
      <c r="C134" s="82" t="s">
        <v>368</v>
      </c>
      <c r="D134" s="318" t="s">
        <v>369</v>
      </c>
      <c r="E134" s="318"/>
      <c r="F134" s="318"/>
      <c r="G134" s="84" t="s">
        <v>290</v>
      </c>
      <c r="H134" s="99">
        <v>91</v>
      </c>
      <c r="I134" s="85"/>
      <c r="J134" s="99">
        <v>91</v>
      </c>
      <c r="K134" s="91"/>
      <c r="L134" s="85"/>
      <c r="M134" s="88">
        <v>1670.97</v>
      </c>
      <c r="N134" s="85"/>
      <c r="O134" s="89">
        <v>74809.3</v>
      </c>
      <c r="AF134" s="74"/>
      <c r="AG134" s="74"/>
      <c r="AH134" s="74"/>
      <c r="AK134" s="50" t="s">
        <v>369</v>
      </c>
      <c r="AM134" s="74"/>
    </row>
    <row r="135" spans="1:39" s="47" customFormat="1" ht="57" hidden="1" x14ac:dyDescent="0.25">
      <c r="A135" s="80"/>
      <c r="B135" s="83"/>
      <c r="C135" s="82" t="s">
        <v>370</v>
      </c>
      <c r="D135" s="318" t="s">
        <v>371</v>
      </c>
      <c r="E135" s="318"/>
      <c r="F135" s="318"/>
      <c r="G135" s="84" t="s">
        <v>290</v>
      </c>
      <c r="H135" s="99">
        <v>52</v>
      </c>
      <c r="I135" s="85"/>
      <c r="J135" s="99">
        <v>52</v>
      </c>
      <c r="K135" s="91"/>
      <c r="L135" s="85"/>
      <c r="M135" s="86">
        <v>954.84</v>
      </c>
      <c r="N135" s="85"/>
      <c r="O135" s="89">
        <v>42748.17</v>
      </c>
      <c r="AF135" s="74"/>
      <c r="AG135" s="74"/>
      <c r="AH135" s="74"/>
      <c r="AK135" s="50" t="s">
        <v>371</v>
      </c>
      <c r="AM135" s="74"/>
    </row>
    <row r="136" spans="1:39" s="47" customFormat="1" ht="15" hidden="1" x14ac:dyDescent="0.25">
      <c r="A136" s="80"/>
      <c r="B136" s="100"/>
      <c r="C136" s="101"/>
      <c r="D136" s="342" t="s">
        <v>293</v>
      </c>
      <c r="E136" s="342"/>
      <c r="F136" s="342"/>
      <c r="G136" s="76"/>
      <c r="H136" s="102"/>
      <c r="I136" s="102"/>
      <c r="J136" s="102"/>
      <c r="K136" s="103"/>
      <c r="L136" s="102"/>
      <c r="M136" s="104">
        <v>6909.48</v>
      </c>
      <c r="N136" s="95"/>
      <c r="O136" s="105">
        <v>217475.36</v>
      </c>
      <c r="AF136" s="74"/>
      <c r="AG136" s="74"/>
      <c r="AH136" s="74"/>
      <c r="AM136" s="74" t="s">
        <v>293</v>
      </c>
    </row>
    <row r="137" spans="1:39" s="47" customFormat="1" ht="45.75" hidden="1" x14ac:dyDescent="0.25">
      <c r="A137" s="75" t="s">
        <v>390</v>
      </c>
      <c r="B137" s="76" t="s">
        <v>390</v>
      </c>
      <c r="C137" s="77" t="s">
        <v>373</v>
      </c>
      <c r="D137" s="337" t="s">
        <v>374</v>
      </c>
      <c r="E137" s="337"/>
      <c r="F137" s="337"/>
      <c r="G137" s="76" t="s">
        <v>107</v>
      </c>
      <c r="H137" s="76">
        <v>41.28</v>
      </c>
      <c r="I137" s="76" t="s">
        <v>249</v>
      </c>
      <c r="J137" s="76" t="s">
        <v>391</v>
      </c>
      <c r="K137" s="78"/>
      <c r="L137" s="76"/>
      <c r="M137" s="78"/>
      <c r="N137" s="76"/>
      <c r="O137" s="79"/>
      <c r="AF137" s="74"/>
      <c r="AG137" s="74"/>
      <c r="AH137" s="74" t="s">
        <v>374</v>
      </c>
      <c r="AM137" s="74"/>
    </row>
    <row r="138" spans="1:39" s="47" customFormat="1" ht="57" hidden="1" x14ac:dyDescent="0.25">
      <c r="A138" s="80"/>
      <c r="B138" s="81"/>
      <c r="C138" s="82" t="s">
        <v>281</v>
      </c>
      <c r="D138" s="333" t="s">
        <v>282</v>
      </c>
      <c r="E138" s="333"/>
      <c r="F138" s="333"/>
      <c r="G138" s="333"/>
      <c r="H138" s="333"/>
      <c r="I138" s="333"/>
      <c r="J138" s="333"/>
      <c r="K138" s="333"/>
      <c r="L138" s="333"/>
      <c r="M138" s="333"/>
      <c r="N138" s="333"/>
      <c r="O138" s="338"/>
      <c r="AF138" s="74"/>
      <c r="AG138" s="74"/>
      <c r="AH138" s="74"/>
      <c r="AI138" s="50" t="s">
        <v>282</v>
      </c>
      <c r="AM138" s="74"/>
    </row>
    <row r="139" spans="1:39" s="47" customFormat="1" ht="15" hidden="1" x14ac:dyDescent="0.25">
      <c r="A139" s="80"/>
      <c r="B139" s="83"/>
      <c r="C139" s="82" t="s">
        <v>249</v>
      </c>
      <c r="D139" s="318" t="s">
        <v>283</v>
      </c>
      <c r="E139" s="318"/>
      <c r="F139" s="318"/>
      <c r="G139" s="84"/>
      <c r="H139" s="85"/>
      <c r="I139" s="85"/>
      <c r="J139" s="85"/>
      <c r="K139" s="86">
        <v>443.82</v>
      </c>
      <c r="L139" s="87">
        <v>1.1499999999999999</v>
      </c>
      <c r="M139" s="88">
        <v>21069.02</v>
      </c>
      <c r="N139" s="87">
        <v>44.77</v>
      </c>
      <c r="O139" s="89">
        <v>943260.03</v>
      </c>
      <c r="AF139" s="74"/>
      <c r="AG139" s="74"/>
      <c r="AH139" s="74"/>
      <c r="AJ139" s="50" t="s">
        <v>283</v>
      </c>
      <c r="AM139" s="74"/>
    </row>
    <row r="140" spans="1:39" s="47" customFormat="1" ht="15" hidden="1" x14ac:dyDescent="0.25">
      <c r="A140" s="80"/>
      <c r="B140" s="83"/>
      <c r="C140" s="82" t="s">
        <v>294</v>
      </c>
      <c r="D140" s="318" t="s">
        <v>297</v>
      </c>
      <c r="E140" s="318"/>
      <c r="F140" s="318"/>
      <c r="G140" s="84"/>
      <c r="H140" s="85"/>
      <c r="I140" s="85"/>
      <c r="J140" s="85"/>
      <c r="K140" s="88">
        <v>1200.08</v>
      </c>
      <c r="L140" s="87">
        <v>1.1499999999999999</v>
      </c>
      <c r="M140" s="88">
        <v>56970.2</v>
      </c>
      <c r="N140" s="87">
        <v>13.24</v>
      </c>
      <c r="O140" s="89">
        <v>754285.45</v>
      </c>
      <c r="AF140" s="74"/>
      <c r="AG140" s="74"/>
      <c r="AH140" s="74"/>
      <c r="AJ140" s="50" t="s">
        <v>297</v>
      </c>
      <c r="AM140" s="74"/>
    </row>
    <row r="141" spans="1:39" s="47" customFormat="1" ht="15" hidden="1" x14ac:dyDescent="0.25">
      <c r="A141" s="80"/>
      <c r="B141" s="83"/>
      <c r="C141" s="82" t="s">
        <v>310</v>
      </c>
      <c r="D141" s="318" t="s">
        <v>329</v>
      </c>
      <c r="E141" s="318"/>
      <c r="F141" s="318"/>
      <c r="G141" s="84"/>
      <c r="H141" s="85"/>
      <c r="I141" s="85"/>
      <c r="J141" s="85"/>
      <c r="K141" s="86">
        <v>22.45</v>
      </c>
      <c r="L141" s="85"/>
      <c r="M141" s="86">
        <v>926.74</v>
      </c>
      <c r="N141" s="87">
        <v>8.16</v>
      </c>
      <c r="O141" s="89">
        <v>7562.2</v>
      </c>
      <c r="AF141" s="74"/>
      <c r="AG141" s="74"/>
      <c r="AH141" s="74"/>
      <c r="AJ141" s="50" t="s">
        <v>329</v>
      </c>
      <c r="AM141" s="74"/>
    </row>
    <row r="142" spans="1:39" s="47" customFormat="1" ht="15" hidden="1" x14ac:dyDescent="0.25">
      <c r="A142" s="80"/>
      <c r="B142" s="83"/>
      <c r="C142" s="82"/>
      <c r="D142" s="318" t="s">
        <v>284</v>
      </c>
      <c r="E142" s="318"/>
      <c r="F142" s="318"/>
      <c r="G142" s="84" t="s">
        <v>285</v>
      </c>
      <c r="H142" s="87">
        <v>52.03</v>
      </c>
      <c r="I142" s="87">
        <v>1.1499999999999999</v>
      </c>
      <c r="J142" s="114">
        <v>2469.9681599999999</v>
      </c>
      <c r="K142" s="91"/>
      <c r="L142" s="85"/>
      <c r="M142" s="91"/>
      <c r="N142" s="85"/>
      <c r="O142" s="92"/>
      <c r="AF142" s="74"/>
      <c r="AG142" s="74"/>
      <c r="AH142" s="74"/>
      <c r="AK142" s="50" t="s">
        <v>284</v>
      </c>
      <c r="AM142" s="74"/>
    </row>
    <row r="143" spans="1:39" s="47" customFormat="1" ht="15" hidden="1" x14ac:dyDescent="0.25">
      <c r="A143" s="93"/>
      <c r="B143" s="84"/>
      <c r="C143" s="82"/>
      <c r="D143" s="341" t="s">
        <v>286</v>
      </c>
      <c r="E143" s="341"/>
      <c r="F143" s="341"/>
      <c r="G143" s="94"/>
      <c r="H143" s="95"/>
      <c r="I143" s="95"/>
      <c r="J143" s="95"/>
      <c r="K143" s="97">
        <v>1666.35</v>
      </c>
      <c r="L143" s="95"/>
      <c r="M143" s="97">
        <v>78965.960000000006</v>
      </c>
      <c r="N143" s="95"/>
      <c r="O143" s="98">
        <v>1705107.68</v>
      </c>
      <c r="AF143" s="74"/>
      <c r="AG143" s="74"/>
      <c r="AH143" s="74"/>
      <c r="AL143" s="50" t="s">
        <v>286</v>
      </c>
      <c r="AM143" s="74"/>
    </row>
    <row r="144" spans="1:39" s="47" customFormat="1" ht="15" hidden="1" x14ac:dyDescent="0.25">
      <c r="A144" s="80"/>
      <c r="B144" s="83"/>
      <c r="C144" s="82"/>
      <c r="D144" s="318" t="s">
        <v>287</v>
      </c>
      <c r="E144" s="318"/>
      <c r="F144" s="318"/>
      <c r="G144" s="84"/>
      <c r="H144" s="85"/>
      <c r="I144" s="85"/>
      <c r="J144" s="85"/>
      <c r="K144" s="91"/>
      <c r="L144" s="85"/>
      <c r="M144" s="88">
        <v>21069.02</v>
      </c>
      <c r="N144" s="85"/>
      <c r="O144" s="89">
        <v>943260.03</v>
      </c>
      <c r="AF144" s="74"/>
      <c r="AG144" s="74"/>
      <c r="AH144" s="74"/>
      <c r="AK144" s="50" t="s">
        <v>287</v>
      </c>
      <c r="AM144" s="74"/>
    </row>
    <row r="145" spans="1:41" s="47" customFormat="1" ht="57" hidden="1" x14ac:dyDescent="0.25">
      <c r="A145" s="80"/>
      <c r="B145" s="83"/>
      <c r="C145" s="82" t="s">
        <v>368</v>
      </c>
      <c r="D145" s="318" t="s">
        <v>369</v>
      </c>
      <c r="E145" s="318"/>
      <c r="F145" s="318"/>
      <c r="G145" s="84" t="s">
        <v>290</v>
      </c>
      <c r="H145" s="99">
        <v>91</v>
      </c>
      <c r="I145" s="85"/>
      <c r="J145" s="99">
        <v>91</v>
      </c>
      <c r="K145" s="91"/>
      <c r="L145" s="85"/>
      <c r="M145" s="88">
        <v>19172.810000000001</v>
      </c>
      <c r="N145" s="85"/>
      <c r="O145" s="89">
        <v>858366.63</v>
      </c>
      <c r="AF145" s="74"/>
      <c r="AG145" s="74"/>
      <c r="AH145" s="74"/>
      <c r="AK145" s="50" t="s">
        <v>369</v>
      </c>
      <c r="AM145" s="74"/>
    </row>
    <row r="146" spans="1:41" s="47" customFormat="1" ht="57" hidden="1" x14ac:dyDescent="0.25">
      <c r="A146" s="80"/>
      <c r="B146" s="83"/>
      <c r="C146" s="82" t="s">
        <v>370</v>
      </c>
      <c r="D146" s="318" t="s">
        <v>371</v>
      </c>
      <c r="E146" s="318"/>
      <c r="F146" s="318"/>
      <c r="G146" s="84" t="s">
        <v>290</v>
      </c>
      <c r="H146" s="99">
        <v>52</v>
      </c>
      <c r="I146" s="85"/>
      <c r="J146" s="99">
        <v>52</v>
      </c>
      <c r="K146" s="91"/>
      <c r="L146" s="85"/>
      <c r="M146" s="88">
        <v>10955.89</v>
      </c>
      <c r="N146" s="85"/>
      <c r="O146" s="89">
        <v>490495.22</v>
      </c>
      <c r="AF146" s="74"/>
      <c r="AG146" s="74"/>
      <c r="AH146" s="74"/>
      <c r="AK146" s="50" t="s">
        <v>371</v>
      </c>
      <c r="AM146" s="74"/>
    </row>
    <row r="147" spans="1:41" s="47" customFormat="1" ht="15" hidden="1" x14ac:dyDescent="0.25">
      <c r="A147" s="80"/>
      <c r="B147" s="100"/>
      <c r="C147" s="101"/>
      <c r="D147" s="342" t="s">
        <v>293</v>
      </c>
      <c r="E147" s="342"/>
      <c r="F147" s="342"/>
      <c r="G147" s="76"/>
      <c r="H147" s="102"/>
      <c r="I147" s="102"/>
      <c r="J147" s="102"/>
      <c r="K147" s="103"/>
      <c r="L147" s="102"/>
      <c r="M147" s="104">
        <v>109094.66</v>
      </c>
      <c r="N147" s="95"/>
      <c r="O147" s="105">
        <v>3053969.53</v>
      </c>
      <c r="AF147" s="74"/>
      <c r="AG147" s="74"/>
      <c r="AH147" s="74"/>
      <c r="AM147" s="74" t="s">
        <v>293</v>
      </c>
    </row>
    <row r="148" spans="1:41" s="47" customFormat="1" ht="57" hidden="1" x14ac:dyDescent="0.25">
      <c r="A148" s="75" t="s">
        <v>392</v>
      </c>
      <c r="B148" s="76" t="s">
        <v>392</v>
      </c>
      <c r="C148" s="77" t="s">
        <v>343</v>
      </c>
      <c r="D148" s="337" t="s">
        <v>344</v>
      </c>
      <c r="E148" s="337"/>
      <c r="F148" s="337"/>
      <c r="G148" s="76" t="s">
        <v>303</v>
      </c>
      <c r="H148" s="76">
        <v>82.56</v>
      </c>
      <c r="I148" s="76" t="s">
        <v>249</v>
      </c>
      <c r="J148" s="76" t="s">
        <v>393</v>
      </c>
      <c r="K148" s="78" t="s">
        <v>346</v>
      </c>
      <c r="L148" s="76"/>
      <c r="M148" s="78" t="s">
        <v>394</v>
      </c>
      <c r="N148" s="76" t="s">
        <v>307</v>
      </c>
      <c r="O148" s="79" t="s">
        <v>395</v>
      </c>
      <c r="AF148" s="74"/>
      <c r="AG148" s="74"/>
      <c r="AH148" s="74" t="s">
        <v>344</v>
      </c>
      <c r="AM148" s="74"/>
    </row>
    <row r="149" spans="1:41" s="47" customFormat="1" ht="15" hidden="1" x14ac:dyDescent="0.25">
      <c r="A149" s="80"/>
      <c r="B149" s="100"/>
      <c r="C149" s="101"/>
      <c r="D149" s="342" t="s">
        <v>293</v>
      </c>
      <c r="E149" s="342"/>
      <c r="F149" s="342"/>
      <c r="G149" s="76"/>
      <c r="H149" s="102"/>
      <c r="I149" s="102"/>
      <c r="J149" s="102"/>
      <c r="K149" s="103"/>
      <c r="L149" s="102"/>
      <c r="M149" s="110">
        <v>270.8</v>
      </c>
      <c r="N149" s="95"/>
      <c r="O149" s="105">
        <v>3585.39</v>
      </c>
      <c r="AF149" s="74"/>
      <c r="AG149" s="74"/>
      <c r="AH149" s="74"/>
      <c r="AM149" s="74" t="s">
        <v>293</v>
      </c>
    </row>
    <row r="150" spans="1:41" s="47" customFormat="1" ht="34.5" hidden="1" x14ac:dyDescent="0.25">
      <c r="A150" s="75" t="s">
        <v>396</v>
      </c>
      <c r="B150" s="76" t="s">
        <v>396</v>
      </c>
      <c r="C150" s="77" t="s">
        <v>350</v>
      </c>
      <c r="D150" s="337" t="s">
        <v>351</v>
      </c>
      <c r="E150" s="337"/>
      <c r="F150" s="337"/>
      <c r="G150" s="76" t="s">
        <v>303</v>
      </c>
      <c r="H150" s="76">
        <v>20.64</v>
      </c>
      <c r="I150" s="76" t="s">
        <v>249</v>
      </c>
      <c r="J150" s="76" t="s">
        <v>397</v>
      </c>
      <c r="K150" s="78" t="s">
        <v>353</v>
      </c>
      <c r="L150" s="76" t="s">
        <v>354</v>
      </c>
      <c r="M150" s="78" t="s">
        <v>398</v>
      </c>
      <c r="N150" s="76" t="s">
        <v>307</v>
      </c>
      <c r="O150" s="79" t="s">
        <v>399</v>
      </c>
      <c r="AF150" s="74"/>
      <c r="AG150" s="74"/>
      <c r="AH150" s="74" t="s">
        <v>351</v>
      </c>
      <c r="AM150" s="74"/>
    </row>
    <row r="151" spans="1:41" s="47" customFormat="1" ht="57" hidden="1" x14ac:dyDescent="0.25">
      <c r="A151" s="80"/>
      <c r="B151" s="81"/>
      <c r="C151" s="82" t="s">
        <v>281</v>
      </c>
      <c r="D151" s="333" t="s">
        <v>282</v>
      </c>
      <c r="E151" s="333"/>
      <c r="F151" s="333"/>
      <c r="G151" s="333"/>
      <c r="H151" s="333"/>
      <c r="I151" s="333"/>
      <c r="J151" s="333"/>
      <c r="K151" s="333"/>
      <c r="L151" s="333"/>
      <c r="M151" s="333"/>
      <c r="N151" s="333"/>
      <c r="O151" s="338"/>
      <c r="AF151" s="74"/>
      <c r="AG151" s="74"/>
      <c r="AH151" s="74"/>
      <c r="AI151" s="50" t="s">
        <v>282</v>
      </c>
      <c r="AM151" s="74"/>
    </row>
    <row r="152" spans="1:41" s="47" customFormat="1" ht="15" hidden="1" x14ac:dyDescent="0.25">
      <c r="A152" s="80"/>
      <c r="B152" s="100"/>
      <c r="C152" s="101"/>
      <c r="D152" s="342" t="s">
        <v>293</v>
      </c>
      <c r="E152" s="342"/>
      <c r="F152" s="342"/>
      <c r="G152" s="76"/>
      <c r="H152" s="102"/>
      <c r="I152" s="102"/>
      <c r="J152" s="102"/>
      <c r="K152" s="103"/>
      <c r="L152" s="102"/>
      <c r="M152" s="104">
        <v>1020.17</v>
      </c>
      <c r="N152" s="95"/>
      <c r="O152" s="105">
        <v>13507.05</v>
      </c>
      <c r="AF152" s="74"/>
      <c r="AG152" s="74"/>
      <c r="AH152" s="74"/>
      <c r="AM152" s="74" t="s">
        <v>293</v>
      </c>
    </row>
    <row r="153" spans="1:41" s="47" customFormat="1" ht="45" hidden="1" x14ac:dyDescent="0.25">
      <c r="A153" s="75" t="s">
        <v>400</v>
      </c>
      <c r="B153" s="76" t="s">
        <v>400</v>
      </c>
      <c r="C153" s="107" t="s">
        <v>311</v>
      </c>
      <c r="D153" s="337" t="s">
        <v>312</v>
      </c>
      <c r="E153" s="337"/>
      <c r="F153" s="337"/>
      <c r="G153" s="76" t="s">
        <v>107</v>
      </c>
      <c r="H153" s="76">
        <v>41.28</v>
      </c>
      <c r="I153" s="76" t="s">
        <v>249</v>
      </c>
      <c r="J153" s="76" t="s">
        <v>391</v>
      </c>
      <c r="K153" s="78" t="s">
        <v>314</v>
      </c>
      <c r="L153" s="76"/>
      <c r="M153" s="78" t="s">
        <v>401</v>
      </c>
      <c r="N153" s="76" t="s">
        <v>316</v>
      </c>
      <c r="O153" s="79" t="s">
        <v>402</v>
      </c>
      <c r="AF153" s="74"/>
      <c r="AG153" s="74"/>
      <c r="AH153" s="74" t="s">
        <v>312</v>
      </c>
      <c r="AM153" s="74"/>
    </row>
    <row r="154" spans="1:41" s="47" customFormat="1" ht="15" hidden="1" x14ac:dyDescent="0.25">
      <c r="A154" s="106"/>
      <c r="B154" s="46"/>
      <c r="C154" s="101"/>
      <c r="D154" s="318" t="s">
        <v>318</v>
      </c>
      <c r="E154" s="318"/>
      <c r="F154" s="318"/>
      <c r="G154" s="318"/>
      <c r="H154" s="318"/>
      <c r="I154" s="318"/>
      <c r="J154" s="318"/>
      <c r="K154" s="318"/>
      <c r="L154" s="318"/>
      <c r="M154" s="318"/>
      <c r="N154" s="318"/>
      <c r="O154" s="343"/>
      <c r="AF154" s="74"/>
      <c r="AG154" s="74"/>
      <c r="AH154" s="74"/>
      <c r="AM154" s="74"/>
      <c r="AN154" s="50" t="s">
        <v>318</v>
      </c>
    </row>
    <row r="155" spans="1:41" s="47" customFormat="1" ht="15" hidden="1" x14ac:dyDescent="0.25">
      <c r="A155" s="106"/>
      <c r="B155" s="100"/>
      <c r="C155" s="101"/>
      <c r="D155" s="318" t="s">
        <v>319</v>
      </c>
      <c r="E155" s="318"/>
      <c r="F155" s="318"/>
      <c r="G155" s="318"/>
      <c r="H155" s="318"/>
      <c r="I155" s="318"/>
      <c r="J155" s="318"/>
      <c r="K155" s="318"/>
      <c r="L155" s="318"/>
      <c r="M155" s="318"/>
      <c r="N155" s="318"/>
      <c r="O155" s="343"/>
      <c r="AF155" s="74"/>
      <c r="AG155" s="74"/>
      <c r="AH155" s="74"/>
      <c r="AM155" s="74"/>
      <c r="AO155" s="50" t="s">
        <v>319</v>
      </c>
    </row>
    <row r="156" spans="1:41" s="47" customFormat="1" ht="15" hidden="1" x14ac:dyDescent="0.25">
      <c r="A156" s="80"/>
      <c r="B156" s="100"/>
      <c r="C156" s="101"/>
      <c r="D156" s="342" t="s">
        <v>293</v>
      </c>
      <c r="E156" s="342"/>
      <c r="F156" s="342"/>
      <c r="G156" s="76"/>
      <c r="H156" s="102"/>
      <c r="I156" s="102"/>
      <c r="J156" s="102"/>
      <c r="K156" s="103"/>
      <c r="L156" s="102"/>
      <c r="M156" s="104">
        <v>6703.05</v>
      </c>
      <c r="N156" s="95"/>
      <c r="O156" s="105">
        <v>54696.89</v>
      </c>
      <c r="AF156" s="74"/>
      <c r="AG156" s="74"/>
      <c r="AH156" s="74"/>
      <c r="AM156" s="74" t="s">
        <v>293</v>
      </c>
    </row>
    <row r="157" spans="1:41" s="47" customFormat="1" ht="15" x14ac:dyDescent="0.25">
      <c r="A157" s="344" t="s">
        <v>403</v>
      </c>
      <c r="B157" s="345"/>
      <c r="C157" s="345"/>
      <c r="D157" s="345"/>
      <c r="E157" s="345"/>
      <c r="F157" s="345"/>
      <c r="G157" s="345"/>
      <c r="H157" s="345"/>
      <c r="I157" s="345"/>
      <c r="J157" s="345"/>
      <c r="K157" s="345"/>
      <c r="L157" s="345"/>
      <c r="M157" s="345"/>
      <c r="N157" s="345"/>
      <c r="O157" s="346"/>
      <c r="AF157" s="74"/>
      <c r="AG157" s="74" t="s">
        <v>404</v>
      </c>
      <c r="AH157" s="74"/>
      <c r="AM157" s="74"/>
    </row>
    <row r="158" spans="1:41" s="47" customFormat="1" ht="67.5" x14ac:dyDescent="0.25">
      <c r="A158" s="139" t="s">
        <v>405</v>
      </c>
      <c r="B158" s="140" t="s">
        <v>406</v>
      </c>
      <c r="C158" s="141" t="s">
        <v>407</v>
      </c>
      <c r="D158" s="347" t="s">
        <v>408</v>
      </c>
      <c r="E158" s="347"/>
      <c r="F158" s="347"/>
      <c r="G158" s="140" t="s">
        <v>366</v>
      </c>
      <c r="H158" s="173">
        <v>82.533000000000001</v>
      </c>
      <c r="I158" s="140" t="s">
        <v>249</v>
      </c>
      <c r="J158" s="140" t="s">
        <v>409</v>
      </c>
      <c r="K158" s="142"/>
      <c r="L158" s="140"/>
      <c r="M158" s="142"/>
      <c r="N158" s="140"/>
      <c r="O158" s="143"/>
      <c r="AF158" s="74"/>
      <c r="AG158" s="74"/>
      <c r="AH158" s="74" t="s">
        <v>408</v>
      </c>
      <c r="AM158" s="74"/>
    </row>
    <row r="159" spans="1:41" s="47" customFormat="1" ht="57" hidden="1" x14ac:dyDescent="0.25">
      <c r="A159" s="144"/>
      <c r="B159" s="145"/>
      <c r="C159" s="146" t="s">
        <v>281</v>
      </c>
      <c r="D159" s="352" t="s">
        <v>282</v>
      </c>
      <c r="E159" s="352"/>
      <c r="F159" s="352"/>
      <c r="G159" s="352"/>
      <c r="H159" s="352"/>
      <c r="I159" s="352"/>
      <c r="J159" s="352"/>
      <c r="K159" s="352"/>
      <c r="L159" s="352"/>
      <c r="M159" s="352"/>
      <c r="N159" s="352"/>
      <c r="O159" s="353"/>
      <c r="AF159" s="74"/>
      <c r="AG159" s="74"/>
      <c r="AH159" s="74"/>
      <c r="AI159" s="50" t="s">
        <v>282</v>
      </c>
      <c r="AM159" s="74"/>
    </row>
    <row r="160" spans="1:41" s="47" customFormat="1" ht="15" hidden="1" x14ac:dyDescent="0.25">
      <c r="A160" s="144"/>
      <c r="B160" s="147"/>
      <c r="C160" s="146" t="s">
        <v>249</v>
      </c>
      <c r="D160" s="349" t="s">
        <v>283</v>
      </c>
      <c r="E160" s="349"/>
      <c r="F160" s="349"/>
      <c r="G160" s="148"/>
      <c r="H160" s="149"/>
      <c r="I160" s="149"/>
      <c r="J160" s="149"/>
      <c r="K160" s="150">
        <v>280.13</v>
      </c>
      <c r="L160" s="151">
        <v>1.1499999999999999</v>
      </c>
      <c r="M160" s="152">
        <v>26587.96</v>
      </c>
      <c r="N160" s="151">
        <v>44.77</v>
      </c>
      <c r="O160" s="153">
        <v>1190342.97</v>
      </c>
      <c r="AF160" s="74"/>
      <c r="AG160" s="74"/>
      <c r="AH160" s="74"/>
      <c r="AJ160" s="50" t="s">
        <v>283</v>
      </c>
      <c r="AM160" s="74"/>
    </row>
    <row r="161" spans="1:39" s="47" customFormat="1" ht="15" hidden="1" x14ac:dyDescent="0.25">
      <c r="A161" s="144"/>
      <c r="B161" s="147"/>
      <c r="C161" s="146" t="s">
        <v>294</v>
      </c>
      <c r="D161" s="349" t="s">
        <v>297</v>
      </c>
      <c r="E161" s="349"/>
      <c r="F161" s="349"/>
      <c r="G161" s="148"/>
      <c r="H161" s="149"/>
      <c r="I161" s="149"/>
      <c r="J161" s="149"/>
      <c r="K161" s="152">
        <v>2472.8000000000002</v>
      </c>
      <c r="L161" s="151">
        <v>1.1499999999999999</v>
      </c>
      <c r="M161" s="152">
        <v>234700.74</v>
      </c>
      <c r="N161" s="151">
        <v>13.24</v>
      </c>
      <c r="O161" s="153">
        <v>3107437.8</v>
      </c>
      <c r="AF161" s="74"/>
      <c r="AG161" s="74"/>
      <c r="AH161" s="74"/>
      <c r="AJ161" s="50" t="s">
        <v>297</v>
      </c>
      <c r="AM161" s="74"/>
    </row>
    <row r="162" spans="1:39" s="47" customFormat="1" ht="15" hidden="1" x14ac:dyDescent="0.25">
      <c r="A162" s="144"/>
      <c r="B162" s="147"/>
      <c r="C162" s="146" t="s">
        <v>298</v>
      </c>
      <c r="D162" s="349" t="s">
        <v>299</v>
      </c>
      <c r="E162" s="349"/>
      <c r="F162" s="349"/>
      <c r="G162" s="148"/>
      <c r="H162" s="149"/>
      <c r="I162" s="149"/>
      <c r="J162" s="149"/>
      <c r="K162" s="150">
        <v>417.51</v>
      </c>
      <c r="L162" s="151">
        <v>1.1499999999999999</v>
      </c>
      <c r="M162" s="152">
        <v>39627.11</v>
      </c>
      <c r="N162" s="151">
        <v>44.77</v>
      </c>
      <c r="O162" s="153">
        <v>1774105.71</v>
      </c>
      <c r="AF162" s="74"/>
      <c r="AG162" s="74"/>
      <c r="AH162" s="74"/>
      <c r="AJ162" s="50" t="s">
        <v>299</v>
      </c>
      <c r="AM162" s="74"/>
    </row>
    <row r="163" spans="1:39" s="47" customFormat="1" ht="15" hidden="1" x14ac:dyDescent="0.25">
      <c r="A163" s="144"/>
      <c r="B163" s="147"/>
      <c r="C163" s="146"/>
      <c r="D163" s="349" t="s">
        <v>284</v>
      </c>
      <c r="E163" s="349"/>
      <c r="F163" s="349"/>
      <c r="G163" s="148" t="s">
        <v>285</v>
      </c>
      <c r="H163" s="151">
        <v>32.840000000000003</v>
      </c>
      <c r="I163" s="151">
        <v>1.1499999999999999</v>
      </c>
      <c r="J163" s="154">
        <v>3116.9412779999998</v>
      </c>
      <c r="K163" s="155"/>
      <c r="L163" s="149"/>
      <c r="M163" s="155"/>
      <c r="N163" s="149"/>
      <c r="O163" s="156"/>
      <c r="AF163" s="74"/>
      <c r="AG163" s="74"/>
      <c r="AH163" s="74"/>
      <c r="AK163" s="50" t="s">
        <v>284</v>
      </c>
      <c r="AM163" s="74"/>
    </row>
    <row r="164" spans="1:39" s="47" customFormat="1" ht="15" hidden="1" x14ac:dyDescent="0.25">
      <c r="A164" s="144"/>
      <c r="B164" s="147"/>
      <c r="C164" s="146"/>
      <c r="D164" s="349" t="s">
        <v>300</v>
      </c>
      <c r="E164" s="349"/>
      <c r="F164" s="349"/>
      <c r="G164" s="148" t="s">
        <v>285</v>
      </c>
      <c r="H164" s="151">
        <v>31.54</v>
      </c>
      <c r="I164" s="151">
        <v>1.1499999999999999</v>
      </c>
      <c r="J164" s="154">
        <v>2993.554443</v>
      </c>
      <c r="K164" s="155"/>
      <c r="L164" s="149"/>
      <c r="M164" s="155"/>
      <c r="N164" s="149"/>
      <c r="O164" s="156"/>
      <c r="AF164" s="74"/>
      <c r="AG164" s="74"/>
      <c r="AH164" s="74"/>
      <c r="AK164" s="50" t="s">
        <v>300</v>
      </c>
      <c r="AM164" s="74"/>
    </row>
    <row r="165" spans="1:39" s="47" customFormat="1" ht="15" hidden="1" x14ac:dyDescent="0.25">
      <c r="A165" s="157"/>
      <c r="B165" s="148"/>
      <c r="C165" s="146"/>
      <c r="D165" s="348" t="s">
        <v>286</v>
      </c>
      <c r="E165" s="348"/>
      <c r="F165" s="348"/>
      <c r="G165" s="158"/>
      <c r="H165" s="159"/>
      <c r="I165" s="159"/>
      <c r="J165" s="159"/>
      <c r="K165" s="160">
        <v>2752.93</v>
      </c>
      <c r="L165" s="159"/>
      <c r="M165" s="160">
        <v>261288.7</v>
      </c>
      <c r="N165" s="159"/>
      <c r="O165" s="161">
        <v>4297780.7699999996</v>
      </c>
      <c r="AF165" s="74"/>
      <c r="AG165" s="74"/>
      <c r="AH165" s="74"/>
      <c r="AL165" s="50" t="s">
        <v>286</v>
      </c>
      <c r="AM165" s="74"/>
    </row>
    <row r="166" spans="1:39" s="47" customFormat="1" ht="15" hidden="1" x14ac:dyDescent="0.25">
      <c r="A166" s="144"/>
      <c r="B166" s="147"/>
      <c r="C166" s="146"/>
      <c r="D166" s="349" t="s">
        <v>287</v>
      </c>
      <c r="E166" s="349"/>
      <c r="F166" s="349"/>
      <c r="G166" s="148"/>
      <c r="H166" s="149"/>
      <c r="I166" s="149"/>
      <c r="J166" s="149"/>
      <c r="K166" s="155"/>
      <c r="L166" s="149"/>
      <c r="M166" s="152">
        <v>66215.070000000007</v>
      </c>
      <c r="N166" s="149"/>
      <c r="O166" s="153">
        <v>2964448.68</v>
      </c>
      <c r="AF166" s="74"/>
      <c r="AG166" s="74"/>
      <c r="AH166" s="74"/>
      <c r="AK166" s="50" t="s">
        <v>287</v>
      </c>
      <c r="AM166" s="74"/>
    </row>
    <row r="167" spans="1:39" s="47" customFormat="1" ht="57" hidden="1" x14ac:dyDescent="0.25">
      <c r="A167" s="144"/>
      <c r="B167" s="147"/>
      <c r="C167" s="146" t="s">
        <v>368</v>
      </c>
      <c r="D167" s="349" t="s">
        <v>369</v>
      </c>
      <c r="E167" s="349"/>
      <c r="F167" s="349"/>
      <c r="G167" s="148" t="s">
        <v>290</v>
      </c>
      <c r="H167" s="162">
        <v>91</v>
      </c>
      <c r="I167" s="149"/>
      <c r="J167" s="162">
        <v>91</v>
      </c>
      <c r="K167" s="155"/>
      <c r="L167" s="149"/>
      <c r="M167" s="152">
        <v>60255.71</v>
      </c>
      <c r="N167" s="149"/>
      <c r="O167" s="153">
        <v>2697648.3</v>
      </c>
      <c r="AF167" s="74"/>
      <c r="AG167" s="74"/>
      <c r="AH167" s="74"/>
      <c r="AK167" s="50" t="s">
        <v>369</v>
      </c>
      <c r="AM167" s="74"/>
    </row>
    <row r="168" spans="1:39" s="47" customFormat="1" ht="57" hidden="1" x14ac:dyDescent="0.25">
      <c r="A168" s="144"/>
      <c r="B168" s="147"/>
      <c r="C168" s="146" t="s">
        <v>370</v>
      </c>
      <c r="D168" s="349" t="s">
        <v>371</v>
      </c>
      <c r="E168" s="349"/>
      <c r="F168" s="349"/>
      <c r="G168" s="148" t="s">
        <v>290</v>
      </c>
      <c r="H168" s="162">
        <v>52</v>
      </c>
      <c r="I168" s="149"/>
      <c r="J168" s="162">
        <v>52</v>
      </c>
      <c r="K168" s="155"/>
      <c r="L168" s="149"/>
      <c r="M168" s="152">
        <v>34431.839999999997</v>
      </c>
      <c r="N168" s="149"/>
      <c r="O168" s="153">
        <v>1541513.31</v>
      </c>
      <c r="AF168" s="74"/>
      <c r="AG168" s="74"/>
      <c r="AH168" s="74"/>
      <c r="AK168" s="50" t="s">
        <v>371</v>
      </c>
      <c r="AM168" s="74"/>
    </row>
    <row r="169" spans="1:39" s="47" customFormat="1" ht="15" x14ac:dyDescent="0.25">
      <c r="A169" s="144"/>
      <c r="B169" s="163"/>
      <c r="C169" s="164"/>
      <c r="D169" s="350" t="s">
        <v>293</v>
      </c>
      <c r="E169" s="350"/>
      <c r="F169" s="350"/>
      <c r="G169" s="140"/>
      <c r="H169" s="165"/>
      <c r="I169" s="165"/>
      <c r="J169" s="165"/>
      <c r="K169" s="166"/>
      <c r="L169" s="165"/>
      <c r="M169" s="167">
        <v>355976.25</v>
      </c>
      <c r="N169" s="159"/>
      <c r="O169" s="168">
        <v>8536942.3800000008</v>
      </c>
      <c r="AF169" s="74"/>
      <c r="AG169" s="74"/>
      <c r="AH169" s="74"/>
      <c r="AM169" s="74" t="s">
        <v>293</v>
      </c>
    </row>
    <row r="170" spans="1:39" s="47" customFormat="1" ht="45.75" x14ac:dyDescent="0.25">
      <c r="A170" s="139" t="s">
        <v>406</v>
      </c>
      <c r="B170" s="140" t="s">
        <v>410</v>
      </c>
      <c r="C170" s="141" t="s">
        <v>373</v>
      </c>
      <c r="D170" s="351" t="s">
        <v>374</v>
      </c>
      <c r="E170" s="351"/>
      <c r="F170" s="351"/>
      <c r="G170" s="140" t="s">
        <v>107</v>
      </c>
      <c r="H170" s="140">
        <v>53.72</v>
      </c>
      <c r="I170" s="140" t="s">
        <v>249</v>
      </c>
      <c r="J170" s="140" t="s">
        <v>411</v>
      </c>
      <c r="K170" s="142"/>
      <c r="L170" s="140"/>
      <c r="M170" s="142"/>
      <c r="N170" s="140"/>
      <c r="O170" s="143"/>
      <c r="AF170" s="74"/>
      <c r="AG170" s="74"/>
      <c r="AH170" s="74" t="s">
        <v>374</v>
      </c>
      <c r="AM170" s="74"/>
    </row>
    <row r="171" spans="1:39" s="47" customFormat="1" ht="57" hidden="1" x14ac:dyDescent="0.25">
      <c r="A171" s="144"/>
      <c r="B171" s="145"/>
      <c r="C171" s="146" t="s">
        <v>281</v>
      </c>
      <c r="D171" s="352" t="s">
        <v>282</v>
      </c>
      <c r="E171" s="352"/>
      <c r="F171" s="352"/>
      <c r="G171" s="352"/>
      <c r="H171" s="352"/>
      <c r="I171" s="352"/>
      <c r="J171" s="352"/>
      <c r="K171" s="352"/>
      <c r="L171" s="352"/>
      <c r="M171" s="352"/>
      <c r="N171" s="352"/>
      <c r="O171" s="353"/>
      <c r="AF171" s="74"/>
      <c r="AG171" s="74"/>
      <c r="AH171" s="74"/>
      <c r="AI171" s="50" t="s">
        <v>282</v>
      </c>
      <c r="AM171" s="74"/>
    </row>
    <row r="172" spans="1:39" s="47" customFormat="1" ht="15" hidden="1" x14ac:dyDescent="0.25">
      <c r="A172" s="144"/>
      <c r="B172" s="147"/>
      <c r="C172" s="146" t="s">
        <v>249</v>
      </c>
      <c r="D172" s="349" t="s">
        <v>283</v>
      </c>
      <c r="E172" s="349"/>
      <c r="F172" s="349"/>
      <c r="G172" s="148"/>
      <c r="H172" s="149"/>
      <c r="I172" s="149"/>
      <c r="J172" s="149"/>
      <c r="K172" s="150">
        <v>443.82</v>
      </c>
      <c r="L172" s="151">
        <v>1.1499999999999999</v>
      </c>
      <c r="M172" s="152">
        <v>27418.31</v>
      </c>
      <c r="N172" s="151">
        <v>44.77</v>
      </c>
      <c r="O172" s="153">
        <v>1227517.74</v>
      </c>
      <c r="AF172" s="74"/>
      <c r="AG172" s="74"/>
      <c r="AH172" s="74"/>
      <c r="AJ172" s="50" t="s">
        <v>283</v>
      </c>
      <c r="AM172" s="74"/>
    </row>
    <row r="173" spans="1:39" s="47" customFormat="1" ht="15" hidden="1" x14ac:dyDescent="0.25">
      <c r="A173" s="144"/>
      <c r="B173" s="147"/>
      <c r="C173" s="146" t="s">
        <v>294</v>
      </c>
      <c r="D173" s="349" t="s">
        <v>297</v>
      </c>
      <c r="E173" s="349"/>
      <c r="F173" s="349"/>
      <c r="G173" s="148"/>
      <c r="H173" s="149"/>
      <c r="I173" s="149"/>
      <c r="J173" s="149"/>
      <c r="K173" s="152">
        <v>1200.08</v>
      </c>
      <c r="L173" s="151">
        <v>1.1499999999999999</v>
      </c>
      <c r="M173" s="152">
        <v>74138.539999999994</v>
      </c>
      <c r="N173" s="151">
        <v>13.24</v>
      </c>
      <c r="O173" s="153">
        <v>981594.27</v>
      </c>
      <c r="AF173" s="74"/>
      <c r="AG173" s="74"/>
      <c r="AH173" s="74"/>
      <c r="AJ173" s="50" t="s">
        <v>297</v>
      </c>
      <c r="AM173" s="74"/>
    </row>
    <row r="174" spans="1:39" s="47" customFormat="1" ht="15" hidden="1" x14ac:dyDescent="0.25">
      <c r="A174" s="144"/>
      <c r="B174" s="147"/>
      <c r="C174" s="146" t="s">
        <v>310</v>
      </c>
      <c r="D174" s="349" t="s">
        <v>329</v>
      </c>
      <c r="E174" s="349"/>
      <c r="F174" s="349"/>
      <c r="G174" s="148"/>
      <c r="H174" s="149"/>
      <c r="I174" s="149"/>
      <c r="J174" s="149"/>
      <c r="K174" s="150">
        <v>22.45</v>
      </c>
      <c r="L174" s="149"/>
      <c r="M174" s="152">
        <v>1206.01</v>
      </c>
      <c r="N174" s="151">
        <v>8.16</v>
      </c>
      <c r="O174" s="153">
        <v>9841.0400000000009</v>
      </c>
      <c r="AF174" s="74"/>
      <c r="AG174" s="74"/>
      <c r="AH174" s="74"/>
      <c r="AJ174" s="50" t="s">
        <v>329</v>
      </c>
      <c r="AM174" s="74"/>
    </row>
    <row r="175" spans="1:39" s="47" customFormat="1" ht="15" hidden="1" x14ac:dyDescent="0.25">
      <c r="A175" s="144"/>
      <c r="B175" s="147"/>
      <c r="C175" s="146"/>
      <c r="D175" s="349" t="s">
        <v>284</v>
      </c>
      <c r="E175" s="349"/>
      <c r="F175" s="349"/>
      <c r="G175" s="148" t="s">
        <v>285</v>
      </c>
      <c r="H175" s="151">
        <v>52.03</v>
      </c>
      <c r="I175" s="151">
        <v>1.1499999999999999</v>
      </c>
      <c r="J175" s="169">
        <v>3214.3093399999998</v>
      </c>
      <c r="K175" s="155"/>
      <c r="L175" s="149"/>
      <c r="M175" s="155"/>
      <c r="N175" s="149"/>
      <c r="O175" s="156"/>
      <c r="AF175" s="74"/>
      <c r="AG175" s="74"/>
      <c r="AH175" s="74"/>
      <c r="AK175" s="50" t="s">
        <v>284</v>
      </c>
      <c r="AM175" s="74"/>
    </row>
    <row r="176" spans="1:39" s="47" customFormat="1" ht="15" hidden="1" x14ac:dyDescent="0.25">
      <c r="A176" s="157"/>
      <c r="B176" s="148"/>
      <c r="C176" s="146"/>
      <c r="D176" s="348" t="s">
        <v>286</v>
      </c>
      <c r="E176" s="348"/>
      <c r="F176" s="348"/>
      <c r="G176" s="158"/>
      <c r="H176" s="159"/>
      <c r="I176" s="159"/>
      <c r="J176" s="159"/>
      <c r="K176" s="160">
        <v>1666.35</v>
      </c>
      <c r="L176" s="159"/>
      <c r="M176" s="160">
        <v>102762.86</v>
      </c>
      <c r="N176" s="159"/>
      <c r="O176" s="161">
        <v>2218953.0499999998</v>
      </c>
      <c r="AF176" s="74"/>
      <c r="AG176" s="74"/>
      <c r="AH176" s="74"/>
      <c r="AL176" s="50" t="s">
        <v>286</v>
      </c>
      <c r="AM176" s="74"/>
    </row>
    <row r="177" spans="1:41" s="47" customFormat="1" ht="15" hidden="1" x14ac:dyDescent="0.25">
      <c r="A177" s="144"/>
      <c r="B177" s="147"/>
      <c r="C177" s="146"/>
      <c r="D177" s="349" t="s">
        <v>287</v>
      </c>
      <c r="E177" s="349"/>
      <c r="F177" s="349"/>
      <c r="G177" s="148"/>
      <c r="H177" s="149"/>
      <c r="I177" s="149"/>
      <c r="J177" s="149"/>
      <c r="K177" s="155"/>
      <c r="L177" s="149"/>
      <c r="M177" s="152">
        <v>27418.31</v>
      </c>
      <c r="N177" s="149"/>
      <c r="O177" s="153">
        <v>1227517.74</v>
      </c>
      <c r="AF177" s="74"/>
      <c r="AG177" s="74"/>
      <c r="AH177" s="74"/>
      <c r="AK177" s="50" t="s">
        <v>287</v>
      </c>
      <c r="AM177" s="74"/>
    </row>
    <row r="178" spans="1:41" s="47" customFormat="1" ht="57" hidden="1" x14ac:dyDescent="0.25">
      <c r="A178" s="144"/>
      <c r="B178" s="147"/>
      <c r="C178" s="146" t="s">
        <v>368</v>
      </c>
      <c r="D178" s="349" t="s">
        <v>369</v>
      </c>
      <c r="E178" s="349"/>
      <c r="F178" s="349"/>
      <c r="G178" s="148" t="s">
        <v>290</v>
      </c>
      <c r="H178" s="162">
        <v>91</v>
      </c>
      <c r="I178" s="149"/>
      <c r="J178" s="162">
        <v>91</v>
      </c>
      <c r="K178" s="155"/>
      <c r="L178" s="149"/>
      <c r="M178" s="152">
        <v>24950.66</v>
      </c>
      <c r="N178" s="149"/>
      <c r="O178" s="153">
        <v>1117041.1399999999</v>
      </c>
      <c r="AF178" s="74"/>
      <c r="AG178" s="74"/>
      <c r="AH178" s="74"/>
      <c r="AK178" s="50" t="s">
        <v>369</v>
      </c>
      <c r="AM178" s="74"/>
    </row>
    <row r="179" spans="1:41" s="47" customFormat="1" ht="57" hidden="1" x14ac:dyDescent="0.25">
      <c r="A179" s="144"/>
      <c r="B179" s="147"/>
      <c r="C179" s="146" t="s">
        <v>370</v>
      </c>
      <c r="D179" s="349" t="s">
        <v>371</v>
      </c>
      <c r="E179" s="349"/>
      <c r="F179" s="349"/>
      <c r="G179" s="148" t="s">
        <v>290</v>
      </c>
      <c r="H179" s="162">
        <v>52</v>
      </c>
      <c r="I179" s="149"/>
      <c r="J179" s="162">
        <v>52</v>
      </c>
      <c r="K179" s="155"/>
      <c r="L179" s="149"/>
      <c r="M179" s="152">
        <v>14257.52</v>
      </c>
      <c r="N179" s="149"/>
      <c r="O179" s="153">
        <v>638309.22</v>
      </c>
      <c r="AF179" s="74"/>
      <c r="AG179" s="74"/>
      <c r="AH179" s="74"/>
      <c r="AK179" s="50" t="s">
        <v>371</v>
      </c>
      <c r="AM179" s="74"/>
    </row>
    <row r="180" spans="1:41" s="47" customFormat="1" ht="15" x14ac:dyDescent="0.25">
      <c r="A180" s="144"/>
      <c r="B180" s="163"/>
      <c r="C180" s="164"/>
      <c r="D180" s="350" t="s">
        <v>293</v>
      </c>
      <c r="E180" s="350"/>
      <c r="F180" s="350"/>
      <c r="G180" s="140"/>
      <c r="H180" s="165"/>
      <c r="I180" s="165"/>
      <c r="J180" s="165"/>
      <c r="K180" s="166"/>
      <c r="L180" s="165"/>
      <c r="M180" s="167">
        <v>141971.04</v>
      </c>
      <c r="N180" s="159"/>
      <c r="O180" s="168">
        <v>3974303.41</v>
      </c>
      <c r="AF180" s="74"/>
      <c r="AG180" s="74"/>
      <c r="AH180" s="74"/>
      <c r="AM180" s="74" t="s">
        <v>293</v>
      </c>
    </row>
    <row r="181" spans="1:41" s="47" customFormat="1" ht="57" x14ac:dyDescent="0.25">
      <c r="A181" s="139" t="s">
        <v>410</v>
      </c>
      <c r="B181" s="140" t="s">
        <v>412</v>
      </c>
      <c r="C181" s="141" t="s">
        <v>343</v>
      </c>
      <c r="D181" s="351" t="s">
        <v>344</v>
      </c>
      <c r="E181" s="351"/>
      <c r="F181" s="351"/>
      <c r="G181" s="140" t="s">
        <v>303</v>
      </c>
      <c r="H181" s="140">
        <v>3144.7</v>
      </c>
      <c r="I181" s="140" t="s">
        <v>249</v>
      </c>
      <c r="J181" s="140" t="s">
        <v>413</v>
      </c>
      <c r="K181" s="142" t="s">
        <v>346</v>
      </c>
      <c r="L181" s="140"/>
      <c r="M181" s="142" t="s">
        <v>414</v>
      </c>
      <c r="N181" s="140" t="s">
        <v>307</v>
      </c>
      <c r="O181" s="143" t="s">
        <v>415</v>
      </c>
      <c r="AF181" s="74"/>
      <c r="AG181" s="74"/>
      <c r="AH181" s="74" t="s">
        <v>344</v>
      </c>
      <c r="AM181" s="74"/>
    </row>
    <row r="182" spans="1:41" s="47" customFormat="1" ht="15" x14ac:dyDescent="0.25">
      <c r="A182" s="144"/>
      <c r="B182" s="163"/>
      <c r="C182" s="164"/>
      <c r="D182" s="350" t="s">
        <v>293</v>
      </c>
      <c r="E182" s="350"/>
      <c r="F182" s="350"/>
      <c r="G182" s="140"/>
      <c r="H182" s="165"/>
      <c r="I182" s="165"/>
      <c r="J182" s="165"/>
      <c r="K182" s="166"/>
      <c r="L182" s="165"/>
      <c r="M182" s="167">
        <v>10314.620000000001</v>
      </c>
      <c r="N182" s="159"/>
      <c r="O182" s="168">
        <v>136565.57</v>
      </c>
      <c r="AF182" s="74"/>
      <c r="AG182" s="74"/>
      <c r="AH182" s="74"/>
      <c r="AM182" s="74" t="s">
        <v>293</v>
      </c>
    </row>
    <row r="183" spans="1:41" s="47" customFormat="1" ht="34.5" x14ac:dyDescent="0.25">
      <c r="A183" s="139" t="s">
        <v>412</v>
      </c>
      <c r="B183" s="140" t="s">
        <v>416</v>
      </c>
      <c r="C183" s="141" t="s">
        <v>350</v>
      </c>
      <c r="D183" s="351" t="s">
        <v>351</v>
      </c>
      <c r="E183" s="351"/>
      <c r="F183" s="351"/>
      <c r="G183" s="140" t="s">
        <v>303</v>
      </c>
      <c r="H183" s="140">
        <v>786.16</v>
      </c>
      <c r="I183" s="140" t="s">
        <v>249</v>
      </c>
      <c r="J183" s="140" t="s">
        <v>417</v>
      </c>
      <c r="K183" s="142" t="s">
        <v>353</v>
      </c>
      <c r="L183" s="140" t="s">
        <v>354</v>
      </c>
      <c r="M183" s="142" t="s">
        <v>418</v>
      </c>
      <c r="N183" s="140" t="s">
        <v>307</v>
      </c>
      <c r="O183" s="143" t="s">
        <v>419</v>
      </c>
      <c r="AF183" s="74"/>
      <c r="AG183" s="74"/>
      <c r="AH183" s="74" t="s">
        <v>351</v>
      </c>
      <c r="AM183" s="74"/>
    </row>
    <row r="184" spans="1:41" s="47" customFormat="1" ht="57" hidden="1" x14ac:dyDescent="0.25">
      <c r="A184" s="144"/>
      <c r="B184" s="145"/>
      <c r="C184" s="146" t="s">
        <v>281</v>
      </c>
      <c r="D184" s="352" t="s">
        <v>282</v>
      </c>
      <c r="E184" s="352"/>
      <c r="F184" s="352"/>
      <c r="G184" s="352"/>
      <c r="H184" s="352"/>
      <c r="I184" s="352"/>
      <c r="J184" s="352"/>
      <c r="K184" s="352"/>
      <c r="L184" s="352"/>
      <c r="M184" s="352"/>
      <c r="N184" s="352"/>
      <c r="O184" s="353"/>
      <c r="AF184" s="74"/>
      <c r="AG184" s="74"/>
      <c r="AH184" s="74"/>
      <c r="AI184" s="50" t="s">
        <v>282</v>
      </c>
      <c r="AM184" s="74"/>
    </row>
    <row r="185" spans="1:41" s="47" customFormat="1" ht="15" x14ac:dyDescent="0.25">
      <c r="A185" s="144"/>
      <c r="B185" s="163"/>
      <c r="C185" s="164"/>
      <c r="D185" s="350" t="s">
        <v>293</v>
      </c>
      <c r="E185" s="350"/>
      <c r="F185" s="350"/>
      <c r="G185" s="140"/>
      <c r="H185" s="165"/>
      <c r="I185" s="165"/>
      <c r="J185" s="165"/>
      <c r="K185" s="166"/>
      <c r="L185" s="165"/>
      <c r="M185" s="167">
        <v>38857.53</v>
      </c>
      <c r="N185" s="159"/>
      <c r="O185" s="168">
        <v>514473.7</v>
      </c>
      <c r="P185" s="174">
        <f>H158*100</f>
        <v>8253.2999999999993</v>
      </c>
      <c r="Q185" s="47">
        <v>100</v>
      </c>
      <c r="AF185" s="74"/>
      <c r="AG185" s="74"/>
      <c r="AH185" s="74"/>
      <c r="AM185" s="74" t="s">
        <v>293</v>
      </c>
    </row>
    <row r="186" spans="1:41" s="47" customFormat="1" ht="45" x14ac:dyDescent="0.25">
      <c r="A186" s="139" t="s">
        <v>416</v>
      </c>
      <c r="B186" s="140" t="s">
        <v>420</v>
      </c>
      <c r="C186" s="170" t="s">
        <v>311</v>
      </c>
      <c r="D186" s="347" t="s">
        <v>312</v>
      </c>
      <c r="E186" s="347"/>
      <c r="F186" s="347"/>
      <c r="G186" s="140" t="s">
        <v>107</v>
      </c>
      <c r="H186" s="173">
        <v>1876.05</v>
      </c>
      <c r="I186" s="140" t="s">
        <v>249</v>
      </c>
      <c r="J186" s="140" t="s">
        <v>421</v>
      </c>
      <c r="K186" s="142" t="s">
        <v>314</v>
      </c>
      <c r="L186" s="140"/>
      <c r="M186" s="142" t="s">
        <v>422</v>
      </c>
      <c r="N186" s="140" t="s">
        <v>316</v>
      </c>
      <c r="O186" s="143" t="s">
        <v>423</v>
      </c>
      <c r="P186" s="174">
        <f>H186-H170</f>
        <v>1822.33</v>
      </c>
      <c r="Q186" s="175">
        <f>P186*Q185/P185</f>
        <v>22.080016478257185</v>
      </c>
      <c r="R186" s="176" t="s">
        <v>554</v>
      </c>
      <c r="AF186" s="74"/>
      <c r="AG186" s="74"/>
      <c r="AH186" s="74" t="s">
        <v>312</v>
      </c>
      <c r="AM186" s="74"/>
    </row>
    <row r="187" spans="1:41" s="47" customFormat="1" ht="15" hidden="1" x14ac:dyDescent="0.25">
      <c r="A187" s="171"/>
      <c r="B187" s="172"/>
      <c r="C187" s="164"/>
      <c r="D187" s="349" t="s">
        <v>318</v>
      </c>
      <c r="E187" s="349"/>
      <c r="F187" s="349"/>
      <c r="G187" s="349"/>
      <c r="H187" s="349"/>
      <c r="I187" s="349"/>
      <c r="J187" s="349"/>
      <c r="K187" s="349"/>
      <c r="L187" s="349"/>
      <c r="M187" s="349"/>
      <c r="N187" s="349"/>
      <c r="O187" s="361"/>
      <c r="AF187" s="74"/>
      <c r="AG187" s="74"/>
      <c r="AH187" s="74"/>
      <c r="AM187" s="74"/>
      <c r="AN187" s="50" t="s">
        <v>318</v>
      </c>
    </row>
    <row r="188" spans="1:41" s="47" customFormat="1" ht="15" hidden="1" x14ac:dyDescent="0.25">
      <c r="A188" s="171"/>
      <c r="B188" s="163"/>
      <c r="C188" s="164"/>
      <c r="D188" s="349" t="s">
        <v>319</v>
      </c>
      <c r="E188" s="349"/>
      <c r="F188" s="349"/>
      <c r="G188" s="349"/>
      <c r="H188" s="349"/>
      <c r="I188" s="349"/>
      <c r="J188" s="349"/>
      <c r="K188" s="349"/>
      <c r="L188" s="349"/>
      <c r="M188" s="349"/>
      <c r="N188" s="349"/>
      <c r="O188" s="361"/>
      <c r="AF188" s="74"/>
      <c r="AG188" s="74"/>
      <c r="AH188" s="74"/>
      <c r="AM188" s="74"/>
      <c r="AO188" s="50" t="s">
        <v>319</v>
      </c>
    </row>
    <row r="189" spans="1:41" s="47" customFormat="1" ht="15" x14ac:dyDescent="0.25">
      <c r="A189" s="144"/>
      <c r="B189" s="163"/>
      <c r="C189" s="164"/>
      <c r="D189" s="350" t="s">
        <v>293</v>
      </c>
      <c r="E189" s="350"/>
      <c r="F189" s="350"/>
      <c r="G189" s="140"/>
      <c r="H189" s="165"/>
      <c r="I189" s="165"/>
      <c r="J189" s="165"/>
      <c r="K189" s="166"/>
      <c r="L189" s="165"/>
      <c r="M189" s="167">
        <v>304633</v>
      </c>
      <c r="N189" s="159"/>
      <c r="O189" s="168">
        <v>2485805.2799999998</v>
      </c>
      <c r="AF189" s="74"/>
      <c r="AG189" s="74"/>
      <c r="AH189" s="74"/>
      <c r="AM189" s="74" t="s">
        <v>293</v>
      </c>
    </row>
    <row r="190" spans="1:41" s="47" customFormat="1" ht="15" x14ac:dyDescent="0.25">
      <c r="A190" s="354" t="s">
        <v>424</v>
      </c>
      <c r="B190" s="355"/>
      <c r="C190" s="355"/>
      <c r="D190" s="355"/>
      <c r="E190" s="355"/>
      <c r="F190" s="355"/>
      <c r="G190" s="355"/>
      <c r="H190" s="355"/>
      <c r="I190" s="355"/>
      <c r="J190" s="355"/>
      <c r="K190" s="355"/>
      <c r="L190" s="355"/>
      <c r="M190" s="355"/>
      <c r="N190" s="355"/>
      <c r="O190" s="356"/>
      <c r="AF190" s="74"/>
      <c r="AG190" s="74" t="s">
        <v>425</v>
      </c>
      <c r="AH190" s="74"/>
      <c r="AM190" s="74"/>
    </row>
    <row r="191" spans="1:41" s="47" customFormat="1" ht="67.5" x14ac:dyDescent="0.25">
      <c r="A191" s="177" t="s">
        <v>420</v>
      </c>
      <c r="B191" s="178" t="s">
        <v>426</v>
      </c>
      <c r="C191" s="179" t="s">
        <v>407</v>
      </c>
      <c r="D191" s="357" t="s">
        <v>408</v>
      </c>
      <c r="E191" s="357"/>
      <c r="F191" s="357"/>
      <c r="G191" s="178" t="s">
        <v>366</v>
      </c>
      <c r="H191" s="273">
        <v>41.709000000000003</v>
      </c>
      <c r="I191" s="178" t="s">
        <v>249</v>
      </c>
      <c r="J191" s="178" t="s">
        <v>427</v>
      </c>
      <c r="K191" s="180"/>
      <c r="L191" s="178"/>
      <c r="M191" s="180"/>
      <c r="N191" s="178"/>
      <c r="O191" s="181"/>
      <c r="AF191" s="74"/>
      <c r="AG191" s="74"/>
      <c r="AH191" s="74" t="s">
        <v>408</v>
      </c>
      <c r="AM191" s="74"/>
    </row>
    <row r="192" spans="1:41" s="47" customFormat="1" ht="57" hidden="1" x14ac:dyDescent="0.25">
      <c r="A192" s="182"/>
      <c r="B192" s="183"/>
      <c r="C192" s="184" t="s">
        <v>281</v>
      </c>
      <c r="D192" s="358" t="s">
        <v>282</v>
      </c>
      <c r="E192" s="358"/>
      <c r="F192" s="358"/>
      <c r="G192" s="358"/>
      <c r="H192" s="358"/>
      <c r="I192" s="358"/>
      <c r="J192" s="358"/>
      <c r="K192" s="358"/>
      <c r="L192" s="358"/>
      <c r="M192" s="358"/>
      <c r="N192" s="358"/>
      <c r="O192" s="359"/>
      <c r="AF192" s="74"/>
      <c r="AG192" s="74"/>
      <c r="AH192" s="74"/>
      <c r="AI192" s="50" t="s">
        <v>282</v>
      </c>
      <c r="AM192" s="74"/>
    </row>
    <row r="193" spans="1:39" s="47" customFormat="1" ht="15" hidden="1" x14ac:dyDescent="0.25">
      <c r="A193" s="182"/>
      <c r="B193" s="185"/>
      <c r="C193" s="184" t="s">
        <v>249</v>
      </c>
      <c r="D193" s="360" t="s">
        <v>283</v>
      </c>
      <c r="E193" s="360"/>
      <c r="F193" s="360"/>
      <c r="G193" s="186"/>
      <c r="H193" s="187"/>
      <c r="I193" s="187"/>
      <c r="J193" s="187"/>
      <c r="K193" s="188">
        <v>280.13</v>
      </c>
      <c r="L193" s="189">
        <v>1.1499999999999999</v>
      </c>
      <c r="M193" s="190">
        <v>13436.53</v>
      </c>
      <c r="N193" s="189">
        <v>44.77</v>
      </c>
      <c r="O193" s="191">
        <v>601553.44999999995</v>
      </c>
      <c r="AF193" s="74"/>
      <c r="AG193" s="74"/>
      <c r="AH193" s="74"/>
      <c r="AJ193" s="50" t="s">
        <v>283</v>
      </c>
      <c r="AM193" s="74"/>
    </row>
    <row r="194" spans="1:39" s="47" customFormat="1" ht="15" hidden="1" x14ac:dyDescent="0.25">
      <c r="A194" s="182"/>
      <c r="B194" s="185"/>
      <c r="C194" s="184" t="s">
        <v>294</v>
      </c>
      <c r="D194" s="360" t="s">
        <v>297</v>
      </c>
      <c r="E194" s="360"/>
      <c r="F194" s="360"/>
      <c r="G194" s="186"/>
      <c r="H194" s="187"/>
      <c r="I194" s="187"/>
      <c r="J194" s="187"/>
      <c r="K194" s="190">
        <v>2472.8000000000002</v>
      </c>
      <c r="L194" s="189">
        <v>1.1499999999999999</v>
      </c>
      <c r="M194" s="190">
        <v>118608.72</v>
      </c>
      <c r="N194" s="189">
        <v>13.24</v>
      </c>
      <c r="O194" s="191">
        <v>1570379.45</v>
      </c>
      <c r="AF194" s="74"/>
      <c r="AG194" s="74"/>
      <c r="AH194" s="74"/>
      <c r="AJ194" s="50" t="s">
        <v>297</v>
      </c>
      <c r="AM194" s="74"/>
    </row>
    <row r="195" spans="1:39" s="47" customFormat="1" ht="15" hidden="1" x14ac:dyDescent="0.25">
      <c r="A195" s="182"/>
      <c r="B195" s="185"/>
      <c r="C195" s="184" t="s">
        <v>298</v>
      </c>
      <c r="D195" s="360" t="s">
        <v>299</v>
      </c>
      <c r="E195" s="360"/>
      <c r="F195" s="360"/>
      <c r="G195" s="186"/>
      <c r="H195" s="187"/>
      <c r="I195" s="187"/>
      <c r="J195" s="187"/>
      <c r="K195" s="188">
        <v>417.51</v>
      </c>
      <c r="L195" s="189">
        <v>1.1499999999999999</v>
      </c>
      <c r="M195" s="190">
        <v>20026.009999999998</v>
      </c>
      <c r="N195" s="189">
        <v>44.77</v>
      </c>
      <c r="O195" s="191">
        <v>896564.47</v>
      </c>
      <c r="AF195" s="74"/>
      <c r="AG195" s="74"/>
      <c r="AH195" s="74"/>
      <c r="AJ195" s="50" t="s">
        <v>299</v>
      </c>
      <c r="AM195" s="74"/>
    </row>
    <row r="196" spans="1:39" s="47" customFormat="1" ht="15" hidden="1" x14ac:dyDescent="0.25">
      <c r="A196" s="182"/>
      <c r="B196" s="185"/>
      <c r="C196" s="184"/>
      <c r="D196" s="360" t="s">
        <v>284</v>
      </c>
      <c r="E196" s="360"/>
      <c r="F196" s="360"/>
      <c r="G196" s="186" t="s">
        <v>285</v>
      </c>
      <c r="H196" s="189">
        <v>32.840000000000003</v>
      </c>
      <c r="I196" s="189">
        <v>1.1499999999999999</v>
      </c>
      <c r="J196" s="192">
        <v>1575.182094</v>
      </c>
      <c r="K196" s="193"/>
      <c r="L196" s="187"/>
      <c r="M196" s="193"/>
      <c r="N196" s="187"/>
      <c r="O196" s="194"/>
      <c r="AF196" s="74"/>
      <c r="AG196" s="74"/>
      <c r="AH196" s="74"/>
      <c r="AK196" s="50" t="s">
        <v>284</v>
      </c>
      <c r="AM196" s="74"/>
    </row>
    <row r="197" spans="1:39" s="47" customFormat="1" ht="15" hidden="1" x14ac:dyDescent="0.25">
      <c r="A197" s="182"/>
      <c r="B197" s="185"/>
      <c r="C197" s="184"/>
      <c r="D197" s="360" t="s">
        <v>300</v>
      </c>
      <c r="E197" s="360"/>
      <c r="F197" s="360"/>
      <c r="G197" s="186" t="s">
        <v>285</v>
      </c>
      <c r="H197" s="189">
        <v>31.54</v>
      </c>
      <c r="I197" s="189">
        <v>1.1499999999999999</v>
      </c>
      <c r="J197" s="192">
        <v>1512.827139</v>
      </c>
      <c r="K197" s="193"/>
      <c r="L197" s="187"/>
      <c r="M197" s="193"/>
      <c r="N197" s="187"/>
      <c r="O197" s="194"/>
      <c r="AF197" s="74"/>
      <c r="AG197" s="74"/>
      <c r="AH197" s="74"/>
      <c r="AK197" s="50" t="s">
        <v>300</v>
      </c>
      <c r="AM197" s="74"/>
    </row>
    <row r="198" spans="1:39" s="47" customFormat="1" ht="15" hidden="1" x14ac:dyDescent="0.25">
      <c r="A198" s="195"/>
      <c r="B198" s="186"/>
      <c r="C198" s="184"/>
      <c r="D198" s="364" t="s">
        <v>286</v>
      </c>
      <c r="E198" s="364"/>
      <c r="F198" s="364"/>
      <c r="G198" s="196"/>
      <c r="H198" s="197"/>
      <c r="I198" s="197"/>
      <c r="J198" s="197"/>
      <c r="K198" s="198">
        <v>2752.93</v>
      </c>
      <c r="L198" s="197"/>
      <c r="M198" s="198">
        <v>132045.25</v>
      </c>
      <c r="N198" s="197"/>
      <c r="O198" s="199">
        <v>2171932.9</v>
      </c>
      <c r="AF198" s="74"/>
      <c r="AG198" s="74"/>
      <c r="AH198" s="74"/>
      <c r="AL198" s="50" t="s">
        <v>286</v>
      </c>
      <c r="AM198" s="74"/>
    </row>
    <row r="199" spans="1:39" s="47" customFormat="1" ht="15" hidden="1" x14ac:dyDescent="0.25">
      <c r="A199" s="182"/>
      <c r="B199" s="185"/>
      <c r="C199" s="184"/>
      <c r="D199" s="360" t="s">
        <v>287</v>
      </c>
      <c r="E199" s="360"/>
      <c r="F199" s="360"/>
      <c r="G199" s="186"/>
      <c r="H199" s="187"/>
      <c r="I199" s="187"/>
      <c r="J199" s="187"/>
      <c r="K199" s="193"/>
      <c r="L199" s="187"/>
      <c r="M199" s="190">
        <v>33462.54</v>
      </c>
      <c r="N199" s="187"/>
      <c r="O199" s="191">
        <v>1498117.92</v>
      </c>
      <c r="AF199" s="74"/>
      <c r="AG199" s="74"/>
      <c r="AH199" s="74"/>
      <c r="AK199" s="50" t="s">
        <v>287</v>
      </c>
      <c r="AM199" s="74"/>
    </row>
    <row r="200" spans="1:39" s="47" customFormat="1" ht="57" hidden="1" x14ac:dyDescent="0.25">
      <c r="A200" s="182"/>
      <c r="B200" s="185"/>
      <c r="C200" s="184" t="s">
        <v>368</v>
      </c>
      <c r="D200" s="360" t="s">
        <v>369</v>
      </c>
      <c r="E200" s="360"/>
      <c r="F200" s="360"/>
      <c r="G200" s="186" t="s">
        <v>290</v>
      </c>
      <c r="H200" s="200">
        <v>91</v>
      </c>
      <c r="I200" s="187"/>
      <c r="J200" s="200">
        <v>91</v>
      </c>
      <c r="K200" s="193"/>
      <c r="L200" s="187"/>
      <c r="M200" s="190">
        <v>30450.91</v>
      </c>
      <c r="N200" s="187"/>
      <c r="O200" s="191">
        <v>1363287.31</v>
      </c>
      <c r="AF200" s="74"/>
      <c r="AG200" s="74"/>
      <c r="AH200" s="74"/>
      <c r="AK200" s="50" t="s">
        <v>369</v>
      </c>
      <c r="AM200" s="74"/>
    </row>
    <row r="201" spans="1:39" s="47" customFormat="1" ht="57" hidden="1" x14ac:dyDescent="0.25">
      <c r="A201" s="182"/>
      <c r="B201" s="185"/>
      <c r="C201" s="184" t="s">
        <v>370</v>
      </c>
      <c r="D201" s="360" t="s">
        <v>371</v>
      </c>
      <c r="E201" s="360"/>
      <c r="F201" s="360"/>
      <c r="G201" s="186" t="s">
        <v>290</v>
      </c>
      <c r="H201" s="200">
        <v>52</v>
      </c>
      <c r="I201" s="187"/>
      <c r="J201" s="200">
        <v>52</v>
      </c>
      <c r="K201" s="193"/>
      <c r="L201" s="187"/>
      <c r="M201" s="190">
        <v>17400.52</v>
      </c>
      <c r="N201" s="187"/>
      <c r="O201" s="191">
        <v>779021.32</v>
      </c>
      <c r="AF201" s="74"/>
      <c r="AG201" s="74"/>
      <c r="AH201" s="74"/>
      <c r="AK201" s="50" t="s">
        <v>371</v>
      </c>
      <c r="AM201" s="74"/>
    </row>
    <row r="202" spans="1:39" s="47" customFormat="1" ht="15" x14ac:dyDescent="0.25">
      <c r="A202" s="182"/>
      <c r="B202" s="201"/>
      <c r="C202" s="202"/>
      <c r="D202" s="362" t="s">
        <v>293</v>
      </c>
      <c r="E202" s="362"/>
      <c r="F202" s="362"/>
      <c r="G202" s="178"/>
      <c r="H202" s="203"/>
      <c r="I202" s="203"/>
      <c r="J202" s="203"/>
      <c r="K202" s="204"/>
      <c r="L202" s="203"/>
      <c r="M202" s="205">
        <v>179896.68</v>
      </c>
      <c r="N202" s="197"/>
      <c r="O202" s="206">
        <v>4314241.53</v>
      </c>
      <c r="AF202" s="74"/>
      <c r="AG202" s="74"/>
      <c r="AH202" s="74"/>
      <c r="AM202" s="74" t="s">
        <v>293</v>
      </c>
    </row>
    <row r="203" spans="1:39" s="47" customFormat="1" ht="45.75" x14ac:dyDescent="0.25">
      <c r="A203" s="177" t="s">
        <v>426</v>
      </c>
      <c r="B203" s="178" t="s">
        <v>428</v>
      </c>
      <c r="C203" s="179" t="s">
        <v>373</v>
      </c>
      <c r="D203" s="363" t="s">
        <v>374</v>
      </c>
      <c r="E203" s="363"/>
      <c r="F203" s="363"/>
      <c r="G203" s="178" t="s">
        <v>107</v>
      </c>
      <c r="H203" s="178">
        <v>69.760000000000005</v>
      </c>
      <c r="I203" s="178" t="s">
        <v>249</v>
      </c>
      <c r="J203" s="178" t="s">
        <v>429</v>
      </c>
      <c r="K203" s="180"/>
      <c r="L203" s="178"/>
      <c r="M203" s="180"/>
      <c r="N203" s="178"/>
      <c r="O203" s="181"/>
      <c r="AF203" s="74"/>
      <c r="AG203" s="74"/>
      <c r="AH203" s="74" t="s">
        <v>374</v>
      </c>
      <c r="AM203" s="74"/>
    </row>
    <row r="204" spans="1:39" s="47" customFormat="1" ht="57" hidden="1" x14ac:dyDescent="0.25">
      <c r="A204" s="182"/>
      <c r="B204" s="183"/>
      <c r="C204" s="184" t="s">
        <v>281</v>
      </c>
      <c r="D204" s="358" t="s">
        <v>282</v>
      </c>
      <c r="E204" s="358"/>
      <c r="F204" s="358"/>
      <c r="G204" s="358"/>
      <c r="H204" s="358"/>
      <c r="I204" s="358"/>
      <c r="J204" s="358"/>
      <c r="K204" s="358"/>
      <c r="L204" s="358"/>
      <c r="M204" s="358"/>
      <c r="N204" s="358"/>
      <c r="O204" s="359"/>
      <c r="AF204" s="74"/>
      <c r="AG204" s="74"/>
      <c r="AH204" s="74"/>
      <c r="AI204" s="50" t="s">
        <v>282</v>
      </c>
      <c r="AM204" s="74"/>
    </row>
    <row r="205" spans="1:39" s="47" customFormat="1" ht="15" hidden="1" x14ac:dyDescent="0.25">
      <c r="A205" s="182"/>
      <c r="B205" s="185"/>
      <c r="C205" s="184" t="s">
        <v>249</v>
      </c>
      <c r="D205" s="360" t="s">
        <v>283</v>
      </c>
      <c r="E205" s="360"/>
      <c r="F205" s="360"/>
      <c r="G205" s="186"/>
      <c r="H205" s="187"/>
      <c r="I205" s="187"/>
      <c r="J205" s="187"/>
      <c r="K205" s="188">
        <v>443.82</v>
      </c>
      <c r="L205" s="189">
        <v>1.1499999999999999</v>
      </c>
      <c r="M205" s="190">
        <v>35605.019999999997</v>
      </c>
      <c r="N205" s="189">
        <v>44.77</v>
      </c>
      <c r="O205" s="191">
        <v>1594036.75</v>
      </c>
      <c r="AF205" s="74"/>
      <c r="AG205" s="74"/>
      <c r="AH205" s="74"/>
      <c r="AJ205" s="50" t="s">
        <v>283</v>
      </c>
      <c r="AM205" s="74"/>
    </row>
    <row r="206" spans="1:39" s="47" customFormat="1" ht="15" hidden="1" x14ac:dyDescent="0.25">
      <c r="A206" s="182"/>
      <c r="B206" s="185"/>
      <c r="C206" s="184" t="s">
        <v>294</v>
      </c>
      <c r="D206" s="360" t="s">
        <v>297</v>
      </c>
      <c r="E206" s="360"/>
      <c r="F206" s="360"/>
      <c r="G206" s="186"/>
      <c r="H206" s="187"/>
      <c r="I206" s="187"/>
      <c r="J206" s="187"/>
      <c r="K206" s="190">
        <v>1200.08</v>
      </c>
      <c r="L206" s="189">
        <v>1.1499999999999999</v>
      </c>
      <c r="M206" s="190">
        <v>96275.22</v>
      </c>
      <c r="N206" s="189">
        <v>13.24</v>
      </c>
      <c r="O206" s="191">
        <v>1274683.9099999999</v>
      </c>
      <c r="AF206" s="74"/>
      <c r="AG206" s="74"/>
      <c r="AH206" s="74"/>
      <c r="AJ206" s="50" t="s">
        <v>297</v>
      </c>
      <c r="AM206" s="74"/>
    </row>
    <row r="207" spans="1:39" s="47" customFormat="1" ht="15" hidden="1" x14ac:dyDescent="0.25">
      <c r="A207" s="182"/>
      <c r="B207" s="185"/>
      <c r="C207" s="184" t="s">
        <v>310</v>
      </c>
      <c r="D207" s="360" t="s">
        <v>329</v>
      </c>
      <c r="E207" s="360"/>
      <c r="F207" s="360"/>
      <c r="G207" s="186"/>
      <c r="H207" s="187"/>
      <c r="I207" s="187"/>
      <c r="J207" s="187"/>
      <c r="K207" s="188">
        <v>22.45</v>
      </c>
      <c r="L207" s="187"/>
      <c r="M207" s="190">
        <v>1566.11</v>
      </c>
      <c r="N207" s="189">
        <v>8.16</v>
      </c>
      <c r="O207" s="191">
        <v>12779.46</v>
      </c>
      <c r="AF207" s="74"/>
      <c r="AG207" s="74"/>
      <c r="AH207" s="74"/>
      <c r="AJ207" s="50" t="s">
        <v>329</v>
      </c>
      <c r="AM207" s="74"/>
    </row>
    <row r="208" spans="1:39" s="47" customFormat="1" ht="15" hidden="1" x14ac:dyDescent="0.25">
      <c r="A208" s="182"/>
      <c r="B208" s="185"/>
      <c r="C208" s="184"/>
      <c r="D208" s="360" t="s">
        <v>284</v>
      </c>
      <c r="E208" s="360"/>
      <c r="F208" s="360"/>
      <c r="G208" s="186" t="s">
        <v>285</v>
      </c>
      <c r="H208" s="189">
        <v>52.03</v>
      </c>
      <c r="I208" s="189">
        <v>1.1499999999999999</v>
      </c>
      <c r="J208" s="207">
        <v>4174.0547200000001</v>
      </c>
      <c r="K208" s="193"/>
      <c r="L208" s="187"/>
      <c r="M208" s="193"/>
      <c r="N208" s="187"/>
      <c r="O208" s="194"/>
      <c r="AF208" s="74"/>
      <c r="AG208" s="74"/>
      <c r="AH208" s="74"/>
      <c r="AK208" s="50" t="s">
        <v>284</v>
      </c>
      <c r="AM208" s="74"/>
    </row>
    <row r="209" spans="1:39" s="47" customFormat="1" ht="15" hidden="1" x14ac:dyDescent="0.25">
      <c r="A209" s="195"/>
      <c r="B209" s="186"/>
      <c r="C209" s="184"/>
      <c r="D209" s="364" t="s">
        <v>286</v>
      </c>
      <c r="E209" s="364"/>
      <c r="F209" s="364"/>
      <c r="G209" s="196"/>
      <c r="H209" s="197"/>
      <c r="I209" s="197"/>
      <c r="J209" s="197"/>
      <c r="K209" s="198">
        <v>1666.35</v>
      </c>
      <c r="L209" s="197"/>
      <c r="M209" s="198">
        <v>133446.35</v>
      </c>
      <c r="N209" s="197"/>
      <c r="O209" s="199">
        <v>2881500.12</v>
      </c>
      <c r="AF209" s="74"/>
      <c r="AG209" s="74"/>
      <c r="AH209" s="74"/>
      <c r="AL209" s="50" t="s">
        <v>286</v>
      </c>
      <c r="AM209" s="74"/>
    </row>
    <row r="210" spans="1:39" s="47" customFormat="1" ht="15" hidden="1" x14ac:dyDescent="0.25">
      <c r="A210" s="182"/>
      <c r="B210" s="185"/>
      <c r="C210" s="184"/>
      <c r="D210" s="360" t="s">
        <v>287</v>
      </c>
      <c r="E210" s="360"/>
      <c r="F210" s="360"/>
      <c r="G210" s="186"/>
      <c r="H210" s="187"/>
      <c r="I210" s="187"/>
      <c r="J210" s="187"/>
      <c r="K210" s="193"/>
      <c r="L210" s="187"/>
      <c r="M210" s="190">
        <v>35605.019999999997</v>
      </c>
      <c r="N210" s="187"/>
      <c r="O210" s="191">
        <v>1594036.75</v>
      </c>
      <c r="AF210" s="74"/>
      <c r="AG210" s="74"/>
      <c r="AH210" s="74"/>
      <c r="AK210" s="50" t="s">
        <v>287</v>
      </c>
      <c r="AM210" s="74"/>
    </row>
    <row r="211" spans="1:39" s="47" customFormat="1" ht="57" hidden="1" x14ac:dyDescent="0.25">
      <c r="A211" s="182"/>
      <c r="B211" s="185"/>
      <c r="C211" s="184" t="s">
        <v>368</v>
      </c>
      <c r="D211" s="360" t="s">
        <v>369</v>
      </c>
      <c r="E211" s="360"/>
      <c r="F211" s="360"/>
      <c r="G211" s="186" t="s">
        <v>290</v>
      </c>
      <c r="H211" s="200">
        <v>91</v>
      </c>
      <c r="I211" s="187"/>
      <c r="J211" s="200">
        <v>91</v>
      </c>
      <c r="K211" s="193"/>
      <c r="L211" s="187"/>
      <c r="M211" s="190">
        <v>32400.57</v>
      </c>
      <c r="N211" s="187"/>
      <c r="O211" s="191">
        <v>1450573.44</v>
      </c>
      <c r="AF211" s="74"/>
      <c r="AG211" s="74"/>
      <c r="AH211" s="74"/>
      <c r="AK211" s="50" t="s">
        <v>369</v>
      </c>
      <c r="AM211" s="74"/>
    </row>
    <row r="212" spans="1:39" s="47" customFormat="1" ht="57" hidden="1" x14ac:dyDescent="0.25">
      <c r="A212" s="182"/>
      <c r="B212" s="185"/>
      <c r="C212" s="184" t="s">
        <v>370</v>
      </c>
      <c r="D212" s="360" t="s">
        <v>371</v>
      </c>
      <c r="E212" s="360"/>
      <c r="F212" s="360"/>
      <c r="G212" s="186" t="s">
        <v>290</v>
      </c>
      <c r="H212" s="200">
        <v>52</v>
      </c>
      <c r="I212" s="187"/>
      <c r="J212" s="200">
        <v>52</v>
      </c>
      <c r="K212" s="193"/>
      <c r="L212" s="187"/>
      <c r="M212" s="190">
        <v>18514.61</v>
      </c>
      <c r="N212" s="187"/>
      <c r="O212" s="191">
        <v>828899.11</v>
      </c>
      <c r="AF212" s="74"/>
      <c r="AG212" s="74"/>
      <c r="AH212" s="74"/>
      <c r="AK212" s="50" t="s">
        <v>371</v>
      </c>
      <c r="AM212" s="74"/>
    </row>
    <row r="213" spans="1:39" s="47" customFormat="1" ht="15" x14ac:dyDescent="0.25">
      <c r="A213" s="182"/>
      <c r="B213" s="201"/>
      <c r="C213" s="202"/>
      <c r="D213" s="362" t="s">
        <v>293</v>
      </c>
      <c r="E213" s="362"/>
      <c r="F213" s="362"/>
      <c r="G213" s="178"/>
      <c r="H213" s="203"/>
      <c r="I213" s="203"/>
      <c r="J213" s="203"/>
      <c r="K213" s="204"/>
      <c r="L213" s="203"/>
      <c r="M213" s="205">
        <v>184361.53</v>
      </c>
      <c r="N213" s="197"/>
      <c r="O213" s="206">
        <v>5160972.67</v>
      </c>
      <c r="P213" s="174">
        <f>H191*100</f>
        <v>4170.9000000000005</v>
      </c>
      <c r="Q213" s="47">
        <v>100</v>
      </c>
      <c r="AF213" s="74"/>
      <c r="AG213" s="74"/>
      <c r="AH213" s="74"/>
      <c r="AM213" s="74" t="s">
        <v>293</v>
      </c>
    </row>
    <row r="214" spans="1:39" s="47" customFormat="1" ht="45.75" hidden="1" x14ac:dyDescent="0.25">
      <c r="A214" s="177" t="s">
        <v>428</v>
      </c>
      <c r="B214" s="178" t="s">
        <v>430</v>
      </c>
      <c r="C214" s="179" t="s">
        <v>431</v>
      </c>
      <c r="D214" s="363" t="s">
        <v>432</v>
      </c>
      <c r="E214" s="363"/>
      <c r="F214" s="363"/>
      <c r="G214" s="178" t="s">
        <v>433</v>
      </c>
      <c r="H214" s="178">
        <v>0.72799999999999998</v>
      </c>
      <c r="I214" s="178" t="s">
        <v>249</v>
      </c>
      <c r="J214" s="178" t="s">
        <v>434</v>
      </c>
      <c r="K214" s="180"/>
      <c r="L214" s="178"/>
      <c r="M214" s="180"/>
      <c r="N214" s="178"/>
      <c r="O214" s="181"/>
      <c r="AF214" s="74"/>
      <c r="AG214" s="74"/>
      <c r="AH214" s="74" t="s">
        <v>432</v>
      </c>
      <c r="AM214" s="74"/>
    </row>
    <row r="215" spans="1:39" s="47" customFormat="1" ht="57" hidden="1" x14ac:dyDescent="0.25">
      <c r="A215" s="182"/>
      <c r="B215" s="183"/>
      <c r="C215" s="184" t="s">
        <v>281</v>
      </c>
      <c r="D215" s="358" t="s">
        <v>282</v>
      </c>
      <c r="E215" s="358"/>
      <c r="F215" s="358"/>
      <c r="G215" s="358"/>
      <c r="H215" s="358"/>
      <c r="I215" s="358"/>
      <c r="J215" s="358"/>
      <c r="K215" s="358"/>
      <c r="L215" s="358"/>
      <c r="M215" s="358"/>
      <c r="N215" s="358"/>
      <c r="O215" s="359"/>
      <c r="AF215" s="74"/>
      <c r="AG215" s="74"/>
      <c r="AH215" s="74"/>
      <c r="AI215" s="50" t="s">
        <v>282</v>
      </c>
      <c r="AM215" s="74"/>
    </row>
    <row r="216" spans="1:39" s="47" customFormat="1" ht="15" hidden="1" x14ac:dyDescent="0.25">
      <c r="A216" s="182"/>
      <c r="B216" s="185"/>
      <c r="C216" s="184" t="s">
        <v>294</v>
      </c>
      <c r="D216" s="360" t="s">
        <v>297</v>
      </c>
      <c r="E216" s="360"/>
      <c r="F216" s="360"/>
      <c r="G216" s="186"/>
      <c r="H216" s="187"/>
      <c r="I216" s="187"/>
      <c r="J216" s="187"/>
      <c r="K216" s="188">
        <v>479.33</v>
      </c>
      <c r="L216" s="189">
        <v>1.1499999999999999</v>
      </c>
      <c r="M216" s="188">
        <v>401.3</v>
      </c>
      <c r="N216" s="189">
        <v>13.24</v>
      </c>
      <c r="O216" s="191">
        <v>5313.21</v>
      </c>
      <c r="AF216" s="74"/>
      <c r="AG216" s="74"/>
      <c r="AH216" s="74"/>
      <c r="AJ216" s="50" t="s">
        <v>297</v>
      </c>
      <c r="AM216" s="74"/>
    </row>
    <row r="217" spans="1:39" s="47" customFormat="1" ht="15" hidden="1" x14ac:dyDescent="0.25">
      <c r="A217" s="182"/>
      <c r="B217" s="185"/>
      <c r="C217" s="184" t="s">
        <v>298</v>
      </c>
      <c r="D217" s="360" t="s">
        <v>299</v>
      </c>
      <c r="E217" s="360"/>
      <c r="F217" s="360"/>
      <c r="G217" s="186"/>
      <c r="H217" s="187"/>
      <c r="I217" s="187"/>
      <c r="J217" s="187"/>
      <c r="K217" s="188">
        <v>93.5</v>
      </c>
      <c r="L217" s="189">
        <v>1.1499999999999999</v>
      </c>
      <c r="M217" s="188">
        <v>78.28</v>
      </c>
      <c r="N217" s="189">
        <v>44.77</v>
      </c>
      <c r="O217" s="191">
        <v>3504.6</v>
      </c>
      <c r="AF217" s="74"/>
      <c r="AG217" s="74"/>
      <c r="AH217" s="74"/>
      <c r="AJ217" s="50" t="s">
        <v>299</v>
      </c>
      <c r="AM217" s="74"/>
    </row>
    <row r="218" spans="1:39" s="47" customFormat="1" ht="15" hidden="1" x14ac:dyDescent="0.25">
      <c r="A218" s="182"/>
      <c r="B218" s="185"/>
      <c r="C218" s="184"/>
      <c r="D218" s="360" t="s">
        <v>300</v>
      </c>
      <c r="E218" s="360"/>
      <c r="F218" s="360"/>
      <c r="G218" s="186" t="s">
        <v>285</v>
      </c>
      <c r="H218" s="189">
        <v>8.06</v>
      </c>
      <c r="I218" s="189">
        <v>1.1499999999999999</v>
      </c>
      <c r="J218" s="192">
        <v>6.7478319999999998</v>
      </c>
      <c r="K218" s="193"/>
      <c r="L218" s="187"/>
      <c r="M218" s="193"/>
      <c r="N218" s="187"/>
      <c r="O218" s="194"/>
      <c r="AF218" s="74"/>
      <c r="AG218" s="74"/>
      <c r="AH218" s="74"/>
      <c r="AK218" s="50" t="s">
        <v>300</v>
      </c>
      <c r="AM218" s="74"/>
    </row>
    <row r="219" spans="1:39" s="47" customFormat="1" ht="15" hidden="1" x14ac:dyDescent="0.25">
      <c r="A219" s="195"/>
      <c r="B219" s="186"/>
      <c r="C219" s="184"/>
      <c r="D219" s="364" t="s">
        <v>286</v>
      </c>
      <c r="E219" s="364"/>
      <c r="F219" s="364"/>
      <c r="G219" s="196"/>
      <c r="H219" s="197"/>
      <c r="I219" s="197"/>
      <c r="J219" s="197"/>
      <c r="K219" s="208">
        <v>479.33</v>
      </c>
      <c r="L219" s="197"/>
      <c r="M219" s="208">
        <v>401.3</v>
      </c>
      <c r="N219" s="197"/>
      <c r="O219" s="199">
        <v>5313.21</v>
      </c>
      <c r="AF219" s="74"/>
      <c r="AG219" s="74"/>
      <c r="AH219" s="74"/>
      <c r="AL219" s="50" t="s">
        <v>286</v>
      </c>
      <c r="AM219" s="74"/>
    </row>
    <row r="220" spans="1:39" s="47" customFormat="1" ht="15" hidden="1" x14ac:dyDescent="0.25">
      <c r="A220" s="182"/>
      <c r="B220" s="185"/>
      <c r="C220" s="184"/>
      <c r="D220" s="360" t="s">
        <v>287</v>
      </c>
      <c r="E220" s="360"/>
      <c r="F220" s="360"/>
      <c r="G220" s="186"/>
      <c r="H220" s="187"/>
      <c r="I220" s="187"/>
      <c r="J220" s="187"/>
      <c r="K220" s="193"/>
      <c r="L220" s="187"/>
      <c r="M220" s="188">
        <v>78.28</v>
      </c>
      <c r="N220" s="187"/>
      <c r="O220" s="191">
        <v>3504.6</v>
      </c>
      <c r="AF220" s="74"/>
      <c r="AG220" s="74"/>
      <c r="AH220" s="74"/>
      <c r="AK220" s="50" t="s">
        <v>287</v>
      </c>
      <c r="AM220" s="74"/>
    </row>
    <row r="221" spans="1:39" s="47" customFormat="1" ht="45" hidden="1" x14ac:dyDescent="0.25">
      <c r="A221" s="182"/>
      <c r="B221" s="185"/>
      <c r="C221" s="184" t="s">
        <v>435</v>
      </c>
      <c r="D221" s="360" t="s">
        <v>436</v>
      </c>
      <c r="E221" s="360"/>
      <c r="F221" s="360"/>
      <c r="G221" s="186" t="s">
        <v>290</v>
      </c>
      <c r="H221" s="200">
        <v>92</v>
      </c>
      <c r="I221" s="187"/>
      <c r="J221" s="200">
        <v>92</v>
      </c>
      <c r="K221" s="193"/>
      <c r="L221" s="187"/>
      <c r="M221" s="188">
        <v>72.02</v>
      </c>
      <c r="N221" s="187"/>
      <c r="O221" s="191">
        <v>3224.23</v>
      </c>
      <c r="AF221" s="74"/>
      <c r="AG221" s="74"/>
      <c r="AH221" s="74"/>
      <c r="AK221" s="50" t="s">
        <v>436</v>
      </c>
      <c r="AM221" s="74"/>
    </row>
    <row r="222" spans="1:39" s="47" customFormat="1" ht="45" hidden="1" x14ac:dyDescent="0.25">
      <c r="A222" s="182"/>
      <c r="B222" s="185"/>
      <c r="C222" s="184" t="s">
        <v>437</v>
      </c>
      <c r="D222" s="360" t="s">
        <v>438</v>
      </c>
      <c r="E222" s="360"/>
      <c r="F222" s="360"/>
      <c r="G222" s="186" t="s">
        <v>290</v>
      </c>
      <c r="H222" s="200">
        <v>46</v>
      </c>
      <c r="I222" s="187"/>
      <c r="J222" s="200">
        <v>46</v>
      </c>
      <c r="K222" s="193"/>
      <c r="L222" s="187"/>
      <c r="M222" s="188">
        <v>36.01</v>
      </c>
      <c r="N222" s="187"/>
      <c r="O222" s="191">
        <v>1612.12</v>
      </c>
      <c r="AF222" s="74"/>
      <c r="AG222" s="74"/>
      <c r="AH222" s="74"/>
      <c r="AK222" s="50" t="s">
        <v>438</v>
      </c>
      <c r="AM222" s="74"/>
    </row>
    <row r="223" spans="1:39" s="47" customFormat="1" ht="15" hidden="1" x14ac:dyDescent="0.25">
      <c r="A223" s="182"/>
      <c r="B223" s="201"/>
      <c r="C223" s="202"/>
      <c r="D223" s="362" t="s">
        <v>293</v>
      </c>
      <c r="E223" s="362"/>
      <c r="F223" s="362"/>
      <c r="G223" s="178"/>
      <c r="H223" s="203"/>
      <c r="I223" s="203"/>
      <c r="J223" s="203"/>
      <c r="K223" s="204"/>
      <c r="L223" s="203"/>
      <c r="M223" s="209">
        <v>509.33</v>
      </c>
      <c r="N223" s="197"/>
      <c r="O223" s="206">
        <v>10149.56</v>
      </c>
      <c r="AF223" s="74"/>
      <c r="AG223" s="74"/>
      <c r="AH223" s="74"/>
      <c r="AM223" s="74" t="s">
        <v>293</v>
      </c>
    </row>
    <row r="224" spans="1:39" s="47" customFormat="1" ht="45" hidden="1" x14ac:dyDescent="0.25">
      <c r="A224" s="177" t="s">
        <v>430</v>
      </c>
      <c r="B224" s="178" t="s">
        <v>439</v>
      </c>
      <c r="C224" s="210" t="s">
        <v>440</v>
      </c>
      <c r="D224" s="363" t="s">
        <v>441</v>
      </c>
      <c r="E224" s="363"/>
      <c r="F224" s="363"/>
      <c r="G224" s="178" t="s">
        <v>107</v>
      </c>
      <c r="H224" s="178">
        <v>821</v>
      </c>
      <c r="I224" s="178" t="s">
        <v>249</v>
      </c>
      <c r="J224" s="178" t="s">
        <v>442</v>
      </c>
      <c r="K224" s="180" t="s">
        <v>443</v>
      </c>
      <c r="L224" s="178" t="s">
        <v>444</v>
      </c>
      <c r="M224" s="180" t="s">
        <v>445</v>
      </c>
      <c r="N224" s="178" t="s">
        <v>316</v>
      </c>
      <c r="O224" s="181" t="s">
        <v>446</v>
      </c>
      <c r="AF224" s="74"/>
      <c r="AG224" s="74"/>
      <c r="AH224" s="74" t="s">
        <v>441</v>
      </c>
      <c r="AM224" s="74"/>
    </row>
    <row r="225" spans="1:41" s="47" customFormat="1" ht="15" hidden="1" x14ac:dyDescent="0.25">
      <c r="A225" s="211"/>
      <c r="B225" s="212"/>
      <c r="C225" s="202"/>
      <c r="D225" s="360" t="s">
        <v>318</v>
      </c>
      <c r="E225" s="360"/>
      <c r="F225" s="360"/>
      <c r="G225" s="360"/>
      <c r="H225" s="360"/>
      <c r="I225" s="360"/>
      <c r="J225" s="360"/>
      <c r="K225" s="360"/>
      <c r="L225" s="360"/>
      <c r="M225" s="360"/>
      <c r="N225" s="360"/>
      <c r="O225" s="365"/>
      <c r="AF225" s="74"/>
      <c r="AG225" s="74"/>
      <c r="AH225" s="74"/>
      <c r="AM225" s="74"/>
      <c r="AN225" s="50" t="s">
        <v>318</v>
      </c>
    </row>
    <row r="226" spans="1:41" s="47" customFormat="1" ht="15" hidden="1" x14ac:dyDescent="0.25">
      <c r="A226" s="211"/>
      <c r="B226" s="201"/>
      <c r="C226" s="202"/>
      <c r="D226" s="360" t="s">
        <v>447</v>
      </c>
      <c r="E226" s="360"/>
      <c r="F226" s="360"/>
      <c r="G226" s="360"/>
      <c r="H226" s="360"/>
      <c r="I226" s="360"/>
      <c r="J226" s="360"/>
      <c r="K226" s="360"/>
      <c r="L226" s="360"/>
      <c r="M226" s="360"/>
      <c r="N226" s="360"/>
      <c r="O226" s="365"/>
      <c r="AF226" s="74"/>
      <c r="AG226" s="74"/>
      <c r="AH226" s="74"/>
      <c r="AM226" s="74"/>
      <c r="AO226" s="50" t="s">
        <v>447</v>
      </c>
    </row>
    <row r="227" spans="1:41" s="47" customFormat="1" ht="15" hidden="1" x14ac:dyDescent="0.25">
      <c r="A227" s="182"/>
      <c r="B227" s="183"/>
      <c r="C227" s="184"/>
      <c r="D227" s="358" t="s">
        <v>448</v>
      </c>
      <c r="E227" s="358"/>
      <c r="F227" s="358"/>
      <c r="G227" s="358"/>
      <c r="H227" s="358"/>
      <c r="I227" s="358"/>
      <c r="J227" s="358"/>
      <c r="K227" s="358"/>
      <c r="L227" s="358"/>
      <c r="M227" s="358"/>
      <c r="N227" s="358"/>
      <c r="O227" s="359"/>
      <c r="AF227" s="74"/>
      <c r="AG227" s="74"/>
      <c r="AH227" s="74"/>
      <c r="AI227" s="50" t="s">
        <v>448</v>
      </c>
      <c r="AM227" s="74"/>
    </row>
    <row r="228" spans="1:41" s="47" customFormat="1" ht="15" hidden="1" x14ac:dyDescent="0.25">
      <c r="A228" s="182"/>
      <c r="B228" s="201"/>
      <c r="C228" s="202"/>
      <c r="D228" s="362" t="s">
        <v>293</v>
      </c>
      <c r="E228" s="362"/>
      <c r="F228" s="362"/>
      <c r="G228" s="178"/>
      <c r="H228" s="203"/>
      <c r="I228" s="203"/>
      <c r="J228" s="203"/>
      <c r="K228" s="204"/>
      <c r="L228" s="203"/>
      <c r="M228" s="205">
        <v>83068.58</v>
      </c>
      <c r="N228" s="197"/>
      <c r="O228" s="206">
        <v>677839.61</v>
      </c>
      <c r="AF228" s="74"/>
      <c r="AG228" s="74"/>
      <c r="AH228" s="74"/>
      <c r="AM228" s="74" t="s">
        <v>293</v>
      </c>
    </row>
    <row r="229" spans="1:41" s="47" customFormat="1" ht="57" hidden="1" x14ac:dyDescent="0.25">
      <c r="A229" s="177" t="s">
        <v>439</v>
      </c>
      <c r="B229" s="178" t="s">
        <v>449</v>
      </c>
      <c r="C229" s="179" t="s">
        <v>343</v>
      </c>
      <c r="D229" s="363" t="s">
        <v>344</v>
      </c>
      <c r="E229" s="363"/>
      <c r="F229" s="363"/>
      <c r="G229" s="178" t="s">
        <v>303</v>
      </c>
      <c r="H229" s="178">
        <v>1674.4</v>
      </c>
      <c r="I229" s="178" t="s">
        <v>249</v>
      </c>
      <c r="J229" s="178" t="s">
        <v>450</v>
      </c>
      <c r="K229" s="180" t="s">
        <v>346</v>
      </c>
      <c r="L229" s="178"/>
      <c r="M229" s="180" t="s">
        <v>451</v>
      </c>
      <c r="N229" s="178" t="s">
        <v>307</v>
      </c>
      <c r="O229" s="181" t="s">
        <v>452</v>
      </c>
      <c r="AF229" s="74"/>
      <c r="AG229" s="74"/>
      <c r="AH229" s="74" t="s">
        <v>344</v>
      </c>
      <c r="AM229" s="74"/>
    </row>
    <row r="230" spans="1:41" s="47" customFormat="1" ht="15" hidden="1" x14ac:dyDescent="0.25">
      <c r="A230" s="182"/>
      <c r="B230" s="201"/>
      <c r="C230" s="202"/>
      <c r="D230" s="362" t="s">
        <v>293</v>
      </c>
      <c r="E230" s="362"/>
      <c r="F230" s="362"/>
      <c r="G230" s="178"/>
      <c r="H230" s="203"/>
      <c r="I230" s="203"/>
      <c r="J230" s="203"/>
      <c r="K230" s="204"/>
      <c r="L230" s="203"/>
      <c r="M230" s="205">
        <v>5492.03</v>
      </c>
      <c r="N230" s="197"/>
      <c r="O230" s="206">
        <v>72714.48</v>
      </c>
      <c r="AF230" s="74"/>
      <c r="AG230" s="74"/>
      <c r="AH230" s="74"/>
      <c r="AM230" s="74" t="s">
        <v>293</v>
      </c>
    </row>
    <row r="231" spans="1:41" s="47" customFormat="1" ht="34.5" hidden="1" x14ac:dyDescent="0.25">
      <c r="A231" s="177" t="s">
        <v>449</v>
      </c>
      <c r="B231" s="178" t="s">
        <v>453</v>
      </c>
      <c r="C231" s="179" t="s">
        <v>350</v>
      </c>
      <c r="D231" s="363" t="s">
        <v>351</v>
      </c>
      <c r="E231" s="363"/>
      <c r="F231" s="363"/>
      <c r="G231" s="178" t="s">
        <v>303</v>
      </c>
      <c r="H231" s="178">
        <v>418.6</v>
      </c>
      <c r="I231" s="178" t="s">
        <v>249</v>
      </c>
      <c r="J231" s="178" t="s">
        <v>454</v>
      </c>
      <c r="K231" s="180" t="s">
        <v>353</v>
      </c>
      <c r="L231" s="178" t="s">
        <v>354</v>
      </c>
      <c r="M231" s="180" t="s">
        <v>455</v>
      </c>
      <c r="N231" s="178" t="s">
        <v>307</v>
      </c>
      <c r="O231" s="181" t="s">
        <v>456</v>
      </c>
      <c r="AF231" s="74"/>
      <c r="AG231" s="74"/>
      <c r="AH231" s="74" t="s">
        <v>351</v>
      </c>
      <c r="AM231" s="74"/>
    </row>
    <row r="232" spans="1:41" s="47" customFormat="1" ht="57" hidden="1" x14ac:dyDescent="0.25">
      <c r="A232" s="182"/>
      <c r="B232" s="183"/>
      <c r="C232" s="184" t="s">
        <v>281</v>
      </c>
      <c r="D232" s="358" t="s">
        <v>282</v>
      </c>
      <c r="E232" s="358"/>
      <c r="F232" s="358"/>
      <c r="G232" s="358"/>
      <c r="H232" s="358"/>
      <c r="I232" s="358"/>
      <c r="J232" s="358"/>
      <c r="K232" s="358"/>
      <c r="L232" s="358"/>
      <c r="M232" s="358"/>
      <c r="N232" s="358"/>
      <c r="O232" s="359"/>
      <c r="AF232" s="74"/>
      <c r="AG232" s="74"/>
      <c r="AH232" s="74"/>
      <c r="AI232" s="50" t="s">
        <v>282</v>
      </c>
      <c r="AM232" s="74"/>
    </row>
    <row r="233" spans="1:41" s="47" customFormat="1" ht="15" hidden="1" x14ac:dyDescent="0.25">
      <c r="A233" s="182"/>
      <c r="B233" s="201"/>
      <c r="C233" s="202"/>
      <c r="D233" s="362" t="s">
        <v>293</v>
      </c>
      <c r="E233" s="362"/>
      <c r="F233" s="362"/>
      <c r="G233" s="178"/>
      <c r="H233" s="203"/>
      <c r="I233" s="203"/>
      <c r="J233" s="203"/>
      <c r="K233" s="204"/>
      <c r="L233" s="203"/>
      <c r="M233" s="205">
        <v>20690.14</v>
      </c>
      <c r="N233" s="197"/>
      <c r="O233" s="206">
        <v>273937.45</v>
      </c>
      <c r="AF233" s="74"/>
      <c r="AG233" s="74"/>
      <c r="AH233" s="74"/>
      <c r="AM233" s="74" t="s">
        <v>293</v>
      </c>
    </row>
    <row r="234" spans="1:41" s="47" customFormat="1" ht="45" x14ac:dyDescent="0.25">
      <c r="A234" s="177" t="s">
        <v>453</v>
      </c>
      <c r="B234" s="178" t="s">
        <v>457</v>
      </c>
      <c r="C234" s="210" t="s">
        <v>311</v>
      </c>
      <c r="D234" s="357" t="s">
        <v>312</v>
      </c>
      <c r="E234" s="357"/>
      <c r="F234" s="357"/>
      <c r="G234" s="178" t="s">
        <v>107</v>
      </c>
      <c r="H234" s="273">
        <v>990.69</v>
      </c>
      <c r="I234" s="178" t="s">
        <v>249</v>
      </c>
      <c r="J234" s="178" t="s">
        <v>458</v>
      </c>
      <c r="K234" s="180" t="s">
        <v>314</v>
      </c>
      <c r="L234" s="178"/>
      <c r="M234" s="180" t="s">
        <v>459</v>
      </c>
      <c r="N234" s="178" t="s">
        <v>316</v>
      </c>
      <c r="O234" s="181" t="s">
        <v>460</v>
      </c>
      <c r="P234" s="174">
        <f>H234-H203</f>
        <v>920.93000000000006</v>
      </c>
      <c r="Q234" s="213">
        <f>Q213*P234/P213</f>
        <v>22.07988683497566</v>
      </c>
      <c r="R234" s="214" t="s">
        <v>554</v>
      </c>
      <c r="AF234" s="74"/>
      <c r="AG234" s="74"/>
      <c r="AH234" s="74" t="s">
        <v>312</v>
      </c>
      <c r="AM234" s="74"/>
    </row>
    <row r="235" spans="1:41" s="47" customFormat="1" ht="15" hidden="1" x14ac:dyDescent="0.25">
      <c r="A235" s="211"/>
      <c r="B235" s="212"/>
      <c r="C235" s="202"/>
      <c r="D235" s="360" t="s">
        <v>318</v>
      </c>
      <c r="E235" s="360"/>
      <c r="F235" s="360"/>
      <c r="G235" s="360"/>
      <c r="H235" s="360"/>
      <c r="I235" s="360"/>
      <c r="J235" s="360"/>
      <c r="K235" s="360"/>
      <c r="L235" s="360"/>
      <c r="M235" s="360"/>
      <c r="N235" s="360"/>
      <c r="O235" s="365"/>
      <c r="AF235" s="74"/>
      <c r="AG235" s="74"/>
      <c r="AH235" s="74"/>
      <c r="AM235" s="74"/>
      <c r="AN235" s="50" t="s">
        <v>318</v>
      </c>
    </row>
    <row r="236" spans="1:41" s="47" customFormat="1" ht="15" hidden="1" x14ac:dyDescent="0.25">
      <c r="A236" s="211"/>
      <c r="B236" s="201"/>
      <c r="C236" s="202"/>
      <c r="D236" s="360" t="s">
        <v>319</v>
      </c>
      <c r="E236" s="360"/>
      <c r="F236" s="360"/>
      <c r="G236" s="360"/>
      <c r="H236" s="360"/>
      <c r="I236" s="360"/>
      <c r="J236" s="360"/>
      <c r="K236" s="360"/>
      <c r="L236" s="360"/>
      <c r="M236" s="360"/>
      <c r="N236" s="360"/>
      <c r="O236" s="365"/>
      <c r="AF236" s="74"/>
      <c r="AG236" s="74"/>
      <c r="AH236" s="74"/>
      <c r="AM236" s="74"/>
      <c r="AO236" s="50" t="s">
        <v>319</v>
      </c>
    </row>
    <row r="237" spans="1:41" s="47" customFormat="1" ht="15" x14ac:dyDescent="0.25">
      <c r="A237" s="182"/>
      <c r="B237" s="201"/>
      <c r="C237" s="202"/>
      <c r="D237" s="362" t="s">
        <v>293</v>
      </c>
      <c r="E237" s="362"/>
      <c r="F237" s="362"/>
      <c r="G237" s="178"/>
      <c r="H237" s="203"/>
      <c r="I237" s="203"/>
      <c r="J237" s="203"/>
      <c r="K237" s="204"/>
      <c r="L237" s="203"/>
      <c r="M237" s="205">
        <v>160868.24</v>
      </c>
      <c r="N237" s="197"/>
      <c r="O237" s="206">
        <v>1312684.8400000001</v>
      </c>
      <c r="AF237" s="74"/>
      <c r="AG237" s="74"/>
      <c r="AH237" s="74"/>
      <c r="AM237" s="74" t="s">
        <v>293</v>
      </c>
    </row>
    <row r="238" spans="1:41" s="47" customFormat="1" ht="15" x14ac:dyDescent="0.25">
      <c r="A238" s="366" t="s">
        <v>461</v>
      </c>
      <c r="B238" s="367"/>
      <c r="C238" s="367"/>
      <c r="D238" s="367"/>
      <c r="E238" s="367"/>
      <c r="F238" s="367"/>
      <c r="G238" s="367"/>
      <c r="H238" s="367"/>
      <c r="I238" s="367"/>
      <c r="J238" s="367"/>
      <c r="K238" s="367"/>
      <c r="L238" s="367"/>
      <c r="M238" s="367"/>
      <c r="N238" s="367"/>
      <c r="O238" s="368"/>
      <c r="AF238" s="74"/>
      <c r="AG238" s="74" t="s">
        <v>462</v>
      </c>
      <c r="AH238" s="74"/>
      <c r="AM238" s="74"/>
    </row>
    <row r="239" spans="1:41" s="47" customFormat="1" ht="67.5" x14ac:dyDescent="0.25">
      <c r="A239" s="215" t="s">
        <v>457</v>
      </c>
      <c r="B239" s="216" t="s">
        <v>463</v>
      </c>
      <c r="C239" s="217" t="s">
        <v>407</v>
      </c>
      <c r="D239" s="369" t="s">
        <v>408</v>
      </c>
      <c r="E239" s="369"/>
      <c r="F239" s="369"/>
      <c r="G239" s="216" t="s">
        <v>366</v>
      </c>
      <c r="H239" s="274">
        <v>7.48</v>
      </c>
      <c r="I239" s="216" t="s">
        <v>249</v>
      </c>
      <c r="J239" s="216" t="s">
        <v>464</v>
      </c>
      <c r="K239" s="218"/>
      <c r="L239" s="216"/>
      <c r="M239" s="218"/>
      <c r="N239" s="216"/>
      <c r="O239" s="219"/>
      <c r="AF239" s="74"/>
      <c r="AG239" s="74"/>
      <c r="AH239" s="74" t="s">
        <v>408</v>
      </c>
      <c r="AM239" s="74"/>
    </row>
    <row r="240" spans="1:41" s="47" customFormat="1" ht="68.25" hidden="1" x14ac:dyDescent="0.25">
      <c r="A240" s="220"/>
      <c r="B240" s="221"/>
      <c r="C240" s="222" t="s">
        <v>281</v>
      </c>
      <c r="D240" s="370" t="s">
        <v>282</v>
      </c>
      <c r="E240" s="370"/>
      <c r="F240" s="370"/>
      <c r="G240" s="370"/>
      <c r="H240" s="370"/>
      <c r="I240" s="370"/>
      <c r="J240" s="370"/>
      <c r="K240" s="370"/>
      <c r="L240" s="370"/>
      <c r="M240" s="370"/>
      <c r="N240" s="370"/>
      <c r="O240" s="371"/>
      <c r="AF240" s="74"/>
      <c r="AG240" s="74"/>
      <c r="AH240" s="74"/>
      <c r="AI240" s="50" t="s">
        <v>282</v>
      </c>
      <c r="AM240" s="74"/>
    </row>
    <row r="241" spans="1:39" s="47" customFormat="1" ht="15" hidden="1" x14ac:dyDescent="0.25">
      <c r="A241" s="220"/>
      <c r="B241" s="223"/>
      <c r="C241" s="222" t="s">
        <v>249</v>
      </c>
      <c r="D241" s="372" t="s">
        <v>283</v>
      </c>
      <c r="E241" s="372"/>
      <c r="F241" s="372"/>
      <c r="G241" s="224"/>
      <c r="H241" s="225"/>
      <c r="I241" s="225"/>
      <c r="J241" s="225"/>
      <c r="K241" s="226">
        <v>280.13</v>
      </c>
      <c r="L241" s="227">
        <v>1.1499999999999999</v>
      </c>
      <c r="M241" s="228">
        <v>2409.6799999999998</v>
      </c>
      <c r="N241" s="227">
        <v>44.77</v>
      </c>
      <c r="O241" s="229">
        <v>107881.37</v>
      </c>
      <c r="AF241" s="74"/>
      <c r="AG241" s="74"/>
      <c r="AH241" s="74"/>
      <c r="AJ241" s="50" t="s">
        <v>283</v>
      </c>
      <c r="AM241" s="74"/>
    </row>
    <row r="242" spans="1:39" s="47" customFormat="1" ht="15" hidden="1" x14ac:dyDescent="0.25">
      <c r="A242" s="220"/>
      <c r="B242" s="223"/>
      <c r="C242" s="222" t="s">
        <v>294</v>
      </c>
      <c r="D242" s="372" t="s">
        <v>297</v>
      </c>
      <c r="E242" s="372"/>
      <c r="F242" s="372"/>
      <c r="G242" s="224"/>
      <c r="H242" s="225"/>
      <c r="I242" s="225"/>
      <c r="J242" s="225"/>
      <c r="K242" s="228">
        <v>2472.8000000000002</v>
      </c>
      <c r="L242" s="227">
        <v>1.1499999999999999</v>
      </c>
      <c r="M242" s="228">
        <v>21271.03</v>
      </c>
      <c r="N242" s="227">
        <v>13.24</v>
      </c>
      <c r="O242" s="229">
        <v>281628.44</v>
      </c>
      <c r="AF242" s="74"/>
      <c r="AG242" s="74"/>
      <c r="AH242" s="74"/>
      <c r="AJ242" s="50" t="s">
        <v>297</v>
      </c>
      <c r="AM242" s="74"/>
    </row>
    <row r="243" spans="1:39" s="47" customFormat="1" ht="15" hidden="1" x14ac:dyDescent="0.25">
      <c r="A243" s="220"/>
      <c r="B243" s="223"/>
      <c r="C243" s="222" t="s">
        <v>298</v>
      </c>
      <c r="D243" s="372" t="s">
        <v>299</v>
      </c>
      <c r="E243" s="372"/>
      <c r="F243" s="372"/>
      <c r="G243" s="224"/>
      <c r="H243" s="225"/>
      <c r="I243" s="225"/>
      <c r="J243" s="225"/>
      <c r="K243" s="226">
        <v>417.51</v>
      </c>
      <c r="L243" s="227">
        <v>1.1499999999999999</v>
      </c>
      <c r="M243" s="228">
        <v>3591.42</v>
      </c>
      <c r="N243" s="227">
        <v>44.77</v>
      </c>
      <c r="O243" s="229">
        <v>160787.87</v>
      </c>
      <c r="AF243" s="74"/>
      <c r="AG243" s="74"/>
      <c r="AH243" s="74"/>
      <c r="AJ243" s="50" t="s">
        <v>299</v>
      </c>
      <c r="AM243" s="74"/>
    </row>
    <row r="244" spans="1:39" s="47" customFormat="1" ht="15" hidden="1" x14ac:dyDescent="0.25">
      <c r="A244" s="220"/>
      <c r="B244" s="223"/>
      <c r="C244" s="222"/>
      <c r="D244" s="372" t="s">
        <v>284</v>
      </c>
      <c r="E244" s="372"/>
      <c r="F244" s="372"/>
      <c r="G244" s="224" t="s">
        <v>285</v>
      </c>
      <c r="H244" s="227">
        <v>32.840000000000003</v>
      </c>
      <c r="I244" s="227">
        <v>1.1499999999999999</v>
      </c>
      <c r="J244" s="230">
        <v>282.48968000000002</v>
      </c>
      <c r="K244" s="231"/>
      <c r="L244" s="225"/>
      <c r="M244" s="231"/>
      <c r="N244" s="225"/>
      <c r="O244" s="232"/>
      <c r="AF244" s="74"/>
      <c r="AG244" s="74"/>
      <c r="AH244" s="74"/>
      <c r="AK244" s="50" t="s">
        <v>284</v>
      </c>
      <c r="AM244" s="74"/>
    </row>
    <row r="245" spans="1:39" s="47" customFormat="1" ht="15" hidden="1" x14ac:dyDescent="0.25">
      <c r="A245" s="220"/>
      <c r="B245" s="223"/>
      <c r="C245" s="222"/>
      <c r="D245" s="372" t="s">
        <v>300</v>
      </c>
      <c r="E245" s="372"/>
      <c r="F245" s="372"/>
      <c r="G245" s="224" t="s">
        <v>285</v>
      </c>
      <c r="H245" s="227">
        <v>31.54</v>
      </c>
      <c r="I245" s="227">
        <v>1.1499999999999999</v>
      </c>
      <c r="J245" s="230">
        <v>271.30707999999998</v>
      </c>
      <c r="K245" s="231"/>
      <c r="L245" s="225"/>
      <c r="M245" s="231"/>
      <c r="N245" s="225"/>
      <c r="O245" s="232"/>
      <c r="AF245" s="74"/>
      <c r="AG245" s="74"/>
      <c r="AH245" s="74"/>
      <c r="AK245" s="50" t="s">
        <v>300</v>
      </c>
      <c r="AM245" s="74"/>
    </row>
    <row r="246" spans="1:39" s="47" customFormat="1" ht="15" hidden="1" x14ac:dyDescent="0.25">
      <c r="A246" s="233"/>
      <c r="B246" s="224"/>
      <c r="C246" s="222"/>
      <c r="D246" s="375" t="s">
        <v>286</v>
      </c>
      <c r="E246" s="375"/>
      <c r="F246" s="375"/>
      <c r="G246" s="234"/>
      <c r="H246" s="235"/>
      <c r="I246" s="235"/>
      <c r="J246" s="235"/>
      <c r="K246" s="236">
        <v>2752.93</v>
      </c>
      <c r="L246" s="235"/>
      <c r="M246" s="236">
        <v>23680.71</v>
      </c>
      <c r="N246" s="235"/>
      <c r="O246" s="237">
        <v>389509.81</v>
      </c>
      <c r="AF246" s="74"/>
      <c r="AG246" s="74"/>
      <c r="AH246" s="74"/>
      <c r="AL246" s="50" t="s">
        <v>286</v>
      </c>
      <c r="AM246" s="74"/>
    </row>
    <row r="247" spans="1:39" s="47" customFormat="1" ht="15" hidden="1" x14ac:dyDescent="0.25">
      <c r="A247" s="220"/>
      <c r="B247" s="223"/>
      <c r="C247" s="222"/>
      <c r="D247" s="372" t="s">
        <v>287</v>
      </c>
      <c r="E247" s="372"/>
      <c r="F247" s="372"/>
      <c r="G247" s="224"/>
      <c r="H247" s="225"/>
      <c r="I247" s="225"/>
      <c r="J247" s="225"/>
      <c r="K247" s="231"/>
      <c r="L247" s="225"/>
      <c r="M247" s="228">
        <v>6001.1</v>
      </c>
      <c r="N247" s="225"/>
      <c r="O247" s="229">
        <v>268669.24</v>
      </c>
      <c r="AF247" s="74"/>
      <c r="AG247" s="74"/>
      <c r="AH247" s="74"/>
      <c r="AK247" s="50" t="s">
        <v>287</v>
      </c>
      <c r="AM247" s="74"/>
    </row>
    <row r="248" spans="1:39" s="47" customFormat="1" ht="57" hidden="1" x14ac:dyDescent="0.25">
      <c r="A248" s="220"/>
      <c r="B248" s="223"/>
      <c r="C248" s="222" t="s">
        <v>368</v>
      </c>
      <c r="D248" s="372" t="s">
        <v>369</v>
      </c>
      <c r="E248" s="372"/>
      <c r="F248" s="372"/>
      <c r="G248" s="224" t="s">
        <v>290</v>
      </c>
      <c r="H248" s="238">
        <v>91</v>
      </c>
      <c r="I248" s="225"/>
      <c r="J248" s="238">
        <v>91</v>
      </c>
      <c r="K248" s="231"/>
      <c r="L248" s="225"/>
      <c r="M248" s="228">
        <v>5461</v>
      </c>
      <c r="N248" s="225"/>
      <c r="O248" s="229">
        <v>244489.01</v>
      </c>
      <c r="AF248" s="74"/>
      <c r="AG248" s="74"/>
      <c r="AH248" s="74"/>
      <c r="AK248" s="50" t="s">
        <v>369</v>
      </c>
      <c r="AM248" s="74"/>
    </row>
    <row r="249" spans="1:39" s="47" customFormat="1" ht="57" hidden="1" x14ac:dyDescent="0.25">
      <c r="A249" s="220"/>
      <c r="B249" s="223"/>
      <c r="C249" s="222" t="s">
        <v>370</v>
      </c>
      <c r="D249" s="372" t="s">
        <v>371</v>
      </c>
      <c r="E249" s="372"/>
      <c r="F249" s="372"/>
      <c r="G249" s="224" t="s">
        <v>290</v>
      </c>
      <c r="H249" s="238">
        <v>52</v>
      </c>
      <c r="I249" s="225"/>
      <c r="J249" s="238">
        <v>52</v>
      </c>
      <c r="K249" s="231"/>
      <c r="L249" s="225"/>
      <c r="M249" s="228">
        <v>3120.57</v>
      </c>
      <c r="N249" s="225"/>
      <c r="O249" s="229">
        <v>139708</v>
      </c>
      <c r="AF249" s="74"/>
      <c r="AG249" s="74"/>
      <c r="AH249" s="74"/>
      <c r="AK249" s="50" t="s">
        <v>371</v>
      </c>
      <c r="AM249" s="74"/>
    </row>
    <row r="250" spans="1:39" s="47" customFormat="1" ht="15" x14ac:dyDescent="0.25">
      <c r="A250" s="220"/>
      <c r="B250" s="239"/>
      <c r="C250" s="240"/>
      <c r="D250" s="373" t="s">
        <v>293</v>
      </c>
      <c r="E250" s="373"/>
      <c r="F250" s="373"/>
      <c r="G250" s="216"/>
      <c r="H250" s="241"/>
      <c r="I250" s="241"/>
      <c r="J250" s="241"/>
      <c r="K250" s="242"/>
      <c r="L250" s="241"/>
      <c r="M250" s="243">
        <v>32262.28</v>
      </c>
      <c r="N250" s="235"/>
      <c r="O250" s="244">
        <v>773706.82</v>
      </c>
      <c r="AF250" s="74"/>
      <c r="AG250" s="74"/>
      <c r="AH250" s="74"/>
      <c r="AM250" s="74" t="s">
        <v>293</v>
      </c>
    </row>
    <row r="251" spans="1:39" s="47" customFormat="1" ht="45.75" x14ac:dyDescent="0.25">
      <c r="A251" s="215" t="s">
        <v>463</v>
      </c>
      <c r="B251" s="216" t="s">
        <v>465</v>
      </c>
      <c r="C251" s="217" t="s">
        <v>373</v>
      </c>
      <c r="D251" s="374" t="s">
        <v>374</v>
      </c>
      <c r="E251" s="374"/>
      <c r="F251" s="374"/>
      <c r="G251" s="216" t="s">
        <v>107</v>
      </c>
      <c r="H251" s="216">
        <v>69.760000000000005</v>
      </c>
      <c r="I251" s="216" t="s">
        <v>249</v>
      </c>
      <c r="J251" s="216" t="s">
        <v>429</v>
      </c>
      <c r="K251" s="218"/>
      <c r="L251" s="216"/>
      <c r="M251" s="218"/>
      <c r="N251" s="216"/>
      <c r="O251" s="219"/>
      <c r="AF251" s="74"/>
      <c r="AG251" s="74"/>
      <c r="AH251" s="74" t="s">
        <v>374</v>
      </c>
      <c r="AM251" s="74"/>
    </row>
    <row r="252" spans="1:39" s="47" customFormat="1" ht="68.25" hidden="1" x14ac:dyDescent="0.25">
      <c r="A252" s="220"/>
      <c r="B252" s="221"/>
      <c r="C252" s="222" t="s">
        <v>281</v>
      </c>
      <c r="D252" s="370" t="s">
        <v>282</v>
      </c>
      <c r="E252" s="370"/>
      <c r="F252" s="370"/>
      <c r="G252" s="370"/>
      <c r="H252" s="370"/>
      <c r="I252" s="370"/>
      <c r="J252" s="370"/>
      <c r="K252" s="370"/>
      <c r="L252" s="370"/>
      <c r="M252" s="370"/>
      <c r="N252" s="370"/>
      <c r="O252" s="371"/>
      <c r="AF252" s="74"/>
      <c r="AG252" s="74"/>
      <c r="AH252" s="74"/>
      <c r="AI252" s="50" t="s">
        <v>282</v>
      </c>
      <c r="AM252" s="74"/>
    </row>
    <row r="253" spans="1:39" s="47" customFormat="1" ht="15" hidden="1" x14ac:dyDescent="0.25">
      <c r="A253" s="220"/>
      <c r="B253" s="223"/>
      <c r="C253" s="222" t="s">
        <v>249</v>
      </c>
      <c r="D253" s="372" t="s">
        <v>283</v>
      </c>
      <c r="E253" s="372"/>
      <c r="F253" s="372"/>
      <c r="G253" s="224"/>
      <c r="H253" s="225"/>
      <c r="I253" s="225"/>
      <c r="J253" s="225"/>
      <c r="K253" s="226">
        <v>443.82</v>
      </c>
      <c r="L253" s="227">
        <v>1.1499999999999999</v>
      </c>
      <c r="M253" s="228">
        <v>35605.019999999997</v>
      </c>
      <c r="N253" s="227">
        <v>44.77</v>
      </c>
      <c r="O253" s="229">
        <v>1594036.75</v>
      </c>
      <c r="AF253" s="74"/>
      <c r="AG253" s="74"/>
      <c r="AH253" s="74"/>
      <c r="AJ253" s="50" t="s">
        <v>283</v>
      </c>
      <c r="AM253" s="74"/>
    </row>
    <row r="254" spans="1:39" s="47" customFormat="1" ht="15" hidden="1" x14ac:dyDescent="0.25">
      <c r="A254" s="220"/>
      <c r="B254" s="223"/>
      <c r="C254" s="222" t="s">
        <v>294</v>
      </c>
      <c r="D254" s="372" t="s">
        <v>297</v>
      </c>
      <c r="E254" s="372"/>
      <c r="F254" s="372"/>
      <c r="G254" s="224"/>
      <c r="H254" s="225"/>
      <c r="I254" s="225"/>
      <c r="J254" s="225"/>
      <c r="K254" s="228">
        <v>1200.08</v>
      </c>
      <c r="L254" s="227">
        <v>1.1499999999999999</v>
      </c>
      <c r="M254" s="228">
        <v>96275.22</v>
      </c>
      <c r="N254" s="227">
        <v>13.24</v>
      </c>
      <c r="O254" s="229">
        <v>1274683.9099999999</v>
      </c>
      <c r="AF254" s="74"/>
      <c r="AG254" s="74"/>
      <c r="AH254" s="74"/>
      <c r="AJ254" s="50" t="s">
        <v>297</v>
      </c>
      <c r="AM254" s="74"/>
    </row>
    <row r="255" spans="1:39" s="47" customFormat="1" ht="15" hidden="1" x14ac:dyDescent="0.25">
      <c r="A255" s="220"/>
      <c r="B255" s="223"/>
      <c r="C255" s="222" t="s">
        <v>310</v>
      </c>
      <c r="D255" s="372" t="s">
        <v>329</v>
      </c>
      <c r="E255" s="372"/>
      <c r="F255" s="372"/>
      <c r="G255" s="224"/>
      <c r="H255" s="225"/>
      <c r="I255" s="225"/>
      <c r="J255" s="225"/>
      <c r="K255" s="226">
        <v>22.45</v>
      </c>
      <c r="L255" s="225"/>
      <c r="M255" s="228">
        <v>1566.11</v>
      </c>
      <c r="N255" s="227">
        <v>8.16</v>
      </c>
      <c r="O255" s="229">
        <v>12779.46</v>
      </c>
      <c r="AF255" s="74"/>
      <c r="AG255" s="74"/>
      <c r="AH255" s="74"/>
      <c r="AJ255" s="50" t="s">
        <v>329</v>
      </c>
      <c r="AM255" s="74"/>
    </row>
    <row r="256" spans="1:39" s="47" customFormat="1" ht="15" hidden="1" x14ac:dyDescent="0.25">
      <c r="A256" s="220"/>
      <c r="B256" s="223"/>
      <c r="C256" s="222"/>
      <c r="D256" s="372" t="s">
        <v>284</v>
      </c>
      <c r="E256" s="372"/>
      <c r="F256" s="372"/>
      <c r="G256" s="224" t="s">
        <v>285</v>
      </c>
      <c r="H256" s="227">
        <v>52.03</v>
      </c>
      <c r="I256" s="227">
        <v>1.1499999999999999</v>
      </c>
      <c r="J256" s="230">
        <v>4174.0547200000001</v>
      </c>
      <c r="K256" s="231"/>
      <c r="L256" s="225"/>
      <c r="M256" s="231"/>
      <c r="N256" s="225"/>
      <c r="O256" s="232"/>
      <c r="AF256" s="74"/>
      <c r="AG256" s="74"/>
      <c r="AH256" s="74"/>
      <c r="AK256" s="50" t="s">
        <v>284</v>
      </c>
      <c r="AM256" s="74"/>
    </row>
    <row r="257" spans="1:39" s="47" customFormat="1" ht="15" hidden="1" x14ac:dyDescent="0.25">
      <c r="A257" s="233"/>
      <c r="B257" s="224"/>
      <c r="C257" s="222"/>
      <c r="D257" s="375" t="s">
        <v>286</v>
      </c>
      <c r="E257" s="375"/>
      <c r="F257" s="375"/>
      <c r="G257" s="234"/>
      <c r="H257" s="235"/>
      <c r="I257" s="235"/>
      <c r="J257" s="235"/>
      <c r="K257" s="236">
        <v>1666.35</v>
      </c>
      <c r="L257" s="235"/>
      <c r="M257" s="236">
        <v>133446.35</v>
      </c>
      <c r="N257" s="235"/>
      <c r="O257" s="237">
        <v>2881500.12</v>
      </c>
      <c r="AF257" s="74"/>
      <c r="AG257" s="74"/>
      <c r="AH257" s="74"/>
      <c r="AL257" s="50" t="s">
        <v>286</v>
      </c>
      <c r="AM257" s="74"/>
    </row>
    <row r="258" spans="1:39" s="47" customFormat="1" ht="15" hidden="1" x14ac:dyDescent="0.25">
      <c r="A258" s="220"/>
      <c r="B258" s="223"/>
      <c r="C258" s="222"/>
      <c r="D258" s="372" t="s">
        <v>287</v>
      </c>
      <c r="E258" s="372"/>
      <c r="F258" s="372"/>
      <c r="G258" s="224"/>
      <c r="H258" s="225"/>
      <c r="I258" s="225"/>
      <c r="J258" s="225"/>
      <c r="K258" s="231"/>
      <c r="L258" s="225"/>
      <c r="M258" s="228">
        <v>35605.019999999997</v>
      </c>
      <c r="N258" s="225"/>
      <c r="O258" s="229">
        <v>1594036.75</v>
      </c>
      <c r="AF258" s="74"/>
      <c r="AG258" s="74"/>
      <c r="AH258" s="74"/>
      <c r="AK258" s="50" t="s">
        <v>287</v>
      </c>
      <c r="AM258" s="74"/>
    </row>
    <row r="259" spans="1:39" s="47" customFormat="1" ht="57" hidden="1" x14ac:dyDescent="0.25">
      <c r="A259" s="220"/>
      <c r="B259" s="223"/>
      <c r="C259" s="222" t="s">
        <v>368</v>
      </c>
      <c r="D259" s="372" t="s">
        <v>369</v>
      </c>
      <c r="E259" s="372"/>
      <c r="F259" s="372"/>
      <c r="G259" s="224" t="s">
        <v>290</v>
      </c>
      <c r="H259" s="238">
        <v>91</v>
      </c>
      <c r="I259" s="225"/>
      <c r="J259" s="238">
        <v>91</v>
      </c>
      <c r="K259" s="231"/>
      <c r="L259" s="225"/>
      <c r="M259" s="228">
        <v>32400.57</v>
      </c>
      <c r="N259" s="225"/>
      <c r="O259" s="229">
        <v>1450573.44</v>
      </c>
      <c r="AF259" s="74"/>
      <c r="AG259" s="74"/>
      <c r="AH259" s="74"/>
      <c r="AK259" s="50" t="s">
        <v>369</v>
      </c>
      <c r="AM259" s="74"/>
    </row>
    <row r="260" spans="1:39" s="47" customFormat="1" ht="57" hidden="1" x14ac:dyDescent="0.25">
      <c r="A260" s="220"/>
      <c r="B260" s="223"/>
      <c r="C260" s="222" t="s">
        <v>370</v>
      </c>
      <c r="D260" s="372" t="s">
        <v>371</v>
      </c>
      <c r="E260" s="372"/>
      <c r="F260" s="372"/>
      <c r="G260" s="224" t="s">
        <v>290</v>
      </c>
      <c r="H260" s="238">
        <v>52</v>
      </c>
      <c r="I260" s="225"/>
      <c r="J260" s="238">
        <v>52</v>
      </c>
      <c r="K260" s="231"/>
      <c r="L260" s="225"/>
      <c r="M260" s="228">
        <v>18514.61</v>
      </c>
      <c r="N260" s="225"/>
      <c r="O260" s="229">
        <v>828899.11</v>
      </c>
      <c r="AF260" s="74"/>
      <c r="AG260" s="74"/>
      <c r="AH260" s="74"/>
      <c r="AK260" s="50" t="s">
        <v>371</v>
      </c>
      <c r="AM260" s="74"/>
    </row>
    <row r="261" spans="1:39" s="47" customFormat="1" ht="15" hidden="1" x14ac:dyDescent="0.25">
      <c r="A261" s="220"/>
      <c r="B261" s="239"/>
      <c r="C261" s="240"/>
      <c r="D261" s="373" t="s">
        <v>293</v>
      </c>
      <c r="E261" s="373"/>
      <c r="F261" s="373"/>
      <c r="G261" s="216"/>
      <c r="H261" s="241"/>
      <c r="I261" s="241"/>
      <c r="J261" s="241"/>
      <c r="K261" s="242"/>
      <c r="L261" s="241"/>
      <c r="M261" s="243">
        <v>184361.53</v>
      </c>
      <c r="N261" s="235"/>
      <c r="O261" s="244">
        <v>5160972.67</v>
      </c>
      <c r="P261" s="174">
        <f>H239*100</f>
        <v>748</v>
      </c>
      <c r="Q261" s="47">
        <v>100</v>
      </c>
      <c r="AF261" s="74"/>
      <c r="AG261" s="74"/>
      <c r="AH261" s="74"/>
      <c r="AM261" s="74" t="s">
        <v>293</v>
      </c>
    </row>
    <row r="262" spans="1:39" s="47" customFormat="1" ht="45.75" hidden="1" x14ac:dyDescent="0.25">
      <c r="A262" s="215" t="s">
        <v>465</v>
      </c>
      <c r="B262" s="216" t="s">
        <v>466</v>
      </c>
      <c r="C262" s="217" t="s">
        <v>431</v>
      </c>
      <c r="D262" s="374" t="s">
        <v>432</v>
      </c>
      <c r="E262" s="374"/>
      <c r="F262" s="374"/>
      <c r="G262" s="216" t="s">
        <v>433</v>
      </c>
      <c r="H262" s="216">
        <v>6.9000000000000006E-2</v>
      </c>
      <c r="I262" s="216" t="s">
        <v>249</v>
      </c>
      <c r="J262" s="216" t="s">
        <v>467</v>
      </c>
      <c r="K262" s="218"/>
      <c r="L262" s="216"/>
      <c r="M262" s="218"/>
      <c r="N262" s="216"/>
      <c r="O262" s="219"/>
      <c r="AF262" s="74"/>
      <c r="AG262" s="74"/>
      <c r="AH262" s="74" t="s">
        <v>432</v>
      </c>
      <c r="AM262" s="74"/>
    </row>
    <row r="263" spans="1:39" s="47" customFormat="1" ht="68.25" hidden="1" x14ac:dyDescent="0.25">
      <c r="A263" s="220"/>
      <c r="B263" s="221"/>
      <c r="C263" s="222" t="s">
        <v>281</v>
      </c>
      <c r="D263" s="370" t="s">
        <v>282</v>
      </c>
      <c r="E263" s="370"/>
      <c r="F263" s="370"/>
      <c r="G263" s="370"/>
      <c r="H263" s="370"/>
      <c r="I263" s="370"/>
      <c r="J263" s="370"/>
      <c r="K263" s="370"/>
      <c r="L263" s="370"/>
      <c r="M263" s="370"/>
      <c r="N263" s="370"/>
      <c r="O263" s="371"/>
      <c r="AF263" s="74"/>
      <c r="AG263" s="74"/>
      <c r="AH263" s="74"/>
      <c r="AI263" s="50" t="s">
        <v>282</v>
      </c>
      <c r="AM263" s="74"/>
    </row>
    <row r="264" spans="1:39" s="47" customFormat="1" ht="15" hidden="1" x14ac:dyDescent="0.25">
      <c r="A264" s="220"/>
      <c r="B264" s="223"/>
      <c r="C264" s="222" t="s">
        <v>294</v>
      </c>
      <c r="D264" s="372" t="s">
        <v>297</v>
      </c>
      <c r="E264" s="372"/>
      <c r="F264" s="372"/>
      <c r="G264" s="224"/>
      <c r="H264" s="225"/>
      <c r="I264" s="225"/>
      <c r="J264" s="225"/>
      <c r="K264" s="226">
        <v>479.33</v>
      </c>
      <c r="L264" s="227">
        <v>1.1499999999999999</v>
      </c>
      <c r="M264" s="226">
        <v>38.03</v>
      </c>
      <c r="N264" s="227">
        <v>13.24</v>
      </c>
      <c r="O264" s="245">
        <v>503.52</v>
      </c>
      <c r="AF264" s="74"/>
      <c r="AG264" s="74"/>
      <c r="AH264" s="74"/>
      <c r="AJ264" s="50" t="s">
        <v>297</v>
      </c>
      <c r="AM264" s="74"/>
    </row>
    <row r="265" spans="1:39" s="47" customFormat="1" ht="15" hidden="1" x14ac:dyDescent="0.25">
      <c r="A265" s="220"/>
      <c r="B265" s="223"/>
      <c r="C265" s="222" t="s">
        <v>298</v>
      </c>
      <c r="D265" s="372" t="s">
        <v>299</v>
      </c>
      <c r="E265" s="372"/>
      <c r="F265" s="372"/>
      <c r="G265" s="224"/>
      <c r="H265" s="225"/>
      <c r="I265" s="225"/>
      <c r="J265" s="225"/>
      <c r="K265" s="226">
        <v>93.5</v>
      </c>
      <c r="L265" s="227">
        <v>1.1499999999999999</v>
      </c>
      <c r="M265" s="226">
        <v>7.42</v>
      </c>
      <c r="N265" s="227">
        <v>44.77</v>
      </c>
      <c r="O265" s="245">
        <v>332.19</v>
      </c>
      <c r="AF265" s="74"/>
      <c r="AG265" s="74"/>
      <c r="AH265" s="74"/>
      <c r="AJ265" s="50" t="s">
        <v>299</v>
      </c>
      <c r="AM265" s="74"/>
    </row>
    <row r="266" spans="1:39" s="47" customFormat="1" ht="15" hidden="1" x14ac:dyDescent="0.25">
      <c r="A266" s="220"/>
      <c r="B266" s="223"/>
      <c r="C266" s="222"/>
      <c r="D266" s="372" t="s">
        <v>300</v>
      </c>
      <c r="E266" s="372"/>
      <c r="F266" s="372"/>
      <c r="G266" s="224" t="s">
        <v>285</v>
      </c>
      <c r="H266" s="227">
        <v>8.06</v>
      </c>
      <c r="I266" s="227">
        <v>1.1499999999999999</v>
      </c>
      <c r="J266" s="246">
        <v>0.63956100000000005</v>
      </c>
      <c r="K266" s="231"/>
      <c r="L266" s="225"/>
      <c r="M266" s="231"/>
      <c r="N266" s="225"/>
      <c r="O266" s="232"/>
      <c r="AF266" s="74"/>
      <c r="AG266" s="74"/>
      <c r="AH266" s="74"/>
      <c r="AK266" s="50" t="s">
        <v>300</v>
      </c>
      <c r="AM266" s="74"/>
    </row>
    <row r="267" spans="1:39" s="47" customFormat="1" ht="15" hidden="1" x14ac:dyDescent="0.25">
      <c r="A267" s="233"/>
      <c r="B267" s="224"/>
      <c r="C267" s="222"/>
      <c r="D267" s="375" t="s">
        <v>286</v>
      </c>
      <c r="E267" s="375"/>
      <c r="F267" s="375"/>
      <c r="G267" s="234"/>
      <c r="H267" s="235"/>
      <c r="I267" s="235"/>
      <c r="J267" s="235"/>
      <c r="K267" s="247">
        <v>479.33</v>
      </c>
      <c r="L267" s="235"/>
      <c r="M267" s="247">
        <v>38.03</v>
      </c>
      <c r="N267" s="235"/>
      <c r="O267" s="248">
        <v>503.52</v>
      </c>
      <c r="AF267" s="74"/>
      <c r="AG267" s="74"/>
      <c r="AH267" s="74"/>
      <c r="AL267" s="50" t="s">
        <v>286</v>
      </c>
      <c r="AM267" s="74"/>
    </row>
    <row r="268" spans="1:39" s="47" customFormat="1" ht="15" hidden="1" x14ac:dyDescent="0.25">
      <c r="A268" s="220"/>
      <c r="B268" s="223"/>
      <c r="C268" s="222"/>
      <c r="D268" s="372" t="s">
        <v>287</v>
      </c>
      <c r="E268" s="372"/>
      <c r="F268" s="372"/>
      <c r="G268" s="224"/>
      <c r="H268" s="225"/>
      <c r="I268" s="225"/>
      <c r="J268" s="225"/>
      <c r="K268" s="231"/>
      <c r="L268" s="225"/>
      <c r="M268" s="226">
        <v>7.42</v>
      </c>
      <c r="N268" s="225"/>
      <c r="O268" s="245">
        <v>332.19</v>
      </c>
      <c r="AF268" s="74"/>
      <c r="AG268" s="74"/>
      <c r="AH268" s="74"/>
      <c r="AK268" s="50" t="s">
        <v>287</v>
      </c>
      <c r="AM268" s="74"/>
    </row>
    <row r="269" spans="1:39" s="47" customFormat="1" ht="45" hidden="1" x14ac:dyDescent="0.25">
      <c r="A269" s="220"/>
      <c r="B269" s="223"/>
      <c r="C269" s="222" t="s">
        <v>435</v>
      </c>
      <c r="D269" s="372" t="s">
        <v>436</v>
      </c>
      <c r="E269" s="372"/>
      <c r="F269" s="372"/>
      <c r="G269" s="224" t="s">
        <v>290</v>
      </c>
      <c r="H269" s="238">
        <v>92</v>
      </c>
      <c r="I269" s="225"/>
      <c r="J269" s="238">
        <v>92</v>
      </c>
      <c r="K269" s="231"/>
      <c r="L269" s="225"/>
      <c r="M269" s="226">
        <v>6.83</v>
      </c>
      <c r="N269" s="225"/>
      <c r="O269" s="245">
        <v>305.61</v>
      </c>
      <c r="AF269" s="74"/>
      <c r="AG269" s="74"/>
      <c r="AH269" s="74"/>
      <c r="AK269" s="50" t="s">
        <v>436</v>
      </c>
      <c r="AM269" s="74"/>
    </row>
    <row r="270" spans="1:39" s="47" customFormat="1" ht="45" hidden="1" x14ac:dyDescent="0.25">
      <c r="A270" s="220"/>
      <c r="B270" s="223"/>
      <c r="C270" s="222" t="s">
        <v>437</v>
      </c>
      <c r="D270" s="372" t="s">
        <v>438</v>
      </c>
      <c r="E270" s="372"/>
      <c r="F270" s="372"/>
      <c r="G270" s="224" t="s">
        <v>290</v>
      </c>
      <c r="H270" s="238">
        <v>46</v>
      </c>
      <c r="I270" s="225"/>
      <c r="J270" s="238">
        <v>46</v>
      </c>
      <c r="K270" s="231"/>
      <c r="L270" s="225"/>
      <c r="M270" s="226">
        <v>3.41</v>
      </c>
      <c r="N270" s="225"/>
      <c r="O270" s="245">
        <v>152.81</v>
      </c>
      <c r="AF270" s="74"/>
      <c r="AG270" s="74"/>
      <c r="AH270" s="74"/>
      <c r="AK270" s="50" t="s">
        <v>438</v>
      </c>
      <c r="AM270" s="74"/>
    </row>
    <row r="271" spans="1:39" s="47" customFormat="1" ht="15" hidden="1" x14ac:dyDescent="0.25">
      <c r="A271" s="220"/>
      <c r="B271" s="239"/>
      <c r="C271" s="240"/>
      <c r="D271" s="373" t="s">
        <v>293</v>
      </c>
      <c r="E271" s="373"/>
      <c r="F271" s="373"/>
      <c r="G271" s="216"/>
      <c r="H271" s="241"/>
      <c r="I271" s="241"/>
      <c r="J271" s="241"/>
      <c r="K271" s="242"/>
      <c r="L271" s="241"/>
      <c r="M271" s="249">
        <v>48.27</v>
      </c>
      <c r="N271" s="235"/>
      <c r="O271" s="250">
        <v>961.94</v>
      </c>
      <c r="AF271" s="74"/>
      <c r="AG271" s="74"/>
      <c r="AH271" s="74"/>
      <c r="AM271" s="74" t="s">
        <v>293</v>
      </c>
    </row>
    <row r="272" spans="1:39" s="47" customFormat="1" ht="45" hidden="1" x14ac:dyDescent="0.25">
      <c r="A272" s="215" t="s">
        <v>466</v>
      </c>
      <c r="B272" s="216" t="s">
        <v>468</v>
      </c>
      <c r="C272" s="251" t="s">
        <v>440</v>
      </c>
      <c r="D272" s="374" t="s">
        <v>441</v>
      </c>
      <c r="E272" s="374"/>
      <c r="F272" s="374"/>
      <c r="G272" s="216" t="s">
        <v>107</v>
      </c>
      <c r="H272" s="216">
        <v>69</v>
      </c>
      <c r="I272" s="216" t="s">
        <v>249</v>
      </c>
      <c r="J272" s="216" t="s">
        <v>469</v>
      </c>
      <c r="K272" s="218" t="s">
        <v>443</v>
      </c>
      <c r="L272" s="216" t="s">
        <v>444</v>
      </c>
      <c r="M272" s="218" t="s">
        <v>470</v>
      </c>
      <c r="N272" s="216" t="s">
        <v>316</v>
      </c>
      <c r="O272" s="219" t="s">
        <v>471</v>
      </c>
      <c r="AF272" s="74"/>
      <c r="AG272" s="74"/>
      <c r="AH272" s="74" t="s">
        <v>441</v>
      </c>
      <c r="AM272" s="74"/>
    </row>
    <row r="273" spans="1:41" s="47" customFormat="1" ht="15" hidden="1" x14ac:dyDescent="0.25">
      <c r="A273" s="252"/>
      <c r="B273" s="253"/>
      <c r="C273" s="240"/>
      <c r="D273" s="372" t="s">
        <v>318</v>
      </c>
      <c r="E273" s="372"/>
      <c r="F273" s="372"/>
      <c r="G273" s="372"/>
      <c r="H273" s="372"/>
      <c r="I273" s="372"/>
      <c r="J273" s="372"/>
      <c r="K273" s="372"/>
      <c r="L273" s="372"/>
      <c r="M273" s="372"/>
      <c r="N273" s="372"/>
      <c r="O273" s="376"/>
      <c r="AF273" s="74"/>
      <c r="AG273" s="74"/>
      <c r="AH273" s="74"/>
      <c r="AM273" s="74"/>
      <c r="AN273" s="50" t="s">
        <v>318</v>
      </c>
    </row>
    <row r="274" spans="1:41" s="47" customFormat="1" ht="15" hidden="1" x14ac:dyDescent="0.25">
      <c r="A274" s="252"/>
      <c r="B274" s="239"/>
      <c r="C274" s="240"/>
      <c r="D274" s="372" t="s">
        <v>447</v>
      </c>
      <c r="E274" s="372"/>
      <c r="F274" s="372"/>
      <c r="G274" s="372"/>
      <c r="H274" s="372"/>
      <c r="I274" s="372"/>
      <c r="J274" s="372"/>
      <c r="K274" s="372"/>
      <c r="L274" s="372"/>
      <c r="M274" s="372"/>
      <c r="N274" s="372"/>
      <c r="O274" s="376"/>
      <c r="AF274" s="74"/>
      <c r="AG274" s="74"/>
      <c r="AH274" s="74"/>
      <c r="AM274" s="74"/>
      <c r="AO274" s="50" t="s">
        <v>447</v>
      </c>
    </row>
    <row r="275" spans="1:41" s="47" customFormat="1" ht="15" hidden="1" x14ac:dyDescent="0.25">
      <c r="A275" s="220"/>
      <c r="B275" s="221"/>
      <c r="C275" s="222"/>
      <c r="D275" s="370" t="s">
        <v>448</v>
      </c>
      <c r="E275" s="370"/>
      <c r="F275" s="370"/>
      <c r="G275" s="370"/>
      <c r="H275" s="370"/>
      <c r="I275" s="370"/>
      <c r="J275" s="370"/>
      <c r="K275" s="370"/>
      <c r="L275" s="370"/>
      <c r="M275" s="370"/>
      <c r="N275" s="370"/>
      <c r="O275" s="371"/>
      <c r="AF275" s="74"/>
      <c r="AG275" s="74"/>
      <c r="AH275" s="74"/>
      <c r="AI275" s="50" t="s">
        <v>448</v>
      </c>
      <c r="AM275" s="74"/>
    </row>
    <row r="276" spans="1:41" s="47" customFormat="1" ht="15" hidden="1" x14ac:dyDescent="0.25">
      <c r="A276" s="220"/>
      <c r="B276" s="239"/>
      <c r="C276" s="240"/>
      <c r="D276" s="373" t="s">
        <v>293</v>
      </c>
      <c r="E276" s="373"/>
      <c r="F276" s="373"/>
      <c r="G276" s="216"/>
      <c r="H276" s="241"/>
      <c r="I276" s="241"/>
      <c r="J276" s="241"/>
      <c r="K276" s="242"/>
      <c r="L276" s="241"/>
      <c r="M276" s="243">
        <v>6981.4</v>
      </c>
      <c r="N276" s="235"/>
      <c r="O276" s="244">
        <v>56968.22</v>
      </c>
      <c r="AF276" s="74"/>
      <c r="AG276" s="74"/>
      <c r="AH276" s="74"/>
      <c r="AM276" s="74" t="s">
        <v>293</v>
      </c>
    </row>
    <row r="277" spans="1:41" s="47" customFormat="1" ht="57" hidden="1" x14ac:dyDescent="0.25">
      <c r="A277" s="215" t="s">
        <v>468</v>
      </c>
      <c r="B277" s="216" t="s">
        <v>472</v>
      </c>
      <c r="C277" s="217" t="s">
        <v>343</v>
      </c>
      <c r="D277" s="374" t="s">
        <v>344</v>
      </c>
      <c r="E277" s="374"/>
      <c r="F277" s="374"/>
      <c r="G277" s="216" t="s">
        <v>303</v>
      </c>
      <c r="H277" s="216">
        <v>413.26</v>
      </c>
      <c r="I277" s="216" t="s">
        <v>249</v>
      </c>
      <c r="J277" s="216" t="s">
        <v>473</v>
      </c>
      <c r="K277" s="218" t="s">
        <v>346</v>
      </c>
      <c r="L277" s="216"/>
      <c r="M277" s="218" t="s">
        <v>474</v>
      </c>
      <c r="N277" s="216" t="s">
        <v>307</v>
      </c>
      <c r="O277" s="219" t="s">
        <v>475</v>
      </c>
      <c r="AF277" s="74"/>
      <c r="AG277" s="74"/>
      <c r="AH277" s="74" t="s">
        <v>344</v>
      </c>
      <c r="AM277" s="74"/>
    </row>
    <row r="278" spans="1:41" s="47" customFormat="1" ht="15" hidden="1" x14ac:dyDescent="0.25">
      <c r="A278" s="220"/>
      <c r="B278" s="239"/>
      <c r="C278" s="240"/>
      <c r="D278" s="373" t="s">
        <v>293</v>
      </c>
      <c r="E278" s="373"/>
      <c r="F278" s="373"/>
      <c r="G278" s="216"/>
      <c r="H278" s="241"/>
      <c r="I278" s="241"/>
      <c r="J278" s="241"/>
      <c r="K278" s="242"/>
      <c r="L278" s="241"/>
      <c r="M278" s="243">
        <v>1355.49</v>
      </c>
      <c r="N278" s="235"/>
      <c r="O278" s="244">
        <v>17946.689999999999</v>
      </c>
      <c r="AF278" s="74"/>
      <c r="AG278" s="74"/>
      <c r="AH278" s="74"/>
      <c r="AM278" s="74" t="s">
        <v>293</v>
      </c>
    </row>
    <row r="279" spans="1:41" s="47" customFormat="1" ht="34.5" hidden="1" x14ac:dyDescent="0.25">
      <c r="A279" s="215" t="s">
        <v>472</v>
      </c>
      <c r="B279" s="216" t="s">
        <v>476</v>
      </c>
      <c r="C279" s="217" t="s">
        <v>350</v>
      </c>
      <c r="D279" s="374" t="s">
        <v>351</v>
      </c>
      <c r="E279" s="374"/>
      <c r="F279" s="374"/>
      <c r="G279" s="216" t="s">
        <v>303</v>
      </c>
      <c r="H279" s="216">
        <v>103.32</v>
      </c>
      <c r="I279" s="216" t="s">
        <v>249</v>
      </c>
      <c r="J279" s="216" t="s">
        <v>477</v>
      </c>
      <c r="K279" s="218" t="s">
        <v>353</v>
      </c>
      <c r="L279" s="216" t="s">
        <v>354</v>
      </c>
      <c r="M279" s="218" t="s">
        <v>478</v>
      </c>
      <c r="N279" s="216" t="s">
        <v>307</v>
      </c>
      <c r="O279" s="219" t="s">
        <v>479</v>
      </c>
      <c r="AF279" s="74"/>
      <c r="AG279" s="74"/>
      <c r="AH279" s="74" t="s">
        <v>351</v>
      </c>
      <c r="AM279" s="74"/>
    </row>
    <row r="280" spans="1:41" s="47" customFormat="1" ht="68.25" hidden="1" x14ac:dyDescent="0.25">
      <c r="A280" s="220"/>
      <c r="B280" s="221"/>
      <c r="C280" s="222" t="s">
        <v>281</v>
      </c>
      <c r="D280" s="370" t="s">
        <v>282</v>
      </c>
      <c r="E280" s="370"/>
      <c r="F280" s="370"/>
      <c r="G280" s="370"/>
      <c r="H280" s="370"/>
      <c r="I280" s="370"/>
      <c r="J280" s="370"/>
      <c r="K280" s="370"/>
      <c r="L280" s="370"/>
      <c r="M280" s="370"/>
      <c r="N280" s="370"/>
      <c r="O280" s="371"/>
      <c r="AF280" s="74"/>
      <c r="AG280" s="74"/>
      <c r="AH280" s="74"/>
      <c r="AI280" s="50" t="s">
        <v>282</v>
      </c>
      <c r="AM280" s="74"/>
    </row>
    <row r="281" spans="1:41" s="47" customFormat="1" ht="15" hidden="1" x14ac:dyDescent="0.25">
      <c r="A281" s="220"/>
      <c r="B281" s="239"/>
      <c r="C281" s="240"/>
      <c r="D281" s="373" t="s">
        <v>293</v>
      </c>
      <c r="E281" s="373"/>
      <c r="F281" s="373"/>
      <c r="G281" s="216"/>
      <c r="H281" s="241"/>
      <c r="I281" s="241"/>
      <c r="J281" s="241"/>
      <c r="K281" s="242"/>
      <c r="L281" s="241"/>
      <c r="M281" s="243">
        <v>5106.8</v>
      </c>
      <c r="N281" s="235"/>
      <c r="O281" s="244">
        <v>67614.03</v>
      </c>
      <c r="AF281" s="74"/>
      <c r="AG281" s="74"/>
      <c r="AH281" s="74"/>
      <c r="AM281" s="74" t="s">
        <v>293</v>
      </c>
    </row>
    <row r="282" spans="1:41" s="47" customFormat="1" ht="45" x14ac:dyDescent="0.25">
      <c r="A282" s="215" t="s">
        <v>476</v>
      </c>
      <c r="B282" s="216" t="s">
        <v>480</v>
      </c>
      <c r="C282" s="251" t="s">
        <v>311</v>
      </c>
      <c r="D282" s="369" t="s">
        <v>312</v>
      </c>
      <c r="E282" s="369"/>
      <c r="F282" s="369"/>
      <c r="G282" s="216" t="s">
        <v>107</v>
      </c>
      <c r="H282" s="274">
        <v>249.39</v>
      </c>
      <c r="I282" s="216" t="s">
        <v>249</v>
      </c>
      <c r="J282" s="216" t="s">
        <v>481</v>
      </c>
      <c r="K282" s="218" t="s">
        <v>314</v>
      </c>
      <c r="L282" s="216"/>
      <c r="M282" s="218" t="s">
        <v>482</v>
      </c>
      <c r="N282" s="216" t="s">
        <v>316</v>
      </c>
      <c r="O282" s="219" t="s">
        <v>483</v>
      </c>
      <c r="P282" s="174">
        <f>H282-H251</f>
        <v>179.63</v>
      </c>
      <c r="Q282" s="254">
        <f>Q261*P282/P261</f>
        <v>24.014705882352942</v>
      </c>
      <c r="R282" s="255" t="s">
        <v>554</v>
      </c>
      <c r="AF282" s="74"/>
      <c r="AG282" s="74"/>
      <c r="AH282" s="74" t="s">
        <v>312</v>
      </c>
      <c r="AM282" s="74"/>
    </row>
    <row r="283" spans="1:41" s="47" customFormat="1" ht="15" hidden="1" x14ac:dyDescent="0.25">
      <c r="A283" s="252"/>
      <c r="B283" s="253"/>
      <c r="C283" s="240"/>
      <c r="D283" s="372" t="s">
        <v>318</v>
      </c>
      <c r="E283" s="372"/>
      <c r="F283" s="372"/>
      <c r="G283" s="372"/>
      <c r="H283" s="372"/>
      <c r="I283" s="372"/>
      <c r="J283" s="372"/>
      <c r="K283" s="372"/>
      <c r="L283" s="372"/>
      <c r="M283" s="372"/>
      <c r="N283" s="372"/>
      <c r="O283" s="376"/>
      <c r="AF283" s="74"/>
      <c r="AG283" s="74"/>
      <c r="AH283" s="74"/>
      <c r="AM283" s="74"/>
      <c r="AN283" s="50" t="s">
        <v>318</v>
      </c>
    </row>
    <row r="284" spans="1:41" s="47" customFormat="1" ht="15" hidden="1" x14ac:dyDescent="0.25">
      <c r="A284" s="252"/>
      <c r="B284" s="239"/>
      <c r="C284" s="240"/>
      <c r="D284" s="372" t="s">
        <v>319</v>
      </c>
      <c r="E284" s="372"/>
      <c r="F284" s="372"/>
      <c r="G284" s="372"/>
      <c r="H284" s="372"/>
      <c r="I284" s="372"/>
      <c r="J284" s="372"/>
      <c r="K284" s="372"/>
      <c r="L284" s="372"/>
      <c r="M284" s="372"/>
      <c r="N284" s="372"/>
      <c r="O284" s="376"/>
      <c r="AF284" s="74"/>
      <c r="AG284" s="74"/>
      <c r="AH284" s="74"/>
      <c r="AM284" s="74"/>
      <c r="AO284" s="50" t="s">
        <v>319</v>
      </c>
    </row>
    <row r="285" spans="1:41" s="47" customFormat="1" ht="15" x14ac:dyDescent="0.25">
      <c r="A285" s="220"/>
      <c r="B285" s="239"/>
      <c r="C285" s="240"/>
      <c r="D285" s="373" t="s">
        <v>293</v>
      </c>
      <c r="E285" s="373"/>
      <c r="F285" s="373"/>
      <c r="G285" s="216"/>
      <c r="H285" s="241"/>
      <c r="I285" s="241"/>
      <c r="J285" s="241"/>
      <c r="K285" s="242"/>
      <c r="L285" s="241"/>
      <c r="M285" s="243">
        <v>40495.949999999997</v>
      </c>
      <c r="N285" s="235"/>
      <c r="O285" s="244">
        <v>330446.95</v>
      </c>
      <c r="AF285" s="74"/>
      <c r="AG285" s="74"/>
      <c r="AH285" s="74"/>
      <c r="AM285" s="74" t="s">
        <v>293</v>
      </c>
    </row>
    <row r="286" spans="1:41" s="47" customFormat="1" ht="15" x14ac:dyDescent="0.25">
      <c r="A286" s="334" t="s">
        <v>484</v>
      </c>
      <c r="B286" s="335"/>
      <c r="C286" s="335"/>
      <c r="D286" s="335"/>
      <c r="E286" s="335"/>
      <c r="F286" s="335"/>
      <c r="G286" s="335"/>
      <c r="H286" s="335"/>
      <c r="I286" s="335"/>
      <c r="J286" s="335"/>
      <c r="K286" s="335"/>
      <c r="L286" s="335"/>
      <c r="M286" s="335"/>
      <c r="N286" s="335"/>
      <c r="O286" s="336"/>
      <c r="AF286" s="74"/>
      <c r="AG286" s="74" t="s">
        <v>485</v>
      </c>
      <c r="AH286" s="74"/>
      <c r="AM286" s="74"/>
    </row>
    <row r="287" spans="1:41" s="47" customFormat="1" ht="57" x14ac:dyDescent="0.25">
      <c r="A287" s="75" t="s">
        <v>480</v>
      </c>
      <c r="B287" s="76" t="s">
        <v>486</v>
      </c>
      <c r="C287" s="77" t="s">
        <v>487</v>
      </c>
      <c r="D287" s="337" t="s">
        <v>488</v>
      </c>
      <c r="E287" s="337"/>
      <c r="F287" s="337"/>
      <c r="G287" s="76" t="s">
        <v>433</v>
      </c>
      <c r="H287" s="76">
        <v>6.7000000000000004E-2</v>
      </c>
      <c r="I287" s="76" t="s">
        <v>249</v>
      </c>
      <c r="J287" s="76" t="s">
        <v>489</v>
      </c>
      <c r="K287" s="78"/>
      <c r="L287" s="76"/>
      <c r="M287" s="78"/>
      <c r="N287" s="76"/>
      <c r="O287" s="79"/>
      <c r="AF287" s="74"/>
      <c r="AG287" s="74"/>
      <c r="AH287" s="74" t="s">
        <v>488</v>
      </c>
      <c r="AM287" s="74"/>
    </row>
    <row r="288" spans="1:41" s="47" customFormat="1" ht="68.25" x14ac:dyDescent="0.25">
      <c r="A288" s="80"/>
      <c r="B288" s="81"/>
      <c r="C288" s="82" t="s">
        <v>281</v>
      </c>
      <c r="D288" s="333" t="s">
        <v>282</v>
      </c>
      <c r="E288" s="333"/>
      <c r="F288" s="333"/>
      <c r="G288" s="333"/>
      <c r="H288" s="333"/>
      <c r="I288" s="333"/>
      <c r="J288" s="333"/>
      <c r="K288" s="333"/>
      <c r="L288" s="333"/>
      <c r="M288" s="333"/>
      <c r="N288" s="333"/>
      <c r="O288" s="338"/>
      <c r="AF288" s="74"/>
      <c r="AG288" s="74"/>
      <c r="AH288" s="74"/>
      <c r="AI288" s="50" t="s">
        <v>282</v>
      </c>
      <c r="AM288" s="74"/>
    </row>
    <row r="289" spans="1:39" s="47" customFormat="1" ht="15" x14ac:dyDescent="0.25">
      <c r="A289" s="80"/>
      <c r="B289" s="83"/>
      <c r="C289" s="82" t="s">
        <v>249</v>
      </c>
      <c r="D289" s="318" t="s">
        <v>283</v>
      </c>
      <c r="E289" s="318"/>
      <c r="F289" s="318"/>
      <c r="G289" s="84"/>
      <c r="H289" s="85"/>
      <c r="I289" s="85"/>
      <c r="J289" s="85"/>
      <c r="K289" s="86">
        <v>101.4</v>
      </c>
      <c r="L289" s="87">
        <v>1.1499999999999999</v>
      </c>
      <c r="M289" s="86">
        <v>7.81</v>
      </c>
      <c r="N289" s="87">
        <v>44.77</v>
      </c>
      <c r="O289" s="115">
        <v>349.65</v>
      </c>
      <c r="AF289" s="74"/>
      <c r="AG289" s="74"/>
      <c r="AH289" s="74"/>
      <c r="AJ289" s="50" t="s">
        <v>283</v>
      </c>
      <c r="AM289" s="74"/>
    </row>
    <row r="290" spans="1:39" s="47" customFormat="1" ht="15" x14ac:dyDescent="0.25">
      <c r="A290" s="80"/>
      <c r="B290" s="83"/>
      <c r="C290" s="82" t="s">
        <v>294</v>
      </c>
      <c r="D290" s="318" t="s">
        <v>297</v>
      </c>
      <c r="E290" s="318"/>
      <c r="F290" s="318"/>
      <c r="G290" s="84"/>
      <c r="H290" s="85"/>
      <c r="I290" s="85"/>
      <c r="J290" s="85"/>
      <c r="K290" s="88">
        <v>3563.26</v>
      </c>
      <c r="L290" s="87">
        <v>1.1499999999999999</v>
      </c>
      <c r="M290" s="86">
        <v>274.55</v>
      </c>
      <c r="N290" s="87">
        <v>13.24</v>
      </c>
      <c r="O290" s="89">
        <v>3635.04</v>
      </c>
      <c r="AF290" s="74"/>
      <c r="AG290" s="74"/>
      <c r="AH290" s="74"/>
      <c r="AJ290" s="50" t="s">
        <v>297</v>
      </c>
      <c r="AM290" s="74"/>
    </row>
    <row r="291" spans="1:39" s="47" customFormat="1" ht="15" x14ac:dyDescent="0.25">
      <c r="A291" s="80"/>
      <c r="B291" s="83"/>
      <c r="C291" s="82" t="s">
        <v>298</v>
      </c>
      <c r="D291" s="318" t="s">
        <v>299</v>
      </c>
      <c r="E291" s="318"/>
      <c r="F291" s="318"/>
      <c r="G291" s="84"/>
      <c r="H291" s="85"/>
      <c r="I291" s="85"/>
      <c r="J291" s="85"/>
      <c r="K291" s="86">
        <v>507.6</v>
      </c>
      <c r="L291" s="87">
        <v>1.1499999999999999</v>
      </c>
      <c r="M291" s="86">
        <v>39.11</v>
      </c>
      <c r="N291" s="87">
        <v>44.77</v>
      </c>
      <c r="O291" s="89">
        <v>1750.95</v>
      </c>
      <c r="AF291" s="74"/>
      <c r="AG291" s="74"/>
      <c r="AH291" s="74"/>
      <c r="AJ291" s="50" t="s">
        <v>299</v>
      </c>
      <c r="AM291" s="74"/>
    </row>
    <row r="292" spans="1:39" s="47" customFormat="1" ht="15" x14ac:dyDescent="0.25">
      <c r="A292" s="80"/>
      <c r="B292" s="83"/>
      <c r="C292" s="82" t="s">
        <v>310</v>
      </c>
      <c r="D292" s="318" t="s">
        <v>329</v>
      </c>
      <c r="E292" s="318"/>
      <c r="F292" s="318"/>
      <c r="G292" s="84"/>
      <c r="H292" s="85"/>
      <c r="I292" s="85"/>
      <c r="J292" s="85"/>
      <c r="K292" s="86">
        <v>4.34</v>
      </c>
      <c r="L292" s="85"/>
      <c r="M292" s="86">
        <v>0.28999999999999998</v>
      </c>
      <c r="N292" s="87">
        <v>8.16</v>
      </c>
      <c r="O292" s="115">
        <v>2.37</v>
      </c>
      <c r="AF292" s="74"/>
      <c r="AG292" s="74"/>
      <c r="AH292" s="74"/>
      <c r="AJ292" s="50" t="s">
        <v>329</v>
      </c>
      <c r="AM292" s="74"/>
    </row>
    <row r="293" spans="1:39" s="47" customFormat="1" ht="15" x14ac:dyDescent="0.25">
      <c r="A293" s="80"/>
      <c r="B293" s="83"/>
      <c r="C293" s="82"/>
      <c r="D293" s="318" t="s">
        <v>284</v>
      </c>
      <c r="E293" s="318"/>
      <c r="F293" s="318"/>
      <c r="G293" s="84" t="s">
        <v>285</v>
      </c>
      <c r="H293" s="99">
        <v>13</v>
      </c>
      <c r="I293" s="87">
        <v>1.1499999999999999</v>
      </c>
      <c r="J293" s="114">
        <v>1.0016499999999999</v>
      </c>
      <c r="K293" s="91"/>
      <c r="L293" s="85"/>
      <c r="M293" s="91"/>
      <c r="N293" s="85"/>
      <c r="O293" s="92"/>
      <c r="AF293" s="74"/>
      <c r="AG293" s="74"/>
      <c r="AH293" s="74"/>
      <c r="AK293" s="50" t="s">
        <v>284</v>
      </c>
      <c r="AM293" s="74"/>
    </row>
    <row r="294" spans="1:39" s="47" customFormat="1" ht="15" x14ac:dyDescent="0.25">
      <c r="A294" s="80"/>
      <c r="B294" s="83"/>
      <c r="C294" s="82"/>
      <c r="D294" s="318" t="s">
        <v>300</v>
      </c>
      <c r="E294" s="318"/>
      <c r="F294" s="318"/>
      <c r="G294" s="84" t="s">
        <v>285</v>
      </c>
      <c r="H294" s="113">
        <v>37.6</v>
      </c>
      <c r="I294" s="87">
        <v>1.1499999999999999</v>
      </c>
      <c r="J294" s="114">
        <v>2.8970799999999999</v>
      </c>
      <c r="K294" s="91"/>
      <c r="L294" s="85"/>
      <c r="M294" s="91"/>
      <c r="N294" s="85"/>
      <c r="O294" s="92"/>
      <c r="AF294" s="74"/>
      <c r="AG294" s="74"/>
      <c r="AH294" s="74"/>
      <c r="AK294" s="50" t="s">
        <v>300</v>
      </c>
      <c r="AM294" s="74"/>
    </row>
    <row r="295" spans="1:39" s="47" customFormat="1" ht="15" x14ac:dyDescent="0.25">
      <c r="A295" s="93"/>
      <c r="B295" s="84"/>
      <c r="C295" s="82"/>
      <c r="D295" s="341" t="s">
        <v>286</v>
      </c>
      <c r="E295" s="341"/>
      <c r="F295" s="341"/>
      <c r="G295" s="94"/>
      <c r="H295" s="95"/>
      <c r="I295" s="95"/>
      <c r="J295" s="95"/>
      <c r="K295" s="97">
        <v>3669</v>
      </c>
      <c r="L295" s="95"/>
      <c r="M295" s="96">
        <v>282.64999999999998</v>
      </c>
      <c r="N295" s="95"/>
      <c r="O295" s="98">
        <v>3987.06</v>
      </c>
      <c r="AF295" s="74"/>
      <c r="AG295" s="74"/>
      <c r="AH295" s="74"/>
      <c r="AL295" s="50" t="s">
        <v>286</v>
      </c>
      <c r="AM295" s="74"/>
    </row>
    <row r="296" spans="1:39" s="47" customFormat="1" ht="15" x14ac:dyDescent="0.25">
      <c r="A296" s="80"/>
      <c r="B296" s="83"/>
      <c r="C296" s="82"/>
      <c r="D296" s="318" t="s">
        <v>287</v>
      </c>
      <c r="E296" s="318"/>
      <c r="F296" s="318"/>
      <c r="G296" s="84"/>
      <c r="H296" s="85"/>
      <c r="I296" s="85"/>
      <c r="J296" s="85"/>
      <c r="K296" s="91"/>
      <c r="L296" s="85"/>
      <c r="M296" s="86">
        <v>46.92</v>
      </c>
      <c r="N296" s="85"/>
      <c r="O296" s="89">
        <v>2100.6</v>
      </c>
      <c r="AF296" s="74"/>
      <c r="AG296" s="74"/>
      <c r="AH296" s="74"/>
      <c r="AK296" s="50" t="s">
        <v>287</v>
      </c>
      <c r="AM296" s="74"/>
    </row>
    <row r="297" spans="1:39" s="47" customFormat="1" ht="45" x14ac:dyDescent="0.25">
      <c r="A297" s="80"/>
      <c r="B297" s="83"/>
      <c r="C297" s="82" t="s">
        <v>435</v>
      </c>
      <c r="D297" s="318" t="s">
        <v>436</v>
      </c>
      <c r="E297" s="318"/>
      <c r="F297" s="318"/>
      <c r="G297" s="84" t="s">
        <v>290</v>
      </c>
      <c r="H297" s="99">
        <v>92</v>
      </c>
      <c r="I297" s="85"/>
      <c r="J297" s="99">
        <v>92</v>
      </c>
      <c r="K297" s="91"/>
      <c r="L297" s="85"/>
      <c r="M297" s="86">
        <v>43.17</v>
      </c>
      <c r="N297" s="85"/>
      <c r="O297" s="89">
        <v>1932.55</v>
      </c>
      <c r="AF297" s="74"/>
      <c r="AG297" s="74"/>
      <c r="AH297" s="74"/>
      <c r="AK297" s="50" t="s">
        <v>436</v>
      </c>
      <c r="AM297" s="74"/>
    </row>
    <row r="298" spans="1:39" s="47" customFormat="1" ht="45" x14ac:dyDescent="0.25">
      <c r="A298" s="80"/>
      <c r="B298" s="83"/>
      <c r="C298" s="82" t="s">
        <v>437</v>
      </c>
      <c r="D298" s="318" t="s">
        <v>438</v>
      </c>
      <c r="E298" s="318"/>
      <c r="F298" s="318"/>
      <c r="G298" s="84" t="s">
        <v>290</v>
      </c>
      <c r="H298" s="99">
        <v>46</v>
      </c>
      <c r="I298" s="85"/>
      <c r="J298" s="99">
        <v>46</v>
      </c>
      <c r="K298" s="91"/>
      <c r="L298" s="85"/>
      <c r="M298" s="86">
        <v>21.58</v>
      </c>
      <c r="N298" s="85"/>
      <c r="O298" s="115">
        <v>966.28</v>
      </c>
      <c r="AF298" s="74"/>
      <c r="AG298" s="74"/>
      <c r="AH298" s="74"/>
      <c r="AK298" s="50" t="s">
        <v>438</v>
      </c>
      <c r="AM298" s="74"/>
    </row>
    <row r="299" spans="1:39" s="47" customFormat="1" ht="15" x14ac:dyDescent="0.25">
      <c r="A299" s="80"/>
      <c r="B299" s="100"/>
      <c r="C299" s="101"/>
      <c r="D299" s="342" t="s">
        <v>293</v>
      </c>
      <c r="E299" s="342"/>
      <c r="F299" s="342"/>
      <c r="G299" s="76"/>
      <c r="H299" s="102"/>
      <c r="I299" s="102"/>
      <c r="J299" s="102"/>
      <c r="K299" s="103"/>
      <c r="L299" s="102"/>
      <c r="M299" s="110">
        <v>347.4</v>
      </c>
      <c r="N299" s="95"/>
      <c r="O299" s="105">
        <v>6885.89</v>
      </c>
      <c r="AF299" s="74"/>
      <c r="AG299" s="74"/>
      <c r="AH299" s="74"/>
      <c r="AM299" s="74" t="s">
        <v>293</v>
      </c>
    </row>
    <row r="300" spans="1:39" s="47" customFormat="1" ht="15" x14ac:dyDescent="0.25">
      <c r="A300" s="75" t="s">
        <v>486</v>
      </c>
      <c r="B300" s="76" t="s">
        <v>490</v>
      </c>
      <c r="C300" s="77" t="s">
        <v>491</v>
      </c>
      <c r="D300" s="337" t="s">
        <v>492</v>
      </c>
      <c r="E300" s="337"/>
      <c r="F300" s="337"/>
      <c r="G300" s="76" t="s">
        <v>279</v>
      </c>
      <c r="H300" s="76">
        <v>3</v>
      </c>
      <c r="I300" s="76" t="s">
        <v>249</v>
      </c>
      <c r="J300" s="76" t="s">
        <v>298</v>
      </c>
      <c r="K300" s="78"/>
      <c r="L300" s="76"/>
      <c r="M300" s="78"/>
      <c r="N300" s="76"/>
      <c r="O300" s="79"/>
      <c r="AF300" s="74"/>
      <c r="AG300" s="74"/>
      <c r="AH300" s="74" t="s">
        <v>492</v>
      </c>
      <c r="AM300" s="74"/>
    </row>
    <row r="301" spans="1:39" s="47" customFormat="1" ht="68.25" x14ac:dyDescent="0.25">
      <c r="A301" s="80"/>
      <c r="B301" s="81"/>
      <c r="C301" s="82" t="s">
        <v>281</v>
      </c>
      <c r="D301" s="333" t="s">
        <v>282</v>
      </c>
      <c r="E301" s="333"/>
      <c r="F301" s="333"/>
      <c r="G301" s="333"/>
      <c r="H301" s="333"/>
      <c r="I301" s="333"/>
      <c r="J301" s="333"/>
      <c r="K301" s="333"/>
      <c r="L301" s="333"/>
      <c r="M301" s="333"/>
      <c r="N301" s="333"/>
      <c r="O301" s="338"/>
      <c r="AF301" s="74"/>
      <c r="AG301" s="74"/>
      <c r="AH301" s="74"/>
      <c r="AI301" s="50" t="s">
        <v>282</v>
      </c>
      <c r="AM301" s="74"/>
    </row>
    <row r="302" spans="1:39" s="47" customFormat="1" ht="15" x14ac:dyDescent="0.25">
      <c r="A302" s="80"/>
      <c r="B302" s="83"/>
      <c r="C302" s="82" t="s">
        <v>249</v>
      </c>
      <c r="D302" s="318" t="s">
        <v>283</v>
      </c>
      <c r="E302" s="318"/>
      <c r="F302" s="318"/>
      <c r="G302" s="84"/>
      <c r="H302" s="85"/>
      <c r="I302" s="85"/>
      <c r="J302" s="85"/>
      <c r="K302" s="86">
        <v>17.86</v>
      </c>
      <c r="L302" s="87">
        <v>1.1499999999999999</v>
      </c>
      <c r="M302" s="86">
        <v>61.62</v>
      </c>
      <c r="N302" s="87">
        <v>44.77</v>
      </c>
      <c r="O302" s="89">
        <v>2758.73</v>
      </c>
      <c r="AF302" s="74"/>
      <c r="AG302" s="74"/>
      <c r="AH302" s="74"/>
      <c r="AJ302" s="50" t="s">
        <v>283</v>
      </c>
      <c r="AM302" s="74"/>
    </row>
    <row r="303" spans="1:39" s="47" customFormat="1" ht="15" x14ac:dyDescent="0.25">
      <c r="A303" s="80"/>
      <c r="B303" s="83"/>
      <c r="C303" s="82"/>
      <c r="D303" s="318" t="s">
        <v>284</v>
      </c>
      <c r="E303" s="318"/>
      <c r="F303" s="318"/>
      <c r="G303" s="84" t="s">
        <v>285</v>
      </c>
      <c r="H303" s="87">
        <v>2.27</v>
      </c>
      <c r="I303" s="87">
        <v>1.1499999999999999</v>
      </c>
      <c r="J303" s="108">
        <v>7.8315000000000001</v>
      </c>
      <c r="K303" s="91"/>
      <c r="L303" s="85"/>
      <c r="M303" s="91"/>
      <c r="N303" s="85"/>
      <c r="O303" s="92"/>
      <c r="AF303" s="74"/>
      <c r="AG303" s="74"/>
      <c r="AH303" s="74"/>
      <c r="AK303" s="50" t="s">
        <v>284</v>
      </c>
      <c r="AM303" s="74"/>
    </row>
    <row r="304" spans="1:39" s="47" customFormat="1" ht="15" x14ac:dyDescent="0.25">
      <c r="A304" s="93"/>
      <c r="B304" s="84"/>
      <c r="C304" s="82"/>
      <c r="D304" s="341" t="s">
        <v>286</v>
      </c>
      <c r="E304" s="341"/>
      <c r="F304" s="341"/>
      <c r="G304" s="94"/>
      <c r="H304" s="95"/>
      <c r="I304" s="95"/>
      <c r="J304" s="95"/>
      <c r="K304" s="96">
        <v>17.86</v>
      </c>
      <c r="L304" s="95"/>
      <c r="M304" s="96">
        <v>61.62</v>
      </c>
      <c r="N304" s="95"/>
      <c r="O304" s="98">
        <v>2758.73</v>
      </c>
      <c r="AF304" s="74"/>
      <c r="AG304" s="74"/>
      <c r="AH304" s="74"/>
      <c r="AL304" s="50" t="s">
        <v>286</v>
      </c>
      <c r="AM304" s="74"/>
    </row>
    <row r="305" spans="1:39" s="47" customFormat="1" ht="15" x14ac:dyDescent="0.25">
      <c r="A305" s="80"/>
      <c r="B305" s="83"/>
      <c r="C305" s="82"/>
      <c r="D305" s="318" t="s">
        <v>287</v>
      </c>
      <c r="E305" s="318"/>
      <c r="F305" s="318"/>
      <c r="G305" s="84"/>
      <c r="H305" s="85"/>
      <c r="I305" s="85"/>
      <c r="J305" s="85"/>
      <c r="K305" s="91"/>
      <c r="L305" s="85"/>
      <c r="M305" s="86">
        <v>61.62</v>
      </c>
      <c r="N305" s="85"/>
      <c r="O305" s="89">
        <v>2758.73</v>
      </c>
      <c r="AF305" s="74"/>
      <c r="AG305" s="74"/>
      <c r="AH305" s="74"/>
      <c r="AK305" s="50" t="s">
        <v>287</v>
      </c>
      <c r="AM305" s="74"/>
    </row>
    <row r="306" spans="1:39" s="47" customFormat="1" ht="45" x14ac:dyDescent="0.25">
      <c r="A306" s="80"/>
      <c r="B306" s="83"/>
      <c r="C306" s="82" t="s">
        <v>493</v>
      </c>
      <c r="D306" s="318" t="s">
        <v>494</v>
      </c>
      <c r="E306" s="318"/>
      <c r="F306" s="318"/>
      <c r="G306" s="84" t="s">
        <v>290</v>
      </c>
      <c r="H306" s="99">
        <v>89</v>
      </c>
      <c r="I306" s="85"/>
      <c r="J306" s="99">
        <v>89</v>
      </c>
      <c r="K306" s="91"/>
      <c r="L306" s="85"/>
      <c r="M306" s="86">
        <v>54.84</v>
      </c>
      <c r="N306" s="85"/>
      <c r="O306" s="89">
        <v>2455.27</v>
      </c>
      <c r="AF306" s="74"/>
      <c r="AG306" s="74"/>
      <c r="AH306" s="74"/>
      <c r="AK306" s="50" t="s">
        <v>494</v>
      </c>
      <c r="AM306" s="74"/>
    </row>
    <row r="307" spans="1:39" s="47" customFormat="1" ht="45" x14ac:dyDescent="0.25">
      <c r="A307" s="80"/>
      <c r="B307" s="83"/>
      <c r="C307" s="82" t="s">
        <v>495</v>
      </c>
      <c r="D307" s="318" t="s">
        <v>496</v>
      </c>
      <c r="E307" s="318"/>
      <c r="F307" s="318"/>
      <c r="G307" s="84" t="s">
        <v>290</v>
      </c>
      <c r="H307" s="99">
        <v>44</v>
      </c>
      <c r="I307" s="85"/>
      <c r="J307" s="99">
        <v>44</v>
      </c>
      <c r="K307" s="91"/>
      <c r="L307" s="85"/>
      <c r="M307" s="86">
        <v>27.11</v>
      </c>
      <c r="N307" s="85"/>
      <c r="O307" s="89">
        <v>1213.8399999999999</v>
      </c>
      <c r="AF307" s="74"/>
      <c r="AG307" s="74"/>
      <c r="AH307" s="74"/>
      <c r="AK307" s="50" t="s">
        <v>496</v>
      </c>
      <c r="AM307" s="74"/>
    </row>
    <row r="308" spans="1:39" s="47" customFormat="1" ht="15" x14ac:dyDescent="0.25">
      <c r="A308" s="80"/>
      <c r="B308" s="100"/>
      <c r="C308" s="101"/>
      <c r="D308" s="342" t="s">
        <v>293</v>
      </c>
      <c r="E308" s="342"/>
      <c r="F308" s="342"/>
      <c r="G308" s="76"/>
      <c r="H308" s="102"/>
      <c r="I308" s="102"/>
      <c r="J308" s="102"/>
      <c r="K308" s="103"/>
      <c r="L308" s="102"/>
      <c r="M308" s="110">
        <v>143.57</v>
      </c>
      <c r="N308" s="95"/>
      <c r="O308" s="105">
        <v>6427.84</v>
      </c>
      <c r="AF308" s="74"/>
      <c r="AG308" s="74"/>
      <c r="AH308" s="74"/>
      <c r="AM308" s="74" t="s">
        <v>293</v>
      </c>
    </row>
    <row r="309" spans="1:39" s="47" customFormat="1" ht="57" x14ac:dyDescent="0.25">
      <c r="A309" s="75" t="s">
        <v>490</v>
      </c>
      <c r="B309" s="76" t="s">
        <v>497</v>
      </c>
      <c r="C309" s="77" t="s">
        <v>498</v>
      </c>
      <c r="D309" s="337" t="s">
        <v>499</v>
      </c>
      <c r="E309" s="337"/>
      <c r="F309" s="337"/>
      <c r="G309" s="76" t="s">
        <v>107</v>
      </c>
      <c r="H309" s="76">
        <v>76.8</v>
      </c>
      <c r="I309" s="76" t="s">
        <v>249</v>
      </c>
      <c r="J309" s="76" t="s">
        <v>500</v>
      </c>
      <c r="K309" s="78"/>
      <c r="L309" s="76"/>
      <c r="M309" s="78"/>
      <c r="N309" s="76"/>
      <c r="O309" s="79"/>
      <c r="AF309" s="74"/>
      <c r="AG309" s="74"/>
      <c r="AH309" s="74" t="s">
        <v>499</v>
      </c>
      <c r="AM309" s="74"/>
    </row>
    <row r="310" spans="1:39" s="47" customFormat="1" ht="45" x14ac:dyDescent="0.25">
      <c r="A310" s="80"/>
      <c r="B310" s="81"/>
      <c r="C310" s="82" t="s">
        <v>327</v>
      </c>
      <c r="D310" s="333" t="s">
        <v>328</v>
      </c>
      <c r="E310" s="333"/>
      <c r="F310" s="333"/>
      <c r="G310" s="333"/>
      <c r="H310" s="333"/>
      <c r="I310" s="333"/>
      <c r="J310" s="333"/>
      <c r="K310" s="333"/>
      <c r="L310" s="333"/>
      <c r="M310" s="333"/>
      <c r="N310" s="333"/>
      <c r="O310" s="338"/>
      <c r="AF310" s="74"/>
      <c r="AG310" s="74"/>
      <c r="AH310" s="74"/>
      <c r="AI310" s="50" t="s">
        <v>328</v>
      </c>
      <c r="AM310" s="74"/>
    </row>
    <row r="311" spans="1:39" s="47" customFormat="1" ht="68.25" x14ac:dyDescent="0.25">
      <c r="A311" s="80"/>
      <c r="B311" s="81"/>
      <c r="C311" s="82" t="s">
        <v>281</v>
      </c>
      <c r="D311" s="333" t="s">
        <v>282</v>
      </c>
      <c r="E311" s="333"/>
      <c r="F311" s="333"/>
      <c r="G311" s="333"/>
      <c r="H311" s="333"/>
      <c r="I311" s="333"/>
      <c r="J311" s="333"/>
      <c r="K311" s="333"/>
      <c r="L311" s="333"/>
      <c r="M311" s="333"/>
      <c r="N311" s="333"/>
      <c r="O311" s="338"/>
      <c r="AF311" s="74"/>
      <c r="AG311" s="74"/>
      <c r="AH311" s="74"/>
      <c r="AI311" s="50" t="s">
        <v>282</v>
      </c>
      <c r="AM311" s="74"/>
    </row>
    <row r="312" spans="1:39" s="47" customFormat="1" ht="15" x14ac:dyDescent="0.25">
      <c r="A312" s="80"/>
      <c r="B312" s="83"/>
      <c r="C312" s="82" t="s">
        <v>249</v>
      </c>
      <c r="D312" s="318" t="s">
        <v>283</v>
      </c>
      <c r="E312" s="318"/>
      <c r="F312" s="318"/>
      <c r="G312" s="84"/>
      <c r="H312" s="85"/>
      <c r="I312" s="85"/>
      <c r="J312" s="85"/>
      <c r="K312" s="86">
        <v>7.76</v>
      </c>
      <c r="L312" s="87">
        <v>0.92</v>
      </c>
      <c r="M312" s="86">
        <v>548.29</v>
      </c>
      <c r="N312" s="87">
        <v>44.77</v>
      </c>
      <c r="O312" s="89">
        <v>24546.94</v>
      </c>
      <c r="AF312" s="74"/>
      <c r="AG312" s="74"/>
      <c r="AH312" s="74"/>
      <c r="AJ312" s="50" t="s">
        <v>283</v>
      </c>
      <c r="AM312" s="74"/>
    </row>
    <row r="313" spans="1:39" s="47" customFormat="1" ht="15" x14ac:dyDescent="0.25">
      <c r="A313" s="80"/>
      <c r="B313" s="83"/>
      <c r="C313" s="82" t="s">
        <v>294</v>
      </c>
      <c r="D313" s="318" t="s">
        <v>297</v>
      </c>
      <c r="E313" s="318"/>
      <c r="F313" s="318"/>
      <c r="G313" s="84"/>
      <c r="H313" s="85"/>
      <c r="I313" s="85"/>
      <c r="J313" s="85"/>
      <c r="K313" s="88">
        <v>1293.92</v>
      </c>
      <c r="L313" s="87">
        <v>0.92</v>
      </c>
      <c r="M313" s="88">
        <v>91423.21</v>
      </c>
      <c r="N313" s="87">
        <v>13.24</v>
      </c>
      <c r="O313" s="89">
        <v>1210443.3</v>
      </c>
      <c r="AF313" s="74"/>
      <c r="AG313" s="74"/>
      <c r="AH313" s="74"/>
      <c r="AJ313" s="50" t="s">
        <v>297</v>
      </c>
      <c r="AM313" s="74"/>
    </row>
    <row r="314" spans="1:39" s="47" customFormat="1" ht="15" x14ac:dyDescent="0.25">
      <c r="A314" s="80"/>
      <c r="B314" s="83"/>
      <c r="C314" s="82" t="s">
        <v>298</v>
      </c>
      <c r="D314" s="318" t="s">
        <v>299</v>
      </c>
      <c r="E314" s="318"/>
      <c r="F314" s="318"/>
      <c r="G314" s="84"/>
      <c r="H314" s="85"/>
      <c r="I314" s="85"/>
      <c r="J314" s="85"/>
      <c r="K314" s="86">
        <v>32.909999999999997</v>
      </c>
      <c r="L314" s="87">
        <v>0.92</v>
      </c>
      <c r="M314" s="88">
        <v>2325.29</v>
      </c>
      <c r="N314" s="87">
        <v>44.77</v>
      </c>
      <c r="O314" s="89">
        <v>104103.23</v>
      </c>
      <c r="AF314" s="74"/>
      <c r="AG314" s="74"/>
      <c r="AH314" s="74"/>
      <c r="AJ314" s="50" t="s">
        <v>299</v>
      </c>
      <c r="AM314" s="74"/>
    </row>
    <row r="315" spans="1:39" s="47" customFormat="1" ht="15" x14ac:dyDescent="0.25">
      <c r="A315" s="80"/>
      <c r="B315" s="83"/>
      <c r="C315" s="82" t="s">
        <v>310</v>
      </c>
      <c r="D315" s="318" t="s">
        <v>329</v>
      </c>
      <c r="E315" s="318"/>
      <c r="F315" s="318"/>
      <c r="G315" s="84"/>
      <c r="H315" s="85"/>
      <c r="I315" s="85"/>
      <c r="J315" s="85"/>
      <c r="K315" s="86">
        <v>21.02</v>
      </c>
      <c r="L315" s="99">
        <v>0</v>
      </c>
      <c r="M315" s="86">
        <v>0</v>
      </c>
      <c r="N315" s="87">
        <v>8.16</v>
      </c>
      <c r="O315" s="92"/>
      <c r="AF315" s="74"/>
      <c r="AG315" s="74"/>
      <c r="AH315" s="74"/>
      <c r="AJ315" s="50" t="s">
        <v>329</v>
      </c>
      <c r="AM315" s="74"/>
    </row>
    <row r="316" spans="1:39" s="47" customFormat="1" ht="15" x14ac:dyDescent="0.25">
      <c r="A316" s="80"/>
      <c r="B316" s="83"/>
      <c r="C316" s="82"/>
      <c r="D316" s="318" t="s">
        <v>284</v>
      </c>
      <c r="E316" s="318"/>
      <c r="F316" s="318"/>
      <c r="G316" s="84" t="s">
        <v>285</v>
      </c>
      <c r="H316" s="87">
        <v>0.91</v>
      </c>
      <c r="I316" s="87">
        <v>0.92</v>
      </c>
      <c r="J316" s="114">
        <v>64.296959999999999</v>
      </c>
      <c r="K316" s="91"/>
      <c r="L316" s="85"/>
      <c r="M316" s="91"/>
      <c r="N316" s="85"/>
      <c r="O316" s="92"/>
      <c r="AF316" s="74"/>
      <c r="AG316" s="74"/>
      <c r="AH316" s="74"/>
      <c r="AK316" s="50" t="s">
        <v>284</v>
      </c>
      <c r="AM316" s="74"/>
    </row>
    <row r="317" spans="1:39" s="47" customFormat="1" ht="15" x14ac:dyDescent="0.25">
      <c r="A317" s="80"/>
      <c r="B317" s="83"/>
      <c r="C317" s="82"/>
      <c r="D317" s="318" t="s">
        <v>300</v>
      </c>
      <c r="E317" s="318"/>
      <c r="F317" s="318"/>
      <c r="G317" s="84" t="s">
        <v>285</v>
      </c>
      <c r="H317" s="113">
        <v>2.1</v>
      </c>
      <c r="I317" s="87">
        <v>0.92</v>
      </c>
      <c r="J317" s="108">
        <v>148.3776</v>
      </c>
      <c r="K317" s="91"/>
      <c r="L317" s="85"/>
      <c r="M317" s="91"/>
      <c r="N317" s="85"/>
      <c r="O317" s="92"/>
      <c r="AF317" s="74"/>
      <c r="AG317" s="74"/>
      <c r="AH317" s="74"/>
      <c r="AK317" s="50" t="s">
        <v>300</v>
      </c>
      <c r="AM317" s="74"/>
    </row>
    <row r="318" spans="1:39" s="47" customFormat="1" ht="15" x14ac:dyDescent="0.25">
      <c r="A318" s="93"/>
      <c r="B318" s="84"/>
      <c r="C318" s="82"/>
      <c r="D318" s="341" t="s">
        <v>286</v>
      </c>
      <c r="E318" s="341"/>
      <c r="F318" s="341"/>
      <c r="G318" s="94"/>
      <c r="H318" s="95"/>
      <c r="I318" s="95"/>
      <c r="J318" s="95"/>
      <c r="K318" s="97">
        <v>1322.7</v>
      </c>
      <c r="L318" s="95"/>
      <c r="M318" s="97">
        <v>91971.5</v>
      </c>
      <c r="N318" s="95"/>
      <c r="O318" s="98">
        <v>1234990.24</v>
      </c>
      <c r="AF318" s="74"/>
      <c r="AG318" s="74"/>
      <c r="AH318" s="74"/>
      <c r="AL318" s="50" t="s">
        <v>286</v>
      </c>
      <c r="AM318" s="74"/>
    </row>
    <row r="319" spans="1:39" s="47" customFormat="1" ht="15" x14ac:dyDescent="0.25">
      <c r="A319" s="80"/>
      <c r="B319" s="83"/>
      <c r="C319" s="82"/>
      <c r="D319" s="318" t="s">
        <v>287</v>
      </c>
      <c r="E319" s="318"/>
      <c r="F319" s="318"/>
      <c r="G319" s="84"/>
      <c r="H319" s="85"/>
      <c r="I319" s="85"/>
      <c r="J319" s="85"/>
      <c r="K319" s="91"/>
      <c r="L319" s="85"/>
      <c r="M319" s="88">
        <v>2873.58</v>
      </c>
      <c r="N319" s="85"/>
      <c r="O319" s="89">
        <v>128650.17</v>
      </c>
      <c r="AF319" s="74"/>
      <c r="AG319" s="74"/>
      <c r="AH319" s="74"/>
      <c r="AK319" s="50" t="s">
        <v>287</v>
      </c>
      <c r="AM319" s="74"/>
    </row>
    <row r="320" spans="1:39" s="47" customFormat="1" ht="57" x14ac:dyDescent="0.25">
      <c r="A320" s="80"/>
      <c r="B320" s="83"/>
      <c r="C320" s="82" t="s">
        <v>368</v>
      </c>
      <c r="D320" s="318" t="s">
        <v>369</v>
      </c>
      <c r="E320" s="318"/>
      <c r="F320" s="318"/>
      <c r="G320" s="84" t="s">
        <v>290</v>
      </c>
      <c r="H320" s="99">
        <v>91</v>
      </c>
      <c r="I320" s="85"/>
      <c r="J320" s="99">
        <v>91</v>
      </c>
      <c r="K320" s="91"/>
      <c r="L320" s="85"/>
      <c r="M320" s="88">
        <v>2614.96</v>
      </c>
      <c r="N320" s="85"/>
      <c r="O320" s="89">
        <v>117071.65</v>
      </c>
      <c r="AF320" s="74"/>
      <c r="AG320" s="74"/>
      <c r="AH320" s="74"/>
      <c r="AK320" s="50" t="s">
        <v>369</v>
      </c>
      <c r="AM320" s="74"/>
    </row>
    <row r="321" spans="1:41" s="47" customFormat="1" ht="57" x14ac:dyDescent="0.25">
      <c r="A321" s="80"/>
      <c r="B321" s="83"/>
      <c r="C321" s="82" t="s">
        <v>370</v>
      </c>
      <c r="D321" s="318" t="s">
        <v>371</v>
      </c>
      <c r="E321" s="318"/>
      <c r="F321" s="318"/>
      <c r="G321" s="84" t="s">
        <v>290</v>
      </c>
      <c r="H321" s="99">
        <v>52</v>
      </c>
      <c r="I321" s="85"/>
      <c r="J321" s="99">
        <v>52</v>
      </c>
      <c r="K321" s="91"/>
      <c r="L321" s="85"/>
      <c r="M321" s="88">
        <v>1494.26</v>
      </c>
      <c r="N321" s="85"/>
      <c r="O321" s="89">
        <v>66898.09</v>
      </c>
      <c r="AF321" s="74"/>
      <c r="AG321" s="74"/>
      <c r="AH321" s="74"/>
      <c r="AK321" s="50" t="s">
        <v>371</v>
      </c>
      <c r="AM321" s="74"/>
    </row>
    <row r="322" spans="1:41" s="47" customFormat="1" ht="15" x14ac:dyDescent="0.25">
      <c r="A322" s="80"/>
      <c r="B322" s="100"/>
      <c r="C322" s="101"/>
      <c r="D322" s="342" t="s">
        <v>293</v>
      </c>
      <c r="E322" s="342"/>
      <c r="F322" s="342"/>
      <c r="G322" s="76"/>
      <c r="H322" s="102"/>
      <c r="I322" s="102"/>
      <c r="J322" s="102"/>
      <c r="K322" s="103"/>
      <c r="L322" s="102"/>
      <c r="M322" s="104">
        <v>96080.72</v>
      </c>
      <c r="N322" s="95"/>
      <c r="O322" s="105">
        <v>1418959.98</v>
      </c>
      <c r="AF322" s="74"/>
      <c r="AG322" s="74"/>
      <c r="AH322" s="74"/>
      <c r="AM322" s="74" t="s">
        <v>293</v>
      </c>
    </row>
    <row r="323" spans="1:41" s="47" customFormat="1" ht="45.75" x14ac:dyDescent="0.25">
      <c r="A323" s="75" t="s">
        <v>497</v>
      </c>
      <c r="B323" s="76" t="s">
        <v>501</v>
      </c>
      <c r="C323" s="77" t="s">
        <v>431</v>
      </c>
      <c r="D323" s="337" t="s">
        <v>432</v>
      </c>
      <c r="E323" s="337"/>
      <c r="F323" s="337"/>
      <c r="G323" s="76" t="s">
        <v>433</v>
      </c>
      <c r="H323" s="76">
        <v>1.08</v>
      </c>
      <c r="I323" s="76" t="s">
        <v>249</v>
      </c>
      <c r="J323" s="76" t="s">
        <v>502</v>
      </c>
      <c r="K323" s="78"/>
      <c r="L323" s="76"/>
      <c r="M323" s="78"/>
      <c r="N323" s="76"/>
      <c r="O323" s="79"/>
      <c r="AF323" s="74"/>
      <c r="AG323" s="74"/>
      <c r="AH323" s="74" t="s">
        <v>432</v>
      </c>
      <c r="AM323" s="74"/>
    </row>
    <row r="324" spans="1:41" s="47" customFormat="1" ht="68.25" x14ac:dyDescent="0.25">
      <c r="A324" s="80"/>
      <c r="B324" s="81"/>
      <c r="C324" s="82" t="s">
        <v>281</v>
      </c>
      <c r="D324" s="333" t="s">
        <v>282</v>
      </c>
      <c r="E324" s="333"/>
      <c r="F324" s="333"/>
      <c r="G324" s="333"/>
      <c r="H324" s="333"/>
      <c r="I324" s="333"/>
      <c r="J324" s="333"/>
      <c r="K324" s="333"/>
      <c r="L324" s="333"/>
      <c r="M324" s="333"/>
      <c r="N324" s="333"/>
      <c r="O324" s="338"/>
      <c r="AF324" s="74"/>
      <c r="AG324" s="74"/>
      <c r="AH324" s="74"/>
      <c r="AI324" s="50" t="s">
        <v>282</v>
      </c>
      <c r="AM324" s="74"/>
    </row>
    <row r="325" spans="1:41" s="47" customFormat="1" ht="15" x14ac:dyDescent="0.25">
      <c r="A325" s="80"/>
      <c r="B325" s="83"/>
      <c r="C325" s="82" t="s">
        <v>294</v>
      </c>
      <c r="D325" s="318" t="s">
        <v>297</v>
      </c>
      <c r="E325" s="318"/>
      <c r="F325" s="318"/>
      <c r="G325" s="84"/>
      <c r="H325" s="85"/>
      <c r="I325" s="85"/>
      <c r="J325" s="85"/>
      <c r="K325" s="86">
        <v>479.33</v>
      </c>
      <c r="L325" s="87">
        <v>1.1499999999999999</v>
      </c>
      <c r="M325" s="86">
        <v>595.33000000000004</v>
      </c>
      <c r="N325" s="87">
        <v>13.24</v>
      </c>
      <c r="O325" s="89">
        <v>7882.17</v>
      </c>
      <c r="AF325" s="74"/>
      <c r="AG325" s="74"/>
      <c r="AH325" s="74"/>
      <c r="AJ325" s="50" t="s">
        <v>297</v>
      </c>
      <c r="AM325" s="74"/>
    </row>
    <row r="326" spans="1:41" s="47" customFormat="1" ht="15" x14ac:dyDescent="0.25">
      <c r="A326" s="80"/>
      <c r="B326" s="83"/>
      <c r="C326" s="82" t="s">
        <v>298</v>
      </c>
      <c r="D326" s="318" t="s">
        <v>299</v>
      </c>
      <c r="E326" s="318"/>
      <c r="F326" s="318"/>
      <c r="G326" s="84"/>
      <c r="H326" s="85"/>
      <c r="I326" s="85"/>
      <c r="J326" s="85"/>
      <c r="K326" s="86">
        <v>93.5</v>
      </c>
      <c r="L326" s="87">
        <v>1.1499999999999999</v>
      </c>
      <c r="M326" s="86">
        <v>116.13</v>
      </c>
      <c r="N326" s="87">
        <v>44.77</v>
      </c>
      <c r="O326" s="89">
        <v>5199.1400000000003</v>
      </c>
      <c r="AF326" s="74"/>
      <c r="AG326" s="74"/>
      <c r="AH326" s="74"/>
      <c r="AJ326" s="50" t="s">
        <v>299</v>
      </c>
      <c r="AM326" s="74"/>
    </row>
    <row r="327" spans="1:41" s="47" customFormat="1" ht="15" x14ac:dyDescent="0.25">
      <c r="A327" s="80"/>
      <c r="B327" s="83"/>
      <c r="C327" s="82"/>
      <c r="D327" s="318" t="s">
        <v>300</v>
      </c>
      <c r="E327" s="318"/>
      <c r="F327" s="318"/>
      <c r="G327" s="84" t="s">
        <v>285</v>
      </c>
      <c r="H327" s="87">
        <v>8.06</v>
      </c>
      <c r="I327" s="87">
        <v>1.1499999999999999</v>
      </c>
      <c r="J327" s="114">
        <v>10.01052</v>
      </c>
      <c r="K327" s="91"/>
      <c r="L327" s="85"/>
      <c r="M327" s="91"/>
      <c r="N327" s="85"/>
      <c r="O327" s="92"/>
      <c r="AF327" s="74"/>
      <c r="AG327" s="74"/>
      <c r="AH327" s="74"/>
      <c r="AK327" s="50" t="s">
        <v>300</v>
      </c>
      <c r="AM327" s="74"/>
    </row>
    <row r="328" spans="1:41" s="47" customFormat="1" ht="15" x14ac:dyDescent="0.25">
      <c r="A328" s="93"/>
      <c r="B328" s="84"/>
      <c r="C328" s="82"/>
      <c r="D328" s="341" t="s">
        <v>286</v>
      </c>
      <c r="E328" s="341"/>
      <c r="F328" s="341"/>
      <c r="G328" s="94"/>
      <c r="H328" s="95"/>
      <c r="I328" s="95"/>
      <c r="J328" s="95"/>
      <c r="K328" s="96">
        <v>479.33</v>
      </c>
      <c r="L328" s="95"/>
      <c r="M328" s="96">
        <v>595.33000000000004</v>
      </c>
      <c r="N328" s="95"/>
      <c r="O328" s="98">
        <v>7882.17</v>
      </c>
      <c r="AF328" s="74"/>
      <c r="AG328" s="74"/>
      <c r="AH328" s="74"/>
      <c r="AL328" s="50" t="s">
        <v>286</v>
      </c>
      <c r="AM328" s="74"/>
    </row>
    <row r="329" spans="1:41" s="47" customFormat="1" ht="15" x14ac:dyDescent="0.25">
      <c r="A329" s="80"/>
      <c r="B329" s="83"/>
      <c r="C329" s="82"/>
      <c r="D329" s="318" t="s">
        <v>287</v>
      </c>
      <c r="E329" s="318"/>
      <c r="F329" s="318"/>
      <c r="G329" s="84"/>
      <c r="H329" s="85"/>
      <c r="I329" s="85"/>
      <c r="J329" s="85"/>
      <c r="K329" s="91"/>
      <c r="L329" s="85"/>
      <c r="M329" s="86">
        <v>116.13</v>
      </c>
      <c r="N329" s="85"/>
      <c r="O329" s="89">
        <v>5199.1400000000003</v>
      </c>
      <c r="AF329" s="74"/>
      <c r="AG329" s="74"/>
      <c r="AH329" s="74"/>
      <c r="AK329" s="50" t="s">
        <v>287</v>
      </c>
      <c r="AM329" s="74"/>
    </row>
    <row r="330" spans="1:41" s="47" customFormat="1" ht="45" x14ac:dyDescent="0.25">
      <c r="A330" s="80"/>
      <c r="B330" s="83"/>
      <c r="C330" s="82" t="s">
        <v>435</v>
      </c>
      <c r="D330" s="318" t="s">
        <v>436</v>
      </c>
      <c r="E330" s="318"/>
      <c r="F330" s="318"/>
      <c r="G330" s="84" t="s">
        <v>290</v>
      </c>
      <c r="H330" s="99">
        <v>92</v>
      </c>
      <c r="I330" s="85"/>
      <c r="J330" s="99">
        <v>92</v>
      </c>
      <c r="K330" s="91"/>
      <c r="L330" s="85"/>
      <c r="M330" s="86">
        <v>106.84</v>
      </c>
      <c r="N330" s="85"/>
      <c r="O330" s="89">
        <v>4783.21</v>
      </c>
      <c r="AF330" s="74"/>
      <c r="AG330" s="74"/>
      <c r="AH330" s="74"/>
      <c r="AK330" s="50" t="s">
        <v>436</v>
      </c>
      <c r="AM330" s="74"/>
    </row>
    <row r="331" spans="1:41" s="47" customFormat="1" ht="45" x14ac:dyDescent="0.25">
      <c r="A331" s="80"/>
      <c r="B331" s="83"/>
      <c r="C331" s="82" t="s">
        <v>437</v>
      </c>
      <c r="D331" s="318" t="s">
        <v>438</v>
      </c>
      <c r="E331" s="318"/>
      <c r="F331" s="318"/>
      <c r="G331" s="84" t="s">
        <v>290</v>
      </c>
      <c r="H331" s="99">
        <v>46</v>
      </c>
      <c r="I331" s="85"/>
      <c r="J331" s="99">
        <v>46</v>
      </c>
      <c r="K331" s="91"/>
      <c r="L331" s="85"/>
      <c r="M331" s="86">
        <v>53.42</v>
      </c>
      <c r="N331" s="85"/>
      <c r="O331" s="89">
        <v>2391.6</v>
      </c>
      <c r="AF331" s="74"/>
      <c r="AG331" s="74"/>
      <c r="AH331" s="74"/>
      <c r="AK331" s="50" t="s">
        <v>438</v>
      </c>
      <c r="AM331" s="74"/>
    </row>
    <row r="332" spans="1:41" s="47" customFormat="1" ht="15" x14ac:dyDescent="0.25">
      <c r="A332" s="80"/>
      <c r="B332" s="100"/>
      <c r="C332" s="101"/>
      <c r="D332" s="342" t="s">
        <v>293</v>
      </c>
      <c r="E332" s="342"/>
      <c r="F332" s="342"/>
      <c r="G332" s="76"/>
      <c r="H332" s="102"/>
      <c r="I332" s="102"/>
      <c r="J332" s="102"/>
      <c r="K332" s="103"/>
      <c r="L332" s="102"/>
      <c r="M332" s="110">
        <v>755.59</v>
      </c>
      <c r="N332" s="95"/>
      <c r="O332" s="105">
        <v>15056.98</v>
      </c>
      <c r="AF332" s="74"/>
      <c r="AG332" s="74"/>
      <c r="AH332" s="74"/>
      <c r="AM332" s="74" t="s">
        <v>293</v>
      </c>
    </row>
    <row r="333" spans="1:41" s="47" customFormat="1" ht="45" x14ac:dyDescent="0.25">
      <c r="A333" s="75" t="s">
        <v>501</v>
      </c>
      <c r="B333" s="76" t="s">
        <v>280</v>
      </c>
      <c r="C333" s="107" t="s">
        <v>440</v>
      </c>
      <c r="D333" s="337" t="s">
        <v>441</v>
      </c>
      <c r="E333" s="337"/>
      <c r="F333" s="337"/>
      <c r="G333" s="76" t="s">
        <v>107</v>
      </c>
      <c r="H333" s="76">
        <v>1003</v>
      </c>
      <c r="I333" s="76" t="s">
        <v>249</v>
      </c>
      <c r="J333" s="76" t="s">
        <v>503</v>
      </c>
      <c r="K333" s="78" t="s">
        <v>443</v>
      </c>
      <c r="L333" s="76" t="s">
        <v>444</v>
      </c>
      <c r="M333" s="78" t="s">
        <v>504</v>
      </c>
      <c r="N333" s="76" t="s">
        <v>316</v>
      </c>
      <c r="O333" s="79" t="s">
        <v>505</v>
      </c>
      <c r="AF333" s="74"/>
      <c r="AG333" s="74"/>
      <c r="AH333" s="74" t="s">
        <v>441</v>
      </c>
      <c r="AM333" s="74"/>
    </row>
    <row r="334" spans="1:41" s="47" customFormat="1" ht="15" x14ac:dyDescent="0.25">
      <c r="A334" s="106"/>
      <c r="B334" s="46"/>
      <c r="C334" s="101"/>
      <c r="D334" s="318" t="s">
        <v>318</v>
      </c>
      <c r="E334" s="318"/>
      <c r="F334" s="318"/>
      <c r="G334" s="318"/>
      <c r="H334" s="318"/>
      <c r="I334" s="318"/>
      <c r="J334" s="318"/>
      <c r="K334" s="318"/>
      <c r="L334" s="318"/>
      <c r="M334" s="318"/>
      <c r="N334" s="318"/>
      <c r="O334" s="343"/>
      <c r="AF334" s="74"/>
      <c r="AG334" s="74"/>
      <c r="AH334" s="74"/>
      <c r="AM334" s="74"/>
      <c r="AN334" s="50" t="s">
        <v>318</v>
      </c>
    </row>
    <row r="335" spans="1:41" s="47" customFormat="1" ht="15" x14ac:dyDescent="0.25">
      <c r="A335" s="106"/>
      <c r="B335" s="100"/>
      <c r="C335" s="101"/>
      <c r="D335" s="318" t="s">
        <v>447</v>
      </c>
      <c r="E335" s="318"/>
      <c r="F335" s="318"/>
      <c r="G335" s="318"/>
      <c r="H335" s="318"/>
      <c r="I335" s="318"/>
      <c r="J335" s="318"/>
      <c r="K335" s="318"/>
      <c r="L335" s="318"/>
      <c r="M335" s="318"/>
      <c r="N335" s="318"/>
      <c r="O335" s="343"/>
      <c r="AF335" s="74"/>
      <c r="AG335" s="74"/>
      <c r="AH335" s="74"/>
      <c r="AM335" s="74"/>
      <c r="AO335" s="50" t="s">
        <v>447</v>
      </c>
    </row>
    <row r="336" spans="1:41" s="47" customFormat="1" ht="15" x14ac:dyDescent="0.25">
      <c r="A336" s="80"/>
      <c r="B336" s="81"/>
      <c r="C336" s="82"/>
      <c r="D336" s="333" t="s">
        <v>448</v>
      </c>
      <c r="E336" s="333"/>
      <c r="F336" s="333"/>
      <c r="G336" s="333"/>
      <c r="H336" s="333"/>
      <c r="I336" s="333"/>
      <c r="J336" s="333"/>
      <c r="K336" s="333"/>
      <c r="L336" s="333"/>
      <c r="M336" s="333"/>
      <c r="N336" s="333"/>
      <c r="O336" s="338"/>
      <c r="AF336" s="74"/>
      <c r="AG336" s="74"/>
      <c r="AH336" s="74"/>
      <c r="AI336" s="50" t="s">
        <v>448</v>
      </c>
      <c r="AM336" s="74"/>
    </row>
    <row r="337" spans="1:39" s="47" customFormat="1" ht="15" x14ac:dyDescent="0.25">
      <c r="A337" s="80"/>
      <c r="B337" s="100"/>
      <c r="C337" s="101"/>
      <c r="D337" s="342" t="s">
        <v>293</v>
      </c>
      <c r="E337" s="342"/>
      <c r="F337" s="342"/>
      <c r="G337" s="76"/>
      <c r="H337" s="102"/>
      <c r="I337" s="102"/>
      <c r="J337" s="102"/>
      <c r="K337" s="103"/>
      <c r="L337" s="102"/>
      <c r="M337" s="104">
        <v>101483.3</v>
      </c>
      <c r="N337" s="95"/>
      <c r="O337" s="105">
        <v>828103.73</v>
      </c>
      <c r="AF337" s="74"/>
      <c r="AG337" s="74"/>
      <c r="AH337" s="74"/>
      <c r="AM337" s="74" t="s">
        <v>293</v>
      </c>
    </row>
    <row r="338" spans="1:39" s="47" customFormat="1" ht="57" x14ac:dyDescent="0.25">
      <c r="A338" s="75" t="s">
        <v>280</v>
      </c>
      <c r="B338" s="76" t="s">
        <v>506</v>
      </c>
      <c r="C338" s="77" t="s">
        <v>487</v>
      </c>
      <c r="D338" s="337" t="s">
        <v>488</v>
      </c>
      <c r="E338" s="337"/>
      <c r="F338" s="337"/>
      <c r="G338" s="76" t="s">
        <v>433</v>
      </c>
      <c r="H338" s="76">
        <v>1.0029999999999999</v>
      </c>
      <c r="I338" s="76" t="s">
        <v>249</v>
      </c>
      <c r="J338" s="76" t="s">
        <v>507</v>
      </c>
      <c r="K338" s="78"/>
      <c r="L338" s="76"/>
      <c r="M338" s="78"/>
      <c r="N338" s="76"/>
      <c r="O338" s="79"/>
      <c r="AF338" s="74"/>
      <c r="AG338" s="74"/>
      <c r="AH338" s="74" t="s">
        <v>488</v>
      </c>
      <c r="AM338" s="74"/>
    </row>
    <row r="339" spans="1:39" s="47" customFormat="1" ht="68.25" x14ac:dyDescent="0.25">
      <c r="A339" s="80"/>
      <c r="B339" s="81"/>
      <c r="C339" s="82" t="s">
        <v>281</v>
      </c>
      <c r="D339" s="333" t="s">
        <v>282</v>
      </c>
      <c r="E339" s="333"/>
      <c r="F339" s="333"/>
      <c r="G339" s="333"/>
      <c r="H339" s="333"/>
      <c r="I339" s="333"/>
      <c r="J339" s="333"/>
      <c r="K339" s="333"/>
      <c r="L339" s="333"/>
      <c r="M339" s="333"/>
      <c r="N339" s="333"/>
      <c r="O339" s="338"/>
      <c r="AF339" s="74"/>
      <c r="AG339" s="74"/>
      <c r="AH339" s="74"/>
      <c r="AI339" s="50" t="s">
        <v>282</v>
      </c>
      <c r="AM339" s="74"/>
    </row>
    <row r="340" spans="1:39" s="47" customFormat="1" ht="15" x14ac:dyDescent="0.25">
      <c r="A340" s="80"/>
      <c r="B340" s="83"/>
      <c r="C340" s="82" t="s">
        <v>249</v>
      </c>
      <c r="D340" s="318" t="s">
        <v>283</v>
      </c>
      <c r="E340" s="318"/>
      <c r="F340" s="318"/>
      <c r="G340" s="84"/>
      <c r="H340" s="85"/>
      <c r="I340" s="85"/>
      <c r="J340" s="85"/>
      <c r="K340" s="86">
        <v>101.4</v>
      </c>
      <c r="L340" s="87">
        <v>1.1499999999999999</v>
      </c>
      <c r="M340" s="86">
        <v>116.96</v>
      </c>
      <c r="N340" s="87">
        <v>44.77</v>
      </c>
      <c r="O340" s="89">
        <v>5236.3</v>
      </c>
      <c r="AF340" s="74"/>
      <c r="AG340" s="74"/>
      <c r="AH340" s="74"/>
      <c r="AJ340" s="50" t="s">
        <v>283</v>
      </c>
      <c r="AM340" s="74"/>
    </row>
    <row r="341" spans="1:39" s="47" customFormat="1" ht="15" x14ac:dyDescent="0.25">
      <c r="A341" s="80"/>
      <c r="B341" s="83"/>
      <c r="C341" s="82" t="s">
        <v>294</v>
      </c>
      <c r="D341" s="318" t="s">
        <v>297</v>
      </c>
      <c r="E341" s="318"/>
      <c r="F341" s="318"/>
      <c r="G341" s="84"/>
      <c r="H341" s="85"/>
      <c r="I341" s="85"/>
      <c r="J341" s="85"/>
      <c r="K341" s="88">
        <v>3563.26</v>
      </c>
      <c r="L341" s="87">
        <v>1.1499999999999999</v>
      </c>
      <c r="M341" s="88">
        <v>4110.04</v>
      </c>
      <c r="N341" s="87">
        <v>13.24</v>
      </c>
      <c r="O341" s="89">
        <v>54416.93</v>
      </c>
      <c r="AF341" s="74"/>
      <c r="AG341" s="74"/>
      <c r="AH341" s="74"/>
      <c r="AJ341" s="50" t="s">
        <v>297</v>
      </c>
      <c r="AM341" s="74"/>
    </row>
    <row r="342" spans="1:39" s="47" customFormat="1" ht="15" x14ac:dyDescent="0.25">
      <c r="A342" s="80"/>
      <c r="B342" s="83"/>
      <c r="C342" s="82" t="s">
        <v>298</v>
      </c>
      <c r="D342" s="318" t="s">
        <v>299</v>
      </c>
      <c r="E342" s="318"/>
      <c r="F342" s="318"/>
      <c r="G342" s="84"/>
      <c r="H342" s="85"/>
      <c r="I342" s="85"/>
      <c r="J342" s="85"/>
      <c r="K342" s="86">
        <v>507.6</v>
      </c>
      <c r="L342" s="87">
        <v>1.1499999999999999</v>
      </c>
      <c r="M342" s="86">
        <v>585.49</v>
      </c>
      <c r="N342" s="87">
        <v>44.77</v>
      </c>
      <c r="O342" s="89">
        <v>26212.39</v>
      </c>
      <c r="AF342" s="74"/>
      <c r="AG342" s="74"/>
      <c r="AH342" s="74"/>
      <c r="AJ342" s="50" t="s">
        <v>299</v>
      </c>
      <c r="AM342" s="74"/>
    </row>
    <row r="343" spans="1:39" s="47" customFormat="1" ht="15" x14ac:dyDescent="0.25">
      <c r="A343" s="80"/>
      <c r="B343" s="83"/>
      <c r="C343" s="82" t="s">
        <v>310</v>
      </c>
      <c r="D343" s="318" t="s">
        <v>329</v>
      </c>
      <c r="E343" s="318"/>
      <c r="F343" s="318"/>
      <c r="G343" s="84"/>
      <c r="H343" s="85"/>
      <c r="I343" s="85"/>
      <c r="J343" s="85"/>
      <c r="K343" s="86">
        <v>4.34</v>
      </c>
      <c r="L343" s="85"/>
      <c r="M343" s="86">
        <v>4.3499999999999996</v>
      </c>
      <c r="N343" s="87">
        <v>8.16</v>
      </c>
      <c r="O343" s="115">
        <v>35.5</v>
      </c>
      <c r="AF343" s="74"/>
      <c r="AG343" s="74"/>
      <c r="AH343" s="74"/>
      <c r="AJ343" s="50" t="s">
        <v>329</v>
      </c>
      <c r="AM343" s="74"/>
    </row>
    <row r="344" spans="1:39" s="47" customFormat="1" ht="15" x14ac:dyDescent="0.25">
      <c r="A344" s="80"/>
      <c r="B344" s="83"/>
      <c r="C344" s="82"/>
      <c r="D344" s="318" t="s">
        <v>284</v>
      </c>
      <c r="E344" s="318"/>
      <c r="F344" s="318"/>
      <c r="G344" s="84" t="s">
        <v>285</v>
      </c>
      <c r="H344" s="99">
        <v>13</v>
      </c>
      <c r="I344" s="87">
        <v>1.1499999999999999</v>
      </c>
      <c r="J344" s="114">
        <v>14.99485</v>
      </c>
      <c r="K344" s="91"/>
      <c r="L344" s="85"/>
      <c r="M344" s="91"/>
      <c r="N344" s="85"/>
      <c r="O344" s="92"/>
      <c r="AF344" s="74"/>
      <c r="AG344" s="74"/>
      <c r="AH344" s="74"/>
      <c r="AK344" s="50" t="s">
        <v>284</v>
      </c>
      <c r="AM344" s="74"/>
    </row>
    <row r="345" spans="1:39" s="47" customFormat="1" ht="15" x14ac:dyDescent="0.25">
      <c r="A345" s="80"/>
      <c r="B345" s="83"/>
      <c r="C345" s="82"/>
      <c r="D345" s="318" t="s">
        <v>300</v>
      </c>
      <c r="E345" s="318"/>
      <c r="F345" s="318"/>
      <c r="G345" s="84" t="s">
        <v>285</v>
      </c>
      <c r="H345" s="113">
        <v>37.6</v>
      </c>
      <c r="I345" s="87">
        <v>1.1499999999999999</v>
      </c>
      <c r="J345" s="114">
        <v>43.369720000000001</v>
      </c>
      <c r="K345" s="91"/>
      <c r="L345" s="85"/>
      <c r="M345" s="91"/>
      <c r="N345" s="85"/>
      <c r="O345" s="92"/>
      <c r="AF345" s="74"/>
      <c r="AG345" s="74"/>
      <c r="AH345" s="74"/>
      <c r="AK345" s="50" t="s">
        <v>300</v>
      </c>
      <c r="AM345" s="74"/>
    </row>
    <row r="346" spans="1:39" s="47" customFormat="1" ht="15" x14ac:dyDescent="0.25">
      <c r="A346" s="93"/>
      <c r="B346" s="84"/>
      <c r="C346" s="82"/>
      <c r="D346" s="341" t="s">
        <v>286</v>
      </c>
      <c r="E346" s="341"/>
      <c r="F346" s="341"/>
      <c r="G346" s="94"/>
      <c r="H346" s="95"/>
      <c r="I346" s="95"/>
      <c r="J346" s="95"/>
      <c r="K346" s="97">
        <v>3669</v>
      </c>
      <c r="L346" s="95"/>
      <c r="M346" s="97">
        <v>4231.3500000000004</v>
      </c>
      <c r="N346" s="95"/>
      <c r="O346" s="98">
        <v>59688.73</v>
      </c>
      <c r="AF346" s="74"/>
      <c r="AG346" s="74"/>
      <c r="AH346" s="74"/>
      <c r="AL346" s="50" t="s">
        <v>286</v>
      </c>
      <c r="AM346" s="74"/>
    </row>
    <row r="347" spans="1:39" s="47" customFormat="1" ht="15" x14ac:dyDescent="0.25">
      <c r="A347" s="80"/>
      <c r="B347" s="83"/>
      <c r="C347" s="82"/>
      <c r="D347" s="318" t="s">
        <v>287</v>
      </c>
      <c r="E347" s="318"/>
      <c r="F347" s="318"/>
      <c r="G347" s="84"/>
      <c r="H347" s="85"/>
      <c r="I347" s="85"/>
      <c r="J347" s="85"/>
      <c r="K347" s="91"/>
      <c r="L347" s="85"/>
      <c r="M347" s="86">
        <v>702.45</v>
      </c>
      <c r="N347" s="85"/>
      <c r="O347" s="89">
        <v>31448.69</v>
      </c>
      <c r="AF347" s="74"/>
      <c r="AG347" s="74"/>
      <c r="AH347" s="74"/>
      <c r="AK347" s="50" t="s">
        <v>287</v>
      </c>
      <c r="AM347" s="74"/>
    </row>
    <row r="348" spans="1:39" s="47" customFormat="1" ht="45" x14ac:dyDescent="0.25">
      <c r="A348" s="80"/>
      <c r="B348" s="83"/>
      <c r="C348" s="82" t="s">
        <v>435</v>
      </c>
      <c r="D348" s="318" t="s">
        <v>436</v>
      </c>
      <c r="E348" s="318"/>
      <c r="F348" s="318"/>
      <c r="G348" s="84" t="s">
        <v>290</v>
      </c>
      <c r="H348" s="99">
        <v>92</v>
      </c>
      <c r="I348" s="85"/>
      <c r="J348" s="99">
        <v>92</v>
      </c>
      <c r="K348" s="91"/>
      <c r="L348" s="85"/>
      <c r="M348" s="86">
        <v>646.25</v>
      </c>
      <c r="N348" s="85"/>
      <c r="O348" s="89">
        <v>28932.79</v>
      </c>
      <c r="AF348" s="74"/>
      <c r="AG348" s="74"/>
      <c r="AH348" s="74"/>
      <c r="AK348" s="50" t="s">
        <v>436</v>
      </c>
      <c r="AM348" s="74"/>
    </row>
    <row r="349" spans="1:39" s="47" customFormat="1" ht="45" x14ac:dyDescent="0.25">
      <c r="A349" s="80"/>
      <c r="B349" s="83"/>
      <c r="C349" s="82" t="s">
        <v>437</v>
      </c>
      <c r="D349" s="318" t="s">
        <v>438</v>
      </c>
      <c r="E349" s="318"/>
      <c r="F349" s="318"/>
      <c r="G349" s="84" t="s">
        <v>290</v>
      </c>
      <c r="H349" s="99">
        <v>46</v>
      </c>
      <c r="I349" s="85"/>
      <c r="J349" s="99">
        <v>46</v>
      </c>
      <c r="K349" s="91"/>
      <c r="L349" s="85"/>
      <c r="M349" s="86">
        <v>323.13</v>
      </c>
      <c r="N349" s="85"/>
      <c r="O349" s="89">
        <v>14466.4</v>
      </c>
      <c r="AF349" s="74"/>
      <c r="AG349" s="74"/>
      <c r="AH349" s="74"/>
      <c r="AK349" s="50" t="s">
        <v>438</v>
      </c>
      <c r="AM349" s="74"/>
    </row>
    <row r="350" spans="1:39" s="47" customFormat="1" ht="15" x14ac:dyDescent="0.25">
      <c r="A350" s="80"/>
      <c r="B350" s="100"/>
      <c r="C350" s="101"/>
      <c r="D350" s="342" t="s">
        <v>293</v>
      </c>
      <c r="E350" s="342"/>
      <c r="F350" s="342"/>
      <c r="G350" s="76"/>
      <c r="H350" s="102"/>
      <c r="I350" s="102"/>
      <c r="J350" s="102"/>
      <c r="K350" s="103"/>
      <c r="L350" s="102"/>
      <c r="M350" s="104">
        <v>5200.7299999999996</v>
      </c>
      <c r="N350" s="95"/>
      <c r="O350" s="105">
        <v>103087.92</v>
      </c>
      <c r="AF350" s="74"/>
      <c r="AG350" s="74"/>
      <c r="AH350" s="74"/>
      <c r="AM350" s="74" t="s">
        <v>293</v>
      </c>
    </row>
    <row r="351" spans="1:39" s="47" customFormat="1" ht="57" x14ac:dyDescent="0.25">
      <c r="A351" s="75" t="s">
        <v>506</v>
      </c>
      <c r="B351" s="76" t="s">
        <v>508</v>
      </c>
      <c r="C351" s="77" t="s">
        <v>343</v>
      </c>
      <c r="D351" s="337" t="s">
        <v>344</v>
      </c>
      <c r="E351" s="337"/>
      <c r="F351" s="337"/>
      <c r="G351" s="76" t="s">
        <v>303</v>
      </c>
      <c r="H351" s="76">
        <v>153.6</v>
      </c>
      <c r="I351" s="76" t="s">
        <v>249</v>
      </c>
      <c r="J351" s="76" t="s">
        <v>509</v>
      </c>
      <c r="K351" s="78" t="s">
        <v>346</v>
      </c>
      <c r="L351" s="76"/>
      <c r="M351" s="78" t="s">
        <v>510</v>
      </c>
      <c r="N351" s="76" t="s">
        <v>307</v>
      </c>
      <c r="O351" s="79" t="s">
        <v>511</v>
      </c>
      <c r="AF351" s="74"/>
      <c r="AG351" s="74"/>
      <c r="AH351" s="74" t="s">
        <v>344</v>
      </c>
      <c r="AM351" s="74"/>
    </row>
    <row r="352" spans="1:39" s="47" customFormat="1" ht="15" x14ac:dyDescent="0.25">
      <c r="A352" s="80"/>
      <c r="B352" s="100"/>
      <c r="C352" s="101"/>
      <c r="D352" s="342" t="s">
        <v>293</v>
      </c>
      <c r="E352" s="342"/>
      <c r="F352" s="342"/>
      <c r="G352" s="76"/>
      <c r="H352" s="102"/>
      <c r="I352" s="102"/>
      <c r="J352" s="102"/>
      <c r="K352" s="103"/>
      <c r="L352" s="102"/>
      <c r="M352" s="110">
        <v>503.81</v>
      </c>
      <c r="N352" s="95"/>
      <c r="O352" s="105">
        <v>6670.44</v>
      </c>
      <c r="AF352" s="74"/>
      <c r="AG352" s="74"/>
      <c r="AH352" s="74"/>
      <c r="AM352" s="74" t="s">
        <v>293</v>
      </c>
    </row>
    <row r="353" spans="1:43" s="47" customFormat="1" ht="34.5" x14ac:dyDescent="0.25">
      <c r="A353" s="75" t="s">
        <v>508</v>
      </c>
      <c r="B353" s="76" t="s">
        <v>512</v>
      </c>
      <c r="C353" s="77" t="s">
        <v>350</v>
      </c>
      <c r="D353" s="337" t="s">
        <v>351</v>
      </c>
      <c r="E353" s="337"/>
      <c r="F353" s="337"/>
      <c r="G353" s="76" t="s">
        <v>303</v>
      </c>
      <c r="H353" s="76">
        <v>38.4</v>
      </c>
      <c r="I353" s="76" t="s">
        <v>249</v>
      </c>
      <c r="J353" s="76" t="s">
        <v>513</v>
      </c>
      <c r="K353" s="78" t="s">
        <v>353</v>
      </c>
      <c r="L353" s="76" t="s">
        <v>354</v>
      </c>
      <c r="M353" s="78" t="s">
        <v>514</v>
      </c>
      <c r="N353" s="76" t="s">
        <v>307</v>
      </c>
      <c r="O353" s="79" t="s">
        <v>515</v>
      </c>
      <c r="AF353" s="74"/>
      <c r="AG353" s="74"/>
      <c r="AH353" s="74" t="s">
        <v>351</v>
      </c>
      <c r="AM353" s="74"/>
    </row>
    <row r="354" spans="1:43" s="47" customFormat="1" ht="68.25" x14ac:dyDescent="0.25">
      <c r="A354" s="80"/>
      <c r="B354" s="81"/>
      <c r="C354" s="82" t="s">
        <v>281</v>
      </c>
      <c r="D354" s="333" t="s">
        <v>282</v>
      </c>
      <c r="E354" s="333"/>
      <c r="F354" s="333"/>
      <c r="G354" s="333"/>
      <c r="H354" s="333"/>
      <c r="I354" s="333"/>
      <c r="J354" s="333"/>
      <c r="K354" s="333"/>
      <c r="L354" s="333"/>
      <c r="M354" s="333"/>
      <c r="N354" s="333"/>
      <c r="O354" s="338"/>
      <c r="AF354" s="74"/>
      <c r="AG354" s="74"/>
      <c r="AH354" s="74"/>
      <c r="AI354" s="50" t="s">
        <v>282</v>
      </c>
      <c r="AM354" s="74"/>
    </row>
    <row r="355" spans="1:43" s="47" customFormat="1" ht="15" x14ac:dyDescent="0.25">
      <c r="A355" s="80"/>
      <c r="B355" s="100"/>
      <c r="C355" s="101"/>
      <c r="D355" s="342" t="s">
        <v>293</v>
      </c>
      <c r="E355" s="342"/>
      <c r="F355" s="342"/>
      <c r="G355" s="76"/>
      <c r="H355" s="102"/>
      <c r="I355" s="102"/>
      <c r="J355" s="102"/>
      <c r="K355" s="103"/>
      <c r="L355" s="102"/>
      <c r="M355" s="104">
        <v>1898</v>
      </c>
      <c r="N355" s="95"/>
      <c r="O355" s="105">
        <v>25129.52</v>
      </c>
      <c r="AF355" s="74"/>
      <c r="AG355" s="74"/>
      <c r="AH355" s="74"/>
      <c r="AM355" s="74" t="s">
        <v>293</v>
      </c>
    </row>
    <row r="356" spans="1:43" s="47" customFormat="1" ht="45" x14ac:dyDescent="0.25">
      <c r="A356" s="75" t="s">
        <v>512</v>
      </c>
      <c r="B356" s="76" t="s">
        <v>516</v>
      </c>
      <c r="C356" s="116" t="s">
        <v>311</v>
      </c>
      <c r="D356" s="337" t="s">
        <v>312</v>
      </c>
      <c r="E356" s="337"/>
      <c r="F356" s="337"/>
      <c r="G356" s="76" t="s">
        <v>107</v>
      </c>
      <c r="H356" s="76">
        <v>76.8</v>
      </c>
      <c r="I356" s="76" t="s">
        <v>249</v>
      </c>
      <c r="J356" s="76" t="s">
        <v>500</v>
      </c>
      <c r="K356" s="78" t="s">
        <v>314</v>
      </c>
      <c r="L356" s="76"/>
      <c r="M356" s="78" t="s">
        <v>517</v>
      </c>
      <c r="N356" s="76" t="s">
        <v>316</v>
      </c>
      <c r="O356" s="79" t="s">
        <v>518</v>
      </c>
      <c r="AF356" s="74"/>
      <c r="AG356" s="74"/>
      <c r="AH356" s="74" t="s">
        <v>312</v>
      </c>
      <c r="AM356" s="74"/>
    </row>
    <row r="357" spans="1:43" s="47" customFormat="1" ht="15" x14ac:dyDescent="0.25">
      <c r="A357" s="106"/>
      <c r="B357" s="46"/>
      <c r="C357" s="101"/>
      <c r="D357" s="318" t="s">
        <v>318</v>
      </c>
      <c r="E357" s="318"/>
      <c r="F357" s="318"/>
      <c r="G357" s="318"/>
      <c r="H357" s="318"/>
      <c r="I357" s="318"/>
      <c r="J357" s="318"/>
      <c r="K357" s="318"/>
      <c r="L357" s="318"/>
      <c r="M357" s="318"/>
      <c r="N357" s="318"/>
      <c r="O357" s="343"/>
      <c r="AF357" s="74"/>
      <c r="AG357" s="74"/>
      <c r="AH357" s="74"/>
      <c r="AM357" s="74"/>
      <c r="AN357" s="50" t="s">
        <v>318</v>
      </c>
    </row>
    <row r="358" spans="1:43" s="47" customFormat="1" ht="15" x14ac:dyDescent="0.25">
      <c r="A358" s="106"/>
      <c r="B358" s="100"/>
      <c r="C358" s="101"/>
      <c r="D358" s="318" t="s">
        <v>319</v>
      </c>
      <c r="E358" s="318"/>
      <c r="F358" s="318"/>
      <c r="G358" s="318"/>
      <c r="H358" s="318"/>
      <c r="I358" s="318"/>
      <c r="J358" s="318"/>
      <c r="K358" s="318"/>
      <c r="L358" s="318"/>
      <c r="M358" s="318"/>
      <c r="N358" s="318"/>
      <c r="O358" s="343"/>
      <c r="AF358" s="74"/>
      <c r="AG358" s="74"/>
      <c r="AH358" s="74"/>
      <c r="AM358" s="74"/>
      <c r="AO358" s="50" t="s">
        <v>319</v>
      </c>
    </row>
    <row r="359" spans="1:43" s="47" customFormat="1" ht="15" x14ac:dyDescent="0.25">
      <c r="A359" s="80"/>
      <c r="B359" s="100"/>
      <c r="C359" s="101"/>
      <c r="D359" s="342" t="s">
        <v>293</v>
      </c>
      <c r="E359" s="342"/>
      <c r="F359" s="342"/>
      <c r="G359" s="76"/>
      <c r="H359" s="102"/>
      <c r="I359" s="102"/>
      <c r="J359" s="102"/>
      <c r="K359" s="103"/>
      <c r="L359" s="102"/>
      <c r="M359" s="104">
        <v>12470.78</v>
      </c>
      <c r="N359" s="95"/>
      <c r="O359" s="105">
        <v>101761.56</v>
      </c>
      <c r="AF359" s="74"/>
      <c r="AG359" s="74"/>
      <c r="AH359" s="74"/>
      <c r="AM359" s="74" t="s">
        <v>293</v>
      </c>
    </row>
    <row r="360" spans="1:43" s="47" customFormat="1" ht="15" x14ac:dyDescent="0.25">
      <c r="A360" s="117"/>
      <c r="B360" s="51"/>
      <c r="C360" s="78"/>
      <c r="D360" s="342" t="s">
        <v>519</v>
      </c>
      <c r="E360" s="342"/>
      <c r="F360" s="342"/>
      <c r="G360" s="342"/>
      <c r="H360" s="342"/>
      <c r="I360" s="342"/>
      <c r="J360" s="342"/>
      <c r="K360" s="342"/>
      <c r="L360" s="342"/>
      <c r="M360" s="118"/>
      <c r="N360" s="119"/>
      <c r="O360" s="120"/>
      <c r="P360" s="121"/>
      <c r="AF360" s="74"/>
      <c r="AG360" s="74"/>
      <c r="AH360" s="74"/>
      <c r="AM360" s="74"/>
      <c r="AP360" s="74" t="s">
        <v>519</v>
      </c>
    </row>
    <row r="361" spans="1:43" s="47" customFormat="1" ht="15" x14ac:dyDescent="0.25">
      <c r="A361" s="80"/>
      <c r="B361" s="46"/>
      <c r="C361" s="82"/>
      <c r="D361" s="318" t="s">
        <v>520</v>
      </c>
      <c r="E361" s="318"/>
      <c r="F361" s="318"/>
      <c r="G361" s="318"/>
      <c r="H361" s="318"/>
      <c r="I361" s="318"/>
      <c r="J361" s="318"/>
      <c r="K361" s="318"/>
      <c r="L361" s="318"/>
      <c r="M361" s="122">
        <v>1988216.49</v>
      </c>
      <c r="N361" s="123"/>
      <c r="O361" s="124"/>
      <c r="P361" s="125"/>
      <c r="AF361" s="74"/>
      <c r="AG361" s="74"/>
      <c r="AH361" s="74"/>
      <c r="AM361" s="74"/>
      <c r="AP361" s="74"/>
      <c r="AQ361" s="50" t="s">
        <v>520</v>
      </c>
    </row>
    <row r="362" spans="1:43" s="47" customFormat="1" ht="15" x14ac:dyDescent="0.25">
      <c r="A362" s="80"/>
      <c r="B362" s="46"/>
      <c r="C362" s="82"/>
      <c r="D362" s="318" t="s">
        <v>521</v>
      </c>
      <c r="E362" s="318"/>
      <c r="F362" s="318"/>
      <c r="G362" s="318"/>
      <c r="H362" s="318"/>
      <c r="I362" s="318"/>
      <c r="J362" s="318"/>
      <c r="K362" s="318"/>
      <c r="L362" s="318"/>
      <c r="M362" s="125"/>
      <c r="N362" s="123"/>
      <c r="O362" s="124"/>
      <c r="P362" s="125"/>
      <c r="AF362" s="74"/>
      <c r="AG362" s="74"/>
      <c r="AH362" s="74"/>
      <c r="AM362" s="74"/>
      <c r="AP362" s="74"/>
      <c r="AQ362" s="50" t="s">
        <v>521</v>
      </c>
    </row>
    <row r="363" spans="1:43" s="47" customFormat="1" ht="15" x14ac:dyDescent="0.25">
      <c r="A363" s="80"/>
      <c r="B363" s="46"/>
      <c r="C363" s="82"/>
      <c r="D363" s="318" t="s">
        <v>522</v>
      </c>
      <c r="E363" s="318"/>
      <c r="F363" s="318"/>
      <c r="G363" s="318"/>
      <c r="H363" s="318"/>
      <c r="I363" s="318"/>
      <c r="J363" s="318"/>
      <c r="K363" s="318"/>
      <c r="L363" s="318"/>
      <c r="M363" s="122">
        <v>210042.34</v>
      </c>
      <c r="N363" s="123"/>
      <c r="O363" s="124"/>
      <c r="P363" s="125"/>
      <c r="AF363" s="74"/>
      <c r="AG363" s="74"/>
      <c r="AH363" s="74"/>
      <c r="AM363" s="74"/>
      <c r="AP363" s="74"/>
      <c r="AQ363" s="50" t="s">
        <v>522</v>
      </c>
    </row>
    <row r="364" spans="1:43" s="47" customFormat="1" ht="15" x14ac:dyDescent="0.25">
      <c r="A364" s="80"/>
      <c r="B364" s="46"/>
      <c r="C364" s="82"/>
      <c r="D364" s="318" t="s">
        <v>523</v>
      </c>
      <c r="E364" s="318"/>
      <c r="F364" s="318"/>
      <c r="G364" s="318"/>
      <c r="H364" s="318"/>
      <c r="I364" s="318"/>
      <c r="J364" s="318"/>
      <c r="K364" s="318"/>
      <c r="L364" s="318"/>
      <c r="M364" s="122">
        <v>989040.49</v>
      </c>
      <c r="N364" s="123"/>
      <c r="O364" s="124"/>
      <c r="P364" s="125"/>
      <c r="AF364" s="74"/>
      <c r="AG364" s="74"/>
      <c r="AH364" s="74"/>
      <c r="AM364" s="74"/>
      <c r="AP364" s="74"/>
      <c r="AQ364" s="50" t="s">
        <v>523</v>
      </c>
    </row>
    <row r="365" spans="1:43" s="47" customFormat="1" ht="15" x14ac:dyDescent="0.25">
      <c r="A365" s="80"/>
      <c r="B365" s="46"/>
      <c r="C365" s="82"/>
      <c r="D365" s="318" t="s">
        <v>524</v>
      </c>
      <c r="E365" s="318"/>
      <c r="F365" s="318"/>
      <c r="G365" s="318"/>
      <c r="H365" s="318"/>
      <c r="I365" s="318"/>
      <c r="J365" s="318"/>
      <c r="K365" s="318"/>
      <c r="L365" s="318"/>
      <c r="M365" s="122">
        <v>68284.990000000005</v>
      </c>
      <c r="N365" s="123"/>
      <c r="O365" s="124"/>
      <c r="P365" s="125"/>
      <c r="AF365" s="74"/>
      <c r="AG365" s="74"/>
      <c r="AH365" s="74"/>
      <c r="AM365" s="74"/>
      <c r="AP365" s="74"/>
      <c r="AQ365" s="50" t="s">
        <v>524</v>
      </c>
    </row>
    <row r="366" spans="1:43" s="47" customFormat="1" ht="15" x14ac:dyDescent="0.25">
      <c r="A366" s="80"/>
      <c r="B366" s="46"/>
      <c r="C366" s="82"/>
      <c r="D366" s="318" t="s">
        <v>525</v>
      </c>
      <c r="E366" s="318"/>
      <c r="F366" s="318"/>
      <c r="G366" s="318"/>
      <c r="H366" s="318"/>
      <c r="I366" s="318"/>
      <c r="J366" s="318"/>
      <c r="K366" s="318"/>
      <c r="L366" s="318"/>
      <c r="M366" s="122">
        <v>789133.66</v>
      </c>
      <c r="N366" s="123"/>
      <c r="O366" s="124"/>
      <c r="P366" s="125"/>
      <c r="AF366" s="74"/>
      <c r="AG366" s="74"/>
      <c r="AH366" s="74"/>
      <c r="AM366" s="74"/>
      <c r="AP366" s="74"/>
      <c r="AQ366" s="50" t="s">
        <v>525</v>
      </c>
    </row>
    <row r="367" spans="1:43" s="47" customFormat="1" ht="15" x14ac:dyDescent="0.25">
      <c r="A367" s="80"/>
      <c r="B367" s="46"/>
      <c r="C367" s="82"/>
      <c r="D367" s="318" t="s">
        <v>526</v>
      </c>
      <c r="E367" s="318"/>
      <c r="F367" s="318"/>
      <c r="G367" s="318"/>
      <c r="H367" s="318"/>
      <c r="I367" s="318"/>
      <c r="J367" s="318"/>
      <c r="K367" s="318"/>
      <c r="L367" s="318"/>
      <c r="M367" s="122">
        <v>2388217.1800000002</v>
      </c>
      <c r="N367" s="123"/>
      <c r="O367" s="124"/>
      <c r="P367" s="125"/>
      <c r="AF367" s="74"/>
      <c r="AG367" s="74"/>
      <c r="AH367" s="74"/>
      <c r="AM367" s="74"/>
      <c r="AP367" s="74"/>
      <c r="AQ367" s="50" t="s">
        <v>526</v>
      </c>
    </row>
    <row r="368" spans="1:43" s="47" customFormat="1" ht="15" x14ac:dyDescent="0.25">
      <c r="A368" s="80"/>
      <c r="B368" s="46"/>
      <c r="C368" s="82"/>
      <c r="D368" s="318" t="s">
        <v>527</v>
      </c>
      <c r="E368" s="318"/>
      <c r="F368" s="318"/>
      <c r="G368" s="318"/>
      <c r="H368" s="318"/>
      <c r="I368" s="318"/>
      <c r="J368" s="318"/>
      <c r="K368" s="318"/>
      <c r="L368" s="318"/>
      <c r="M368" s="122">
        <v>2300265.96</v>
      </c>
      <c r="N368" s="123"/>
      <c r="O368" s="124"/>
      <c r="P368" s="125"/>
      <c r="AF368" s="74"/>
      <c r="AG368" s="74"/>
      <c r="AH368" s="74"/>
      <c r="AM368" s="74"/>
      <c r="AP368" s="74"/>
      <c r="AQ368" s="50" t="s">
        <v>527</v>
      </c>
    </row>
    <row r="369" spans="1:46" s="47" customFormat="1" ht="15" x14ac:dyDescent="0.25">
      <c r="A369" s="80"/>
      <c r="B369" s="46"/>
      <c r="C369" s="82"/>
      <c r="D369" s="318" t="s">
        <v>528</v>
      </c>
      <c r="E369" s="318"/>
      <c r="F369" s="318"/>
      <c r="G369" s="318"/>
      <c r="H369" s="318"/>
      <c r="I369" s="318"/>
      <c r="J369" s="318"/>
      <c r="K369" s="318"/>
      <c r="L369" s="318"/>
      <c r="M369" s="125"/>
      <c r="N369" s="123"/>
      <c r="O369" s="124"/>
      <c r="P369" s="125"/>
      <c r="AF369" s="74"/>
      <c r="AG369" s="74"/>
      <c r="AH369" s="74"/>
      <c r="AM369" s="74"/>
      <c r="AP369" s="74"/>
      <c r="AQ369" s="50" t="s">
        <v>528</v>
      </c>
    </row>
    <row r="370" spans="1:46" s="47" customFormat="1" ht="15" x14ac:dyDescent="0.25">
      <c r="A370" s="80"/>
      <c r="B370" s="46"/>
      <c r="C370" s="82"/>
      <c r="D370" s="318" t="s">
        <v>529</v>
      </c>
      <c r="E370" s="318"/>
      <c r="F370" s="318"/>
      <c r="G370" s="318"/>
      <c r="H370" s="318"/>
      <c r="I370" s="318"/>
      <c r="J370" s="318"/>
      <c r="K370" s="318"/>
      <c r="L370" s="318"/>
      <c r="M370" s="122">
        <v>210042.34</v>
      </c>
      <c r="N370" s="123"/>
      <c r="O370" s="124"/>
      <c r="P370" s="125"/>
      <c r="AF370" s="74"/>
      <c r="AG370" s="74"/>
      <c r="AH370" s="74"/>
      <c r="AM370" s="74"/>
      <c r="AP370" s="74"/>
      <c r="AQ370" s="50" t="s">
        <v>529</v>
      </c>
    </row>
    <row r="371" spans="1:46" s="47" customFormat="1" ht="15" x14ac:dyDescent="0.25">
      <c r="A371" s="80"/>
      <c r="B371" s="46"/>
      <c r="C371" s="82"/>
      <c r="D371" s="318" t="s">
        <v>530</v>
      </c>
      <c r="E371" s="318"/>
      <c r="F371" s="318"/>
      <c r="G371" s="318"/>
      <c r="H371" s="318"/>
      <c r="I371" s="318"/>
      <c r="J371" s="318"/>
      <c r="K371" s="318"/>
      <c r="L371" s="318"/>
      <c r="M371" s="122">
        <v>901089.27</v>
      </c>
      <c r="N371" s="123"/>
      <c r="O371" s="124"/>
      <c r="P371" s="125"/>
      <c r="AF371" s="74"/>
      <c r="AG371" s="74"/>
      <c r="AH371" s="74"/>
      <c r="AM371" s="74"/>
      <c r="AP371" s="74"/>
      <c r="AQ371" s="50" t="s">
        <v>530</v>
      </c>
    </row>
    <row r="372" spans="1:46" s="47" customFormat="1" ht="15" x14ac:dyDescent="0.25">
      <c r="A372" s="80"/>
      <c r="B372" s="46"/>
      <c r="C372" s="82"/>
      <c r="D372" s="318" t="s">
        <v>531</v>
      </c>
      <c r="E372" s="318"/>
      <c r="F372" s="318"/>
      <c r="G372" s="318"/>
      <c r="H372" s="318"/>
      <c r="I372" s="318"/>
      <c r="J372" s="318"/>
      <c r="K372" s="318"/>
      <c r="L372" s="318"/>
      <c r="M372" s="122">
        <v>68284.990000000005</v>
      </c>
      <c r="N372" s="123"/>
      <c r="O372" s="124"/>
      <c r="P372" s="125"/>
      <c r="AF372" s="74"/>
      <c r="AG372" s="74"/>
      <c r="AH372" s="74"/>
      <c r="AM372" s="74"/>
      <c r="AP372" s="74"/>
      <c r="AQ372" s="50" t="s">
        <v>531</v>
      </c>
    </row>
    <row r="373" spans="1:46" s="47" customFormat="1" ht="15" x14ac:dyDescent="0.25">
      <c r="A373" s="80"/>
      <c r="B373" s="46"/>
      <c r="C373" s="82"/>
      <c r="D373" s="318" t="s">
        <v>532</v>
      </c>
      <c r="E373" s="318"/>
      <c r="F373" s="318"/>
      <c r="G373" s="318"/>
      <c r="H373" s="318"/>
      <c r="I373" s="318"/>
      <c r="J373" s="318"/>
      <c r="K373" s="318"/>
      <c r="L373" s="318"/>
      <c r="M373" s="122">
        <v>789133.66</v>
      </c>
      <c r="N373" s="123"/>
      <c r="O373" s="124"/>
      <c r="P373" s="125"/>
      <c r="AF373" s="74"/>
      <c r="AG373" s="74"/>
      <c r="AH373" s="74"/>
      <c r="AM373" s="74"/>
      <c r="AP373" s="74"/>
      <c r="AQ373" s="50" t="s">
        <v>532</v>
      </c>
    </row>
    <row r="374" spans="1:46" s="47" customFormat="1" ht="15" x14ac:dyDescent="0.25">
      <c r="A374" s="80"/>
      <c r="B374" s="46"/>
      <c r="C374" s="82"/>
      <c r="D374" s="318" t="s">
        <v>533</v>
      </c>
      <c r="E374" s="318"/>
      <c r="F374" s="318"/>
      <c r="G374" s="318"/>
      <c r="H374" s="318"/>
      <c r="I374" s="318"/>
      <c r="J374" s="318"/>
      <c r="K374" s="318"/>
      <c r="L374" s="318"/>
      <c r="M374" s="122">
        <v>254685.49</v>
      </c>
      <c r="N374" s="123"/>
      <c r="O374" s="124"/>
      <c r="P374" s="125"/>
      <c r="AF374" s="74"/>
      <c r="AG374" s="74"/>
      <c r="AH374" s="74"/>
      <c r="AM374" s="74"/>
      <c r="AP374" s="74"/>
      <c r="AQ374" s="50" t="s">
        <v>533</v>
      </c>
    </row>
    <row r="375" spans="1:46" s="47" customFormat="1" ht="15" x14ac:dyDescent="0.25">
      <c r="A375" s="80"/>
      <c r="B375" s="46"/>
      <c r="C375" s="82"/>
      <c r="D375" s="318" t="s">
        <v>534</v>
      </c>
      <c r="E375" s="318"/>
      <c r="F375" s="318"/>
      <c r="G375" s="318"/>
      <c r="H375" s="318"/>
      <c r="I375" s="318"/>
      <c r="J375" s="318"/>
      <c r="K375" s="318"/>
      <c r="L375" s="318"/>
      <c r="M375" s="122">
        <v>145315.20000000001</v>
      </c>
      <c r="N375" s="123"/>
      <c r="O375" s="124"/>
      <c r="P375" s="125"/>
      <c r="AF375" s="74"/>
      <c r="AG375" s="74"/>
      <c r="AH375" s="74"/>
      <c r="AM375" s="74"/>
      <c r="AP375" s="74"/>
      <c r="AQ375" s="50" t="s">
        <v>534</v>
      </c>
    </row>
    <row r="376" spans="1:46" s="47" customFormat="1" ht="15" x14ac:dyDescent="0.25">
      <c r="A376" s="80"/>
      <c r="B376" s="46"/>
      <c r="C376" s="82"/>
      <c r="D376" s="318" t="s">
        <v>535</v>
      </c>
      <c r="E376" s="318"/>
      <c r="F376" s="318"/>
      <c r="G376" s="318"/>
      <c r="H376" s="318"/>
      <c r="I376" s="318"/>
      <c r="J376" s="318"/>
      <c r="K376" s="318"/>
      <c r="L376" s="318"/>
      <c r="M376" s="122">
        <v>87951.22</v>
      </c>
      <c r="N376" s="123"/>
      <c r="O376" s="124"/>
      <c r="P376" s="125"/>
      <c r="AF376" s="74"/>
      <c r="AG376" s="74"/>
      <c r="AH376" s="74"/>
      <c r="AM376" s="74"/>
      <c r="AP376" s="74"/>
      <c r="AQ376" s="50" t="s">
        <v>535</v>
      </c>
    </row>
    <row r="377" spans="1:46" s="47" customFormat="1" ht="15" x14ac:dyDescent="0.25">
      <c r="A377" s="80"/>
      <c r="B377" s="46"/>
      <c r="C377" s="82"/>
      <c r="D377" s="318" t="s">
        <v>536</v>
      </c>
      <c r="E377" s="318"/>
      <c r="F377" s="318"/>
      <c r="G377" s="318"/>
      <c r="H377" s="318"/>
      <c r="I377" s="318"/>
      <c r="J377" s="318"/>
      <c r="K377" s="318"/>
      <c r="L377" s="318"/>
      <c r="M377" s="122">
        <v>278327.33</v>
      </c>
      <c r="N377" s="123"/>
      <c r="O377" s="124"/>
      <c r="P377" s="125"/>
      <c r="AF377" s="74"/>
      <c r="AG377" s="74"/>
      <c r="AH377" s="74"/>
      <c r="AM377" s="74"/>
      <c r="AP377" s="74"/>
      <c r="AQ377" s="50" t="s">
        <v>536</v>
      </c>
    </row>
    <row r="378" spans="1:46" s="47" customFormat="1" ht="15" x14ac:dyDescent="0.25">
      <c r="A378" s="80"/>
      <c r="B378" s="46"/>
      <c r="C378" s="82"/>
      <c r="D378" s="318" t="s">
        <v>537</v>
      </c>
      <c r="E378" s="318"/>
      <c r="F378" s="318"/>
      <c r="G378" s="318"/>
      <c r="H378" s="318"/>
      <c r="I378" s="318"/>
      <c r="J378" s="318"/>
      <c r="K378" s="318"/>
      <c r="L378" s="318"/>
      <c r="M378" s="122">
        <v>254685.49</v>
      </c>
      <c r="N378" s="123"/>
      <c r="O378" s="124"/>
      <c r="P378" s="125"/>
      <c r="AF378" s="74"/>
      <c r="AG378" s="74"/>
      <c r="AH378" s="74"/>
      <c r="AM378" s="74"/>
      <c r="AP378" s="74"/>
      <c r="AQ378" s="50" t="s">
        <v>537</v>
      </c>
    </row>
    <row r="379" spans="1:46" s="47" customFormat="1" ht="15" x14ac:dyDescent="0.25">
      <c r="A379" s="80"/>
      <c r="B379" s="46"/>
      <c r="C379" s="82"/>
      <c r="D379" s="318" t="s">
        <v>538</v>
      </c>
      <c r="E379" s="318"/>
      <c r="F379" s="318"/>
      <c r="G379" s="318"/>
      <c r="H379" s="318"/>
      <c r="I379" s="318"/>
      <c r="J379" s="318"/>
      <c r="K379" s="318"/>
      <c r="L379" s="318"/>
      <c r="M379" s="122">
        <v>145315.20000000001</v>
      </c>
      <c r="N379" s="123"/>
      <c r="O379" s="124"/>
      <c r="P379" s="125"/>
      <c r="AF379" s="74"/>
      <c r="AG379" s="74"/>
      <c r="AH379" s="74"/>
      <c r="AM379" s="74"/>
      <c r="AP379" s="74"/>
      <c r="AQ379" s="50" t="s">
        <v>538</v>
      </c>
    </row>
    <row r="380" spans="1:46" s="47" customFormat="1" ht="15" x14ac:dyDescent="0.25">
      <c r="A380" s="80"/>
      <c r="B380" s="46"/>
      <c r="C380" s="126"/>
      <c r="D380" s="377" t="s">
        <v>539</v>
      </c>
      <c r="E380" s="377"/>
      <c r="F380" s="377"/>
      <c r="G380" s="377"/>
      <c r="H380" s="377"/>
      <c r="I380" s="377"/>
      <c r="J380" s="377"/>
      <c r="K380" s="377"/>
      <c r="L380" s="377"/>
      <c r="M380" s="127">
        <v>2388217.1800000002</v>
      </c>
      <c r="N380" s="128"/>
      <c r="O380" s="129"/>
      <c r="P380" s="130"/>
      <c r="AF380" s="74"/>
      <c r="AG380" s="74"/>
      <c r="AH380" s="74"/>
      <c r="AM380" s="74"/>
      <c r="AP380" s="74"/>
      <c r="AR380" s="74" t="s">
        <v>539</v>
      </c>
    </row>
    <row r="381" spans="1:46" s="47" customFormat="1" ht="15" x14ac:dyDescent="0.25">
      <c r="A381" s="117"/>
      <c r="B381" s="51"/>
      <c r="C381" s="78"/>
      <c r="D381" s="342" t="s">
        <v>540</v>
      </c>
      <c r="E381" s="342"/>
      <c r="F381" s="342"/>
      <c r="G381" s="342"/>
      <c r="H381" s="342"/>
      <c r="I381" s="342"/>
      <c r="J381" s="342"/>
      <c r="K381" s="342"/>
      <c r="L381" s="342"/>
      <c r="M381" s="118"/>
      <c r="N381" s="119"/>
      <c r="O381" s="120"/>
      <c r="AS381" s="74" t="s">
        <v>540</v>
      </c>
    </row>
    <row r="382" spans="1:46" s="47" customFormat="1" ht="15" x14ac:dyDescent="0.25">
      <c r="A382" s="80"/>
      <c r="B382" s="46"/>
      <c r="C382" s="82"/>
      <c r="D382" s="318" t="s">
        <v>520</v>
      </c>
      <c r="E382" s="318"/>
      <c r="F382" s="318"/>
      <c r="G382" s="318"/>
      <c r="H382" s="318"/>
      <c r="I382" s="318"/>
      <c r="J382" s="318"/>
      <c r="K382" s="318"/>
      <c r="L382" s="318"/>
      <c r="M382" s="122">
        <v>1988216.49</v>
      </c>
      <c r="N382" s="123"/>
      <c r="O382" s="131">
        <v>28953120.210000001</v>
      </c>
      <c r="AS382" s="74"/>
      <c r="AT382" s="50" t="s">
        <v>520</v>
      </c>
    </row>
    <row r="383" spans="1:46" s="47" customFormat="1" ht="15" x14ac:dyDescent="0.25">
      <c r="A383" s="80"/>
      <c r="B383" s="46"/>
      <c r="C383" s="82"/>
      <c r="D383" s="318" t="s">
        <v>521</v>
      </c>
      <c r="E383" s="318"/>
      <c r="F383" s="318"/>
      <c r="G383" s="318"/>
      <c r="H383" s="318"/>
      <c r="I383" s="318"/>
      <c r="J383" s="318"/>
      <c r="K383" s="318"/>
      <c r="L383" s="318"/>
      <c r="M383" s="125"/>
      <c r="N383" s="123"/>
      <c r="O383" s="124"/>
      <c r="AS383" s="74"/>
      <c r="AT383" s="50" t="s">
        <v>521</v>
      </c>
    </row>
    <row r="384" spans="1:46" s="47" customFormat="1" ht="15" x14ac:dyDescent="0.25">
      <c r="A384" s="80"/>
      <c r="B384" s="46"/>
      <c r="C384" s="82"/>
      <c r="D384" s="318" t="s">
        <v>522</v>
      </c>
      <c r="E384" s="318"/>
      <c r="F384" s="318"/>
      <c r="G384" s="318"/>
      <c r="H384" s="318"/>
      <c r="I384" s="318"/>
      <c r="J384" s="318"/>
      <c r="K384" s="318"/>
      <c r="L384" s="318"/>
      <c r="M384" s="122">
        <v>210042.34</v>
      </c>
      <c r="N384" s="123"/>
      <c r="O384" s="131">
        <v>9403595.5899999999</v>
      </c>
      <c r="AS384" s="74"/>
      <c r="AT384" s="50" t="s">
        <v>522</v>
      </c>
    </row>
    <row r="385" spans="1:46" s="47" customFormat="1" ht="15" x14ac:dyDescent="0.25">
      <c r="A385" s="80"/>
      <c r="B385" s="46"/>
      <c r="C385" s="82"/>
      <c r="D385" s="318" t="s">
        <v>523</v>
      </c>
      <c r="E385" s="318"/>
      <c r="F385" s="318"/>
      <c r="G385" s="318"/>
      <c r="H385" s="318"/>
      <c r="I385" s="318"/>
      <c r="J385" s="318"/>
      <c r="K385" s="318"/>
      <c r="L385" s="318"/>
      <c r="M385" s="122">
        <v>989040.49</v>
      </c>
      <c r="N385" s="123"/>
      <c r="O385" s="131">
        <v>13094896.09</v>
      </c>
      <c r="AS385" s="74"/>
      <c r="AT385" s="50" t="s">
        <v>523</v>
      </c>
    </row>
    <row r="386" spans="1:46" s="47" customFormat="1" ht="15" x14ac:dyDescent="0.25">
      <c r="A386" s="80"/>
      <c r="B386" s="46"/>
      <c r="C386" s="82"/>
      <c r="D386" s="318" t="s">
        <v>524</v>
      </c>
      <c r="E386" s="318"/>
      <c r="F386" s="318"/>
      <c r="G386" s="318"/>
      <c r="H386" s="318"/>
      <c r="I386" s="318"/>
      <c r="J386" s="318"/>
      <c r="K386" s="318"/>
      <c r="L386" s="318"/>
      <c r="M386" s="122">
        <v>68284.990000000005</v>
      </c>
      <c r="N386" s="123"/>
      <c r="O386" s="131">
        <v>3057118.99</v>
      </c>
      <c r="AS386" s="74"/>
      <c r="AT386" s="50" t="s">
        <v>524</v>
      </c>
    </row>
    <row r="387" spans="1:46" s="47" customFormat="1" ht="15" x14ac:dyDescent="0.25">
      <c r="A387" s="80"/>
      <c r="B387" s="46"/>
      <c r="C387" s="82"/>
      <c r="D387" s="318" t="s">
        <v>525</v>
      </c>
      <c r="E387" s="318"/>
      <c r="F387" s="318"/>
      <c r="G387" s="318"/>
      <c r="H387" s="318"/>
      <c r="I387" s="318"/>
      <c r="J387" s="318"/>
      <c r="K387" s="318"/>
      <c r="L387" s="318"/>
      <c r="M387" s="122">
        <v>789133.66</v>
      </c>
      <c r="N387" s="123"/>
      <c r="O387" s="131">
        <v>6454628.5300000003</v>
      </c>
      <c r="AS387" s="74"/>
      <c r="AT387" s="50" t="s">
        <v>525</v>
      </c>
    </row>
    <row r="388" spans="1:46" s="47" customFormat="1" ht="15" x14ac:dyDescent="0.25">
      <c r="A388" s="80"/>
      <c r="B388" s="46"/>
      <c r="C388" s="82"/>
      <c r="D388" s="318" t="s">
        <v>526</v>
      </c>
      <c r="E388" s="318"/>
      <c r="F388" s="318"/>
      <c r="G388" s="318"/>
      <c r="H388" s="318"/>
      <c r="I388" s="318"/>
      <c r="J388" s="318"/>
      <c r="K388" s="318"/>
      <c r="L388" s="318"/>
      <c r="M388" s="122">
        <v>2388217.1800000002</v>
      </c>
      <c r="N388" s="123"/>
      <c r="O388" s="131">
        <v>46861151.189999998</v>
      </c>
      <c r="AS388" s="74"/>
      <c r="AT388" s="50" t="s">
        <v>526</v>
      </c>
    </row>
    <row r="389" spans="1:46" s="47" customFormat="1" ht="15" x14ac:dyDescent="0.25">
      <c r="A389" s="80"/>
      <c r="B389" s="46"/>
      <c r="C389" s="82"/>
      <c r="D389" s="318" t="s">
        <v>527</v>
      </c>
      <c r="E389" s="318"/>
      <c r="F389" s="318"/>
      <c r="G389" s="318"/>
      <c r="H389" s="318"/>
      <c r="I389" s="318"/>
      <c r="J389" s="318"/>
      <c r="K389" s="318"/>
      <c r="L389" s="318"/>
      <c r="M389" s="122">
        <v>2300265.96</v>
      </c>
      <c r="N389" s="123"/>
      <c r="O389" s="131">
        <v>45696677.039999999</v>
      </c>
      <c r="AS389" s="74"/>
      <c r="AT389" s="50" t="s">
        <v>527</v>
      </c>
    </row>
    <row r="390" spans="1:46" s="47" customFormat="1" ht="15" x14ac:dyDescent="0.25">
      <c r="A390" s="80"/>
      <c r="B390" s="46"/>
      <c r="C390" s="82"/>
      <c r="D390" s="318" t="s">
        <v>528</v>
      </c>
      <c r="E390" s="318"/>
      <c r="F390" s="318"/>
      <c r="G390" s="318"/>
      <c r="H390" s="318"/>
      <c r="I390" s="318"/>
      <c r="J390" s="318"/>
      <c r="K390" s="318"/>
      <c r="L390" s="318"/>
      <c r="M390" s="125"/>
      <c r="N390" s="123"/>
      <c r="O390" s="124"/>
      <c r="AS390" s="74"/>
      <c r="AT390" s="50" t="s">
        <v>528</v>
      </c>
    </row>
    <row r="391" spans="1:46" s="47" customFormat="1" ht="15" x14ac:dyDescent="0.25">
      <c r="A391" s="80"/>
      <c r="B391" s="46"/>
      <c r="C391" s="82"/>
      <c r="D391" s="318" t="s">
        <v>529</v>
      </c>
      <c r="E391" s="318"/>
      <c r="F391" s="318"/>
      <c r="G391" s="318"/>
      <c r="H391" s="318"/>
      <c r="I391" s="318"/>
      <c r="J391" s="318"/>
      <c r="K391" s="318"/>
      <c r="L391" s="318"/>
      <c r="M391" s="122">
        <v>210042.34</v>
      </c>
      <c r="N391" s="123"/>
      <c r="O391" s="131">
        <v>9403595.5899999999</v>
      </c>
      <c r="AS391" s="74"/>
      <c r="AT391" s="50" t="s">
        <v>529</v>
      </c>
    </row>
    <row r="392" spans="1:46" s="47" customFormat="1" ht="15" x14ac:dyDescent="0.25">
      <c r="A392" s="80"/>
      <c r="B392" s="46"/>
      <c r="C392" s="82"/>
      <c r="D392" s="318" t="s">
        <v>530</v>
      </c>
      <c r="E392" s="318"/>
      <c r="F392" s="318"/>
      <c r="G392" s="318"/>
      <c r="H392" s="318"/>
      <c r="I392" s="318"/>
      <c r="J392" s="318"/>
      <c r="K392" s="318"/>
      <c r="L392" s="318"/>
      <c r="M392" s="122">
        <v>901089.27</v>
      </c>
      <c r="N392" s="123"/>
      <c r="O392" s="131">
        <v>11930421.939999999</v>
      </c>
      <c r="AS392" s="74"/>
      <c r="AT392" s="50" t="s">
        <v>530</v>
      </c>
    </row>
    <row r="393" spans="1:46" s="47" customFormat="1" ht="15" x14ac:dyDescent="0.25">
      <c r="A393" s="80"/>
      <c r="B393" s="46"/>
      <c r="C393" s="82"/>
      <c r="D393" s="318" t="s">
        <v>531</v>
      </c>
      <c r="E393" s="318"/>
      <c r="F393" s="318"/>
      <c r="G393" s="318"/>
      <c r="H393" s="318"/>
      <c r="I393" s="318"/>
      <c r="J393" s="318"/>
      <c r="K393" s="318"/>
      <c r="L393" s="318"/>
      <c r="M393" s="122">
        <v>68284.990000000005</v>
      </c>
      <c r="N393" s="123"/>
      <c r="O393" s="131">
        <v>3057118.99</v>
      </c>
      <c r="AS393" s="74"/>
      <c r="AT393" s="50" t="s">
        <v>531</v>
      </c>
    </row>
    <row r="394" spans="1:46" s="47" customFormat="1" ht="15" x14ac:dyDescent="0.25">
      <c r="A394" s="80"/>
      <c r="B394" s="46"/>
      <c r="C394" s="82"/>
      <c r="D394" s="318" t="s">
        <v>532</v>
      </c>
      <c r="E394" s="318"/>
      <c r="F394" s="318"/>
      <c r="G394" s="318"/>
      <c r="H394" s="318"/>
      <c r="I394" s="318"/>
      <c r="J394" s="318"/>
      <c r="K394" s="318"/>
      <c r="L394" s="318"/>
      <c r="M394" s="122">
        <v>789133.66</v>
      </c>
      <c r="N394" s="123"/>
      <c r="O394" s="131">
        <v>6454628.5300000003</v>
      </c>
      <c r="AS394" s="74"/>
      <c r="AT394" s="50" t="s">
        <v>532</v>
      </c>
    </row>
    <row r="395" spans="1:46" s="47" customFormat="1" ht="15" x14ac:dyDescent="0.25">
      <c r="A395" s="80"/>
      <c r="B395" s="46"/>
      <c r="C395" s="82"/>
      <c r="D395" s="318" t="s">
        <v>533</v>
      </c>
      <c r="E395" s="318"/>
      <c r="F395" s="318"/>
      <c r="G395" s="318"/>
      <c r="H395" s="318"/>
      <c r="I395" s="318"/>
      <c r="J395" s="318"/>
      <c r="K395" s="318"/>
      <c r="L395" s="318"/>
      <c r="M395" s="122">
        <v>254685.49</v>
      </c>
      <c r="N395" s="123"/>
      <c r="O395" s="131">
        <v>11402269.15</v>
      </c>
      <c r="AS395" s="74"/>
      <c r="AT395" s="50" t="s">
        <v>533</v>
      </c>
    </row>
    <row r="396" spans="1:46" s="47" customFormat="1" ht="15" x14ac:dyDescent="0.25">
      <c r="A396" s="80"/>
      <c r="B396" s="46"/>
      <c r="C396" s="82"/>
      <c r="D396" s="318" t="s">
        <v>534</v>
      </c>
      <c r="E396" s="318"/>
      <c r="F396" s="318"/>
      <c r="G396" s="318"/>
      <c r="H396" s="318"/>
      <c r="I396" s="318"/>
      <c r="J396" s="318"/>
      <c r="K396" s="318"/>
      <c r="L396" s="318"/>
      <c r="M396" s="122">
        <v>145315.20000000001</v>
      </c>
      <c r="N396" s="123"/>
      <c r="O396" s="131">
        <v>6505761.8300000001</v>
      </c>
      <c r="AS396" s="74"/>
      <c r="AT396" s="50" t="s">
        <v>534</v>
      </c>
    </row>
    <row r="397" spans="1:46" s="47" customFormat="1" ht="15" x14ac:dyDescent="0.25">
      <c r="A397" s="80"/>
      <c r="B397" s="46"/>
      <c r="C397" s="82"/>
      <c r="D397" s="318" t="s">
        <v>535</v>
      </c>
      <c r="E397" s="318"/>
      <c r="F397" s="318"/>
      <c r="G397" s="318"/>
      <c r="H397" s="318"/>
      <c r="I397" s="318"/>
      <c r="J397" s="318"/>
      <c r="K397" s="318"/>
      <c r="L397" s="318"/>
      <c r="M397" s="122">
        <v>87951.22</v>
      </c>
      <c r="N397" s="123"/>
      <c r="O397" s="131">
        <v>1164474.1499999999</v>
      </c>
      <c r="AS397" s="74"/>
      <c r="AT397" s="50" t="s">
        <v>535</v>
      </c>
    </row>
    <row r="398" spans="1:46" s="47" customFormat="1" ht="15" x14ac:dyDescent="0.25">
      <c r="A398" s="80"/>
      <c r="B398" s="46"/>
      <c r="C398" s="82"/>
      <c r="D398" s="318" t="s">
        <v>536</v>
      </c>
      <c r="E398" s="318"/>
      <c r="F398" s="318"/>
      <c r="G398" s="318"/>
      <c r="H398" s="318"/>
      <c r="I398" s="318"/>
      <c r="J398" s="318"/>
      <c r="K398" s="318"/>
      <c r="L398" s="318"/>
      <c r="M398" s="122">
        <v>278327.33</v>
      </c>
      <c r="N398" s="123"/>
      <c r="O398" s="131">
        <v>12460714.58</v>
      </c>
      <c r="AS398" s="74"/>
      <c r="AT398" s="50" t="s">
        <v>536</v>
      </c>
    </row>
    <row r="399" spans="1:46" s="47" customFormat="1" ht="15" x14ac:dyDescent="0.25">
      <c r="A399" s="80"/>
      <c r="B399" s="46"/>
      <c r="C399" s="82"/>
      <c r="D399" s="318" t="s">
        <v>537</v>
      </c>
      <c r="E399" s="318"/>
      <c r="F399" s="318"/>
      <c r="G399" s="318"/>
      <c r="H399" s="318"/>
      <c r="I399" s="318"/>
      <c r="J399" s="318"/>
      <c r="K399" s="318"/>
      <c r="L399" s="318"/>
      <c r="M399" s="122">
        <v>254685.49</v>
      </c>
      <c r="N399" s="123"/>
      <c r="O399" s="131">
        <v>11402269.15</v>
      </c>
      <c r="AS399" s="74"/>
      <c r="AT399" s="50" t="s">
        <v>537</v>
      </c>
    </row>
    <row r="400" spans="1:46" s="47" customFormat="1" ht="15" x14ac:dyDescent="0.25">
      <c r="A400" s="80"/>
      <c r="B400" s="46"/>
      <c r="C400" s="82"/>
      <c r="D400" s="318" t="s">
        <v>538</v>
      </c>
      <c r="E400" s="318"/>
      <c r="F400" s="318"/>
      <c r="G400" s="318"/>
      <c r="H400" s="318"/>
      <c r="I400" s="318"/>
      <c r="J400" s="318"/>
      <c r="K400" s="318"/>
      <c r="L400" s="318"/>
      <c r="M400" s="122">
        <v>145315.20000000001</v>
      </c>
      <c r="N400" s="123"/>
      <c r="O400" s="131">
        <v>6505761.8300000001</v>
      </c>
      <c r="AS400" s="74"/>
      <c r="AT400" s="50" t="s">
        <v>538</v>
      </c>
    </row>
    <row r="401" spans="1:52" s="47" customFormat="1" ht="15" x14ac:dyDescent="0.25">
      <c r="A401" s="80"/>
      <c r="B401" s="46"/>
      <c r="C401" s="82"/>
      <c r="D401" s="318" t="s">
        <v>541</v>
      </c>
      <c r="E401" s="318"/>
      <c r="F401" s="318"/>
      <c r="G401" s="318"/>
      <c r="H401" s="318"/>
      <c r="I401" s="318"/>
      <c r="J401" s="318"/>
      <c r="K401" s="318"/>
      <c r="L401" s="318"/>
      <c r="M401" s="122">
        <v>195833.81</v>
      </c>
      <c r="N401" s="123"/>
      <c r="O401" s="131">
        <v>3842614.4</v>
      </c>
      <c r="AS401" s="74"/>
      <c r="AT401" s="50" t="s">
        <v>541</v>
      </c>
    </row>
    <row r="402" spans="1:52" s="47" customFormat="1" ht="15" x14ac:dyDescent="0.25">
      <c r="A402" s="80"/>
      <c r="B402" s="46"/>
      <c r="C402" s="126"/>
      <c r="D402" s="377" t="s">
        <v>542</v>
      </c>
      <c r="E402" s="377"/>
      <c r="F402" s="377"/>
      <c r="G402" s="377"/>
      <c r="H402" s="377"/>
      <c r="I402" s="377"/>
      <c r="J402" s="377"/>
      <c r="K402" s="377"/>
      <c r="L402" s="377"/>
      <c r="M402" s="127">
        <v>2584050.9900000002</v>
      </c>
      <c r="N402" s="128"/>
      <c r="O402" s="132">
        <v>50703765.590000004</v>
      </c>
      <c r="P402" s="133"/>
      <c r="AS402" s="74"/>
      <c r="AU402" s="74" t="s">
        <v>542</v>
      </c>
    </row>
    <row r="403" spans="1:52" s="47" customFormat="1" ht="15" x14ac:dyDescent="0.25">
      <c r="A403" s="80"/>
      <c r="B403" s="46"/>
      <c r="C403" s="82"/>
      <c r="D403" s="318" t="s">
        <v>543</v>
      </c>
      <c r="E403" s="318"/>
      <c r="F403" s="318"/>
      <c r="G403" s="318"/>
      <c r="H403" s="318"/>
      <c r="I403" s="318"/>
      <c r="J403" s="318"/>
      <c r="K403" s="318"/>
      <c r="L403" s="318"/>
      <c r="M403" s="122">
        <v>62017.22</v>
      </c>
      <c r="N403" s="123"/>
      <c r="O403" s="131">
        <v>1216890.3700000001</v>
      </c>
      <c r="AS403" s="74"/>
      <c r="AT403" s="50" t="s">
        <v>543</v>
      </c>
      <c r="AU403" s="74"/>
    </row>
    <row r="404" spans="1:52" s="47" customFormat="1" ht="15" x14ac:dyDescent="0.25">
      <c r="A404" s="80"/>
      <c r="B404" s="46"/>
      <c r="C404" s="126"/>
      <c r="D404" s="377" t="s">
        <v>542</v>
      </c>
      <c r="E404" s="377"/>
      <c r="F404" s="377"/>
      <c r="G404" s="377"/>
      <c r="H404" s="377"/>
      <c r="I404" s="377"/>
      <c r="J404" s="377"/>
      <c r="K404" s="377"/>
      <c r="L404" s="377"/>
      <c r="M404" s="127">
        <v>2646068.21</v>
      </c>
      <c r="N404" s="128"/>
      <c r="O404" s="132">
        <v>51920655.960000001</v>
      </c>
      <c r="AS404" s="74"/>
      <c r="AU404" s="74" t="s">
        <v>542</v>
      </c>
    </row>
    <row r="405" spans="1:52" s="47" customFormat="1" ht="15" x14ac:dyDescent="0.25">
      <c r="A405" s="80"/>
      <c r="B405" s="46"/>
      <c r="C405" s="126"/>
      <c r="D405" s="377" t="s">
        <v>544</v>
      </c>
      <c r="E405" s="377"/>
      <c r="F405" s="377"/>
      <c r="G405" s="377"/>
      <c r="H405" s="377"/>
      <c r="I405" s="377"/>
      <c r="J405" s="377"/>
      <c r="K405" s="377"/>
      <c r="L405" s="377"/>
      <c r="M405" s="127">
        <v>2782076.12</v>
      </c>
      <c r="N405" s="128"/>
      <c r="O405" s="132">
        <v>54589377.68</v>
      </c>
      <c r="AS405" s="74"/>
      <c r="AU405" s="74" t="s">
        <v>544</v>
      </c>
    </row>
    <row r="406" spans="1:52" s="47" customFormat="1" ht="15" x14ac:dyDescent="0.25">
      <c r="A406" s="80"/>
      <c r="B406" s="46"/>
      <c r="C406" s="126"/>
      <c r="D406" s="377" t="s">
        <v>545</v>
      </c>
      <c r="E406" s="377"/>
      <c r="F406" s="377"/>
      <c r="G406" s="377"/>
      <c r="H406" s="377"/>
      <c r="I406" s="377"/>
      <c r="J406" s="377"/>
      <c r="K406" s="377"/>
      <c r="L406" s="377"/>
      <c r="M406" s="127">
        <v>2782076.12</v>
      </c>
      <c r="N406" s="128"/>
      <c r="O406" s="132">
        <v>54589377.68</v>
      </c>
      <c r="AS406" s="74"/>
      <c r="AU406" s="74"/>
      <c r="AV406" s="74" t="s">
        <v>545</v>
      </c>
    </row>
    <row r="407" spans="1:52" s="47" customFormat="1" ht="29.25" customHeight="1" x14ac:dyDescent="0.25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</row>
    <row r="408" spans="1:52" s="60" customFormat="1" ht="15" x14ac:dyDescent="0.25">
      <c r="A408" s="47"/>
      <c r="B408" s="134" t="s">
        <v>546</v>
      </c>
      <c r="C408" s="379" t="s">
        <v>547</v>
      </c>
      <c r="D408" s="379"/>
      <c r="E408" s="379"/>
      <c r="F408" s="379"/>
      <c r="G408" s="379"/>
      <c r="H408" s="379"/>
      <c r="I408" s="380" t="s">
        <v>548</v>
      </c>
      <c r="J408" s="380"/>
      <c r="K408" s="380"/>
      <c r="L408" s="380"/>
      <c r="M408" s="380"/>
      <c r="N408" s="380"/>
      <c r="O408" s="47"/>
      <c r="P408" s="47"/>
      <c r="Q408" s="47"/>
      <c r="R408" s="47"/>
      <c r="S408" s="47"/>
      <c r="T408" s="59"/>
      <c r="U408" s="59"/>
      <c r="V408" s="59"/>
      <c r="W408" s="59"/>
      <c r="X408" s="59"/>
      <c r="Y408" s="59"/>
      <c r="Z408" s="59"/>
      <c r="AA408" s="59"/>
      <c r="AB408" s="59"/>
      <c r="AC408" s="59"/>
      <c r="AD408" s="59"/>
      <c r="AE408" s="59"/>
      <c r="AF408" s="59"/>
      <c r="AG408" s="59"/>
      <c r="AH408" s="59"/>
      <c r="AI408" s="59"/>
      <c r="AJ408" s="59"/>
      <c r="AK408" s="59"/>
      <c r="AL408" s="59"/>
      <c r="AM408" s="59"/>
      <c r="AN408" s="59"/>
      <c r="AO408" s="59"/>
      <c r="AP408" s="59"/>
      <c r="AQ408" s="59"/>
      <c r="AR408" s="59"/>
      <c r="AS408" s="59"/>
      <c r="AT408" s="59"/>
      <c r="AU408" s="59"/>
      <c r="AV408" s="59"/>
      <c r="AW408" s="59" t="s">
        <v>223</v>
      </c>
      <c r="AX408" s="59" t="s">
        <v>549</v>
      </c>
      <c r="AY408" s="59"/>
      <c r="AZ408" s="59"/>
    </row>
    <row r="409" spans="1:52" s="135" customFormat="1" ht="18.75" customHeight="1" x14ac:dyDescent="0.25">
      <c r="B409" s="134"/>
      <c r="C409" s="378" t="s">
        <v>550</v>
      </c>
      <c r="D409" s="378"/>
      <c r="E409" s="378"/>
      <c r="F409" s="378"/>
      <c r="G409" s="378"/>
      <c r="H409" s="378"/>
      <c r="I409" s="378"/>
      <c r="J409" s="378"/>
      <c r="K409" s="378"/>
      <c r="L409" s="378"/>
      <c r="M409" s="378"/>
      <c r="N409" s="378"/>
      <c r="T409" s="136"/>
      <c r="U409" s="136"/>
      <c r="V409" s="136"/>
      <c r="W409" s="136"/>
      <c r="X409" s="136"/>
      <c r="Y409" s="136"/>
      <c r="Z409" s="136"/>
      <c r="AA409" s="136"/>
      <c r="AB409" s="136"/>
      <c r="AC409" s="136"/>
      <c r="AD409" s="136"/>
      <c r="AE409" s="136"/>
      <c r="AF409" s="136"/>
      <c r="AG409" s="136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6"/>
      <c r="AV409" s="136"/>
      <c r="AW409" s="136"/>
      <c r="AX409" s="136"/>
      <c r="AY409" s="136"/>
      <c r="AZ409" s="136"/>
    </row>
    <row r="410" spans="1:52" s="60" customFormat="1" ht="15" x14ac:dyDescent="0.25">
      <c r="A410" s="47"/>
      <c r="B410" s="134" t="s">
        <v>551</v>
      </c>
      <c r="C410" s="379" t="s">
        <v>552</v>
      </c>
      <c r="D410" s="379"/>
      <c r="E410" s="379"/>
      <c r="F410" s="379"/>
      <c r="G410" s="379"/>
      <c r="H410" s="379"/>
      <c r="I410" s="380" t="s">
        <v>553</v>
      </c>
      <c r="J410" s="380"/>
      <c r="K410" s="380"/>
      <c r="L410" s="380"/>
      <c r="M410" s="380"/>
      <c r="N410" s="380"/>
      <c r="O410" s="47"/>
      <c r="P410" s="47"/>
      <c r="Q410" s="47"/>
      <c r="R410" s="47"/>
      <c r="S410" s="47"/>
      <c r="T410" s="59"/>
      <c r="U410" s="59"/>
      <c r="V410" s="59"/>
      <c r="W410" s="59"/>
      <c r="X410" s="59"/>
      <c r="Y410" s="59"/>
      <c r="Z410" s="59"/>
      <c r="AA410" s="59"/>
      <c r="AB410" s="59"/>
      <c r="AC410" s="59"/>
      <c r="AD410" s="59"/>
      <c r="AE410" s="59"/>
      <c r="AF410" s="59"/>
      <c r="AG410" s="59"/>
      <c r="AH410" s="59"/>
      <c r="AI410" s="59"/>
      <c r="AJ410" s="59"/>
      <c r="AK410" s="59"/>
      <c r="AL410" s="59"/>
      <c r="AM410" s="59"/>
      <c r="AN410" s="59"/>
      <c r="AO410" s="59"/>
      <c r="AP410" s="59"/>
      <c r="AQ410" s="59"/>
      <c r="AR410" s="59"/>
      <c r="AS410" s="59"/>
      <c r="AT410" s="59"/>
      <c r="AU410" s="59"/>
      <c r="AV410" s="59"/>
      <c r="AW410" s="59"/>
      <c r="AX410" s="59"/>
      <c r="AY410" s="59" t="s">
        <v>223</v>
      </c>
      <c r="AZ410" s="59" t="s">
        <v>549</v>
      </c>
    </row>
    <row r="411" spans="1:52" s="135" customFormat="1" ht="18.75" customHeight="1" x14ac:dyDescent="0.25">
      <c r="B411" s="137"/>
      <c r="C411" s="378" t="s">
        <v>550</v>
      </c>
      <c r="D411" s="378"/>
      <c r="E411" s="378"/>
      <c r="F411" s="378"/>
      <c r="G411" s="378"/>
      <c r="H411" s="378"/>
      <c r="I411" s="378"/>
      <c r="J411" s="378"/>
      <c r="K411" s="378"/>
      <c r="L411" s="378"/>
      <c r="M411" s="378"/>
      <c r="N411" s="378"/>
      <c r="O411" s="137"/>
      <c r="T411" s="136"/>
      <c r="U411" s="136"/>
      <c r="V411" s="136"/>
      <c r="W411" s="136"/>
      <c r="X411" s="136"/>
      <c r="Y411" s="136"/>
      <c r="Z411" s="136"/>
      <c r="AA411" s="136"/>
      <c r="AB411" s="136"/>
      <c r="AC411" s="136"/>
      <c r="AD411" s="136"/>
      <c r="AE411" s="136"/>
      <c r="AF411" s="136"/>
      <c r="AG411" s="136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6"/>
      <c r="AV411" s="136"/>
      <c r="AW411" s="136"/>
      <c r="AX411" s="136"/>
      <c r="AY411" s="136"/>
      <c r="AZ411" s="136"/>
    </row>
    <row r="412" spans="1:52" s="47" customFormat="1" ht="15" x14ac:dyDescent="0.25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</row>
    <row r="413" spans="1:52" s="47" customFormat="1" ht="15" x14ac:dyDescent="0.25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</row>
    <row r="414" spans="1:52" s="47" customFormat="1" ht="15" x14ac:dyDescent="0.25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</row>
    <row r="415" spans="1:52" s="47" customFormat="1" ht="15" x14ac:dyDescent="0.25">
      <c r="A415" s="46"/>
      <c r="B415" s="46"/>
    </row>
  </sheetData>
  <mergeCells count="414">
    <mergeCell ref="C411:N411"/>
    <mergeCell ref="D405:L405"/>
    <mergeCell ref="D406:L406"/>
    <mergeCell ref="C408:H408"/>
    <mergeCell ref="I408:N408"/>
    <mergeCell ref="C409:N409"/>
    <mergeCell ref="C410:H410"/>
    <mergeCell ref="I410:N410"/>
    <mergeCell ref="D399:L399"/>
    <mergeCell ref="D400:L400"/>
    <mergeCell ref="D401:L401"/>
    <mergeCell ref="D402:L402"/>
    <mergeCell ref="D403:L403"/>
    <mergeCell ref="D404:L404"/>
    <mergeCell ref="D393:L393"/>
    <mergeCell ref="D394:L394"/>
    <mergeCell ref="D395:L395"/>
    <mergeCell ref="D396:L396"/>
    <mergeCell ref="D397:L397"/>
    <mergeCell ref="D398:L398"/>
    <mergeCell ref="D387:L387"/>
    <mergeCell ref="D388:L388"/>
    <mergeCell ref="D389:L389"/>
    <mergeCell ref="D390:L390"/>
    <mergeCell ref="D391:L391"/>
    <mergeCell ref="D392:L392"/>
    <mergeCell ref="D381:L381"/>
    <mergeCell ref="D382:L382"/>
    <mergeCell ref="D383:L383"/>
    <mergeCell ref="D384:L384"/>
    <mergeCell ref="D385:L385"/>
    <mergeCell ref="D386:L386"/>
    <mergeCell ref="D375:L375"/>
    <mergeCell ref="D376:L376"/>
    <mergeCell ref="D377:L377"/>
    <mergeCell ref="D378:L378"/>
    <mergeCell ref="D379:L379"/>
    <mergeCell ref="D380:L380"/>
    <mergeCell ref="D369:L369"/>
    <mergeCell ref="D370:L370"/>
    <mergeCell ref="D371:L371"/>
    <mergeCell ref="D372:L372"/>
    <mergeCell ref="D373:L373"/>
    <mergeCell ref="D374:L374"/>
    <mergeCell ref="D363:L363"/>
    <mergeCell ref="D364:L364"/>
    <mergeCell ref="D365:L365"/>
    <mergeCell ref="D366:L366"/>
    <mergeCell ref="D367:L367"/>
    <mergeCell ref="D368:L368"/>
    <mergeCell ref="D357:O357"/>
    <mergeCell ref="D358:O358"/>
    <mergeCell ref="D359:F359"/>
    <mergeCell ref="D360:L360"/>
    <mergeCell ref="D361:L361"/>
    <mergeCell ref="D362:L362"/>
    <mergeCell ref="D351:F351"/>
    <mergeCell ref="D352:F352"/>
    <mergeCell ref="D353:F353"/>
    <mergeCell ref="D354:O354"/>
    <mergeCell ref="D355:F355"/>
    <mergeCell ref="D356:F356"/>
    <mergeCell ref="D345:F345"/>
    <mergeCell ref="D346:F346"/>
    <mergeCell ref="D347:F347"/>
    <mergeCell ref="D348:F348"/>
    <mergeCell ref="D349:F349"/>
    <mergeCell ref="D350:F350"/>
    <mergeCell ref="D339:O339"/>
    <mergeCell ref="D340:F340"/>
    <mergeCell ref="D341:F341"/>
    <mergeCell ref="D342:F342"/>
    <mergeCell ref="D343:F343"/>
    <mergeCell ref="D344:F344"/>
    <mergeCell ref="D333:F333"/>
    <mergeCell ref="D334:O334"/>
    <mergeCell ref="D335:O335"/>
    <mergeCell ref="D336:O336"/>
    <mergeCell ref="D337:F337"/>
    <mergeCell ref="D338:F338"/>
    <mergeCell ref="D327:F327"/>
    <mergeCell ref="D328:F328"/>
    <mergeCell ref="D329:F329"/>
    <mergeCell ref="D330:F330"/>
    <mergeCell ref="D331:F331"/>
    <mergeCell ref="D332:F332"/>
    <mergeCell ref="D321:F321"/>
    <mergeCell ref="D322:F322"/>
    <mergeCell ref="D323:F323"/>
    <mergeCell ref="D324:O324"/>
    <mergeCell ref="D325:F325"/>
    <mergeCell ref="D326:F326"/>
    <mergeCell ref="D315:F315"/>
    <mergeCell ref="D316:F316"/>
    <mergeCell ref="D317:F317"/>
    <mergeCell ref="D318:F318"/>
    <mergeCell ref="D319:F319"/>
    <mergeCell ref="D320:F320"/>
    <mergeCell ref="D309:F309"/>
    <mergeCell ref="D310:O310"/>
    <mergeCell ref="D311:O311"/>
    <mergeCell ref="D312:F312"/>
    <mergeCell ref="D313:F313"/>
    <mergeCell ref="D314:F314"/>
    <mergeCell ref="D303:F303"/>
    <mergeCell ref="D304:F304"/>
    <mergeCell ref="D305:F305"/>
    <mergeCell ref="D306:F306"/>
    <mergeCell ref="D307:F307"/>
    <mergeCell ref="D308:F308"/>
    <mergeCell ref="D297:F297"/>
    <mergeCell ref="D298:F298"/>
    <mergeCell ref="D299:F299"/>
    <mergeCell ref="D300:F300"/>
    <mergeCell ref="D301:O301"/>
    <mergeCell ref="D302:F302"/>
    <mergeCell ref="D291:F291"/>
    <mergeCell ref="D292:F292"/>
    <mergeCell ref="D293:F293"/>
    <mergeCell ref="D294:F294"/>
    <mergeCell ref="D295:F295"/>
    <mergeCell ref="D296:F296"/>
    <mergeCell ref="D285:F285"/>
    <mergeCell ref="A286:O286"/>
    <mergeCell ref="D287:F287"/>
    <mergeCell ref="D288:O288"/>
    <mergeCell ref="D289:F289"/>
    <mergeCell ref="D290:F290"/>
    <mergeCell ref="D279:F279"/>
    <mergeCell ref="D280:O280"/>
    <mergeCell ref="D281:F281"/>
    <mergeCell ref="D282:F282"/>
    <mergeCell ref="D283:O283"/>
    <mergeCell ref="D284:O284"/>
    <mergeCell ref="D273:O273"/>
    <mergeCell ref="D274:O274"/>
    <mergeCell ref="D275:O275"/>
    <mergeCell ref="D276:F276"/>
    <mergeCell ref="D277:F277"/>
    <mergeCell ref="D278:F278"/>
    <mergeCell ref="D267:F267"/>
    <mergeCell ref="D268:F268"/>
    <mergeCell ref="D269:F269"/>
    <mergeCell ref="D270:F270"/>
    <mergeCell ref="D271:F271"/>
    <mergeCell ref="D272:F272"/>
    <mergeCell ref="D261:F261"/>
    <mergeCell ref="D262:F262"/>
    <mergeCell ref="D263:O263"/>
    <mergeCell ref="D264:F264"/>
    <mergeCell ref="D265:F265"/>
    <mergeCell ref="D266:F266"/>
    <mergeCell ref="D255:F255"/>
    <mergeCell ref="D256:F256"/>
    <mergeCell ref="D257:F257"/>
    <mergeCell ref="D258:F258"/>
    <mergeCell ref="D259:F259"/>
    <mergeCell ref="D260:F260"/>
    <mergeCell ref="D249:F249"/>
    <mergeCell ref="D250:F250"/>
    <mergeCell ref="D251:F251"/>
    <mergeCell ref="D252:O252"/>
    <mergeCell ref="D253:F253"/>
    <mergeCell ref="D254:F254"/>
    <mergeCell ref="D243:F243"/>
    <mergeCell ref="D244:F244"/>
    <mergeCell ref="D245:F245"/>
    <mergeCell ref="D246:F246"/>
    <mergeCell ref="D247:F247"/>
    <mergeCell ref="D248:F248"/>
    <mergeCell ref="D237:F237"/>
    <mergeCell ref="A238:O238"/>
    <mergeCell ref="D239:F239"/>
    <mergeCell ref="D240:O240"/>
    <mergeCell ref="D241:F241"/>
    <mergeCell ref="D242:F242"/>
    <mergeCell ref="D231:F231"/>
    <mergeCell ref="D232:O232"/>
    <mergeCell ref="D233:F233"/>
    <mergeCell ref="D234:F234"/>
    <mergeCell ref="D235:O235"/>
    <mergeCell ref="D236:O236"/>
    <mergeCell ref="D225:O225"/>
    <mergeCell ref="D226:O226"/>
    <mergeCell ref="D227:O227"/>
    <mergeCell ref="D228:F228"/>
    <mergeCell ref="D229:F229"/>
    <mergeCell ref="D230:F230"/>
    <mergeCell ref="D219:F219"/>
    <mergeCell ref="D220:F220"/>
    <mergeCell ref="D221:F221"/>
    <mergeCell ref="D222:F222"/>
    <mergeCell ref="D223:F223"/>
    <mergeCell ref="D224:F224"/>
    <mergeCell ref="D213:F213"/>
    <mergeCell ref="D214:F214"/>
    <mergeCell ref="D215:O215"/>
    <mergeCell ref="D216:F216"/>
    <mergeCell ref="D217:F217"/>
    <mergeCell ref="D218:F218"/>
    <mergeCell ref="D207:F207"/>
    <mergeCell ref="D208:F208"/>
    <mergeCell ref="D209:F209"/>
    <mergeCell ref="D210:F210"/>
    <mergeCell ref="D211:F211"/>
    <mergeCell ref="D212:F212"/>
    <mergeCell ref="D201:F201"/>
    <mergeCell ref="D202:F202"/>
    <mergeCell ref="D203:F203"/>
    <mergeCell ref="D204:O204"/>
    <mergeCell ref="D205:F205"/>
    <mergeCell ref="D206:F206"/>
    <mergeCell ref="D195:F195"/>
    <mergeCell ref="D196:F196"/>
    <mergeCell ref="D197:F197"/>
    <mergeCell ref="D198:F198"/>
    <mergeCell ref="D199:F199"/>
    <mergeCell ref="D200:F200"/>
    <mergeCell ref="D189:F189"/>
    <mergeCell ref="A190:O190"/>
    <mergeCell ref="D191:F191"/>
    <mergeCell ref="D192:O192"/>
    <mergeCell ref="D193:F193"/>
    <mergeCell ref="D194:F194"/>
    <mergeCell ref="D183:F183"/>
    <mergeCell ref="D184:O184"/>
    <mergeCell ref="D185:F185"/>
    <mergeCell ref="D186:F186"/>
    <mergeCell ref="D187:O187"/>
    <mergeCell ref="D188:O188"/>
    <mergeCell ref="D177:F177"/>
    <mergeCell ref="D178:F178"/>
    <mergeCell ref="D179:F179"/>
    <mergeCell ref="D180:F180"/>
    <mergeCell ref="D181:F181"/>
    <mergeCell ref="D182:F182"/>
    <mergeCell ref="D171:O171"/>
    <mergeCell ref="D172:F172"/>
    <mergeCell ref="D173:F173"/>
    <mergeCell ref="D174:F174"/>
    <mergeCell ref="D175:F175"/>
    <mergeCell ref="D176:F176"/>
    <mergeCell ref="D165:F165"/>
    <mergeCell ref="D166:F166"/>
    <mergeCell ref="D167:F167"/>
    <mergeCell ref="D168:F168"/>
    <mergeCell ref="D169:F169"/>
    <mergeCell ref="D170:F170"/>
    <mergeCell ref="D159:O159"/>
    <mergeCell ref="D160:F160"/>
    <mergeCell ref="D161:F161"/>
    <mergeCell ref="D162:F162"/>
    <mergeCell ref="D163:F163"/>
    <mergeCell ref="D164:F164"/>
    <mergeCell ref="D153:F153"/>
    <mergeCell ref="D154:O154"/>
    <mergeCell ref="D155:O155"/>
    <mergeCell ref="D156:F156"/>
    <mergeCell ref="A157:O157"/>
    <mergeCell ref="D158:F158"/>
    <mergeCell ref="D147:F147"/>
    <mergeCell ref="D148:F148"/>
    <mergeCell ref="D149:F149"/>
    <mergeCell ref="D150:F150"/>
    <mergeCell ref="D151:O151"/>
    <mergeCell ref="D152:F152"/>
    <mergeCell ref="D141:F141"/>
    <mergeCell ref="D142:F142"/>
    <mergeCell ref="D143:F143"/>
    <mergeCell ref="D144:F144"/>
    <mergeCell ref="D145:F145"/>
    <mergeCell ref="D146:F146"/>
    <mergeCell ref="D135:F135"/>
    <mergeCell ref="D136:F136"/>
    <mergeCell ref="D137:F137"/>
    <mergeCell ref="D138:O138"/>
    <mergeCell ref="D139:F139"/>
    <mergeCell ref="D140:F140"/>
    <mergeCell ref="D129:F129"/>
    <mergeCell ref="D130:F130"/>
    <mergeCell ref="D131:F131"/>
    <mergeCell ref="D132:F132"/>
    <mergeCell ref="D133:F133"/>
    <mergeCell ref="D134:F134"/>
    <mergeCell ref="D123:F123"/>
    <mergeCell ref="A124:O124"/>
    <mergeCell ref="D125:F125"/>
    <mergeCell ref="D126:O126"/>
    <mergeCell ref="D127:F127"/>
    <mergeCell ref="D128:F128"/>
    <mergeCell ref="D117:F117"/>
    <mergeCell ref="D118:O118"/>
    <mergeCell ref="D119:F119"/>
    <mergeCell ref="D120:F120"/>
    <mergeCell ref="D121:O121"/>
    <mergeCell ref="D122:O122"/>
    <mergeCell ref="D111:F111"/>
    <mergeCell ref="D112:F112"/>
    <mergeCell ref="D113:F113"/>
    <mergeCell ref="D114:F114"/>
    <mergeCell ref="D115:F115"/>
    <mergeCell ref="D116:F116"/>
    <mergeCell ref="D105:O105"/>
    <mergeCell ref="D106:F106"/>
    <mergeCell ref="D107:F107"/>
    <mergeCell ref="D108:F108"/>
    <mergeCell ref="D109:F109"/>
    <mergeCell ref="D110:F110"/>
    <mergeCell ref="D99:F99"/>
    <mergeCell ref="D100:F100"/>
    <mergeCell ref="D101:F101"/>
    <mergeCell ref="D102:F102"/>
    <mergeCell ref="D103:F103"/>
    <mergeCell ref="D104:F104"/>
    <mergeCell ref="D93:O93"/>
    <mergeCell ref="D94:F94"/>
    <mergeCell ref="D95:F95"/>
    <mergeCell ref="D96:F96"/>
    <mergeCell ref="D97:F97"/>
    <mergeCell ref="D98:F98"/>
    <mergeCell ref="D87:F87"/>
    <mergeCell ref="D88:O88"/>
    <mergeCell ref="D89:O89"/>
    <mergeCell ref="D90:F90"/>
    <mergeCell ref="A91:O91"/>
    <mergeCell ref="D92:F92"/>
    <mergeCell ref="D81:F81"/>
    <mergeCell ref="D82:F82"/>
    <mergeCell ref="D83:F83"/>
    <mergeCell ref="D84:F84"/>
    <mergeCell ref="D85:O85"/>
    <mergeCell ref="D86:F86"/>
    <mergeCell ref="D75:F75"/>
    <mergeCell ref="D76:F76"/>
    <mergeCell ref="D77:F77"/>
    <mergeCell ref="D78:F78"/>
    <mergeCell ref="D79:F79"/>
    <mergeCell ref="D80:O80"/>
    <mergeCell ref="D69:F69"/>
    <mergeCell ref="D70:F70"/>
    <mergeCell ref="D71:F71"/>
    <mergeCell ref="D72:F72"/>
    <mergeCell ref="D73:F73"/>
    <mergeCell ref="D74:F74"/>
    <mergeCell ref="D63:F63"/>
    <mergeCell ref="A64:O64"/>
    <mergeCell ref="D65:F65"/>
    <mergeCell ref="D66:O66"/>
    <mergeCell ref="D67:O67"/>
    <mergeCell ref="D68:F68"/>
    <mergeCell ref="D57:F57"/>
    <mergeCell ref="D58:O58"/>
    <mergeCell ref="D59:F59"/>
    <mergeCell ref="D60:F60"/>
    <mergeCell ref="D61:O61"/>
    <mergeCell ref="D62:O62"/>
    <mergeCell ref="D51:F51"/>
    <mergeCell ref="D52:F52"/>
    <mergeCell ref="D53:F53"/>
    <mergeCell ref="D54:F54"/>
    <mergeCell ref="D55:F55"/>
    <mergeCell ref="D56:F56"/>
    <mergeCell ref="D45:F45"/>
    <mergeCell ref="D46:O46"/>
    <mergeCell ref="D47:F47"/>
    <mergeCell ref="D48:F48"/>
    <mergeCell ref="D49:F49"/>
    <mergeCell ref="D50:F50"/>
    <mergeCell ref="D39:F39"/>
    <mergeCell ref="D40:F40"/>
    <mergeCell ref="D41:F41"/>
    <mergeCell ref="D42:F42"/>
    <mergeCell ref="D43:F43"/>
    <mergeCell ref="D44:F44"/>
    <mergeCell ref="D33:F33"/>
    <mergeCell ref="A34:O34"/>
    <mergeCell ref="A35:O35"/>
    <mergeCell ref="D36:F36"/>
    <mergeCell ref="D37:O37"/>
    <mergeCell ref="D38:F38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46" right="0.41" top="0.75" bottom="0.75" header="0.30000001192092901" footer="0.30000001192092901"/>
  <pageSetup paperSize="9" scale="42" fitToHeight="0" orientation="portrait" r:id="rId1"/>
  <headerFooter>
    <oddFooter>&amp;RСтраница &amp;P</oddFooter>
  </headerFooter>
  <rowBreaks count="2" manualBreakCount="2">
    <brk id="65" max="14" man="1"/>
    <brk id="115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9628-D766-4640-A10B-1BAD6210FF51}">
  <sheetPr>
    <tabColor rgb="FFFF0000"/>
  </sheetPr>
  <dimension ref="A1:F24"/>
  <sheetViews>
    <sheetView workbookViewId="0">
      <pane ySplit="1" topLeftCell="A2" activePane="bottomLeft" state="frozen"/>
      <selection activeCell="F49" sqref="F49"/>
      <selection pane="bottomLeft" activeCell="F49" sqref="F49"/>
    </sheetView>
  </sheetViews>
  <sheetFormatPr defaultRowHeight="12.75" x14ac:dyDescent="0.25"/>
  <cols>
    <col min="1" max="1" width="39.28515625" style="33" customWidth="1"/>
    <col min="2" max="2" width="22.42578125" style="34" customWidth="1"/>
    <col min="3" max="3" width="20.5703125" style="34" customWidth="1"/>
    <col min="4" max="4" width="42.5703125" style="34" customWidth="1"/>
    <col min="5" max="5" width="18.140625" style="34" customWidth="1"/>
    <col min="6" max="6" width="25" style="276" customWidth="1"/>
    <col min="7" max="16384" width="9.140625" style="34"/>
  </cols>
  <sheetData>
    <row r="1" spans="1:6" s="35" customFormat="1" x14ac:dyDescent="0.25">
      <c r="A1" s="36" t="s">
        <v>210</v>
      </c>
      <c r="B1" s="36" t="s">
        <v>211</v>
      </c>
      <c r="C1" s="36" t="s">
        <v>212</v>
      </c>
      <c r="D1" s="36" t="s">
        <v>213</v>
      </c>
      <c r="E1" s="36" t="s">
        <v>209</v>
      </c>
      <c r="F1" s="275"/>
    </row>
    <row r="2" spans="1:6" ht="63.75" x14ac:dyDescent="0.25">
      <c r="A2" s="262" t="s">
        <v>127</v>
      </c>
      <c r="B2" s="263" t="s">
        <v>128</v>
      </c>
      <c r="C2" s="264" t="s">
        <v>214</v>
      </c>
      <c r="D2" s="263" t="s">
        <v>129</v>
      </c>
      <c r="E2" s="265">
        <v>1</v>
      </c>
      <c r="F2" s="277" t="s">
        <v>557</v>
      </c>
    </row>
    <row r="3" spans="1:6" ht="95.25" x14ac:dyDescent="0.25">
      <c r="A3" s="257" t="s">
        <v>130</v>
      </c>
      <c r="B3" s="258" t="s">
        <v>131</v>
      </c>
      <c r="C3" s="259" t="s">
        <v>215</v>
      </c>
      <c r="D3" s="260" t="s">
        <v>132</v>
      </c>
      <c r="E3" s="261">
        <v>1</v>
      </c>
      <c r="F3" s="260" t="s">
        <v>558</v>
      </c>
    </row>
    <row r="4" spans="1:6" ht="51" x14ac:dyDescent="0.25">
      <c r="A4" s="44" t="s">
        <v>133</v>
      </c>
      <c r="B4" s="42" t="s">
        <v>134</v>
      </c>
      <c r="C4" s="43" t="s">
        <v>135</v>
      </c>
      <c r="D4" s="43" t="s">
        <v>136</v>
      </c>
      <c r="E4" s="256">
        <v>1</v>
      </c>
      <c r="F4" s="43" t="s">
        <v>556</v>
      </c>
    </row>
    <row r="5" spans="1:6" ht="38.25" x14ac:dyDescent="0.25">
      <c r="A5" s="266" t="s">
        <v>137</v>
      </c>
      <c r="B5" s="42" t="s">
        <v>138</v>
      </c>
      <c r="C5" s="43" t="s">
        <v>139</v>
      </c>
      <c r="D5" s="43" t="s">
        <v>140</v>
      </c>
      <c r="E5" s="256">
        <v>1</v>
      </c>
    </row>
    <row r="6" spans="1:6" ht="25.5" x14ac:dyDescent="0.25">
      <c r="A6" s="44" t="s">
        <v>141</v>
      </c>
      <c r="B6" s="42" t="s">
        <v>142</v>
      </c>
      <c r="C6" s="42" t="s">
        <v>143</v>
      </c>
      <c r="D6" s="43" t="s">
        <v>144</v>
      </c>
      <c r="E6" s="256">
        <v>1</v>
      </c>
    </row>
    <row r="7" spans="1:6" ht="38.25" x14ac:dyDescent="0.25">
      <c r="A7" s="266" t="s">
        <v>137</v>
      </c>
      <c r="B7" s="42" t="s">
        <v>145</v>
      </c>
      <c r="C7" s="43" t="s">
        <v>146</v>
      </c>
      <c r="D7" s="43" t="s">
        <v>147</v>
      </c>
      <c r="E7" s="256">
        <v>1</v>
      </c>
    </row>
    <row r="8" spans="1:6" ht="28.5" x14ac:dyDescent="0.25">
      <c r="A8" s="44" t="s">
        <v>148</v>
      </c>
      <c r="B8" s="43" t="s">
        <v>149</v>
      </c>
      <c r="C8" s="42" t="s">
        <v>150</v>
      </c>
      <c r="D8" s="42" t="s">
        <v>151</v>
      </c>
      <c r="E8" s="256">
        <v>1</v>
      </c>
    </row>
    <row r="9" spans="1:6" ht="51" x14ac:dyDescent="0.25">
      <c r="A9" s="266" t="s">
        <v>137</v>
      </c>
      <c r="B9" s="43" t="s">
        <v>152</v>
      </c>
      <c r="C9" s="43" t="s">
        <v>153</v>
      </c>
      <c r="D9" s="42" t="s">
        <v>154</v>
      </c>
      <c r="E9" s="256">
        <v>1</v>
      </c>
    </row>
    <row r="10" spans="1:6" ht="25.5" x14ac:dyDescent="0.25">
      <c r="A10" s="37" t="s">
        <v>155</v>
      </c>
      <c r="B10" s="41" t="s">
        <v>156</v>
      </c>
      <c r="C10" s="38" t="s">
        <v>157</v>
      </c>
      <c r="D10" s="41" t="s">
        <v>158</v>
      </c>
      <c r="E10" s="39">
        <v>2</v>
      </c>
    </row>
    <row r="11" spans="1:6" ht="28.5" x14ac:dyDescent="0.25">
      <c r="A11" s="267" t="s">
        <v>159</v>
      </c>
      <c r="B11" s="268" t="s">
        <v>160</v>
      </c>
      <c r="C11" s="268" t="s">
        <v>161</v>
      </c>
      <c r="D11" s="269" t="s">
        <v>162</v>
      </c>
      <c r="E11" s="270">
        <v>3</v>
      </c>
    </row>
    <row r="12" spans="1:6" ht="76.5" x14ac:dyDescent="0.25">
      <c r="A12" s="37" t="s">
        <v>163</v>
      </c>
      <c r="B12" s="38" t="s">
        <v>164</v>
      </c>
      <c r="C12" s="41" t="s">
        <v>165</v>
      </c>
      <c r="D12" s="38" t="s">
        <v>166</v>
      </c>
      <c r="E12" s="39">
        <v>2</v>
      </c>
    </row>
    <row r="13" spans="1:6" ht="76.5" x14ac:dyDescent="0.25">
      <c r="A13" s="40" t="s">
        <v>167</v>
      </c>
      <c r="B13" s="38" t="s">
        <v>168</v>
      </c>
      <c r="C13" s="45" t="s">
        <v>216</v>
      </c>
      <c r="D13" s="41" t="s">
        <v>169</v>
      </c>
      <c r="E13" s="39">
        <v>1</v>
      </c>
    </row>
    <row r="14" spans="1:6" ht="38.25" x14ac:dyDescent="0.25">
      <c r="A14" s="37" t="s">
        <v>170</v>
      </c>
      <c r="B14" s="38" t="s">
        <v>171</v>
      </c>
      <c r="C14" s="38" t="s">
        <v>172</v>
      </c>
      <c r="D14" s="38" t="s">
        <v>173</v>
      </c>
      <c r="E14" s="39">
        <v>1</v>
      </c>
    </row>
    <row r="15" spans="1:6" ht="25.5" x14ac:dyDescent="0.25">
      <c r="A15" s="40" t="s">
        <v>174</v>
      </c>
      <c r="B15" s="38" t="s">
        <v>175</v>
      </c>
      <c r="C15" s="38" t="s">
        <v>176</v>
      </c>
      <c r="D15" s="38" t="s">
        <v>177</v>
      </c>
      <c r="E15" s="39">
        <v>1</v>
      </c>
    </row>
    <row r="16" spans="1:6" x14ac:dyDescent="0.25">
      <c r="A16" s="40" t="s">
        <v>178</v>
      </c>
      <c r="B16" s="38" t="s">
        <v>179</v>
      </c>
      <c r="C16" s="38" t="s">
        <v>180</v>
      </c>
      <c r="D16" s="38" t="s">
        <v>181</v>
      </c>
      <c r="E16" s="39">
        <v>1</v>
      </c>
    </row>
    <row r="17" spans="1:5" ht="28.5" x14ac:dyDescent="0.25">
      <c r="A17" s="37" t="s">
        <v>182</v>
      </c>
      <c r="B17" s="38" t="s">
        <v>183</v>
      </c>
      <c r="C17" s="38" t="s">
        <v>184</v>
      </c>
      <c r="D17" s="41" t="s">
        <v>185</v>
      </c>
      <c r="E17" s="39">
        <v>1</v>
      </c>
    </row>
    <row r="18" spans="1:5" ht="25.5" x14ac:dyDescent="0.25">
      <c r="A18" s="37" t="s">
        <v>186</v>
      </c>
      <c r="B18" s="38" t="s">
        <v>187</v>
      </c>
      <c r="C18" s="38" t="s">
        <v>188</v>
      </c>
      <c r="D18" s="38" t="s">
        <v>189</v>
      </c>
      <c r="E18" s="39">
        <v>1</v>
      </c>
    </row>
    <row r="19" spans="1:5" ht="38.25" x14ac:dyDescent="0.25">
      <c r="A19" s="40" t="s">
        <v>190</v>
      </c>
      <c r="B19" s="38" t="s">
        <v>191</v>
      </c>
      <c r="C19" s="41" t="s">
        <v>192</v>
      </c>
      <c r="D19" s="38" t="s">
        <v>193</v>
      </c>
      <c r="E19" s="39">
        <v>1</v>
      </c>
    </row>
    <row r="20" spans="1:5" ht="38.25" x14ac:dyDescent="0.25">
      <c r="A20" s="37" t="s">
        <v>194</v>
      </c>
      <c r="B20" s="38" t="s">
        <v>195</v>
      </c>
      <c r="C20" s="41" t="s">
        <v>196</v>
      </c>
      <c r="D20" s="38" t="s">
        <v>193</v>
      </c>
      <c r="E20" s="39">
        <v>1</v>
      </c>
    </row>
    <row r="21" spans="1:5" ht="38.25" x14ac:dyDescent="0.25">
      <c r="A21" s="37" t="s">
        <v>197</v>
      </c>
      <c r="B21" s="38" t="s">
        <v>198</v>
      </c>
      <c r="C21" s="41" t="s">
        <v>199</v>
      </c>
      <c r="D21" s="38" t="s">
        <v>200</v>
      </c>
      <c r="E21" s="39">
        <v>1</v>
      </c>
    </row>
    <row r="22" spans="1:5" ht="63.75" x14ac:dyDescent="0.25">
      <c r="A22" s="381" t="s">
        <v>201</v>
      </c>
      <c r="B22" s="38" t="s">
        <v>202</v>
      </c>
      <c r="C22" s="41" t="s">
        <v>203</v>
      </c>
      <c r="D22" s="38" t="s">
        <v>204</v>
      </c>
      <c r="E22" s="39">
        <v>1</v>
      </c>
    </row>
    <row r="23" spans="1:5" ht="63.75" x14ac:dyDescent="0.25">
      <c r="A23" s="381"/>
      <c r="B23" s="38" t="s">
        <v>202</v>
      </c>
      <c r="C23" s="41" t="s">
        <v>205</v>
      </c>
      <c r="D23" s="38" t="s">
        <v>206</v>
      </c>
      <c r="E23" s="39">
        <v>1</v>
      </c>
    </row>
    <row r="24" spans="1:5" ht="25.5" x14ac:dyDescent="0.25">
      <c r="A24" s="40" t="s">
        <v>207</v>
      </c>
      <c r="B24" s="38" t="s">
        <v>208</v>
      </c>
      <c r="C24" s="38" t="s">
        <v>96</v>
      </c>
      <c r="D24" s="38" t="s">
        <v>96</v>
      </c>
      <c r="E24" s="39">
        <v>2</v>
      </c>
    </row>
  </sheetData>
  <mergeCells count="1">
    <mergeCell ref="A22:A23"/>
  </mergeCells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98579-E1D6-499F-AC68-CBFDCA29C148}">
  <sheetPr>
    <tabColor rgb="FFFF0000"/>
  </sheetPr>
  <dimension ref="A1:N61"/>
  <sheetViews>
    <sheetView zoomScale="115" zoomScaleNormal="115" workbookViewId="0">
      <pane ySplit="1" topLeftCell="A29" activePane="bottomLeft" state="frozen"/>
      <selection activeCell="F49" sqref="F49"/>
      <selection pane="bottomLeft" activeCell="F60" sqref="F60"/>
    </sheetView>
  </sheetViews>
  <sheetFormatPr defaultRowHeight="12.75" x14ac:dyDescent="0.25"/>
  <cols>
    <col min="1" max="1" width="5.85546875" style="6" customWidth="1"/>
    <col min="2" max="2" width="52.7109375" style="6" customWidth="1"/>
    <col min="3" max="3" width="9" style="6" customWidth="1"/>
    <col min="4" max="4" width="10.85546875" style="11" customWidth="1"/>
    <col min="5" max="5" width="9.85546875" style="6" customWidth="1"/>
    <col min="6" max="6" width="25.140625" style="6" customWidth="1"/>
    <col min="7" max="7" width="30.28515625" style="6" customWidth="1"/>
    <col min="8" max="8" width="12" style="6" customWidth="1"/>
    <col min="9" max="9" width="9.140625" style="6"/>
    <col min="10" max="11" width="9.28515625" style="12" customWidth="1"/>
    <col min="12" max="12" width="9.140625" style="12"/>
    <col min="13" max="16384" width="9.140625" style="6"/>
  </cols>
  <sheetData>
    <row r="1" spans="1:12" s="25" customFormat="1" ht="38.25" x14ac:dyDescent="0.25">
      <c r="A1" s="23" t="s">
        <v>116</v>
      </c>
      <c r="B1" s="23" t="s">
        <v>117</v>
      </c>
      <c r="C1" s="23" t="s">
        <v>118</v>
      </c>
      <c r="D1" s="23" t="s">
        <v>119</v>
      </c>
      <c r="E1" s="26" t="s">
        <v>120</v>
      </c>
      <c r="F1" s="27" t="s">
        <v>121</v>
      </c>
      <c r="G1" s="27" t="s">
        <v>122</v>
      </c>
      <c r="H1" s="27" t="s">
        <v>123</v>
      </c>
      <c r="I1" s="32"/>
      <c r="J1" s="28" t="s">
        <v>125</v>
      </c>
      <c r="K1" s="28" t="s">
        <v>124</v>
      </c>
      <c r="L1" s="29" t="s">
        <v>126</v>
      </c>
    </row>
    <row r="2" spans="1:12" x14ac:dyDescent="0.25">
      <c r="A2" s="382" t="s">
        <v>0</v>
      </c>
      <c r="B2" s="383"/>
      <c r="C2" s="383"/>
      <c r="D2" s="383"/>
      <c r="E2" s="383"/>
      <c r="F2" s="384"/>
      <c r="G2" s="384"/>
      <c r="H2" s="385"/>
      <c r="J2" s="17"/>
      <c r="K2" s="17"/>
      <c r="L2" s="17"/>
    </row>
    <row r="3" spans="1:12" x14ac:dyDescent="0.25">
      <c r="A3" s="7" t="s">
        <v>1</v>
      </c>
      <c r="B3" s="386" t="s">
        <v>2</v>
      </c>
      <c r="C3" s="387"/>
      <c r="D3" s="387"/>
      <c r="E3" s="387"/>
      <c r="F3" s="387"/>
      <c r="G3" s="387"/>
      <c r="H3" s="388"/>
      <c r="J3" s="17"/>
      <c r="K3" s="17"/>
      <c r="L3" s="17"/>
    </row>
    <row r="4" spans="1:12" ht="24" x14ac:dyDescent="0.25">
      <c r="A4" s="8">
        <v>1</v>
      </c>
      <c r="B4" s="5" t="s">
        <v>3</v>
      </c>
      <c r="C4" s="1" t="s">
        <v>4</v>
      </c>
      <c r="D4" s="1" t="s">
        <v>5</v>
      </c>
      <c r="E4" s="5" t="s">
        <v>6</v>
      </c>
      <c r="F4" s="5" t="s">
        <v>7</v>
      </c>
      <c r="G4" s="14" t="s">
        <v>8</v>
      </c>
      <c r="H4" s="14" t="s">
        <v>9</v>
      </c>
      <c r="J4" s="17"/>
      <c r="K4" s="17"/>
      <c r="L4" s="17"/>
    </row>
    <row r="5" spans="1:12" x14ac:dyDescent="0.25">
      <c r="A5" s="7" t="s">
        <v>10</v>
      </c>
      <c r="B5" s="386" t="s">
        <v>11</v>
      </c>
      <c r="C5" s="387"/>
      <c r="D5" s="387"/>
      <c r="E5" s="387"/>
      <c r="F5" s="387"/>
      <c r="G5" s="387"/>
      <c r="H5" s="388"/>
      <c r="J5" s="30"/>
      <c r="K5" s="30"/>
      <c r="L5" s="31"/>
    </row>
    <row r="6" spans="1:12" ht="41.25" x14ac:dyDescent="0.25">
      <c r="A6" s="389">
        <v>2</v>
      </c>
      <c r="B6" s="391" t="s">
        <v>12</v>
      </c>
      <c r="C6" s="1" t="s">
        <v>4</v>
      </c>
      <c r="D6" s="2" t="s">
        <v>13</v>
      </c>
      <c r="E6" s="5" t="s">
        <v>6</v>
      </c>
      <c r="F6" s="1" t="s">
        <v>14</v>
      </c>
      <c r="G6" s="393" t="s">
        <v>15</v>
      </c>
      <c r="H6" s="395" t="s">
        <v>16</v>
      </c>
      <c r="J6" s="17">
        <v>7.86</v>
      </c>
      <c r="K6" s="17">
        <v>19.68</v>
      </c>
      <c r="L6" s="17"/>
    </row>
    <row r="7" spans="1:12" ht="41.25" x14ac:dyDescent="0.25">
      <c r="A7" s="390"/>
      <c r="B7" s="392"/>
      <c r="C7" s="1" t="s">
        <v>4</v>
      </c>
      <c r="D7" s="2" t="s">
        <v>17</v>
      </c>
      <c r="E7" s="5" t="s">
        <v>6</v>
      </c>
      <c r="F7" s="2" t="s">
        <v>18</v>
      </c>
      <c r="G7" s="394"/>
      <c r="H7" s="396"/>
      <c r="J7" s="17">
        <v>22.32</v>
      </c>
      <c r="K7" s="17">
        <v>54</v>
      </c>
      <c r="L7" s="17"/>
    </row>
    <row r="8" spans="1:12" ht="51" x14ac:dyDescent="0.25">
      <c r="A8" s="8">
        <v>3</v>
      </c>
      <c r="B8" s="5" t="s">
        <v>19</v>
      </c>
      <c r="C8" s="1" t="s">
        <v>4</v>
      </c>
      <c r="D8" s="2" t="s">
        <v>20</v>
      </c>
      <c r="E8" s="5" t="s">
        <v>6</v>
      </c>
      <c r="F8" s="2" t="s">
        <v>21</v>
      </c>
      <c r="G8" s="15" t="s">
        <v>15</v>
      </c>
      <c r="H8" s="16" t="s">
        <v>16</v>
      </c>
      <c r="J8" s="17">
        <v>40</v>
      </c>
      <c r="K8" s="17">
        <v>60.5</v>
      </c>
      <c r="L8" s="17"/>
    </row>
    <row r="9" spans="1:12" ht="63.75" x14ac:dyDescent="0.25">
      <c r="A9" s="8">
        <v>4</v>
      </c>
      <c r="B9" s="5" t="s">
        <v>22</v>
      </c>
      <c r="C9" s="1" t="s">
        <v>23</v>
      </c>
      <c r="D9" s="1" t="s">
        <v>24</v>
      </c>
      <c r="E9" s="5" t="s">
        <v>6</v>
      </c>
      <c r="F9" s="4" t="s">
        <v>25</v>
      </c>
      <c r="G9" s="15" t="s">
        <v>26</v>
      </c>
      <c r="H9" s="18" t="s">
        <v>27</v>
      </c>
      <c r="J9" s="17"/>
      <c r="K9" s="17"/>
      <c r="L9" s="17">
        <v>2.5</v>
      </c>
    </row>
    <row r="10" spans="1:12" ht="54" x14ac:dyDescent="0.25">
      <c r="A10" s="8">
        <v>5</v>
      </c>
      <c r="B10" s="5" t="s">
        <v>28</v>
      </c>
      <c r="C10" s="1" t="s">
        <v>4</v>
      </c>
      <c r="D10" s="2" t="s">
        <v>29</v>
      </c>
      <c r="E10" s="5" t="s">
        <v>6</v>
      </c>
      <c r="F10" s="2" t="s">
        <v>30</v>
      </c>
      <c r="G10" s="2" t="s">
        <v>31</v>
      </c>
      <c r="H10" s="16" t="s">
        <v>16</v>
      </c>
      <c r="J10" s="17">
        <v>33.799999999999997</v>
      </c>
      <c r="K10" s="17">
        <v>85</v>
      </c>
      <c r="L10" s="17"/>
    </row>
    <row r="11" spans="1:12" ht="54" x14ac:dyDescent="0.25">
      <c r="A11" s="398"/>
      <c r="B11" s="391" t="s">
        <v>32</v>
      </c>
      <c r="C11" s="1" t="s">
        <v>4</v>
      </c>
      <c r="D11" s="2" t="s">
        <v>33</v>
      </c>
      <c r="E11" s="5" t="s">
        <v>6</v>
      </c>
      <c r="F11" s="2" t="s">
        <v>34</v>
      </c>
      <c r="G11" s="398"/>
      <c r="H11" s="400"/>
      <c r="J11" s="17">
        <v>14.4</v>
      </c>
      <c r="K11" s="17">
        <v>36</v>
      </c>
      <c r="L11" s="17"/>
    </row>
    <row r="12" spans="1:12" ht="85.5" x14ac:dyDescent="0.25">
      <c r="A12" s="399"/>
      <c r="B12" s="392"/>
      <c r="C12" s="1" t="s">
        <v>35</v>
      </c>
      <c r="D12" s="2" t="s">
        <v>36</v>
      </c>
      <c r="E12" s="5" t="s">
        <v>6</v>
      </c>
      <c r="F12" s="2" t="s">
        <v>37</v>
      </c>
      <c r="G12" s="399"/>
      <c r="H12" s="401"/>
      <c r="J12" s="17">
        <v>525.6</v>
      </c>
      <c r="K12" s="17">
        <v>946.1</v>
      </c>
      <c r="L12" s="17"/>
    </row>
    <row r="13" spans="1:12" ht="38.25" x14ac:dyDescent="0.25">
      <c r="A13" s="8">
        <v>6</v>
      </c>
      <c r="B13" s="5" t="s">
        <v>38</v>
      </c>
      <c r="C13" s="1" t="s">
        <v>39</v>
      </c>
      <c r="D13" s="3">
        <v>5</v>
      </c>
      <c r="E13" s="5" t="s">
        <v>6</v>
      </c>
      <c r="F13" s="4"/>
      <c r="G13" s="15" t="s">
        <v>26</v>
      </c>
      <c r="H13" s="18" t="s">
        <v>40</v>
      </c>
      <c r="J13" s="17"/>
      <c r="K13" s="17"/>
      <c r="L13" s="17">
        <v>5</v>
      </c>
    </row>
    <row r="14" spans="1:12" x14ac:dyDescent="0.25">
      <c r="A14" s="7" t="s">
        <v>41</v>
      </c>
      <c r="B14" s="386" t="s">
        <v>42</v>
      </c>
      <c r="C14" s="387"/>
      <c r="D14" s="387"/>
      <c r="E14" s="387"/>
      <c r="F14" s="387"/>
      <c r="G14" s="387"/>
      <c r="H14" s="388"/>
      <c r="J14" s="17"/>
      <c r="K14" s="17"/>
      <c r="L14" s="17"/>
    </row>
    <row r="15" spans="1:12" ht="51" x14ac:dyDescent="0.25">
      <c r="A15" s="8">
        <v>7</v>
      </c>
      <c r="B15" s="5" t="s">
        <v>43</v>
      </c>
      <c r="C15" s="1" t="s">
        <v>4</v>
      </c>
      <c r="D15" s="2" t="s">
        <v>44</v>
      </c>
      <c r="E15" s="5" t="s">
        <v>6</v>
      </c>
      <c r="F15" s="2" t="s">
        <v>18</v>
      </c>
      <c r="G15" s="15" t="s">
        <v>15</v>
      </c>
      <c r="H15" s="16" t="s">
        <v>16</v>
      </c>
      <c r="J15" s="17">
        <v>18.600000000000001</v>
      </c>
      <c r="K15" s="17">
        <v>45</v>
      </c>
      <c r="L15" s="17"/>
    </row>
    <row r="16" spans="1:12" ht="51" x14ac:dyDescent="0.25">
      <c r="A16" s="8">
        <v>8</v>
      </c>
      <c r="B16" s="5" t="s">
        <v>45</v>
      </c>
      <c r="C16" s="1" t="s">
        <v>35</v>
      </c>
      <c r="D16" s="2" t="s">
        <v>46</v>
      </c>
      <c r="E16" s="5" t="s">
        <v>6</v>
      </c>
      <c r="F16" s="4" t="s">
        <v>47</v>
      </c>
      <c r="G16" s="14" t="s">
        <v>15</v>
      </c>
      <c r="H16" s="16" t="s">
        <v>16</v>
      </c>
      <c r="J16" s="17">
        <v>157.69999999999999</v>
      </c>
      <c r="K16" s="17">
        <v>283.89999999999998</v>
      </c>
      <c r="L16" s="17"/>
    </row>
    <row r="17" spans="1:12" x14ac:dyDescent="0.25">
      <c r="A17" s="7" t="s">
        <v>48</v>
      </c>
      <c r="B17" s="386" t="s">
        <v>49</v>
      </c>
      <c r="C17" s="387"/>
      <c r="D17" s="387"/>
      <c r="E17" s="387"/>
      <c r="F17" s="387"/>
      <c r="G17" s="387"/>
      <c r="H17" s="388"/>
      <c r="J17" s="17"/>
      <c r="K17" s="17"/>
      <c r="L17" s="17"/>
    </row>
    <row r="18" spans="1:12" ht="57" x14ac:dyDescent="0.25">
      <c r="A18" s="8">
        <v>9</v>
      </c>
      <c r="B18" s="5" t="s">
        <v>50</v>
      </c>
      <c r="C18" s="1" t="s">
        <v>51</v>
      </c>
      <c r="D18" s="2" t="s">
        <v>52</v>
      </c>
      <c r="E18" s="5" t="s">
        <v>6</v>
      </c>
      <c r="F18" s="2" t="s">
        <v>53</v>
      </c>
      <c r="G18" s="15" t="s">
        <v>54</v>
      </c>
      <c r="H18" s="16" t="s">
        <v>16</v>
      </c>
      <c r="J18" s="17">
        <v>90.7</v>
      </c>
      <c r="K18" s="17">
        <v>181.4</v>
      </c>
      <c r="L18" s="17"/>
    </row>
    <row r="19" spans="1:12" ht="57" x14ac:dyDescent="0.25">
      <c r="A19" s="8">
        <v>10</v>
      </c>
      <c r="B19" s="5" t="s">
        <v>55</v>
      </c>
      <c r="C19" s="1" t="s">
        <v>51</v>
      </c>
      <c r="D19" s="2" t="s">
        <v>56</v>
      </c>
      <c r="E19" s="5" t="s">
        <v>6</v>
      </c>
      <c r="F19" s="2" t="s">
        <v>57</v>
      </c>
      <c r="G19" s="14" t="s">
        <v>58</v>
      </c>
      <c r="H19" s="16" t="s">
        <v>16</v>
      </c>
      <c r="J19" s="17">
        <v>68.88</v>
      </c>
      <c r="K19" s="17">
        <v>158.15</v>
      </c>
      <c r="L19" s="17"/>
    </row>
    <row r="20" spans="1:12" ht="57" x14ac:dyDescent="0.25">
      <c r="A20" s="8">
        <v>11</v>
      </c>
      <c r="B20" s="4" t="s">
        <v>59</v>
      </c>
      <c r="C20" s="2" t="s">
        <v>60</v>
      </c>
      <c r="D20" s="3">
        <v>252</v>
      </c>
      <c r="E20" s="5" t="s">
        <v>61</v>
      </c>
      <c r="F20" s="2" t="s">
        <v>62</v>
      </c>
      <c r="G20" s="15" t="s">
        <v>63</v>
      </c>
      <c r="H20" s="14" t="s">
        <v>64</v>
      </c>
      <c r="J20" s="17"/>
      <c r="K20" s="17"/>
      <c r="L20" s="17"/>
    </row>
    <row r="21" spans="1:12" ht="85.5" x14ac:dyDescent="0.25">
      <c r="A21" s="8">
        <v>12</v>
      </c>
      <c r="B21" s="5" t="s">
        <v>65</v>
      </c>
      <c r="C21" s="1" t="s">
        <v>35</v>
      </c>
      <c r="D21" s="1" t="s">
        <v>66</v>
      </c>
      <c r="E21" s="5" t="s">
        <v>6</v>
      </c>
      <c r="F21" s="2" t="s">
        <v>67</v>
      </c>
      <c r="G21" s="15" t="s">
        <v>68</v>
      </c>
      <c r="H21" s="16" t="s">
        <v>16</v>
      </c>
      <c r="J21" s="17">
        <v>463</v>
      </c>
      <c r="K21" s="17">
        <v>926.6</v>
      </c>
      <c r="L21" s="17"/>
    </row>
    <row r="22" spans="1:12" ht="51" x14ac:dyDescent="0.25">
      <c r="A22" s="8">
        <v>13</v>
      </c>
      <c r="B22" s="5" t="s">
        <v>69</v>
      </c>
      <c r="C22" s="2" t="s">
        <v>60</v>
      </c>
      <c r="D22" s="3">
        <v>252</v>
      </c>
      <c r="E22" s="5" t="s">
        <v>70</v>
      </c>
      <c r="F22" s="5" t="s">
        <v>71</v>
      </c>
      <c r="G22" s="2" t="s">
        <v>72</v>
      </c>
      <c r="H22" s="14" t="s">
        <v>64</v>
      </c>
      <c r="J22" s="17"/>
      <c r="K22" s="17"/>
      <c r="L22" s="17"/>
    </row>
    <row r="23" spans="1:12" x14ac:dyDescent="0.25">
      <c r="A23" s="7" t="s">
        <v>73</v>
      </c>
      <c r="B23" s="386" t="s">
        <v>74</v>
      </c>
      <c r="C23" s="387"/>
      <c r="D23" s="387"/>
      <c r="E23" s="387"/>
      <c r="F23" s="387"/>
      <c r="G23" s="387"/>
      <c r="H23" s="388"/>
      <c r="J23" s="17"/>
      <c r="K23" s="17"/>
      <c r="L23" s="17"/>
    </row>
    <row r="24" spans="1:12" ht="57" x14ac:dyDescent="0.25">
      <c r="A24" s="8">
        <v>14</v>
      </c>
      <c r="B24" s="5" t="s">
        <v>75</v>
      </c>
      <c r="C24" s="1" t="s">
        <v>51</v>
      </c>
      <c r="D24" s="2" t="s">
        <v>76</v>
      </c>
      <c r="E24" s="5" t="s">
        <v>6</v>
      </c>
      <c r="F24" s="2" t="s">
        <v>77</v>
      </c>
      <c r="G24" s="15" t="s">
        <v>54</v>
      </c>
      <c r="H24" s="16" t="s">
        <v>16</v>
      </c>
      <c r="J24" s="17">
        <v>34.65</v>
      </c>
      <c r="K24" s="17">
        <v>69.3</v>
      </c>
      <c r="L24" s="17"/>
    </row>
    <row r="25" spans="1:12" ht="57" x14ac:dyDescent="0.25">
      <c r="A25" s="8">
        <v>15</v>
      </c>
      <c r="B25" s="5" t="s">
        <v>78</v>
      </c>
      <c r="C25" s="1" t="s">
        <v>51</v>
      </c>
      <c r="D25" s="2" t="s">
        <v>79</v>
      </c>
      <c r="E25" s="5" t="s">
        <v>6</v>
      </c>
      <c r="F25" s="2" t="s">
        <v>80</v>
      </c>
      <c r="G25" s="14" t="s">
        <v>58</v>
      </c>
      <c r="H25" s="16" t="s">
        <v>16</v>
      </c>
      <c r="J25" s="17">
        <v>4.96</v>
      </c>
      <c r="K25" s="17">
        <v>10.9</v>
      </c>
      <c r="L25" s="17"/>
    </row>
    <row r="26" spans="1:12" ht="57" x14ac:dyDescent="0.25">
      <c r="A26" s="8">
        <v>16</v>
      </c>
      <c r="B26" s="4" t="s">
        <v>59</v>
      </c>
      <c r="C26" s="2" t="s">
        <v>60</v>
      </c>
      <c r="D26" s="3">
        <v>192</v>
      </c>
      <c r="E26" s="5" t="s">
        <v>61</v>
      </c>
      <c r="F26" s="2" t="s">
        <v>81</v>
      </c>
      <c r="G26" s="15" t="s">
        <v>63</v>
      </c>
      <c r="H26" s="14" t="s">
        <v>64</v>
      </c>
      <c r="J26" s="17"/>
      <c r="K26" s="17"/>
      <c r="L26" s="17"/>
    </row>
    <row r="27" spans="1:12" ht="85.5" x14ac:dyDescent="0.25">
      <c r="A27" s="8">
        <v>17</v>
      </c>
      <c r="B27" s="5" t="s">
        <v>82</v>
      </c>
      <c r="C27" s="1" t="s">
        <v>35</v>
      </c>
      <c r="D27" s="1" t="s">
        <v>66</v>
      </c>
      <c r="E27" s="5" t="s">
        <v>6</v>
      </c>
      <c r="F27" s="2" t="s">
        <v>83</v>
      </c>
      <c r="G27" s="15" t="s">
        <v>68</v>
      </c>
      <c r="H27" s="16" t="s">
        <v>16</v>
      </c>
      <c r="J27" s="17">
        <v>463</v>
      </c>
      <c r="K27" s="17">
        <v>926.6</v>
      </c>
      <c r="L27" s="17"/>
    </row>
    <row r="28" spans="1:12" ht="51" x14ac:dyDescent="0.25">
      <c r="A28" s="8">
        <v>18</v>
      </c>
      <c r="B28" s="5" t="s">
        <v>69</v>
      </c>
      <c r="C28" s="2" t="s">
        <v>60</v>
      </c>
      <c r="D28" s="3">
        <v>252</v>
      </c>
      <c r="E28" s="5" t="s">
        <v>70</v>
      </c>
      <c r="F28" s="5" t="s">
        <v>71</v>
      </c>
      <c r="G28" s="15" t="s">
        <v>63</v>
      </c>
      <c r="H28" s="14" t="s">
        <v>64</v>
      </c>
      <c r="J28" s="17"/>
      <c r="K28" s="17"/>
      <c r="L28" s="17"/>
    </row>
    <row r="29" spans="1:12" x14ac:dyDescent="0.25">
      <c r="A29" s="7" t="s">
        <v>84</v>
      </c>
      <c r="B29" s="386" t="s">
        <v>85</v>
      </c>
      <c r="C29" s="387"/>
      <c r="D29" s="387"/>
      <c r="E29" s="387"/>
      <c r="F29" s="387"/>
      <c r="G29" s="387"/>
      <c r="H29" s="388"/>
      <c r="J29" s="17"/>
      <c r="K29" s="17"/>
      <c r="L29" s="17"/>
    </row>
    <row r="30" spans="1:12" ht="57" x14ac:dyDescent="0.25">
      <c r="A30" s="3">
        <v>19</v>
      </c>
      <c r="B30" s="5" t="s">
        <v>86</v>
      </c>
      <c r="C30" s="1" t="s">
        <v>51</v>
      </c>
      <c r="D30" s="2" t="s">
        <v>87</v>
      </c>
      <c r="E30" s="5" t="s">
        <v>6</v>
      </c>
      <c r="F30" s="2" t="s">
        <v>88</v>
      </c>
      <c r="G30" s="14" t="s">
        <v>58</v>
      </c>
      <c r="H30" s="16" t="s">
        <v>16</v>
      </c>
      <c r="J30" s="17">
        <v>132.19999999999999</v>
      </c>
      <c r="K30" s="17">
        <v>271</v>
      </c>
      <c r="L30" s="17"/>
    </row>
    <row r="31" spans="1:12" ht="44.25" x14ac:dyDescent="0.25">
      <c r="A31" s="3">
        <v>20</v>
      </c>
      <c r="B31" s="5" t="s">
        <v>89</v>
      </c>
      <c r="C31" s="1" t="s">
        <v>51</v>
      </c>
      <c r="D31" s="2" t="s">
        <v>90</v>
      </c>
      <c r="E31" s="5" t="s">
        <v>6</v>
      </c>
      <c r="F31" s="2" t="s">
        <v>91</v>
      </c>
      <c r="G31" s="14" t="s">
        <v>58</v>
      </c>
      <c r="H31" s="14" t="s">
        <v>92</v>
      </c>
      <c r="J31" s="17"/>
      <c r="K31" s="17"/>
      <c r="L31" s="17"/>
    </row>
    <row r="32" spans="1:12" x14ac:dyDescent="0.25">
      <c r="A32" s="10" t="s">
        <v>93</v>
      </c>
      <c r="B32" s="382" t="s">
        <v>94</v>
      </c>
      <c r="C32" s="383"/>
      <c r="D32" s="383"/>
      <c r="E32" s="383"/>
      <c r="F32" s="383"/>
      <c r="G32" s="383"/>
      <c r="H32" s="397"/>
      <c r="J32" s="17"/>
      <c r="K32" s="17"/>
      <c r="L32" s="17"/>
    </row>
    <row r="33" spans="1:14" ht="36" x14ac:dyDescent="0.25">
      <c r="A33" s="3">
        <v>21</v>
      </c>
      <c r="B33" s="5" t="s">
        <v>95</v>
      </c>
      <c r="C33" s="1" t="s">
        <v>96</v>
      </c>
      <c r="D33" s="1" t="s">
        <v>96</v>
      </c>
      <c r="E33" s="5" t="s">
        <v>97</v>
      </c>
      <c r="F33" s="1" t="s">
        <v>98</v>
      </c>
      <c r="G33" s="15" t="s">
        <v>63</v>
      </c>
      <c r="H33" s="14" t="s">
        <v>64</v>
      </c>
      <c r="J33" s="17"/>
      <c r="K33" s="17"/>
      <c r="L33" s="17"/>
    </row>
    <row r="34" spans="1:14" ht="51" x14ac:dyDescent="0.25">
      <c r="A34" s="3">
        <v>22</v>
      </c>
      <c r="B34" s="4" t="s">
        <v>99</v>
      </c>
      <c r="C34" s="5" t="s">
        <v>100</v>
      </c>
      <c r="D34" s="2" t="s">
        <v>101</v>
      </c>
      <c r="E34" s="5" t="s">
        <v>6</v>
      </c>
      <c r="F34" s="2" t="s">
        <v>102</v>
      </c>
      <c r="G34" s="15" t="s">
        <v>68</v>
      </c>
      <c r="H34" s="16" t="s">
        <v>16</v>
      </c>
      <c r="J34" s="17">
        <v>19.600000000000001</v>
      </c>
      <c r="K34" s="17">
        <v>39.200000000000003</v>
      </c>
      <c r="L34" s="17"/>
    </row>
    <row r="35" spans="1:14" ht="25.5" x14ac:dyDescent="0.25">
      <c r="A35" s="3">
        <v>23</v>
      </c>
      <c r="B35" s="5" t="s">
        <v>103</v>
      </c>
      <c r="C35" s="2" t="s">
        <v>60</v>
      </c>
      <c r="D35" s="2" t="s">
        <v>104</v>
      </c>
      <c r="E35" s="5" t="s">
        <v>70</v>
      </c>
      <c r="F35" s="1" t="s">
        <v>96</v>
      </c>
      <c r="G35" s="15" t="s">
        <v>105</v>
      </c>
      <c r="H35" s="15" t="s">
        <v>106</v>
      </c>
      <c r="J35" s="272">
        <f>SUM(J6:J34)</f>
        <v>2097.27</v>
      </c>
      <c r="K35" s="22">
        <f>SUM(K6:K34)</f>
        <v>4113.33</v>
      </c>
      <c r="L35" s="22">
        <f>SUM(L6:L34)</f>
        <v>7.5</v>
      </c>
    </row>
    <row r="38" spans="1:14" x14ac:dyDescent="0.25">
      <c r="B38" s="271" t="s">
        <v>555</v>
      </c>
    </row>
    <row r="39" spans="1:14" x14ac:dyDescent="0.25">
      <c r="B39" s="19" t="s">
        <v>112</v>
      </c>
      <c r="C39" s="19" t="s">
        <v>113</v>
      </c>
      <c r="D39" s="19" t="s">
        <v>114</v>
      </c>
      <c r="E39" s="19" t="s">
        <v>115</v>
      </c>
      <c r="F39" s="19" t="s">
        <v>110</v>
      </c>
      <c r="G39" s="19" t="s">
        <v>111</v>
      </c>
    </row>
    <row r="40" spans="1:14" x14ac:dyDescent="0.25">
      <c r="B40" s="20" t="s">
        <v>108</v>
      </c>
      <c r="C40" s="21">
        <v>12.55</v>
      </c>
      <c r="D40" s="21">
        <v>21.9</v>
      </c>
      <c r="E40" s="21">
        <v>4.0999999999999996</v>
      </c>
      <c r="F40" s="21">
        <v>274.8</v>
      </c>
      <c r="G40" s="21">
        <v>1127</v>
      </c>
    </row>
    <row r="41" spans="1:14" x14ac:dyDescent="0.25">
      <c r="B41" s="20" t="s">
        <v>109</v>
      </c>
      <c r="C41" s="21">
        <v>18.7</v>
      </c>
      <c r="D41" s="21">
        <v>24.8</v>
      </c>
      <c r="E41" s="21">
        <v>17</v>
      </c>
      <c r="F41" s="21">
        <v>486.8</v>
      </c>
      <c r="G41" s="21">
        <v>7885</v>
      </c>
    </row>
    <row r="42" spans="1:14" x14ac:dyDescent="0.25">
      <c r="C42" s="12"/>
      <c r="D42" s="12"/>
      <c r="E42" s="12"/>
      <c r="F42" s="12"/>
      <c r="G42" s="24">
        <f>G40+G41</f>
        <v>9012</v>
      </c>
      <c r="H42" s="13"/>
    </row>
    <row r="44" spans="1:14" x14ac:dyDescent="0.25">
      <c r="C44" s="279"/>
      <c r="D44" s="278"/>
      <c r="E44" s="279"/>
      <c r="F44" s="279"/>
      <c r="G44" s="280"/>
      <c r="H44" s="279"/>
      <c r="I44" s="279"/>
      <c r="J44" s="313"/>
      <c r="K44" s="313"/>
      <c r="L44" s="313"/>
      <c r="M44" s="279"/>
      <c r="N44" s="279"/>
    </row>
    <row r="45" spans="1:14" x14ac:dyDescent="0.25">
      <c r="C45" s="279"/>
      <c r="D45" s="278"/>
      <c r="E45" s="279"/>
      <c r="F45" s="279"/>
      <c r="G45" s="280"/>
      <c r="H45" s="279"/>
      <c r="I45" s="279"/>
      <c r="J45" s="313"/>
      <c r="K45" s="313"/>
      <c r="L45" s="313"/>
      <c r="M45" s="279"/>
      <c r="N45" s="279"/>
    </row>
    <row r="46" spans="1:14" x14ac:dyDescent="0.25">
      <c r="C46" s="279"/>
      <c r="D46" s="278"/>
      <c r="E46" s="279"/>
      <c r="F46" s="280">
        <f>30000*G46</f>
        <v>7712493.75</v>
      </c>
      <c r="G46" s="280">
        <f>K35/16</f>
        <v>257.083125</v>
      </c>
      <c r="H46" s="279"/>
      <c r="I46" s="279"/>
      <c r="J46" s="313"/>
      <c r="K46" s="313"/>
      <c r="L46" s="313"/>
      <c r="M46" s="279"/>
      <c r="N46" s="279"/>
    </row>
    <row r="47" spans="1:14" x14ac:dyDescent="0.25">
      <c r="C47" s="279"/>
      <c r="D47" s="278"/>
      <c r="E47" s="279"/>
      <c r="F47" s="279"/>
      <c r="G47" s="280"/>
      <c r="H47" s="279"/>
      <c r="I47" s="279"/>
      <c r="J47" s="313"/>
      <c r="K47" s="313"/>
      <c r="L47" s="313"/>
      <c r="M47" s="279"/>
      <c r="N47" s="279"/>
    </row>
    <row r="48" spans="1:14" x14ac:dyDescent="0.25">
      <c r="C48" s="279"/>
      <c r="D48" s="278"/>
      <c r="E48" s="279"/>
      <c r="F48" s="279"/>
      <c r="G48" s="280"/>
      <c r="H48" s="279"/>
      <c r="I48" s="279"/>
      <c r="J48" s="313"/>
      <c r="K48" s="313"/>
      <c r="L48" s="313"/>
      <c r="M48" s="279"/>
      <c r="N48" s="279"/>
    </row>
    <row r="49" spans="3:14" x14ac:dyDescent="0.25">
      <c r="C49" s="279"/>
      <c r="D49" s="278"/>
      <c r="E49" s="279"/>
      <c r="F49" s="279"/>
      <c r="G49" s="280"/>
      <c r="H49" s="314">
        <f>G42</f>
        <v>9012</v>
      </c>
      <c r="I49" s="315">
        <v>100</v>
      </c>
      <c r="J49" s="313"/>
      <c r="K49" s="313"/>
      <c r="L49" s="313"/>
      <c r="M49" s="279"/>
      <c r="N49" s="279"/>
    </row>
    <row r="50" spans="3:14" x14ac:dyDescent="0.25">
      <c r="C50" s="279"/>
      <c r="D50" s="278"/>
      <c r="E50" s="279"/>
      <c r="F50" s="279"/>
      <c r="G50" s="280"/>
      <c r="H50" s="314">
        <f>J35-J34-J30</f>
        <v>1945.47</v>
      </c>
      <c r="I50" s="316">
        <f>H50*I49/H49</f>
        <v>21.587549933422103</v>
      </c>
      <c r="J50" s="317" t="s">
        <v>290</v>
      </c>
      <c r="K50" s="313"/>
      <c r="L50" s="313"/>
      <c r="M50" s="279"/>
      <c r="N50" s="279"/>
    </row>
    <row r="51" spans="3:14" x14ac:dyDescent="0.25">
      <c r="C51" s="279"/>
      <c r="D51" s="278"/>
      <c r="E51" s="279"/>
      <c r="F51" s="279"/>
      <c r="G51" s="280"/>
      <c r="H51" s="279"/>
      <c r="I51" s="279"/>
      <c r="J51" s="313"/>
      <c r="K51" s="313"/>
      <c r="L51" s="313"/>
      <c r="M51" s="279"/>
      <c r="N51" s="279"/>
    </row>
    <row r="52" spans="3:14" x14ac:dyDescent="0.25">
      <c r="C52" s="279"/>
      <c r="D52" s="278"/>
      <c r="E52" s="279"/>
      <c r="F52" s="279" t="s">
        <v>217</v>
      </c>
      <c r="G52" s="280">
        <v>5295</v>
      </c>
      <c r="H52" s="279"/>
      <c r="I52" s="279"/>
      <c r="J52" s="313"/>
      <c r="K52" s="313"/>
      <c r="L52" s="313"/>
      <c r="M52" s="279"/>
      <c r="N52" s="279"/>
    </row>
    <row r="53" spans="3:14" x14ac:dyDescent="0.25">
      <c r="C53" s="279"/>
      <c r="D53" s="278"/>
      <c r="E53" s="279"/>
      <c r="F53" s="279"/>
      <c r="G53" s="280"/>
      <c r="H53" s="279"/>
      <c r="I53" s="279"/>
      <c r="J53" s="313"/>
      <c r="K53" s="313"/>
      <c r="L53" s="313"/>
      <c r="M53" s="279"/>
      <c r="N53" s="279"/>
    </row>
    <row r="54" spans="3:14" x14ac:dyDescent="0.25">
      <c r="C54" s="279"/>
      <c r="D54" s="278"/>
      <c r="E54" s="279"/>
      <c r="F54" s="279"/>
      <c r="G54" s="280"/>
      <c r="H54" s="279"/>
      <c r="I54" s="279"/>
      <c r="J54" s="313"/>
      <c r="K54" s="313"/>
      <c r="L54" s="313"/>
      <c r="M54" s="279"/>
      <c r="N54" s="279"/>
    </row>
    <row r="55" spans="3:14" x14ac:dyDescent="0.25">
      <c r="C55" s="279"/>
      <c r="D55" s="278"/>
      <c r="E55" s="279"/>
      <c r="F55" s="279"/>
      <c r="G55" s="280"/>
      <c r="H55" s="279"/>
      <c r="I55" s="279"/>
      <c r="J55" s="313"/>
      <c r="K55" s="313"/>
      <c r="L55" s="313"/>
      <c r="M55" s="279"/>
      <c r="N55" s="279"/>
    </row>
    <row r="56" spans="3:14" x14ac:dyDescent="0.25">
      <c r="C56" s="279"/>
      <c r="D56" s="278"/>
      <c r="E56" s="279"/>
      <c r="F56" s="279"/>
      <c r="G56" s="280">
        <f>G42*0.2</f>
        <v>1802.4</v>
      </c>
      <c r="H56" s="279"/>
      <c r="I56" s="279"/>
      <c r="J56" s="313"/>
      <c r="K56" s="313"/>
      <c r="L56" s="313"/>
      <c r="M56" s="279"/>
      <c r="N56" s="279"/>
    </row>
    <row r="57" spans="3:14" x14ac:dyDescent="0.25">
      <c r="C57" s="279"/>
      <c r="D57" s="278"/>
      <c r="E57" s="279"/>
      <c r="F57" s="279"/>
      <c r="G57" s="279"/>
      <c r="H57" s="279"/>
      <c r="I57" s="279"/>
      <c r="J57" s="313"/>
      <c r="K57" s="313"/>
      <c r="L57" s="313"/>
      <c r="M57" s="279"/>
      <c r="N57" s="279"/>
    </row>
    <row r="58" spans="3:14" x14ac:dyDescent="0.25">
      <c r="C58" s="279"/>
      <c r="D58" s="278"/>
      <c r="E58" s="279"/>
      <c r="F58" s="279"/>
      <c r="G58" s="279"/>
      <c r="H58" s="279"/>
      <c r="I58" s="279"/>
      <c r="J58" s="313"/>
      <c r="K58" s="313"/>
      <c r="L58" s="313"/>
      <c r="M58" s="279"/>
      <c r="N58" s="279"/>
    </row>
    <row r="59" spans="3:14" x14ac:dyDescent="0.25">
      <c r="C59" s="279"/>
      <c r="D59" s="278"/>
      <c r="E59" s="279"/>
      <c r="F59" s="279"/>
      <c r="G59" s="279"/>
      <c r="H59" s="279"/>
      <c r="I59" s="279"/>
      <c r="J59" s="313"/>
      <c r="K59" s="313"/>
      <c r="L59" s="313"/>
      <c r="M59" s="279"/>
      <c r="N59" s="279"/>
    </row>
    <row r="60" spans="3:14" x14ac:dyDescent="0.25">
      <c r="C60" s="279"/>
      <c r="D60" s="278"/>
      <c r="E60" s="279"/>
      <c r="F60" s="279"/>
      <c r="G60" s="279"/>
      <c r="H60" s="279"/>
      <c r="I60" s="279"/>
      <c r="J60" s="313"/>
      <c r="K60" s="313"/>
      <c r="L60" s="313"/>
      <c r="M60" s="279"/>
      <c r="N60" s="279"/>
    </row>
    <row r="61" spans="3:14" x14ac:dyDescent="0.25">
      <c r="C61" s="279"/>
      <c r="D61" s="278"/>
      <c r="E61" s="279"/>
      <c r="F61" s="279"/>
      <c r="G61" s="279"/>
      <c r="H61" s="279"/>
      <c r="I61" s="279"/>
      <c r="J61" s="313"/>
      <c r="K61" s="313"/>
      <c r="L61" s="313"/>
      <c r="M61" s="279"/>
      <c r="N61" s="279"/>
    </row>
  </sheetData>
  <mergeCells count="16">
    <mergeCell ref="B23:H23"/>
    <mergeCell ref="B29:H29"/>
    <mergeCell ref="B32:H32"/>
    <mergeCell ref="A11:A12"/>
    <mergeCell ref="B11:B12"/>
    <mergeCell ref="G11:G12"/>
    <mergeCell ref="H11:H12"/>
    <mergeCell ref="B14:H14"/>
    <mergeCell ref="B17:H17"/>
    <mergeCell ref="A2:H2"/>
    <mergeCell ref="B3:H3"/>
    <mergeCell ref="B5:H5"/>
    <mergeCell ref="A6:A7"/>
    <mergeCell ref="B6:B7"/>
    <mergeCell ref="G6:G7"/>
    <mergeCell ref="H6:H7"/>
  </mergeCells>
  <phoneticPr fontId="16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70" zoomScaleNormal="70" workbookViewId="0">
      <selection activeCell="N43" sqref="N4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480B9-0854-46CB-B32A-7AA6C595FCE2}">
  <sheetPr>
    <tabColor rgb="FFFFFF00"/>
  </sheetPr>
  <dimension ref="A1:BO28"/>
  <sheetViews>
    <sheetView tabSelected="1" workbookViewId="0">
      <selection activeCell="J38" sqref="J38"/>
    </sheetView>
  </sheetViews>
  <sheetFormatPr defaultRowHeight="12.75" x14ac:dyDescent="0.25"/>
  <cols>
    <col min="1" max="1" width="130.7109375" style="281" customWidth="1"/>
    <col min="2" max="67" width="2.85546875" style="281" customWidth="1"/>
    <col min="68" max="16384" width="9.140625" style="281"/>
  </cols>
  <sheetData>
    <row r="1" spans="1:67" ht="26.25" customHeight="1" x14ac:dyDescent="0.25">
      <c r="A1" s="9"/>
      <c r="B1" s="404" t="s">
        <v>559</v>
      </c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  <c r="W1" s="405"/>
      <c r="X1" s="405"/>
      <c r="Y1" s="405"/>
      <c r="Z1" s="405"/>
      <c r="AA1" s="405"/>
      <c r="AB1" s="405"/>
      <c r="AC1" s="405"/>
      <c r="AD1" s="405"/>
      <c r="AE1" s="405"/>
      <c r="AF1" s="405"/>
      <c r="AG1" s="405"/>
      <c r="AH1" s="405"/>
      <c r="AI1" s="405"/>
      <c r="AJ1" s="405"/>
      <c r="AK1" s="405"/>
      <c r="AL1" s="405"/>
      <c r="AM1" s="405"/>
      <c r="AN1" s="405"/>
      <c r="AO1" s="405"/>
      <c r="AP1" s="405"/>
      <c r="AQ1" s="405"/>
      <c r="AR1" s="405"/>
      <c r="AS1" s="405"/>
      <c r="AT1" s="405"/>
      <c r="AU1" s="405"/>
      <c r="AV1" s="405"/>
      <c r="AW1" s="405"/>
      <c r="AX1" s="405"/>
      <c r="AY1" s="405"/>
      <c r="AZ1" s="405"/>
      <c r="BA1" s="405"/>
      <c r="BB1" s="405"/>
      <c r="BC1" s="405"/>
      <c r="BD1" s="405"/>
      <c r="BE1" s="405"/>
      <c r="BF1" s="405"/>
      <c r="BG1" s="405"/>
      <c r="BH1" s="405"/>
      <c r="BI1" s="405"/>
      <c r="BJ1" s="405"/>
      <c r="BK1" s="405"/>
      <c r="BL1" s="405"/>
      <c r="BM1" s="405"/>
      <c r="BN1" s="405"/>
      <c r="BO1" s="406"/>
    </row>
    <row r="2" spans="1:67" ht="23.25" customHeight="1" thickBot="1" x14ac:dyDescent="0.3">
      <c r="A2" s="300" t="s">
        <v>560</v>
      </c>
      <c r="B2" s="299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7"/>
      <c r="AH2" s="298"/>
      <c r="AI2" s="298"/>
      <c r="AJ2" s="298"/>
      <c r="AK2" s="298"/>
      <c r="AL2" s="296"/>
      <c r="AM2" s="296"/>
      <c r="AN2" s="296"/>
      <c r="AO2" s="296"/>
      <c r="AP2" s="296"/>
      <c r="AQ2" s="296"/>
      <c r="AR2" s="296"/>
      <c r="AS2" s="296"/>
      <c r="AT2" s="296"/>
      <c r="AU2" s="296"/>
      <c r="AV2" s="296"/>
      <c r="AW2" s="296"/>
      <c r="AX2" s="296"/>
      <c r="AY2" s="296"/>
      <c r="AZ2" s="296"/>
      <c r="BA2" s="296"/>
      <c r="BB2" s="296"/>
      <c r="BC2" s="296"/>
      <c r="BD2" s="296"/>
      <c r="BE2" s="296"/>
      <c r="BF2" s="296"/>
      <c r="BG2" s="296"/>
      <c r="BH2" s="296"/>
      <c r="BI2" s="296"/>
      <c r="BJ2" s="296"/>
      <c r="BK2" s="296"/>
      <c r="BL2" s="296"/>
      <c r="BM2" s="296"/>
      <c r="BN2" s="296"/>
      <c r="BO2" s="295"/>
    </row>
    <row r="3" spans="1:67" ht="24" customHeight="1" x14ac:dyDescent="0.25">
      <c r="A3" s="300"/>
      <c r="B3" s="417" t="s">
        <v>561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9"/>
      <c r="X3" s="417" t="s">
        <v>562</v>
      </c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9"/>
      <c r="AT3" s="417" t="s">
        <v>563</v>
      </c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L3" s="418"/>
      <c r="BM3" s="418"/>
      <c r="BN3" s="418"/>
      <c r="BO3" s="419"/>
    </row>
    <row r="4" spans="1:67" ht="20.25" customHeight="1" x14ac:dyDescent="0.25">
      <c r="A4" s="300"/>
      <c r="B4" s="301">
        <v>1</v>
      </c>
      <c r="C4" s="302">
        <v>2</v>
      </c>
      <c r="D4" s="302">
        <v>3</v>
      </c>
      <c r="E4" s="302">
        <v>4</v>
      </c>
      <c r="F4" s="302">
        <v>5</v>
      </c>
      <c r="G4" s="302">
        <v>6</v>
      </c>
      <c r="H4" s="302">
        <v>7</v>
      </c>
      <c r="I4" s="302">
        <v>8</v>
      </c>
      <c r="J4" s="302">
        <v>9</v>
      </c>
      <c r="K4" s="302">
        <v>10</v>
      </c>
      <c r="L4" s="302">
        <v>11</v>
      </c>
      <c r="M4" s="302">
        <v>12</v>
      </c>
      <c r="N4" s="302">
        <v>13</v>
      </c>
      <c r="O4" s="302">
        <v>14</v>
      </c>
      <c r="P4" s="302">
        <v>15</v>
      </c>
      <c r="Q4" s="302">
        <v>16</v>
      </c>
      <c r="R4" s="302">
        <v>17</v>
      </c>
      <c r="S4" s="302">
        <v>18</v>
      </c>
      <c r="T4" s="302">
        <v>19</v>
      </c>
      <c r="U4" s="302">
        <v>20</v>
      </c>
      <c r="V4" s="302">
        <v>21</v>
      </c>
      <c r="W4" s="303">
        <v>22</v>
      </c>
      <c r="X4" s="301">
        <v>1</v>
      </c>
      <c r="Y4" s="302">
        <v>2</v>
      </c>
      <c r="Z4" s="302">
        <v>3</v>
      </c>
      <c r="AA4" s="302">
        <v>4</v>
      </c>
      <c r="AB4" s="302">
        <v>5</v>
      </c>
      <c r="AC4" s="302">
        <v>6</v>
      </c>
      <c r="AD4" s="302">
        <v>7</v>
      </c>
      <c r="AE4" s="302">
        <v>8</v>
      </c>
      <c r="AF4" s="302">
        <v>9</v>
      </c>
      <c r="AG4" s="302">
        <v>10</v>
      </c>
      <c r="AH4" s="302">
        <v>11</v>
      </c>
      <c r="AI4" s="302">
        <v>12</v>
      </c>
      <c r="AJ4" s="302">
        <v>13</v>
      </c>
      <c r="AK4" s="302">
        <v>14</v>
      </c>
      <c r="AL4" s="302">
        <v>15</v>
      </c>
      <c r="AM4" s="302">
        <v>16</v>
      </c>
      <c r="AN4" s="302">
        <v>17</v>
      </c>
      <c r="AO4" s="302">
        <v>18</v>
      </c>
      <c r="AP4" s="302">
        <v>19</v>
      </c>
      <c r="AQ4" s="302">
        <v>20</v>
      </c>
      <c r="AR4" s="302">
        <v>21</v>
      </c>
      <c r="AS4" s="303">
        <v>22</v>
      </c>
      <c r="AT4" s="301">
        <v>1</v>
      </c>
      <c r="AU4" s="302">
        <v>2</v>
      </c>
      <c r="AV4" s="302">
        <v>3</v>
      </c>
      <c r="AW4" s="302">
        <v>4</v>
      </c>
      <c r="AX4" s="302">
        <v>5</v>
      </c>
      <c r="AY4" s="302">
        <v>6</v>
      </c>
      <c r="AZ4" s="302">
        <v>7</v>
      </c>
      <c r="BA4" s="302">
        <v>8</v>
      </c>
      <c r="BB4" s="302">
        <v>9</v>
      </c>
      <c r="BC4" s="302">
        <v>10</v>
      </c>
      <c r="BD4" s="302">
        <v>11</v>
      </c>
      <c r="BE4" s="302">
        <v>12</v>
      </c>
      <c r="BF4" s="302">
        <v>13</v>
      </c>
      <c r="BG4" s="302">
        <v>14</v>
      </c>
      <c r="BH4" s="302">
        <v>15</v>
      </c>
      <c r="BI4" s="302">
        <v>16</v>
      </c>
      <c r="BJ4" s="302">
        <v>17</v>
      </c>
      <c r="BK4" s="302">
        <v>18</v>
      </c>
      <c r="BL4" s="302">
        <v>19</v>
      </c>
      <c r="BM4" s="302">
        <v>20</v>
      </c>
      <c r="BN4" s="302">
        <v>21</v>
      </c>
      <c r="BO4" s="303">
        <v>22</v>
      </c>
    </row>
    <row r="5" spans="1:67" ht="17.25" x14ac:dyDescent="0.25">
      <c r="A5" s="282" t="s">
        <v>564</v>
      </c>
      <c r="B5" s="28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284"/>
      <c r="X5" s="283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284"/>
      <c r="AT5" s="283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284"/>
    </row>
    <row r="6" spans="1:67" ht="12.75" customHeight="1" x14ac:dyDescent="0.2">
      <c r="A6" s="415" t="s">
        <v>565</v>
      </c>
      <c r="B6" s="304"/>
      <c r="C6" s="305"/>
      <c r="D6" s="305"/>
      <c r="E6" s="305"/>
      <c r="F6" s="305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398"/>
      <c r="T6" s="398"/>
      <c r="U6" s="398"/>
      <c r="V6" s="398"/>
      <c r="W6" s="402"/>
      <c r="X6" s="413"/>
      <c r="Y6" s="398"/>
      <c r="Z6" s="398"/>
      <c r="AA6" s="398"/>
      <c r="AB6" s="398"/>
      <c r="AC6" s="398"/>
      <c r="AD6" s="398"/>
      <c r="AE6" s="398"/>
      <c r="AF6" s="398"/>
      <c r="AG6" s="398"/>
      <c r="AH6" s="398"/>
      <c r="AI6" s="398"/>
      <c r="AJ6" s="398"/>
      <c r="AK6" s="398"/>
      <c r="AL6" s="398"/>
      <c r="AM6" s="398"/>
      <c r="AN6" s="398"/>
      <c r="AO6" s="398"/>
      <c r="AP6" s="398"/>
      <c r="AQ6" s="398"/>
      <c r="AR6" s="398"/>
      <c r="AS6" s="402"/>
      <c r="AT6" s="413"/>
      <c r="AU6" s="398"/>
      <c r="AV6" s="398"/>
      <c r="AW6" s="398"/>
      <c r="AX6" s="398"/>
      <c r="AY6" s="398"/>
      <c r="AZ6" s="398"/>
      <c r="BA6" s="398"/>
      <c r="BB6" s="398"/>
      <c r="BC6" s="398"/>
      <c r="BD6" s="398"/>
      <c r="BE6" s="398"/>
      <c r="BF6" s="398"/>
      <c r="BG6" s="398"/>
      <c r="BH6" s="398"/>
      <c r="BI6" s="398"/>
      <c r="BJ6" s="398"/>
      <c r="BK6" s="398"/>
      <c r="BL6" s="398"/>
      <c r="BM6" s="398"/>
      <c r="BN6" s="398"/>
      <c r="BO6" s="402"/>
    </row>
    <row r="7" spans="1:67" ht="25.5" customHeight="1" x14ac:dyDescent="0.2">
      <c r="A7" s="416"/>
      <c r="B7" s="285"/>
      <c r="C7" s="286"/>
      <c r="D7" s="286"/>
      <c r="E7" s="286"/>
      <c r="F7" s="286"/>
      <c r="G7" s="399"/>
      <c r="H7" s="399"/>
      <c r="I7" s="399"/>
      <c r="J7" s="399"/>
      <c r="K7" s="399"/>
      <c r="L7" s="399"/>
      <c r="M7" s="399"/>
      <c r="N7" s="399"/>
      <c r="O7" s="399"/>
      <c r="P7" s="399"/>
      <c r="Q7" s="399"/>
      <c r="R7" s="399"/>
      <c r="S7" s="399"/>
      <c r="T7" s="399"/>
      <c r="U7" s="399"/>
      <c r="V7" s="399"/>
      <c r="W7" s="407"/>
      <c r="X7" s="414"/>
      <c r="Y7" s="399"/>
      <c r="Z7" s="399"/>
      <c r="AA7" s="399"/>
      <c r="AB7" s="399"/>
      <c r="AC7" s="399"/>
      <c r="AD7" s="399"/>
      <c r="AE7" s="399"/>
      <c r="AF7" s="399"/>
      <c r="AG7" s="399"/>
      <c r="AH7" s="399"/>
      <c r="AI7" s="399"/>
      <c r="AJ7" s="399"/>
      <c r="AK7" s="399"/>
      <c r="AL7" s="399"/>
      <c r="AM7" s="399"/>
      <c r="AN7" s="399"/>
      <c r="AO7" s="399"/>
      <c r="AP7" s="399"/>
      <c r="AQ7" s="399"/>
      <c r="AR7" s="399"/>
      <c r="AS7" s="407"/>
      <c r="AT7" s="414"/>
      <c r="AU7" s="399"/>
      <c r="AV7" s="399"/>
      <c r="AW7" s="399"/>
      <c r="AX7" s="399"/>
      <c r="AY7" s="399"/>
      <c r="AZ7" s="399"/>
      <c r="BA7" s="399"/>
      <c r="BB7" s="399"/>
      <c r="BC7" s="399"/>
      <c r="BD7" s="399"/>
      <c r="BE7" s="399"/>
      <c r="BF7" s="399"/>
      <c r="BG7" s="399"/>
      <c r="BH7" s="399"/>
      <c r="BI7" s="399"/>
      <c r="BJ7" s="399"/>
      <c r="BK7" s="399"/>
      <c r="BL7" s="399"/>
      <c r="BM7" s="399"/>
      <c r="BN7" s="399"/>
      <c r="BO7" s="407"/>
    </row>
    <row r="8" spans="1:67" ht="17.25" x14ac:dyDescent="0.25">
      <c r="A8" s="282" t="s">
        <v>566</v>
      </c>
      <c r="B8" s="28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284"/>
      <c r="X8" s="283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284"/>
      <c r="AT8" s="283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284"/>
    </row>
    <row r="9" spans="1:67" ht="17.25" x14ac:dyDescent="0.25">
      <c r="A9" s="282" t="s">
        <v>567</v>
      </c>
      <c r="B9" s="28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284"/>
      <c r="X9" s="283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284"/>
      <c r="AT9" s="283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284"/>
    </row>
    <row r="10" spans="1:67" x14ac:dyDescent="0.2">
      <c r="A10" s="408" t="s">
        <v>568</v>
      </c>
      <c r="B10" s="413"/>
      <c r="C10" s="398"/>
      <c r="D10" s="398"/>
      <c r="E10" s="398"/>
      <c r="F10" s="398"/>
      <c r="G10" s="306"/>
      <c r="H10" s="306"/>
      <c r="I10" s="306"/>
      <c r="J10" s="306"/>
      <c r="K10" s="398"/>
      <c r="L10" s="398"/>
      <c r="M10" s="398"/>
      <c r="N10" s="398"/>
      <c r="O10" s="398"/>
      <c r="P10" s="398"/>
      <c r="Q10" s="398"/>
      <c r="R10" s="398"/>
      <c r="S10" s="398"/>
      <c r="T10" s="398"/>
      <c r="U10" s="398"/>
      <c r="V10" s="398"/>
      <c r="W10" s="402"/>
      <c r="X10" s="413"/>
      <c r="Y10" s="398"/>
      <c r="Z10" s="398"/>
      <c r="AA10" s="398"/>
      <c r="AB10" s="398"/>
      <c r="AC10" s="398"/>
      <c r="AD10" s="398"/>
      <c r="AE10" s="398"/>
      <c r="AF10" s="398"/>
      <c r="AG10" s="398"/>
      <c r="AH10" s="398"/>
      <c r="AI10" s="398"/>
      <c r="AJ10" s="398"/>
      <c r="AK10" s="398"/>
      <c r="AL10" s="398"/>
      <c r="AM10" s="398"/>
      <c r="AN10" s="398"/>
      <c r="AO10" s="398"/>
      <c r="AP10" s="398"/>
      <c r="AQ10" s="398"/>
      <c r="AR10" s="398"/>
      <c r="AS10" s="402"/>
      <c r="AT10" s="413"/>
      <c r="AU10" s="398"/>
      <c r="AV10" s="398"/>
      <c r="AW10" s="398"/>
      <c r="AX10" s="398"/>
      <c r="AY10" s="398"/>
      <c r="AZ10" s="398"/>
      <c r="BA10" s="398"/>
      <c r="BB10" s="398"/>
      <c r="BC10" s="398"/>
      <c r="BD10" s="398"/>
      <c r="BE10" s="398"/>
      <c r="BF10" s="398"/>
      <c r="BG10" s="398"/>
      <c r="BH10" s="398"/>
      <c r="BI10" s="398"/>
      <c r="BJ10" s="398"/>
      <c r="BK10" s="398"/>
      <c r="BL10" s="398"/>
      <c r="BM10" s="398"/>
      <c r="BN10" s="398"/>
      <c r="BO10" s="402"/>
    </row>
    <row r="11" spans="1:67" x14ac:dyDescent="0.2">
      <c r="A11" s="409"/>
      <c r="B11" s="414"/>
      <c r="C11" s="399"/>
      <c r="D11" s="399"/>
      <c r="E11" s="399"/>
      <c r="F11" s="399"/>
      <c r="G11" s="287"/>
      <c r="H11" s="287"/>
      <c r="I11" s="287"/>
      <c r="J11" s="287"/>
      <c r="K11" s="399"/>
      <c r="L11" s="399"/>
      <c r="M11" s="399"/>
      <c r="N11" s="399"/>
      <c r="O11" s="399"/>
      <c r="P11" s="399"/>
      <c r="Q11" s="399"/>
      <c r="R11" s="399"/>
      <c r="S11" s="399"/>
      <c r="T11" s="399"/>
      <c r="U11" s="399"/>
      <c r="V11" s="399"/>
      <c r="W11" s="407"/>
      <c r="X11" s="414"/>
      <c r="Y11" s="399"/>
      <c r="Z11" s="399"/>
      <c r="AA11" s="399"/>
      <c r="AB11" s="399"/>
      <c r="AC11" s="399"/>
      <c r="AD11" s="399"/>
      <c r="AE11" s="399"/>
      <c r="AF11" s="399"/>
      <c r="AG11" s="399"/>
      <c r="AH11" s="399"/>
      <c r="AI11" s="399"/>
      <c r="AJ11" s="399"/>
      <c r="AK11" s="399"/>
      <c r="AL11" s="399"/>
      <c r="AM11" s="399"/>
      <c r="AN11" s="399"/>
      <c r="AO11" s="399"/>
      <c r="AP11" s="399"/>
      <c r="AQ11" s="399"/>
      <c r="AR11" s="399"/>
      <c r="AS11" s="407"/>
      <c r="AT11" s="414"/>
      <c r="AU11" s="399"/>
      <c r="AV11" s="399"/>
      <c r="AW11" s="399"/>
      <c r="AX11" s="399"/>
      <c r="AY11" s="399"/>
      <c r="AZ11" s="399"/>
      <c r="BA11" s="399"/>
      <c r="BB11" s="399"/>
      <c r="BC11" s="399"/>
      <c r="BD11" s="399"/>
      <c r="BE11" s="399"/>
      <c r="BF11" s="399"/>
      <c r="BG11" s="399"/>
      <c r="BH11" s="399"/>
      <c r="BI11" s="399"/>
      <c r="BJ11" s="399"/>
      <c r="BK11" s="399"/>
      <c r="BL11" s="399"/>
      <c r="BM11" s="399"/>
      <c r="BN11" s="399"/>
      <c r="BO11" s="407"/>
    </row>
    <row r="12" spans="1:67" x14ac:dyDescent="0.2">
      <c r="A12" s="408" t="s">
        <v>569</v>
      </c>
      <c r="B12" s="413"/>
      <c r="C12" s="398"/>
      <c r="D12" s="398"/>
      <c r="E12" s="398"/>
      <c r="F12" s="398"/>
      <c r="G12" s="398"/>
      <c r="H12" s="398"/>
      <c r="I12" s="398"/>
      <c r="J12" s="398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6"/>
      <c r="W12" s="402"/>
      <c r="X12" s="413"/>
      <c r="Y12" s="398"/>
      <c r="Z12" s="398"/>
      <c r="AA12" s="398"/>
      <c r="AB12" s="398"/>
      <c r="AC12" s="398"/>
      <c r="AD12" s="398"/>
      <c r="AE12" s="398"/>
      <c r="AF12" s="398"/>
      <c r="AG12" s="398"/>
      <c r="AH12" s="398"/>
      <c r="AI12" s="398"/>
      <c r="AJ12" s="398"/>
      <c r="AK12" s="398"/>
      <c r="AL12" s="398"/>
      <c r="AM12" s="398"/>
      <c r="AN12" s="398"/>
      <c r="AO12" s="398"/>
      <c r="AP12" s="398"/>
      <c r="AQ12" s="398"/>
      <c r="AR12" s="398"/>
      <c r="AS12" s="402"/>
      <c r="AT12" s="413"/>
      <c r="AU12" s="398"/>
      <c r="AV12" s="398"/>
      <c r="AW12" s="398"/>
      <c r="AX12" s="398"/>
      <c r="AY12" s="398"/>
      <c r="AZ12" s="398"/>
      <c r="BA12" s="398"/>
      <c r="BB12" s="398"/>
      <c r="BC12" s="398"/>
      <c r="BD12" s="398"/>
      <c r="BE12" s="398"/>
      <c r="BF12" s="398"/>
      <c r="BG12" s="398"/>
      <c r="BH12" s="398"/>
      <c r="BI12" s="398"/>
      <c r="BJ12" s="398"/>
      <c r="BK12" s="398"/>
      <c r="BL12" s="398"/>
      <c r="BM12" s="398"/>
      <c r="BN12" s="398"/>
      <c r="BO12" s="402"/>
    </row>
    <row r="13" spans="1:67" x14ac:dyDescent="0.2">
      <c r="A13" s="409"/>
      <c r="B13" s="414"/>
      <c r="C13" s="399"/>
      <c r="D13" s="399"/>
      <c r="E13" s="399"/>
      <c r="F13" s="399"/>
      <c r="G13" s="399"/>
      <c r="H13" s="399"/>
      <c r="I13" s="399"/>
      <c r="J13" s="399"/>
      <c r="K13" s="287"/>
      <c r="L13" s="287"/>
      <c r="M13" s="287"/>
      <c r="N13" s="287"/>
      <c r="O13" s="287"/>
      <c r="P13" s="287"/>
      <c r="Q13" s="287"/>
      <c r="R13" s="287"/>
      <c r="S13" s="287"/>
      <c r="T13" s="287"/>
      <c r="U13" s="287"/>
      <c r="V13" s="287"/>
      <c r="W13" s="407"/>
      <c r="X13" s="414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399"/>
      <c r="AJ13" s="399"/>
      <c r="AK13" s="399"/>
      <c r="AL13" s="399"/>
      <c r="AM13" s="399"/>
      <c r="AN13" s="399"/>
      <c r="AO13" s="399"/>
      <c r="AP13" s="399"/>
      <c r="AQ13" s="399"/>
      <c r="AR13" s="399"/>
      <c r="AS13" s="407"/>
      <c r="AT13" s="414"/>
      <c r="AU13" s="399"/>
      <c r="AV13" s="399"/>
      <c r="AW13" s="399"/>
      <c r="AX13" s="399"/>
      <c r="AY13" s="399"/>
      <c r="AZ13" s="399"/>
      <c r="BA13" s="399"/>
      <c r="BB13" s="399"/>
      <c r="BC13" s="399"/>
      <c r="BD13" s="399"/>
      <c r="BE13" s="399"/>
      <c r="BF13" s="399"/>
      <c r="BG13" s="399"/>
      <c r="BH13" s="399"/>
      <c r="BI13" s="399"/>
      <c r="BJ13" s="399"/>
      <c r="BK13" s="399"/>
      <c r="BL13" s="399"/>
      <c r="BM13" s="399"/>
      <c r="BN13" s="399"/>
      <c r="BO13" s="407"/>
    </row>
    <row r="14" spans="1:67" x14ac:dyDescent="0.2">
      <c r="A14" s="408" t="s">
        <v>570</v>
      </c>
      <c r="B14" s="413"/>
      <c r="C14" s="398"/>
      <c r="D14" s="398"/>
      <c r="E14" s="398"/>
      <c r="F14" s="398"/>
      <c r="G14" s="398"/>
      <c r="H14" s="398"/>
      <c r="I14" s="398"/>
      <c r="J14" s="398"/>
      <c r="K14" s="398"/>
      <c r="L14" s="398"/>
      <c r="M14" s="398"/>
      <c r="N14" s="398"/>
      <c r="O14" s="398"/>
      <c r="P14" s="398"/>
      <c r="Q14" s="398"/>
      <c r="R14" s="398"/>
      <c r="S14" s="398"/>
      <c r="T14" s="398"/>
      <c r="U14" s="398"/>
      <c r="V14" s="398"/>
      <c r="W14" s="307"/>
      <c r="X14" s="308"/>
      <c r="Y14" s="306"/>
      <c r="Z14" s="306"/>
      <c r="AA14" s="306"/>
      <c r="AB14" s="306"/>
      <c r="AC14" s="306"/>
      <c r="AD14" s="398"/>
      <c r="AE14" s="398"/>
      <c r="AF14" s="398"/>
      <c r="AG14" s="398"/>
      <c r="AH14" s="398"/>
      <c r="AI14" s="398"/>
      <c r="AJ14" s="398"/>
      <c r="AK14" s="398"/>
      <c r="AL14" s="398"/>
      <c r="AM14" s="398"/>
      <c r="AN14" s="398"/>
      <c r="AO14" s="398"/>
      <c r="AP14" s="398"/>
      <c r="AQ14" s="398"/>
      <c r="AR14" s="398"/>
      <c r="AS14" s="402"/>
      <c r="AT14" s="413"/>
      <c r="AU14" s="398"/>
      <c r="AV14" s="398"/>
      <c r="AW14" s="398"/>
      <c r="AX14" s="398"/>
      <c r="AY14" s="398"/>
      <c r="AZ14" s="398"/>
      <c r="BA14" s="398"/>
      <c r="BB14" s="398"/>
      <c r="BC14" s="398"/>
      <c r="BD14" s="398"/>
      <c r="BE14" s="398"/>
      <c r="BF14" s="398"/>
      <c r="BG14" s="398"/>
      <c r="BH14" s="398"/>
      <c r="BI14" s="398"/>
      <c r="BJ14" s="398"/>
      <c r="BK14" s="398"/>
      <c r="BL14" s="398"/>
      <c r="BM14" s="398"/>
      <c r="BN14" s="398"/>
      <c r="BO14" s="402"/>
    </row>
    <row r="15" spans="1:67" x14ac:dyDescent="0.2">
      <c r="A15" s="409"/>
      <c r="B15" s="414"/>
      <c r="C15" s="399"/>
      <c r="D15" s="399"/>
      <c r="E15" s="399"/>
      <c r="F15" s="399"/>
      <c r="G15" s="399"/>
      <c r="H15" s="399"/>
      <c r="I15" s="399"/>
      <c r="J15" s="399"/>
      <c r="K15" s="399"/>
      <c r="L15" s="399"/>
      <c r="M15" s="399"/>
      <c r="N15" s="399"/>
      <c r="O15" s="399"/>
      <c r="P15" s="399"/>
      <c r="Q15" s="399"/>
      <c r="R15" s="399"/>
      <c r="S15" s="399"/>
      <c r="T15" s="399"/>
      <c r="U15" s="399"/>
      <c r="V15" s="399"/>
      <c r="W15" s="288"/>
      <c r="X15" s="289"/>
      <c r="Y15" s="287"/>
      <c r="Z15" s="287"/>
      <c r="AA15" s="287"/>
      <c r="AB15" s="287"/>
      <c r="AC15" s="287"/>
      <c r="AD15" s="399"/>
      <c r="AE15" s="399"/>
      <c r="AF15" s="399"/>
      <c r="AG15" s="399"/>
      <c r="AH15" s="399"/>
      <c r="AI15" s="399"/>
      <c r="AJ15" s="399"/>
      <c r="AK15" s="399"/>
      <c r="AL15" s="399"/>
      <c r="AM15" s="399"/>
      <c r="AN15" s="399"/>
      <c r="AO15" s="399"/>
      <c r="AP15" s="399"/>
      <c r="AQ15" s="399"/>
      <c r="AR15" s="399"/>
      <c r="AS15" s="407"/>
      <c r="AT15" s="414"/>
      <c r="AU15" s="399"/>
      <c r="AV15" s="399"/>
      <c r="AW15" s="399"/>
      <c r="AX15" s="399"/>
      <c r="AY15" s="399"/>
      <c r="AZ15" s="399"/>
      <c r="BA15" s="399"/>
      <c r="BB15" s="399"/>
      <c r="BC15" s="399"/>
      <c r="BD15" s="399"/>
      <c r="BE15" s="399"/>
      <c r="BF15" s="399"/>
      <c r="BG15" s="399"/>
      <c r="BH15" s="399"/>
      <c r="BI15" s="399"/>
      <c r="BJ15" s="399"/>
      <c r="BK15" s="399"/>
      <c r="BL15" s="399"/>
      <c r="BM15" s="399"/>
      <c r="BN15" s="399"/>
      <c r="BO15" s="407"/>
    </row>
    <row r="16" spans="1:67" x14ac:dyDescent="0.2">
      <c r="A16" s="408" t="s">
        <v>571</v>
      </c>
      <c r="B16" s="413"/>
      <c r="C16" s="398"/>
      <c r="D16" s="398"/>
      <c r="E16" s="398"/>
      <c r="F16" s="398"/>
      <c r="G16" s="398"/>
      <c r="H16" s="398"/>
      <c r="I16" s="398"/>
      <c r="J16" s="398"/>
      <c r="K16" s="398"/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402"/>
      <c r="X16" s="413"/>
      <c r="Y16" s="398"/>
      <c r="Z16" s="398"/>
      <c r="AA16" s="398"/>
      <c r="AB16" s="306"/>
      <c r="AC16" s="306"/>
      <c r="AD16" s="306"/>
      <c r="AE16" s="306"/>
      <c r="AF16" s="306"/>
      <c r="AG16" s="306"/>
      <c r="AH16" s="306"/>
      <c r="AI16" s="306"/>
      <c r="AJ16" s="306"/>
      <c r="AK16" s="306"/>
      <c r="AL16" s="306"/>
      <c r="AM16" s="306"/>
      <c r="AN16" s="306"/>
      <c r="AO16" s="306"/>
      <c r="AP16" s="306"/>
      <c r="AQ16" s="306"/>
      <c r="AR16" s="306"/>
      <c r="AS16" s="402"/>
      <c r="AT16" s="413"/>
      <c r="AU16" s="398"/>
      <c r="AV16" s="398"/>
      <c r="AW16" s="398"/>
      <c r="AX16" s="398"/>
      <c r="AY16" s="398"/>
      <c r="AZ16" s="398"/>
      <c r="BA16" s="398"/>
      <c r="BB16" s="398"/>
      <c r="BC16" s="398"/>
      <c r="BD16" s="398"/>
      <c r="BE16" s="398"/>
      <c r="BF16" s="398"/>
      <c r="BG16" s="398"/>
      <c r="BH16" s="398"/>
      <c r="BI16" s="398"/>
      <c r="BJ16" s="398"/>
      <c r="BK16" s="398"/>
      <c r="BL16" s="398"/>
      <c r="BM16" s="398"/>
      <c r="BN16" s="398"/>
      <c r="BO16" s="402"/>
    </row>
    <row r="17" spans="1:67" x14ac:dyDescent="0.2">
      <c r="A17" s="409"/>
      <c r="B17" s="414"/>
      <c r="C17" s="399"/>
      <c r="D17" s="399"/>
      <c r="E17" s="399"/>
      <c r="F17" s="399"/>
      <c r="G17" s="399"/>
      <c r="H17" s="399"/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407"/>
      <c r="X17" s="414"/>
      <c r="Y17" s="399"/>
      <c r="Z17" s="399"/>
      <c r="AA17" s="399"/>
      <c r="AB17" s="287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7"/>
      <c r="AR17" s="287"/>
      <c r="AS17" s="407"/>
      <c r="AT17" s="414"/>
      <c r="AU17" s="399"/>
      <c r="AV17" s="399"/>
      <c r="AW17" s="399"/>
      <c r="AX17" s="399"/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399"/>
      <c r="BJ17" s="399"/>
      <c r="BK17" s="399"/>
      <c r="BL17" s="399"/>
      <c r="BM17" s="399"/>
      <c r="BN17" s="399"/>
      <c r="BO17" s="407"/>
    </row>
    <row r="18" spans="1:67" x14ac:dyDescent="0.2">
      <c r="A18" s="408" t="s">
        <v>572</v>
      </c>
      <c r="B18" s="413"/>
      <c r="C18" s="398"/>
      <c r="D18" s="398"/>
      <c r="E18" s="398"/>
      <c r="F18" s="398"/>
      <c r="G18" s="398"/>
      <c r="H18" s="398"/>
      <c r="I18" s="398"/>
      <c r="J18" s="398"/>
      <c r="K18" s="398"/>
      <c r="L18" s="398"/>
      <c r="M18" s="398"/>
      <c r="N18" s="398"/>
      <c r="O18" s="398"/>
      <c r="P18" s="398"/>
      <c r="Q18" s="398"/>
      <c r="R18" s="398"/>
      <c r="S18" s="398"/>
      <c r="T18" s="398"/>
      <c r="U18" s="398"/>
      <c r="V18" s="398"/>
      <c r="W18" s="402"/>
      <c r="X18" s="413"/>
      <c r="Y18" s="398"/>
      <c r="Z18" s="398"/>
      <c r="AA18" s="398"/>
      <c r="AB18" s="398"/>
      <c r="AC18" s="398"/>
      <c r="AD18" s="398"/>
      <c r="AE18" s="398"/>
      <c r="AF18" s="398"/>
      <c r="AG18" s="398"/>
      <c r="AH18" s="398"/>
      <c r="AI18" s="398"/>
      <c r="AJ18" s="398"/>
      <c r="AK18" s="398"/>
      <c r="AL18" s="398"/>
      <c r="AM18" s="398"/>
      <c r="AN18" s="398"/>
      <c r="AO18" s="398"/>
      <c r="AP18" s="398"/>
      <c r="AQ18" s="398"/>
      <c r="AR18" s="398"/>
      <c r="AS18" s="307"/>
      <c r="AT18" s="308"/>
      <c r="AU18" s="306"/>
      <c r="AV18" s="306"/>
      <c r="AW18" s="306"/>
      <c r="AX18" s="306"/>
      <c r="AY18" s="306"/>
      <c r="AZ18" s="398"/>
      <c r="BA18" s="398"/>
      <c r="BB18" s="398"/>
      <c r="BC18" s="398"/>
      <c r="BD18" s="398"/>
      <c r="BE18" s="398"/>
      <c r="BF18" s="398"/>
      <c r="BG18" s="398"/>
      <c r="BH18" s="398"/>
      <c r="BI18" s="398"/>
      <c r="BJ18" s="398"/>
      <c r="BK18" s="398"/>
      <c r="BL18" s="398"/>
      <c r="BM18" s="398"/>
      <c r="BN18" s="398"/>
      <c r="BO18" s="402"/>
    </row>
    <row r="19" spans="1:67" x14ac:dyDescent="0.2">
      <c r="A19" s="409"/>
      <c r="B19" s="414"/>
      <c r="C19" s="399"/>
      <c r="D19" s="399"/>
      <c r="E19" s="399"/>
      <c r="F19" s="399"/>
      <c r="G19" s="399"/>
      <c r="H19" s="399"/>
      <c r="I19" s="399"/>
      <c r="J19" s="399"/>
      <c r="K19" s="399"/>
      <c r="L19" s="399"/>
      <c r="M19" s="399"/>
      <c r="N19" s="399"/>
      <c r="O19" s="399"/>
      <c r="P19" s="399"/>
      <c r="Q19" s="399"/>
      <c r="R19" s="399"/>
      <c r="S19" s="399"/>
      <c r="T19" s="399"/>
      <c r="U19" s="399"/>
      <c r="V19" s="399"/>
      <c r="W19" s="407"/>
      <c r="X19" s="414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288"/>
      <c r="AT19" s="289"/>
      <c r="AU19" s="287"/>
      <c r="AV19" s="287"/>
      <c r="AW19" s="287"/>
      <c r="AX19" s="287"/>
      <c r="AY19" s="287"/>
      <c r="AZ19" s="399"/>
      <c r="BA19" s="399"/>
      <c r="BB19" s="399"/>
      <c r="BC19" s="399"/>
      <c r="BD19" s="399"/>
      <c r="BE19" s="399"/>
      <c r="BF19" s="399"/>
      <c r="BG19" s="399"/>
      <c r="BH19" s="399"/>
      <c r="BI19" s="399"/>
      <c r="BJ19" s="399"/>
      <c r="BK19" s="399"/>
      <c r="BL19" s="399"/>
      <c r="BM19" s="399"/>
      <c r="BN19" s="399"/>
      <c r="BO19" s="407"/>
    </row>
    <row r="20" spans="1:67" ht="17.25" x14ac:dyDescent="0.25">
      <c r="A20" s="282" t="s">
        <v>573</v>
      </c>
      <c r="B20" s="28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284"/>
      <c r="X20" s="283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284"/>
      <c r="AT20" s="283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284"/>
    </row>
    <row r="21" spans="1:67" x14ac:dyDescent="0.2">
      <c r="A21" s="408" t="s">
        <v>574</v>
      </c>
      <c r="B21" s="413"/>
      <c r="C21" s="398"/>
      <c r="D21" s="398"/>
      <c r="E21" s="398"/>
      <c r="F21" s="398"/>
      <c r="G21" s="398"/>
      <c r="H21" s="398"/>
      <c r="I21" s="398"/>
      <c r="J21" s="398"/>
      <c r="K21" s="398"/>
      <c r="L21" s="398"/>
      <c r="M21" s="398"/>
      <c r="N21" s="398"/>
      <c r="O21" s="398"/>
      <c r="P21" s="398"/>
      <c r="Q21" s="398"/>
      <c r="R21" s="398"/>
      <c r="S21" s="398"/>
      <c r="T21" s="398"/>
      <c r="U21" s="398"/>
      <c r="V21" s="398"/>
      <c r="W21" s="402"/>
      <c r="X21" s="413"/>
      <c r="Y21" s="398"/>
      <c r="Z21" s="398"/>
      <c r="AA21" s="398"/>
      <c r="AB21" s="398"/>
      <c r="AC21" s="398"/>
      <c r="AD21" s="398"/>
      <c r="AE21" s="398"/>
      <c r="AF21" s="398"/>
      <c r="AG21" s="398"/>
      <c r="AH21" s="398"/>
      <c r="AI21" s="398"/>
      <c r="AJ21" s="398"/>
      <c r="AK21" s="398"/>
      <c r="AL21" s="398"/>
      <c r="AM21" s="398"/>
      <c r="AN21" s="398"/>
      <c r="AO21" s="398"/>
      <c r="AP21" s="398"/>
      <c r="AQ21" s="398"/>
      <c r="AR21" s="398"/>
      <c r="AS21" s="402"/>
      <c r="AT21" s="413"/>
      <c r="AU21" s="398"/>
      <c r="AV21" s="398"/>
      <c r="AW21" s="398"/>
      <c r="AX21" s="398"/>
      <c r="AY21" s="398"/>
      <c r="AZ21" s="398"/>
      <c r="BA21" s="398"/>
      <c r="BB21" s="398"/>
      <c r="BC21" s="306"/>
      <c r="BD21" s="306"/>
      <c r="BE21" s="306"/>
      <c r="BF21" s="306"/>
      <c r="BG21" s="306"/>
      <c r="BH21" s="306"/>
      <c r="BI21" s="306"/>
      <c r="BJ21" s="306"/>
      <c r="BK21" s="306"/>
      <c r="BL21" s="398"/>
      <c r="BM21" s="398"/>
      <c r="BN21" s="398"/>
      <c r="BO21" s="402"/>
    </row>
    <row r="22" spans="1:67" x14ac:dyDescent="0.2">
      <c r="A22" s="409"/>
      <c r="B22" s="414"/>
      <c r="C22" s="399"/>
      <c r="D22" s="399"/>
      <c r="E22" s="399"/>
      <c r="F22" s="399"/>
      <c r="G22" s="399"/>
      <c r="H22" s="399"/>
      <c r="I22" s="399"/>
      <c r="J22" s="399"/>
      <c r="K22" s="399"/>
      <c r="L22" s="399"/>
      <c r="M22" s="399"/>
      <c r="N22" s="399"/>
      <c r="O22" s="399"/>
      <c r="P22" s="399"/>
      <c r="Q22" s="399"/>
      <c r="R22" s="399"/>
      <c r="S22" s="399"/>
      <c r="T22" s="399"/>
      <c r="U22" s="399"/>
      <c r="V22" s="399"/>
      <c r="W22" s="407"/>
      <c r="X22" s="414"/>
      <c r="Y22" s="399"/>
      <c r="Z22" s="399"/>
      <c r="AA22" s="399"/>
      <c r="AB22" s="399"/>
      <c r="AC22" s="399"/>
      <c r="AD22" s="399"/>
      <c r="AE22" s="399"/>
      <c r="AF22" s="399"/>
      <c r="AG22" s="399"/>
      <c r="AH22" s="399"/>
      <c r="AI22" s="399"/>
      <c r="AJ22" s="399"/>
      <c r="AK22" s="399"/>
      <c r="AL22" s="399"/>
      <c r="AM22" s="399"/>
      <c r="AN22" s="399"/>
      <c r="AO22" s="399"/>
      <c r="AP22" s="399"/>
      <c r="AQ22" s="399"/>
      <c r="AR22" s="399"/>
      <c r="AS22" s="407"/>
      <c r="AT22" s="414"/>
      <c r="AU22" s="399"/>
      <c r="AV22" s="399"/>
      <c r="AW22" s="399"/>
      <c r="AX22" s="399"/>
      <c r="AY22" s="399"/>
      <c r="AZ22" s="399"/>
      <c r="BA22" s="399"/>
      <c r="BB22" s="399"/>
      <c r="BC22" s="287"/>
      <c r="BD22" s="287"/>
      <c r="BE22" s="287"/>
      <c r="BF22" s="287"/>
      <c r="BG22" s="287"/>
      <c r="BH22" s="287"/>
      <c r="BI22" s="287"/>
      <c r="BJ22" s="287"/>
      <c r="BK22" s="287"/>
      <c r="BL22" s="399"/>
      <c r="BM22" s="399"/>
      <c r="BN22" s="399"/>
      <c r="BO22" s="407"/>
    </row>
    <row r="23" spans="1:67" x14ac:dyDescent="0.2">
      <c r="A23" s="408" t="s">
        <v>575</v>
      </c>
      <c r="B23" s="413"/>
      <c r="C23" s="398"/>
      <c r="D23" s="398"/>
      <c r="E23" s="398"/>
      <c r="F23" s="398"/>
      <c r="G23" s="398"/>
      <c r="H23" s="398"/>
      <c r="I23" s="398"/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402"/>
      <c r="X23" s="413"/>
      <c r="Y23" s="398"/>
      <c r="Z23" s="398"/>
      <c r="AA23" s="398"/>
      <c r="AB23" s="398"/>
      <c r="AC23" s="398"/>
      <c r="AD23" s="398"/>
      <c r="AE23" s="398"/>
      <c r="AF23" s="398"/>
      <c r="AG23" s="398"/>
      <c r="AH23" s="398"/>
      <c r="AI23" s="398"/>
      <c r="AJ23" s="398"/>
      <c r="AK23" s="398"/>
      <c r="AL23" s="398"/>
      <c r="AM23" s="398"/>
      <c r="AN23" s="398"/>
      <c r="AO23" s="398"/>
      <c r="AP23" s="398"/>
      <c r="AQ23" s="398"/>
      <c r="AR23" s="398"/>
      <c r="AS23" s="402"/>
      <c r="AT23" s="413"/>
      <c r="AU23" s="398"/>
      <c r="AV23" s="398"/>
      <c r="AW23" s="398"/>
      <c r="AX23" s="398"/>
      <c r="AY23" s="306"/>
      <c r="AZ23" s="306"/>
      <c r="BA23" s="306"/>
      <c r="BB23" s="306"/>
      <c r="BC23" s="306"/>
      <c r="BD23" s="306"/>
      <c r="BE23" s="306"/>
      <c r="BF23" s="306"/>
      <c r="BG23" s="398"/>
      <c r="BH23" s="398"/>
      <c r="BI23" s="398"/>
      <c r="BJ23" s="398"/>
      <c r="BK23" s="398"/>
      <c r="BL23" s="398"/>
      <c r="BM23" s="398"/>
      <c r="BN23" s="398"/>
      <c r="BO23" s="402"/>
    </row>
    <row r="24" spans="1:67" x14ac:dyDescent="0.2">
      <c r="A24" s="409"/>
      <c r="B24" s="414"/>
      <c r="C24" s="399"/>
      <c r="D24" s="399"/>
      <c r="E24" s="399"/>
      <c r="F24" s="399"/>
      <c r="G24" s="399"/>
      <c r="H24" s="399"/>
      <c r="I24" s="399"/>
      <c r="J24" s="399"/>
      <c r="K24" s="399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407"/>
      <c r="X24" s="414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407"/>
      <c r="AT24" s="414"/>
      <c r="AU24" s="399"/>
      <c r="AV24" s="399"/>
      <c r="AW24" s="399"/>
      <c r="AX24" s="399"/>
      <c r="AY24" s="287"/>
      <c r="AZ24" s="287"/>
      <c r="BA24" s="287"/>
      <c r="BB24" s="287"/>
      <c r="BC24" s="287"/>
      <c r="BD24" s="287"/>
      <c r="BE24" s="287"/>
      <c r="BF24" s="287"/>
      <c r="BG24" s="399"/>
      <c r="BH24" s="399"/>
      <c r="BI24" s="399"/>
      <c r="BJ24" s="399"/>
      <c r="BK24" s="399"/>
      <c r="BL24" s="399"/>
      <c r="BM24" s="399"/>
      <c r="BN24" s="399"/>
      <c r="BO24" s="407"/>
    </row>
    <row r="25" spans="1:67" ht="26.1" customHeight="1" x14ac:dyDescent="0.25">
      <c r="A25" s="4"/>
      <c r="B25" s="28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284"/>
      <c r="X25" s="283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284"/>
      <c r="AT25" s="283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284"/>
    </row>
    <row r="26" spans="1:67" ht="24.95" customHeight="1" x14ac:dyDescent="0.25">
      <c r="A26" s="4"/>
      <c r="B26" s="28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284"/>
      <c r="X26" s="283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284"/>
      <c r="AT26" s="283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290"/>
      <c r="BL26" s="291"/>
      <c r="BM26" s="4"/>
      <c r="BN26" s="4"/>
      <c r="BO26" s="284"/>
    </row>
    <row r="27" spans="1:67" ht="12" customHeight="1" x14ac:dyDescent="0.2">
      <c r="A27" s="408" t="s">
        <v>576</v>
      </c>
      <c r="B27" s="309"/>
      <c r="C27" s="310"/>
      <c r="D27" s="310"/>
      <c r="E27" s="310"/>
      <c r="F27" s="310"/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  <c r="T27" s="310"/>
      <c r="U27" s="310"/>
      <c r="V27" s="310"/>
      <c r="W27" s="311"/>
      <c r="X27" s="309"/>
      <c r="Y27" s="310"/>
      <c r="Z27" s="310"/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1"/>
      <c r="AT27" s="309"/>
      <c r="AU27" s="310"/>
      <c r="AV27" s="310"/>
      <c r="AW27" s="310"/>
      <c r="AX27" s="310"/>
      <c r="AY27" s="310"/>
      <c r="AZ27" s="310"/>
      <c r="BA27" s="310"/>
      <c r="BB27" s="310"/>
      <c r="BC27" s="310"/>
      <c r="BD27" s="310"/>
      <c r="BE27" s="310"/>
      <c r="BF27" s="310"/>
      <c r="BG27" s="310"/>
      <c r="BH27" s="310"/>
      <c r="BI27" s="310"/>
      <c r="BJ27" s="310"/>
      <c r="BK27" s="312"/>
      <c r="BL27" s="410"/>
      <c r="BM27" s="398"/>
      <c r="BN27" s="398"/>
      <c r="BO27" s="402"/>
    </row>
    <row r="28" spans="1:67" ht="13.35" customHeight="1" thickBot="1" x14ac:dyDescent="0.25">
      <c r="A28" s="409"/>
      <c r="B28" s="292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293"/>
      <c r="W28" s="294"/>
      <c r="X28" s="292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3"/>
      <c r="AL28" s="293"/>
      <c r="AM28" s="293"/>
      <c r="AN28" s="293"/>
      <c r="AO28" s="293"/>
      <c r="AP28" s="293"/>
      <c r="AQ28" s="293"/>
      <c r="AR28" s="293"/>
      <c r="AS28" s="294"/>
      <c r="AT28" s="292"/>
      <c r="AU28" s="293"/>
      <c r="AV28" s="293"/>
      <c r="AW28" s="293"/>
      <c r="AX28" s="293"/>
      <c r="AY28" s="293"/>
      <c r="AZ28" s="293"/>
      <c r="BA28" s="293"/>
      <c r="BB28" s="293"/>
      <c r="BC28" s="293"/>
      <c r="BD28" s="293"/>
      <c r="BE28" s="293"/>
      <c r="BF28" s="293"/>
      <c r="BG28" s="293"/>
      <c r="BH28" s="293"/>
      <c r="BI28" s="293"/>
      <c r="BJ28" s="293"/>
      <c r="BK28" s="293"/>
      <c r="BL28" s="411"/>
      <c r="BM28" s="412"/>
      <c r="BN28" s="412"/>
      <c r="BO28" s="403"/>
    </row>
  </sheetData>
  <mergeCells count="476">
    <mergeCell ref="A6:A7"/>
    <mergeCell ref="G6:G7"/>
    <mergeCell ref="H6:H7"/>
    <mergeCell ref="I6:I7"/>
    <mergeCell ref="J6:J7"/>
    <mergeCell ref="B3:W3"/>
    <mergeCell ref="X3:AS3"/>
    <mergeCell ref="AT3:BO3"/>
    <mergeCell ref="Q6:Q7"/>
    <mergeCell ref="R6:R7"/>
    <mergeCell ref="S6:S7"/>
    <mergeCell ref="T6:T7"/>
    <mergeCell ref="U6:U7"/>
    <mergeCell ref="V6:V7"/>
    <mergeCell ref="K6:K7"/>
    <mergeCell ref="L6:L7"/>
    <mergeCell ref="M6:M7"/>
    <mergeCell ref="N6:N7"/>
    <mergeCell ref="O6:O7"/>
    <mergeCell ref="P6:P7"/>
    <mergeCell ref="AC6:AC7"/>
    <mergeCell ref="AD6:AD7"/>
    <mergeCell ref="AE6:AE7"/>
    <mergeCell ref="AF6:AF7"/>
    <mergeCell ref="AG6:AG7"/>
    <mergeCell ref="AH6:AH7"/>
    <mergeCell ref="W6:W7"/>
    <mergeCell ref="X6:X7"/>
    <mergeCell ref="Y6:Y7"/>
    <mergeCell ref="Z6:Z7"/>
    <mergeCell ref="AA6:AA7"/>
    <mergeCell ref="AB6:AB7"/>
    <mergeCell ref="AY6:AY7"/>
    <mergeCell ref="AZ6:AZ7"/>
    <mergeCell ref="AO6:AO7"/>
    <mergeCell ref="AP6:AP7"/>
    <mergeCell ref="AQ6:AQ7"/>
    <mergeCell ref="AR6:AR7"/>
    <mergeCell ref="AS6:AS7"/>
    <mergeCell ref="AT6:AT7"/>
    <mergeCell ref="AI6:AI7"/>
    <mergeCell ref="AJ6:AJ7"/>
    <mergeCell ref="AK6:AK7"/>
    <mergeCell ref="AL6:AL7"/>
    <mergeCell ref="AM6:AM7"/>
    <mergeCell ref="AN6:AN7"/>
    <mergeCell ref="BM6:BM7"/>
    <mergeCell ref="BN6:BN7"/>
    <mergeCell ref="BO6:BO7"/>
    <mergeCell ref="A10:A11"/>
    <mergeCell ref="B10:B11"/>
    <mergeCell ref="C10:C11"/>
    <mergeCell ref="D10:D11"/>
    <mergeCell ref="E10:E11"/>
    <mergeCell ref="BG6:BG7"/>
    <mergeCell ref="BH6:BH7"/>
    <mergeCell ref="BI6:BI7"/>
    <mergeCell ref="BJ6:BJ7"/>
    <mergeCell ref="BK6:BK7"/>
    <mergeCell ref="BL6:BL7"/>
    <mergeCell ref="BA6:BA7"/>
    <mergeCell ref="BB6:BB7"/>
    <mergeCell ref="BC6:BC7"/>
    <mergeCell ref="BD6:BD7"/>
    <mergeCell ref="BE6:BE7"/>
    <mergeCell ref="BF6:BF7"/>
    <mergeCell ref="AU6:AU7"/>
    <mergeCell ref="AV6:AV7"/>
    <mergeCell ref="AW6:AW7"/>
    <mergeCell ref="AX6:AX7"/>
    <mergeCell ref="P10:P11"/>
    <mergeCell ref="Q10:Q11"/>
    <mergeCell ref="R10:R11"/>
    <mergeCell ref="S10:S11"/>
    <mergeCell ref="T10:T11"/>
    <mergeCell ref="U10:U11"/>
    <mergeCell ref="F10:F11"/>
    <mergeCell ref="K10:K11"/>
    <mergeCell ref="L10:L11"/>
    <mergeCell ref="M10:M11"/>
    <mergeCell ref="N10:N11"/>
    <mergeCell ref="O10:O11"/>
    <mergeCell ref="AB10:AB11"/>
    <mergeCell ref="AC10:AC11"/>
    <mergeCell ref="AD10:AD11"/>
    <mergeCell ref="AE10:AE11"/>
    <mergeCell ref="AF10:AF11"/>
    <mergeCell ref="AG10:AG11"/>
    <mergeCell ref="V10:V11"/>
    <mergeCell ref="W10:W11"/>
    <mergeCell ref="X10:X11"/>
    <mergeCell ref="Y10:Y11"/>
    <mergeCell ref="Z10:Z11"/>
    <mergeCell ref="AA10:AA11"/>
    <mergeCell ref="AX10:AX11"/>
    <mergeCell ref="AY10:AY11"/>
    <mergeCell ref="AN10:AN11"/>
    <mergeCell ref="AO10:AO11"/>
    <mergeCell ref="AP10:AP11"/>
    <mergeCell ref="AQ10:AQ11"/>
    <mergeCell ref="AR10:AR11"/>
    <mergeCell ref="AS10:AS11"/>
    <mergeCell ref="AH10:AH11"/>
    <mergeCell ref="AI10:AI11"/>
    <mergeCell ref="AJ10:AJ11"/>
    <mergeCell ref="AK10:AK11"/>
    <mergeCell ref="AL10:AL11"/>
    <mergeCell ref="AM10:AM11"/>
    <mergeCell ref="BL10:BL11"/>
    <mergeCell ref="BM10:BM11"/>
    <mergeCell ref="BN10:BN11"/>
    <mergeCell ref="BO10:BO11"/>
    <mergeCell ref="A12:A13"/>
    <mergeCell ref="B12:B13"/>
    <mergeCell ref="C12:C13"/>
    <mergeCell ref="D12:D13"/>
    <mergeCell ref="BF10:BF11"/>
    <mergeCell ref="BG10:BG11"/>
    <mergeCell ref="BH10:BH11"/>
    <mergeCell ref="BI10:BI11"/>
    <mergeCell ref="BJ10:BJ11"/>
    <mergeCell ref="BK10:BK11"/>
    <mergeCell ref="AZ10:AZ11"/>
    <mergeCell ref="BA10:BA11"/>
    <mergeCell ref="BB10:BB11"/>
    <mergeCell ref="BC10:BC11"/>
    <mergeCell ref="BD10:BD11"/>
    <mergeCell ref="BE10:BE11"/>
    <mergeCell ref="AT10:AT11"/>
    <mergeCell ref="AU10:AU11"/>
    <mergeCell ref="AV10:AV11"/>
    <mergeCell ref="AW10:AW11"/>
    <mergeCell ref="AG12:AG13"/>
    <mergeCell ref="AH12:AH13"/>
    <mergeCell ref="W12:W13"/>
    <mergeCell ref="X12:X13"/>
    <mergeCell ref="Y12:Y13"/>
    <mergeCell ref="Z12:Z13"/>
    <mergeCell ref="AA12:AA13"/>
    <mergeCell ref="AB12:AB13"/>
    <mergeCell ref="E12:E13"/>
    <mergeCell ref="F12:F13"/>
    <mergeCell ref="G12:G13"/>
    <mergeCell ref="H12:H13"/>
    <mergeCell ref="I12:I13"/>
    <mergeCell ref="J12:J13"/>
    <mergeCell ref="A14:A15"/>
    <mergeCell ref="B14:B15"/>
    <mergeCell ref="C14:C15"/>
    <mergeCell ref="D14:D15"/>
    <mergeCell ref="E14:E15"/>
    <mergeCell ref="BG12:BG13"/>
    <mergeCell ref="BH12:BH13"/>
    <mergeCell ref="BI12:BI13"/>
    <mergeCell ref="BJ12:BJ13"/>
    <mergeCell ref="BA12:BA13"/>
    <mergeCell ref="BB12:BB13"/>
    <mergeCell ref="BC12:BC13"/>
    <mergeCell ref="BD12:BD13"/>
    <mergeCell ref="BE12:BE13"/>
    <mergeCell ref="BF12:BF13"/>
    <mergeCell ref="AU12:AU13"/>
    <mergeCell ref="AV12:AV13"/>
    <mergeCell ref="AW12:AW13"/>
    <mergeCell ref="AX12:AX13"/>
    <mergeCell ref="AY12:AY13"/>
    <mergeCell ref="AZ12:AZ13"/>
    <mergeCell ref="AO12:AO13"/>
    <mergeCell ref="AP12:AP13"/>
    <mergeCell ref="AQ12:AQ13"/>
    <mergeCell ref="F14:F15"/>
    <mergeCell ref="G14:G15"/>
    <mergeCell ref="H14:H15"/>
    <mergeCell ref="I14:I15"/>
    <mergeCell ref="J14:J15"/>
    <mergeCell ref="K14:K15"/>
    <mergeCell ref="BM12:BM13"/>
    <mergeCell ref="BN12:BN13"/>
    <mergeCell ref="BO12:BO13"/>
    <mergeCell ref="BK12:BK13"/>
    <mergeCell ref="BL12:BL13"/>
    <mergeCell ref="AR12:AR13"/>
    <mergeCell ref="AS12:AS13"/>
    <mergeCell ref="AT12:AT13"/>
    <mergeCell ref="AI12:AI13"/>
    <mergeCell ref="AJ12:AJ13"/>
    <mergeCell ref="AK12:AK13"/>
    <mergeCell ref="AL12:AL13"/>
    <mergeCell ref="AM12:AM13"/>
    <mergeCell ref="AN12:AN13"/>
    <mergeCell ref="AC12:AC13"/>
    <mergeCell ref="AD12:AD13"/>
    <mergeCell ref="AE12:AE13"/>
    <mergeCell ref="AF12:AF13"/>
    <mergeCell ref="R14:R15"/>
    <mergeCell ref="S14:S15"/>
    <mergeCell ref="T14:T15"/>
    <mergeCell ref="U14:U15"/>
    <mergeCell ref="V14:V15"/>
    <mergeCell ref="AD14:AD15"/>
    <mergeCell ref="L14:L15"/>
    <mergeCell ref="M14:M15"/>
    <mergeCell ref="N14:N15"/>
    <mergeCell ref="O14:O15"/>
    <mergeCell ref="P14:P15"/>
    <mergeCell ref="Q14:Q15"/>
    <mergeCell ref="AK14:AK15"/>
    <mergeCell ref="AL14:AL15"/>
    <mergeCell ref="AM14:AM15"/>
    <mergeCell ref="AN14:AN15"/>
    <mergeCell ref="AO14:AO15"/>
    <mergeCell ref="AP14:AP15"/>
    <mergeCell ref="AE14:AE15"/>
    <mergeCell ref="AF14:AF15"/>
    <mergeCell ref="AG14:AG15"/>
    <mergeCell ref="AH14:AH15"/>
    <mergeCell ref="AI14:AI15"/>
    <mergeCell ref="AJ14:AJ15"/>
    <mergeCell ref="BG14:BG15"/>
    <mergeCell ref="BH14:BH15"/>
    <mergeCell ref="AW14:AW15"/>
    <mergeCell ref="AX14:AX15"/>
    <mergeCell ref="AY14:AY15"/>
    <mergeCell ref="AZ14:AZ15"/>
    <mergeCell ref="BA14:BA15"/>
    <mergeCell ref="BB14:BB15"/>
    <mergeCell ref="AQ14:AQ15"/>
    <mergeCell ref="AR14:AR15"/>
    <mergeCell ref="AS14:AS15"/>
    <mergeCell ref="AT14:AT15"/>
    <mergeCell ref="AU14:AU15"/>
    <mergeCell ref="AV14:AV15"/>
    <mergeCell ref="H16:H17"/>
    <mergeCell ref="I16:I17"/>
    <mergeCell ref="J16:J17"/>
    <mergeCell ref="K16:K17"/>
    <mergeCell ref="L16:L17"/>
    <mergeCell ref="M16:M17"/>
    <mergeCell ref="BO14:BO15"/>
    <mergeCell ref="A16:A17"/>
    <mergeCell ref="B16:B17"/>
    <mergeCell ref="C16:C17"/>
    <mergeCell ref="D16:D17"/>
    <mergeCell ref="E16:E17"/>
    <mergeCell ref="F16:F17"/>
    <mergeCell ref="G16:G17"/>
    <mergeCell ref="BI14:BI15"/>
    <mergeCell ref="BJ14:BJ15"/>
    <mergeCell ref="BK14:BK15"/>
    <mergeCell ref="BL14:BL15"/>
    <mergeCell ref="BM14:BM15"/>
    <mergeCell ref="BN14:BN15"/>
    <mergeCell ref="BC14:BC15"/>
    <mergeCell ref="BD14:BD15"/>
    <mergeCell ref="BE14:BE15"/>
    <mergeCell ref="BF14:BF15"/>
    <mergeCell ref="T16:T17"/>
    <mergeCell ref="U16:U17"/>
    <mergeCell ref="V16:V17"/>
    <mergeCell ref="W16:W17"/>
    <mergeCell ref="X16:X17"/>
    <mergeCell ref="Y16:Y17"/>
    <mergeCell ref="N16:N17"/>
    <mergeCell ref="O16:O17"/>
    <mergeCell ref="P16:P17"/>
    <mergeCell ref="Q16:Q17"/>
    <mergeCell ref="R16:R17"/>
    <mergeCell ref="S16:S17"/>
    <mergeCell ref="BG16:BG17"/>
    <mergeCell ref="BH16:BH17"/>
    <mergeCell ref="AW16:AW17"/>
    <mergeCell ref="AX16:AX17"/>
    <mergeCell ref="AY16:AY17"/>
    <mergeCell ref="AZ16:AZ17"/>
    <mergeCell ref="BA16:BA17"/>
    <mergeCell ref="BB16:BB17"/>
    <mergeCell ref="Z16:Z17"/>
    <mergeCell ref="AA16:AA17"/>
    <mergeCell ref="AS16:AS17"/>
    <mergeCell ref="AT16:AT17"/>
    <mergeCell ref="AU16:AU17"/>
    <mergeCell ref="AV16:AV17"/>
    <mergeCell ref="H18:H19"/>
    <mergeCell ref="I18:I19"/>
    <mergeCell ref="J18:J19"/>
    <mergeCell ref="K18:K19"/>
    <mergeCell ref="L18:L19"/>
    <mergeCell ref="M18:M19"/>
    <mergeCell ref="BO16:BO17"/>
    <mergeCell ref="A18:A19"/>
    <mergeCell ref="B18:B19"/>
    <mergeCell ref="C18:C19"/>
    <mergeCell ref="D18:D19"/>
    <mergeCell ref="E18:E19"/>
    <mergeCell ref="F18:F19"/>
    <mergeCell ref="G18:G19"/>
    <mergeCell ref="BI16:BI17"/>
    <mergeCell ref="BJ16:BJ17"/>
    <mergeCell ref="BK16:BK17"/>
    <mergeCell ref="BL16:BL17"/>
    <mergeCell ref="BM16:BM17"/>
    <mergeCell ref="BN16:BN17"/>
    <mergeCell ref="BC16:BC17"/>
    <mergeCell ref="BD16:BD17"/>
    <mergeCell ref="BE16:BE17"/>
    <mergeCell ref="BF16:BF17"/>
    <mergeCell ref="T18:T19"/>
    <mergeCell ref="U18:U19"/>
    <mergeCell ref="V18:V19"/>
    <mergeCell ref="W18:W19"/>
    <mergeCell ref="X18:X19"/>
    <mergeCell ref="Y18:Y19"/>
    <mergeCell ref="N18:N19"/>
    <mergeCell ref="O18:O19"/>
    <mergeCell ref="P18:P19"/>
    <mergeCell ref="Q18:Q19"/>
    <mergeCell ref="R18:R19"/>
    <mergeCell ref="S18:S19"/>
    <mergeCell ref="AP18:AP19"/>
    <mergeCell ref="AQ18:AQ19"/>
    <mergeCell ref="AF18:AF19"/>
    <mergeCell ref="AG18:AG19"/>
    <mergeCell ref="AH18:AH19"/>
    <mergeCell ref="AI18:AI19"/>
    <mergeCell ref="AJ18:AJ19"/>
    <mergeCell ref="AK18:AK19"/>
    <mergeCell ref="Z18:Z19"/>
    <mergeCell ref="AA18:AA19"/>
    <mergeCell ref="AB18:AB19"/>
    <mergeCell ref="AC18:AC19"/>
    <mergeCell ref="AD18:AD19"/>
    <mergeCell ref="AE18:AE19"/>
    <mergeCell ref="BK18:BK19"/>
    <mergeCell ref="BL18:BL19"/>
    <mergeCell ref="BM18:BM19"/>
    <mergeCell ref="BN18:BN19"/>
    <mergeCell ref="BO18:BO19"/>
    <mergeCell ref="A21:A22"/>
    <mergeCell ref="B21:B22"/>
    <mergeCell ref="C21:C22"/>
    <mergeCell ref="BE18:BE19"/>
    <mergeCell ref="BF18:BF19"/>
    <mergeCell ref="BG18:BG19"/>
    <mergeCell ref="BH18:BH19"/>
    <mergeCell ref="BI18:BI19"/>
    <mergeCell ref="BJ18:BJ19"/>
    <mergeCell ref="AR18:AR19"/>
    <mergeCell ref="AZ18:AZ19"/>
    <mergeCell ref="BA18:BA19"/>
    <mergeCell ref="BB18:BB19"/>
    <mergeCell ref="BC18:BC19"/>
    <mergeCell ref="BD18:BD19"/>
    <mergeCell ref="AL18:AL19"/>
    <mergeCell ref="AM18:AM19"/>
    <mergeCell ref="AN18:AN19"/>
    <mergeCell ref="AO18:AO19"/>
    <mergeCell ref="J21:J22"/>
    <mergeCell ref="K21:K22"/>
    <mergeCell ref="L21:L22"/>
    <mergeCell ref="M21:M22"/>
    <mergeCell ref="N21:N22"/>
    <mergeCell ref="O21:O22"/>
    <mergeCell ref="D21:D22"/>
    <mergeCell ref="E21:E22"/>
    <mergeCell ref="F21:F22"/>
    <mergeCell ref="G21:G22"/>
    <mergeCell ref="H21:H22"/>
    <mergeCell ref="I21:I22"/>
    <mergeCell ref="V21:V22"/>
    <mergeCell ref="W21:W22"/>
    <mergeCell ref="X21:X22"/>
    <mergeCell ref="Y21:Y22"/>
    <mergeCell ref="Z21:Z22"/>
    <mergeCell ref="AA21:AA22"/>
    <mergeCell ref="P21:P22"/>
    <mergeCell ref="Q21:Q22"/>
    <mergeCell ref="R21:R22"/>
    <mergeCell ref="S21:S22"/>
    <mergeCell ref="T21:T22"/>
    <mergeCell ref="U21:U22"/>
    <mergeCell ref="AR21:AR22"/>
    <mergeCell ref="AS21:AS22"/>
    <mergeCell ref="AH21:AH22"/>
    <mergeCell ref="AI21:AI22"/>
    <mergeCell ref="AJ21:AJ22"/>
    <mergeCell ref="AK21:AK22"/>
    <mergeCell ref="AL21:AL22"/>
    <mergeCell ref="AM21:AM22"/>
    <mergeCell ref="AB21:AB22"/>
    <mergeCell ref="AC21:AC22"/>
    <mergeCell ref="AD21:AD22"/>
    <mergeCell ref="AE21:AE22"/>
    <mergeCell ref="AF21:AF22"/>
    <mergeCell ref="AG21:AG22"/>
    <mergeCell ref="BO21:BO22"/>
    <mergeCell ref="A23:A24"/>
    <mergeCell ref="B23:B24"/>
    <mergeCell ref="C23:C24"/>
    <mergeCell ref="D23:D24"/>
    <mergeCell ref="E23:E24"/>
    <mergeCell ref="F23:F24"/>
    <mergeCell ref="G23:G24"/>
    <mergeCell ref="AZ21:AZ22"/>
    <mergeCell ref="BA21:BA22"/>
    <mergeCell ref="BB21:BB22"/>
    <mergeCell ref="BL21:BL22"/>
    <mergeCell ref="BM21:BM22"/>
    <mergeCell ref="BN21:BN22"/>
    <mergeCell ref="AT21:AT22"/>
    <mergeCell ref="AU21:AU22"/>
    <mergeCell ref="AV21:AV22"/>
    <mergeCell ref="AW21:AW22"/>
    <mergeCell ref="AX21:AX22"/>
    <mergeCell ref="AY21:AY22"/>
    <mergeCell ref="AN21:AN22"/>
    <mergeCell ref="AO21:AO22"/>
    <mergeCell ref="AP21:AP22"/>
    <mergeCell ref="AQ21:AQ22"/>
    <mergeCell ref="N23:N24"/>
    <mergeCell ref="O23:O24"/>
    <mergeCell ref="P23:P24"/>
    <mergeCell ref="Q23:Q24"/>
    <mergeCell ref="R23:R24"/>
    <mergeCell ref="S23:S24"/>
    <mergeCell ref="H23:H24"/>
    <mergeCell ref="I23:I24"/>
    <mergeCell ref="J23:J24"/>
    <mergeCell ref="K23:K24"/>
    <mergeCell ref="L23:L24"/>
    <mergeCell ref="M23:M24"/>
    <mergeCell ref="Z23:Z24"/>
    <mergeCell ref="AA23:AA24"/>
    <mergeCell ref="AB23:AB24"/>
    <mergeCell ref="AC23:AC24"/>
    <mergeCell ref="AD23:AD24"/>
    <mergeCell ref="AE23:AE24"/>
    <mergeCell ref="T23:T24"/>
    <mergeCell ref="U23:U24"/>
    <mergeCell ref="V23:V24"/>
    <mergeCell ref="W23:W24"/>
    <mergeCell ref="X23:X24"/>
    <mergeCell ref="Y23:Y24"/>
    <mergeCell ref="AN23:AN24"/>
    <mergeCell ref="AO23:AO24"/>
    <mergeCell ref="AP23:AP24"/>
    <mergeCell ref="AQ23:AQ24"/>
    <mergeCell ref="AF23:AF24"/>
    <mergeCell ref="AG23:AG24"/>
    <mergeCell ref="AH23:AH24"/>
    <mergeCell ref="AI23:AI24"/>
    <mergeCell ref="AJ23:AJ24"/>
    <mergeCell ref="AK23:AK24"/>
    <mergeCell ref="BO27:BO28"/>
    <mergeCell ref="B1:BO1"/>
    <mergeCell ref="BL23:BL24"/>
    <mergeCell ref="BM23:BM24"/>
    <mergeCell ref="BN23:BN24"/>
    <mergeCell ref="BO23:BO24"/>
    <mergeCell ref="A27:A28"/>
    <mergeCell ref="BL27:BL28"/>
    <mergeCell ref="BM27:BM28"/>
    <mergeCell ref="BN27:BN28"/>
    <mergeCell ref="AX23:AX24"/>
    <mergeCell ref="BG23:BG24"/>
    <mergeCell ref="BH23:BH24"/>
    <mergeCell ref="BI23:BI24"/>
    <mergeCell ref="BJ23:BJ24"/>
    <mergeCell ref="BK23:BK24"/>
    <mergeCell ref="AR23:AR24"/>
    <mergeCell ref="AS23:AS24"/>
    <mergeCell ref="AT23:AT24"/>
    <mergeCell ref="AU23:AU24"/>
    <mergeCell ref="AV23:AV24"/>
    <mergeCell ref="AW23:AW24"/>
    <mergeCell ref="AL23:AL24"/>
    <mergeCell ref="AM23:AM2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аналитика МВМ</vt:lpstr>
      <vt:lpstr>техника</vt:lpstr>
      <vt:lpstr>объемы</vt:lpstr>
      <vt:lpstr>визуалка</vt:lpstr>
      <vt:lpstr>график</vt:lpstr>
      <vt:lpstr>'аналитика МВМ'!Заголовки_для_печати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2025-02-26T08:03:02Z</dcterms:modified>
</cp:coreProperties>
</file>