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Тигр Тула Терминал\"/>
    </mc:Choice>
  </mc:AlternateContent>
  <xr:revisionPtr revIDLastSave="0" documentId="13_ncr:1_{819988E7-EA35-4F0C-8E68-1929995CD7AC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ВК" sheetId="2" r:id="rId1"/>
    <sheet name="из СО" sheetId="8" r:id="rId2"/>
    <sheet name="М27-28-29" sheetId="4" r:id="rId3"/>
    <sheet name="Р27-28-29" sheetId="3" r:id="rId4"/>
    <sheet name="КЖ27-28-29" sheetId="7" r:id="rId5"/>
    <sheet name="МР26" sheetId="6" r:id="rId6"/>
  </sheets>
  <definedNames>
    <definedName name="_xlnm._FilterDatabase" localSheetId="1" hidden="1">'из СО'!$A$1:$D$299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8" l="1"/>
  <c r="F33" i="8"/>
  <c r="F32" i="8"/>
  <c r="F34" i="8"/>
  <c r="F26" i="8"/>
  <c r="F27" i="8"/>
  <c r="F25" i="8"/>
  <c r="F18" i="8"/>
  <c r="F17" i="8"/>
  <c r="E38" i="2" l="1"/>
  <c r="D38" i="2"/>
  <c r="H12" i="7"/>
  <c r="F12" i="7"/>
  <c r="D13" i="7"/>
  <c r="H18" i="7"/>
  <c r="F18" i="7"/>
  <c r="D14" i="7"/>
  <c r="F14" i="7" s="1"/>
  <c r="D22" i="7"/>
  <c r="D20" i="7"/>
  <c r="H22" i="7"/>
  <c r="F22" i="7"/>
  <c r="H21" i="7"/>
  <c r="F21" i="7"/>
  <c r="H20" i="7"/>
  <c r="D19" i="7"/>
  <c r="H19" i="7" s="1"/>
  <c r="H17" i="7"/>
  <c r="F17" i="7"/>
  <c r="H16" i="7"/>
  <c r="F16" i="7"/>
  <c r="H15" i="7"/>
  <c r="F15" i="7"/>
  <c r="H11" i="7"/>
  <c r="F11" i="7"/>
  <c r="D9" i="7"/>
  <c r="H9" i="7" s="1"/>
  <c r="D4" i="7"/>
  <c r="D3" i="7" s="1"/>
  <c r="F3" i="7" s="1"/>
  <c r="H7" i="7"/>
  <c r="F7" i="7"/>
  <c r="H10" i="7"/>
  <c r="F10" i="7"/>
  <c r="H6" i="7"/>
  <c r="F6" i="7"/>
  <c r="H5" i="7"/>
  <c r="F5" i="7"/>
  <c r="H3" i="6"/>
  <c r="H4" i="6"/>
  <c r="H5" i="6"/>
  <c r="H6" i="6"/>
  <c r="H7" i="6"/>
  <c r="H8" i="6"/>
  <c r="H9" i="6"/>
  <c r="H11" i="6"/>
  <c r="H12" i="6"/>
  <c r="F3" i="6"/>
  <c r="F4" i="6"/>
  <c r="F5" i="6"/>
  <c r="F6" i="6"/>
  <c r="F7" i="6"/>
  <c r="F8" i="6"/>
  <c r="F9" i="6"/>
  <c r="F11" i="6"/>
  <c r="F12" i="6"/>
  <c r="D10" i="6"/>
  <c r="F10" i="6" s="1"/>
  <c r="D2" i="6"/>
  <c r="F2" i="6" s="1"/>
  <c r="F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23" i="3"/>
  <c r="F22" i="3"/>
  <c r="F38" i="2"/>
  <c r="F5" i="3"/>
  <c r="F6" i="3"/>
  <c r="F2" i="3" s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4" i="3"/>
  <c r="F3" i="3"/>
  <c r="K27" i="4"/>
  <c r="K2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29" i="4"/>
  <c r="K28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3" i="4"/>
  <c r="H4" i="7" l="1"/>
  <c r="H14" i="7"/>
  <c r="F20" i="7"/>
  <c r="F19" i="7"/>
  <c r="F4" i="7"/>
  <c r="F9" i="7"/>
  <c r="D8" i="7"/>
  <c r="H8" i="7" s="1"/>
  <c r="H3" i="7"/>
  <c r="F13" i="6"/>
  <c r="D32" i="2" s="1"/>
  <c r="H2" i="6"/>
  <c r="H10" i="6"/>
  <c r="H2" i="7" l="1"/>
  <c r="H13" i="7"/>
  <c r="F13" i="7"/>
  <c r="F8" i="7"/>
  <c r="F2" i="7" s="1"/>
  <c r="H13" i="6"/>
  <c r="E32" i="2" s="1"/>
  <c r="F32" i="2" s="1"/>
  <c r="E34" i="2" l="1"/>
  <c r="E36" i="2"/>
  <c r="D36" i="2"/>
  <c r="F36" i="2" s="1"/>
  <c r="D34" i="2"/>
  <c r="F34" i="2" s="1"/>
</calcChain>
</file>

<file path=xl/sharedStrings.xml><?xml version="1.0" encoding="utf-8"?>
<sst xmlns="http://schemas.openxmlformats.org/spreadsheetml/2006/main" count="1308" uniqueCount="571">
  <si>
    <t>Ведомость основных комплектов рабочих чертежей Транспортно-логистический центр «Тигр Тула Терминал». 1 этап строительства.</t>
  </si>
  <si>
    <t>3.1</t>
  </si>
  <si>
    <t>Рытье  траншеи  под  контур  заземления  О,3х0,7х  45м</t>
  </si>
  <si>
    <t>3.2</t>
  </si>
  <si>
    <t>3.3</t>
  </si>
  <si>
    <t>Прокладка  горизонтального заземлителя</t>
  </si>
  <si>
    <t>3.4</t>
  </si>
  <si>
    <t>Соединение    КТП    с  контуром  заземления</t>
  </si>
  <si>
    <t>3.5</t>
  </si>
  <si>
    <t>Устройство  фундамента  под    КТП</t>
  </si>
  <si>
    <t>Пусконаладочные  работы</t>
  </si>
  <si>
    <t>Проверка  наличия  цепи  между  заземлителями  и  заземленными
элементами</t>
  </si>
  <si>
    <t>Измерение  сопротивления  растеканию  тока:  контура  с  диагональю
дo  20м</t>
  </si>
  <si>
    <t>Испытание  сборных  и  соединительных шин  напряжением:  дo  11  кВ</t>
  </si>
  <si>
    <t>Испытание  трансформаторного  масла:  на  пробой</t>
  </si>
  <si>
    <r>
      <rPr>
        <sz val="12"/>
        <color rgb="FF010101"/>
        <rFont val="Times New Roman"/>
        <family val="1"/>
        <charset val="204"/>
      </rPr>
      <t>шт</t>
    </r>
  </si>
  <si>
    <r>
      <rPr>
        <sz val="12"/>
        <color rgb="FF010101"/>
        <rFont val="Times New Roman"/>
        <family val="1"/>
        <charset val="204"/>
      </rPr>
      <t>м</t>
    </r>
  </si>
  <si>
    <t>Трансформатор  силовой  трехфазный  масляный  двухобмоточный напряжением:  дo  11  кВ,  мощностью  дo  1,6  МВА,  в  том  числе:
-проверка  и  снятие  характеристик  обмоток  трансформатора;
-измерение  характеристик  изоляции;
-фазировка  обмоток  трансформатора.</t>
  </si>
  <si>
    <t>Автоматический  регулятор:  программируемый  микропроцессорный комплекс,  в  том  числе:
-проверка  на  функционирование  отдельных  узлов  устройств, настройка  выходных  параметров  узлов  рабочими  органами регулирования;
-снятие  статических  и  динамических  характеристик  устройств  от посторонних  источников  питания;
-настройка  динамических  характеристик  замкнутых  систем регулирования  с  целью  достижения  требуемых  показателей; опробование  схем  Вторичной  коммутации;
-настройка  устройств  совместно  с  силовым  оборудованием;</t>
  </si>
  <si>
    <t>м3</t>
  </si>
  <si>
    <t>шт</t>
  </si>
  <si>
    <t>Монтаж  контура  заземления    КТП</t>
  </si>
  <si>
    <t>к-т</t>
  </si>
  <si>
    <t>Монтаж  Вертикального  заземлителя,  L=3м</t>
  </si>
  <si>
    <t>шт.</t>
  </si>
  <si>
    <t>м</t>
  </si>
  <si>
    <t>Обратная  засыпка  траншеи</t>
  </si>
  <si>
    <t>6.1</t>
  </si>
  <si>
    <t>6.2</t>
  </si>
  <si>
    <t>1  изм.</t>
  </si>
  <si>
    <t>6.3</t>
  </si>
  <si>
    <t>6.4</t>
  </si>
  <si>
    <t>6.5</t>
  </si>
  <si>
    <t>1  исп.</t>
  </si>
  <si>
    <t>6.6</t>
  </si>
  <si>
    <t>6.7</t>
  </si>
  <si>
    <t>АБК №1. Водоснабжение и канализация.</t>
  </si>
  <si>
    <t>АБК №1. Отопление, вентиляция и кондиционирование воздуха</t>
  </si>
  <si>
    <t>АБК №1. Силовое электрооборудование. Электрическое освещение.</t>
  </si>
  <si>
    <t>Трансформатор  тока  измерительный  выносной  напряжением:  дo  1  кВ</t>
  </si>
  <si>
    <t>№</t>
  </si>
  <si>
    <t>Наименование работ</t>
  </si>
  <si>
    <t>ед. изм</t>
  </si>
  <si>
    <t>кол-во</t>
  </si>
  <si>
    <t>стоимость ед. работ, руб с НДС</t>
  </si>
  <si>
    <t>Итого работы, руб с НДС</t>
  </si>
  <si>
    <t>Примечание</t>
  </si>
  <si>
    <t>Монтаж  шкафа  наружного  освещения  ШУНО</t>
  </si>
  <si>
    <t>Наименование  и  техническая  характеристика</t>
  </si>
  <si>
    <t>Усиленная  консоль  300  мм</t>
  </si>
  <si>
    <t>Гайка  с  насечкой,  препятствующей  откручиванию  Мб</t>
  </si>
  <si>
    <t>Консоль  ВВМ-50  600  мм</t>
  </si>
  <si>
    <t>Болт  с  шестигранной  головкой  и  неполной  резьбой  М8х60</t>
  </si>
  <si>
    <t>Заземление</t>
  </si>
  <si>
    <t>Полоса  стальная  оцинкованная,  5х50</t>
  </si>
  <si>
    <t>Уголок  стальной  оцинкованнtiй  50х50х5  мм,  3 м</t>
  </si>
  <si>
    <t>Разное</t>
  </si>
  <si>
    <t>Зуглушки</t>
  </si>
  <si>
    <t>Комплектная  трансформаторная подстанция  КТП №4-2х 1000  кВа  10/0,4  кВ</t>
  </si>
  <si>
    <t>Тип,  марка,  обозначение  документа, опросного  листа</t>
  </si>
  <si>
    <t>Koд  продукции</t>
  </si>
  <si>
    <t>Eд.  измерения</t>
  </si>
  <si>
    <t>Масса  1  eд.,  кг</t>
  </si>
  <si>
    <t>Фундамент  КТП</t>
  </si>
  <si>
    <t>см.  раздел  КЖ</t>
  </si>
  <si>
    <t>Соединитель  усиленнtiй  горизонтальнtiй, дТО  100  L</t>
  </si>
  <si>
    <t>Консоль  одиночная,  41х41  мм,  осн.200</t>
  </si>
  <si>
    <t>Комплектная  трансrрорматорная подстанция  РТП-2х1000  кВа  10/0,4  кВ</t>
  </si>
  <si>
    <t>Вертикальнtiй  подвес  одиночнtiй  41х21,  L1200</t>
  </si>
  <si>
    <t>ООО  ТЭЛ Завод</t>
  </si>
  <si>
    <t>Материалы  для  прокладки  КЛ</t>
  </si>
  <si>
    <t>DKC</t>
  </si>
  <si>
    <t>Стандартный  анкер  с  болтом  М10</t>
  </si>
  <si>
    <t>Стандартный  анкер  с  болтом  МВ</t>
  </si>
  <si>
    <t>Гайка  с  насечкой,  препятствующей  откручиванию  М10О</t>
  </si>
  <si>
    <t>Кабельнtiй  держатель  для  крепления  одножильных  и  многожильных  кабелей,  д.40-60  мм</t>
  </si>
  <si>
    <t>Лоток  лестничный  100х200,  лонжерон  1,5  мм,  L  3 м</t>
  </si>
  <si>
    <t>Винт  с  крестообразным  шлицем  Мбх10</t>
  </si>
  <si>
    <t>СМ010610</t>
  </si>
  <si>
    <t>СМ100600</t>
  </si>
  <si>
    <t>LG1000</t>
  </si>
  <si>
    <t>Соединитель  усиленный  горизонтальный, GТО  100  L</t>
  </si>
  <si>
    <t>Профиль  ВРМ-29  300  мм</t>
  </si>
  <si>
    <t>Гайка  с  насечкой,  препятствующей  откручиванию  М8</t>
  </si>
  <si>
    <t>П-образный  профиль  РSМ,  L300,  толщ.2,5  мм</t>
  </si>
  <si>
    <t>Винт  для  крепления  к  С-образному  профилю  М10Ох30</t>
  </si>
  <si>
    <t>профиль  ВРМ-29  700  мм</t>
  </si>
  <si>
    <t>Винт  для  крепления  к  С-образному  профилю  М10х30</t>
  </si>
  <si>
    <t>Шайба  М1О  кузовная  DIN9021</t>
  </si>
  <si>
    <t>СМ121000</t>
  </si>
  <si>
    <t>ГОСТ 9.307-89</t>
  </si>
  <si>
    <t>ГОСТ 8509-93</t>
  </si>
  <si>
    <t>стоимость ед. материала, руб с НДС</t>
  </si>
  <si>
    <t>Итого материалы, руб с НДС</t>
  </si>
  <si>
    <t>КТП №4, КТП№5</t>
  </si>
  <si>
    <t>Силовое электрооборудование. Распределительный трансформаторный пункт РТП  10кВ</t>
  </si>
  <si>
    <t>РТП  10кВ</t>
  </si>
  <si>
    <t>Кабельный  держатель  для  крепления  одножильных  и  многожильных  кабелей,  д.40-60  мм</t>
  </si>
  <si>
    <t>Лоток  лестничный  100х600,  лонжерон  1,5  мм,  L  3 м</t>
  </si>
  <si>
    <t>Монтаж  комплектной  проходной  трансформаторной  подстанции КТП №4   (2КТПН  1000  10  О,4У1)</t>
  </si>
  <si>
    <t>Монтаж  трансформатора  1ООО  кВА</t>
  </si>
  <si>
    <t>Монтаж  комплектной  проходной  трансформаторной  подстанции РТП  (2КТПН  1000  10  О,4У1)</t>
  </si>
  <si>
    <t>Рытье  траншеи  под  контур  заземления</t>
  </si>
  <si>
    <t>Соединение    РТП    с  контуром  заземления</t>
  </si>
  <si>
    <t>Устройство  фундамента  под    РТП</t>
  </si>
  <si>
    <t>Монтаж  контура  заземления   РТП</t>
  </si>
  <si>
    <t>КТП 4 и 5 идентичны, в столбце кол-во указано на 1 КТП</t>
  </si>
  <si>
    <t>Стоимость работ, руб с НДС</t>
  </si>
  <si>
    <t>Стоимость материалов, руб с НДС</t>
  </si>
  <si>
    <t>Стоимость итого, руб с НДС</t>
  </si>
  <si>
    <t>А500С ф 25</t>
  </si>
  <si>
    <t>А500С ф 22</t>
  </si>
  <si>
    <t>А500С ф 18</t>
  </si>
  <si>
    <t>А500С ф 16</t>
  </si>
  <si>
    <t>А500С ф 14</t>
  </si>
  <si>
    <t>кг</t>
  </si>
  <si>
    <t>А240 ф12</t>
  </si>
  <si>
    <t>А240 ф10</t>
  </si>
  <si>
    <t>Армирование, в т.ч.:</t>
  </si>
  <si>
    <t>Бетонирование, в т.ч.:</t>
  </si>
  <si>
    <t>Бетон  БСТ В30  П3,  F200,  W6</t>
  </si>
  <si>
    <t>Бетон  БСТ В10,  W6</t>
  </si>
  <si>
    <r>
      <rPr>
        <b/>
        <sz val="12"/>
        <color rgb="FF010101"/>
        <rFont val="Times New Roman"/>
        <family val="1"/>
        <charset val="204"/>
      </rPr>
      <t>Поставщик</t>
    </r>
  </si>
  <si>
    <r>
      <rPr>
        <b/>
        <sz val="12"/>
        <color rgb="FF010101"/>
        <rFont val="Times New Roman"/>
        <family val="1"/>
        <charset val="204"/>
      </rPr>
      <t>Кол.</t>
    </r>
  </si>
  <si>
    <r>
      <rPr>
        <b/>
        <sz val="12"/>
        <color rgb="FF010101"/>
        <rFont val="Times New Roman"/>
        <family val="1"/>
        <charset val="204"/>
      </rPr>
      <t>Примечание</t>
    </r>
  </si>
  <si>
    <r>
      <rPr>
        <b/>
        <sz val="12"/>
        <color rgb="FF010101"/>
        <rFont val="Times New Roman"/>
        <family val="1"/>
        <charset val="204"/>
      </rPr>
      <t>Примечание</t>
    </r>
    <r>
      <rPr>
        <b/>
        <sz val="12"/>
        <rFont val="Times New Roman"/>
        <family val="1"/>
        <charset val="204"/>
      </rPr>
      <t xml:space="preserve"> 2</t>
    </r>
  </si>
  <si>
    <r>
      <rPr>
        <sz val="12"/>
        <color rgb="FF010101"/>
        <rFont val="Times New Roman"/>
        <family val="1"/>
        <charset val="204"/>
      </rPr>
      <t>2КТПН-1000/10/0,4У1</t>
    </r>
  </si>
  <si>
    <r>
      <rPr>
        <sz val="12"/>
        <color rgb="FF010101"/>
        <rFont val="Times New Roman"/>
        <family val="1"/>
        <charset val="204"/>
      </rPr>
      <t>3.1</t>
    </r>
  </si>
  <si>
    <r>
      <rPr>
        <sz val="12"/>
        <color rgb="FF010101"/>
        <rFont val="Times New Roman"/>
        <family val="1"/>
        <charset val="204"/>
      </rPr>
      <t>ВВН6030</t>
    </r>
  </si>
  <si>
    <r>
      <rPr>
        <sz val="12"/>
        <color rgb="FF010101"/>
        <rFont val="Times New Roman"/>
        <family val="1"/>
        <charset val="204"/>
      </rPr>
      <t>3.2</t>
    </r>
  </si>
  <si>
    <r>
      <rPr>
        <sz val="12"/>
        <color rgb="FF010101"/>
        <rFont val="Times New Roman"/>
        <family val="1"/>
        <charset val="204"/>
      </rPr>
      <t>СМ431060</t>
    </r>
  </si>
  <si>
    <r>
      <rPr>
        <sz val="12"/>
        <color rgb="FF010101"/>
        <rFont val="Times New Roman"/>
        <family val="1"/>
        <charset val="204"/>
      </rPr>
      <t>3.3</t>
    </r>
  </si>
  <si>
    <r>
      <rPr>
        <sz val="12"/>
        <color rgb="FF010101"/>
        <rFont val="Times New Roman"/>
        <family val="1"/>
        <charset val="204"/>
      </rPr>
      <t>BHR2006</t>
    </r>
  </si>
  <si>
    <r>
      <rPr>
        <sz val="12"/>
        <color rgb="FF010101"/>
        <rFont val="Times New Roman"/>
        <family val="1"/>
        <charset val="204"/>
      </rPr>
      <t>3.4</t>
    </r>
  </si>
  <si>
    <r>
      <rPr>
        <sz val="12"/>
        <color rgb="FF010101"/>
        <rFont val="Times New Roman"/>
        <family val="1"/>
        <charset val="204"/>
      </rPr>
      <t>ULM312</t>
    </r>
  </si>
  <si>
    <r>
      <rPr>
        <sz val="12"/>
        <color rgb="FF010101"/>
        <rFont val="Times New Roman"/>
        <family val="1"/>
        <charset val="204"/>
      </rPr>
      <t>3.5</t>
    </r>
  </si>
  <si>
    <r>
      <rPr>
        <sz val="12"/>
        <color rgb="FF010101"/>
        <rFont val="Times New Roman"/>
        <family val="1"/>
        <charset val="204"/>
      </rPr>
      <t>3.6</t>
    </r>
  </si>
  <si>
    <r>
      <rPr>
        <sz val="12"/>
        <color rgb="FF010101"/>
        <rFont val="Times New Roman"/>
        <family val="1"/>
        <charset val="204"/>
      </rPr>
      <t>3.7</t>
    </r>
  </si>
  <si>
    <r>
      <rPr>
        <sz val="12"/>
        <color rgb="FF010101"/>
        <rFont val="Times New Roman"/>
        <family val="1"/>
        <charset val="204"/>
      </rPr>
      <t>3.8</t>
    </r>
  </si>
  <si>
    <r>
      <rPr>
        <sz val="12"/>
        <color rgb="FF010101"/>
        <rFont val="Times New Roman"/>
        <family val="1"/>
        <charset val="204"/>
      </rPr>
      <t>ВВМ5060</t>
    </r>
  </si>
  <si>
    <r>
      <rPr>
        <sz val="12"/>
        <color rgb="FF010101"/>
        <rFont val="Times New Roman"/>
        <family val="1"/>
        <charset val="204"/>
      </rPr>
      <t>3.9</t>
    </r>
  </si>
  <si>
    <r>
      <rPr>
        <sz val="12"/>
        <color rgb="FF010101"/>
        <rFont val="Times New Roman"/>
        <family val="1"/>
        <charset val="204"/>
      </rPr>
      <t>ВРМ2903</t>
    </r>
  </si>
  <si>
    <r>
      <rPr>
        <sz val="12"/>
        <color rgb="FF010101"/>
        <rFont val="Times New Roman"/>
        <family val="1"/>
        <charset val="204"/>
      </rPr>
      <t>3.10</t>
    </r>
  </si>
  <si>
    <r>
      <rPr>
        <sz val="12"/>
        <color rgb="FF010101"/>
        <rFont val="Times New Roman"/>
        <family val="1"/>
        <charset val="204"/>
      </rPr>
      <t>СМО20860</t>
    </r>
  </si>
  <si>
    <r>
      <rPr>
        <sz val="12"/>
        <color rgb="FF010101"/>
        <rFont val="Times New Roman"/>
        <family val="1"/>
        <charset val="204"/>
      </rPr>
      <t>3.11</t>
    </r>
  </si>
  <si>
    <r>
      <rPr>
        <sz val="12"/>
        <color rgb="FF010101"/>
        <rFont val="Times New Roman"/>
        <family val="1"/>
        <charset val="204"/>
      </rPr>
      <t>СМ100800</t>
    </r>
  </si>
  <si>
    <r>
      <rPr>
        <sz val="12"/>
        <color rgb="FF010101"/>
        <rFont val="Times New Roman"/>
        <family val="1"/>
        <charset val="204"/>
      </rPr>
      <t>3.12</t>
    </r>
  </si>
  <si>
    <r>
      <rPr>
        <sz val="12"/>
        <color rgb="FF010101"/>
        <rFont val="Times New Roman"/>
        <family val="1"/>
        <charset val="204"/>
      </rPr>
      <t>ВВР4120</t>
    </r>
  </si>
  <si>
    <r>
      <rPr>
        <sz val="12"/>
        <color rgb="FF010101"/>
        <rFont val="Times New Roman"/>
        <family val="1"/>
        <charset val="204"/>
      </rPr>
      <t>3.13</t>
    </r>
  </si>
  <si>
    <r>
      <rPr>
        <sz val="12"/>
        <color rgb="FF010101"/>
        <rFont val="Times New Roman"/>
        <family val="1"/>
        <charset val="204"/>
      </rPr>
      <t>3.14</t>
    </r>
  </si>
  <si>
    <r>
      <rPr>
        <sz val="12"/>
        <color rgb="FF010101"/>
        <rFont val="Times New Roman"/>
        <family val="1"/>
        <charset val="204"/>
      </rPr>
      <t>СМО41030</t>
    </r>
  </si>
  <si>
    <r>
      <rPr>
        <sz val="12"/>
        <color rgb="FF010101"/>
        <rFont val="Times New Roman"/>
        <family val="1"/>
        <charset val="204"/>
      </rPr>
      <t>3.15</t>
    </r>
  </si>
  <si>
    <r>
      <rPr>
        <sz val="12"/>
        <color rgb="FF010101"/>
        <rFont val="Times New Roman"/>
        <family val="1"/>
        <charset val="204"/>
      </rPr>
      <t>CMJOJOOO</t>
    </r>
  </si>
  <si>
    <r>
      <rPr>
        <sz val="12"/>
        <color rgb="FF010101"/>
        <rFont val="Times New Roman"/>
        <family val="1"/>
        <charset val="204"/>
      </rPr>
      <t>3.16</t>
    </r>
  </si>
  <si>
    <r>
      <rPr>
        <sz val="12"/>
        <color rgb="FF010101"/>
        <rFont val="Times New Roman"/>
        <family val="1"/>
        <charset val="204"/>
      </rPr>
      <t>4.1</t>
    </r>
  </si>
  <si>
    <r>
      <rPr>
        <sz val="12"/>
        <color rgb="FF010101"/>
        <rFont val="Times New Roman"/>
        <family val="1"/>
        <charset val="204"/>
      </rPr>
      <t>4.2</t>
    </r>
  </si>
  <si>
    <r>
      <rPr>
        <sz val="12"/>
        <color rgb="FF010101"/>
        <rFont val="Times New Roman"/>
        <family val="1"/>
        <charset val="204"/>
      </rPr>
      <t>5.1</t>
    </r>
  </si>
  <si>
    <r>
      <rPr>
        <sz val="12"/>
        <color rgb="FF010101"/>
        <rFont val="Times New Roman"/>
        <family val="1"/>
        <charset val="204"/>
      </rPr>
      <t>2РТП-1000/10/0,4У1</t>
    </r>
  </si>
  <si>
    <r>
      <rPr>
        <sz val="12"/>
        <color rgb="FF010101"/>
        <rFont val="Times New Roman"/>
        <family val="1"/>
        <charset val="204"/>
      </rPr>
      <t>Усиленная  консоль  300  мм</t>
    </r>
  </si>
  <si>
    <r>
      <rPr>
        <sz val="12"/>
        <color rgb="FF010101"/>
        <rFont val="Times New Roman"/>
        <family val="1"/>
        <charset val="204"/>
      </rPr>
      <t>Усиленная  консоль  600  мм</t>
    </r>
  </si>
  <si>
    <r>
      <rPr>
        <sz val="12"/>
        <color rgb="FF010101"/>
        <rFont val="Times New Roman"/>
        <family val="1"/>
        <charset val="204"/>
      </rPr>
      <t>ВВН6060</t>
    </r>
  </si>
  <si>
    <r>
      <rPr>
        <sz val="12"/>
        <color rgb="FF010101"/>
        <rFont val="Times New Roman"/>
        <family val="1"/>
        <charset val="204"/>
      </rPr>
      <t>ULM316</t>
    </r>
  </si>
  <si>
    <r>
      <rPr>
        <sz val="12"/>
        <color rgb="FF010101"/>
        <rFont val="Times New Roman"/>
        <family val="1"/>
        <charset val="204"/>
      </rPr>
      <t>Винт  с  крестообразнtiм  шлицем  Мбх10</t>
    </r>
  </si>
  <si>
    <r>
      <rPr>
        <sz val="12"/>
        <color rgb="FF010101"/>
        <rFont val="Times New Roman"/>
        <family val="1"/>
        <charset val="204"/>
      </rPr>
      <t>СМО10610</t>
    </r>
  </si>
  <si>
    <r>
      <rPr>
        <sz val="12"/>
        <color rgb="FF010101"/>
        <rFont val="Times New Roman"/>
        <family val="1"/>
        <charset val="204"/>
      </rPr>
      <t>Гайка  с  насечкой,  препятствующей  откручиванию  Мб</t>
    </r>
  </si>
  <si>
    <r>
      <rPr>
        <sz val="12"/>
        <color rgb="FF010101"/>
        <rFont val="Times New Roman"/>
        <family val="1"/>
        <charset val="204"/>
      </rPr>
      <t>СМ100600</t>
    </r>
  </si>
  <si>
    <r>
      <rPr>
        <sz val="12"/>
        <color rgb="FF010101"/>
        <rFont val="Times New Roman"/>
        <family val="1"/>
        <charset val="204"/>
      </rPr>
      <t>ВРМ2907</t>
    </r>
  </si>
  <si>
    <r>
      <rPr>
        <sz val="12"/>
        <color rgb="FF010101"/>
        <rFont val="Times New Roman"/>
        <family val="1"/>
        <charset val="204"/>
      </rPr>
      <t>Гайка  с  насечкой,  препятствующей  откручиванию  М10</t>
    </r>
  </si>
  <si>
    <r>
      <rPr>
        <sz val="12"/>
        <color rgb="FF010101"/>
        <rFont val="Times New Roman"/>
        <family val="1"/>
        <charset val="204"/>
      </rPr>
      <t>СМ101000</t>
    </r>
  </si>
  <si>
    <r>
      <rPr>
        <sz val="12"/>
        <color rgb="FF010101"/>
        <rFont val="Times New Roman"/>
        <family val="1"/>
        <charset val="204"/>
      </rPr>
      <t>Шайба  М10  кузовная  DIN9021</t>
    </r>
  </si>
  <si>
    <r>
      <rPr>
        <sz val="12"/>
        <color rgb="FF010101"/>
        <rFont val="Times New Roman"/>
        <family val="1"/>
        <charset val="204"/>
      </rPr>
      <t>СМ121000</t>
    </r>
  </si>
  <si>
    <r>
      <rPr>
        <sz val="12"/>
        <color rgb="FF010101"/>
        <rFont val="Times New Roman"/>
        <family val="1"/>
        <charset val="204"/>
      </rPr>
      <t>BSP2112</t>
    </r>
  </si>
  <si>
    <r>
      <rPr>
        <sz val="12"/>
        <color rgb="FF010101"/>
        <rFont val="Times New Roman"/>
        <family val="1"/>
        <charset val="204"/>
      </rPr>
      <t>СМ430850</t>
    </r>
  </si>
  <si>
    <r>
      <rPr>
        <b/>
        <u/>
        <sz val="12"/>
        <color rgb="FF010101"/>
        <rFont val="Times New Roman"/>
        <family val="1"/>
        <charset val="204"/>
      </rPr>
      <t>Заземление</t>
    </r>
  </si>
  <si>
    <r>
      <rPr>
        <sz val="12"/>
        <color rgb="FF010101"/>
        <rFont val="Times New Roman"/>
        <family val="1"/>
        <charset val="204"/>
      </rPr>
      <t>Полоса  стальная  оцинкованная,  5х50</t>
    </r>
  </si>
  <si>
    <r>
      <rPr>
        <sz val="12"/>
        <color rgb="FF010101"/>
        <rFont val="Times New Roman"/>
        <family val="1"/>
        <charset val="204"/>
      </rPr>
      <t>Уголок  стальной  оцинкованнtiй  50х50х5  мм,  3 м</t>
    </r>
  </si>
  <si>
    <r>
      <rPr>
        <sz val="12"/>
        <color rgb="FF010101"/>
        <rFont val="Times New Roman"/>
        <family val="1"/>
        <charset val="204"/>
      </rPr>
      <t>Разное</t>
    </r>
  </si>
  <si>
    <r>
      <rPr>
        <sz val="12"/>
        <color rgb="FF010101"/>
        <rFont val="Times New Roman"/>
        <family val="1"/>
        <charset val="204"/>
      </rPr>
      <t>Зуглушки</t>
    </r>
  </si>
  <si>
    <t>Номер раздела</t>
  </si>
  <si>
    <t>Обозначение</t>
  </si>
  <si>
    <t>Наименование</t>
  </si>
  <si>
    <t>04П-24-В-Э1-0-ГП</t>
  </si>
  <si>
    <t>Генеральный план.</t>
  </si>
  <si>
    <t>04П-24-В-Э1-0-ПЖ</t>
  </si>
  <si>
    <t>Пути железнодорожные.</t>
  </si>
  <si>
    <t>04П-24-В-Э1-0-ЭС</t>
  </si>
  <si>
    <t>Электроснабжение. Сети 10кВ.</t>
  </si>
  <si>
    <t>04П-24-В-Э1-0-ЭС.ЭН</t>
  </si>
  <si>
    <r>
      <rPr>
        <sz val="12"/>
        <rFont val="Times New Roman"/>
        <family val="1"/>
        <charset val="204"/>
      </rPr>
      <t>Электроснабжение.     Сети     0,4кВ.     Наружное
электроосвещение.</t>
    </r>
  </si>
  <si>
    <t>04П-24-В-Э1-0-НВ1</t>
  </si>
  <si>
    <r>
      <rPr>
        <sz val="12"/>
        <rFont val="Times New Roman"/>
        <family val="1"/>
        <charset val="204"/>
      </rPr>
      <t>Система        водоснабжения.        Хозяйственно-
питьевой водопровод.</t>
    </r>
  </si>
  <si>
    <t>04П-24-В-Э1-0-НВ2</t>
  </si>
  <si>
    <t>Система     водоснабжения.     Противопожарный водопровод.</t>
  </si>
  <si>
    <t>04П-24-В-Э1-0-НК1</t>
  </si>
  <si>
    <t>Система  водоотведения.  Хозяйственно-бытовая канализация.</t>
  </si>
  <si>
    <t>04П-24-В-Э1-0-НК2</t>
  </si>
  <si>
    <t>Система водоотведения. Дождевая канализация.</t>
  </si>
  <si>
    <t>04П-24-В-Э1-0-СС</t>
  </si>
  <si>
    <t>Сети связи.</t>
  </si>
  <si>
    <t>04П-24-В-Э1-0-ВН</t>
  </si>
  <si>
    <t>Видеонаблюдение.</t>
  </si>
  <si>
    <t>04П-24-В-Э1-0-АС</t>
  </si>
  <si>
    <r>
      <rPr>
        <sz val="12"/>
        <rFont val="Times New Roman"/>
        <family val="1"/>
        <charset val="204"/>
      </rPr>
      <t>Архитектурно-строительные решения.
Ограждение территории.</t>
    </r>
  </si>
  <si>
    <t>Контейнерная площадка №1</t>
  </si>
  <si>
    <t>04П-24-В-Э1-1-КЖ</t>
  </si>
  <si>
    <t>Контейнерная площадка№1. Конструкции железобетонные.</t>
  </si>
  <si>
    <t>04П-24-В-Э1-1-ЭС.ЭН</t>
  </si>
  <si>
    <t>Контейнерная площадка№1. Электроснабжение. Наружное электроосвещение.</t>
  </si>
  <si>
    <t>АБК №1</t>
  </si>
  <si>
    <t>04П-24-В-Э1-9-АР</t>
  </si>
  <si>
    <t>АБК №1. Архитектурно решения</t>
  </si>
  <si>
    <t>04П-24-В-Э1-9-КЖ</t>
  </si>
  <si>
    <t>АБК №1. Конструкции железобетонные.</t>
  </si>
  <si>
    <t>04П-24-В-Э1-9-КМ</t>
  </si>
  <si>
    <t>АБК №1. Конструкции металлические.</t>
  </si>
  <si>
    <t>04П-24-В-Э1-9-ЭМ.ЭО</t>
  </si>
  <si>
    <t>04П-24-В-Э1-9-ВК</t>
  </si>
  <si>
    <t>04П-24-В-Э1-9-ОВ</t>
  </si>
  <si>
    <t>04П-24-В-Э1-9- ПС</t>
  </si>
  <si>
    <t>АБК №1. Пожарная сигнализация.</t>
  </si>
  <si>
    <t>04П-24-В-Э1-9-СС</t>
  </si>
  <si>
    <t>АБК №1. Сети связи</t>
  </si>
  <si>
    <t>КПП №1</t>
  </si>
  <si>
    <t>04П-24-В-Э1-20.2-АС</t>
  </si>
  <si>
    <t>КПП №1. Архитектурно-строительные решения</t>
  </si>
  <si>
    <t>04П-24-В-Э1-20.2-ЭМ.ЭО</t>
  </si>
  <si>
    <r>
      <rPr>
        <sz val="12"/>
        <rFont val="Times New Roman"/>
        <family val="1"/>
        <charset val="204"/>
      </rPr>
      <t>КПП №1. Силовое электрооборудование.
Электрическое освещение.</t>
    </r>
  </si>
  <si>
    <t>04П-24-В-Э1-20.2-ПС</t>
  </si>
  <si>
    <t>КПП №1. Пожарная сигнализация.</t>
  </si>
  <si>
    <t>04П-24-В-Э1-20.2-СС</t>
  </si>
  <si>
    <t>КПП №1. Сети связи.</t>
  </si>
  <si>
    <t>Противопожарные резервуары. Насосная станция пожаротушения.</t>
  </si>
  <si>
    <t>04П-24-В-Э1-19-КЖ</t>
  </si>
  <si>
    <r>
      <rPr>
        <sz val="12"/>
        <rFont val="Times New Roman"/>
        <family val="1"/>
        <charset val="204"/>
      </rPr>
      <t>Насосная станция пожаротушения.
Противопожарные резервуары. Конструкции железобетонные.</t>
    </r>
  </si>
  <si>
    <t>Блочная комплектная трансформаторная подстанция КТП №4</t>
  </si>
  <si>
    <t>04П-24-В-Э1-13.4-ЭМ</t>
  </si>
  <si>
    <t>Силовое электрооборудование. Блочная комплектная трансформаторная подстанция КТП №4</t>
  </si>
  <si>
    <t>Блочная комплектная трансформаторная подстанция КТП №5</t>
  </si>
  <si>
    <t>04П-24-В-Э1-13.5-ЭМ</t>
  </si>
  <si>
    <t>Силовое электрооборудование. Блочная комплектная трансформаторная подстанция КТП №5</t>
  </si>
  <si>
    <t>Распределительный трансформаторный пункт БРТП</t>
  </si>
  <si>
    <t>04П-24-В-Э1-14-ЭМ</t>
  </si>
  <si>
    <t>Резервуар дождевых сточных вод. ЛОС дождевых сточных вод.</t>
  </si>
  <si>
    <t>04П-24-В-Э1-16-НК2</t>
  </si>
  <si>
    <t>ЛОС. Резервуар дождевых сточных вод. Дождевая канализация</t>
  </si>
  <si>
    <t>04П-24-В-Э1-16-КЖ</t>
  </si>
  <si>
    <t>Резервуар дождевых сточных вод. Конструкции железобетонные</t>
  </si>
  <si>
    <t>КПП-диспетчерская с весовой</t>
  </si>
  <si>
    <t>04П-24-В-Э1-20.1-АС</t>
  </si>
  <si>
    <t>КПП-диспетчерская с весовой. Архитектурно- строительные решения</t>
  </si>
  <si>
    <t>04П-24-В-Э1-20.1-ЭМ.ЭО</t>
  </si>
  <si>
    <r>
      <rPr>
        <sz val="12"/>
        <rFont val="Times New Roman"/>
        <family val="1"/>
        <charset val="204"/>
      </rPr>
      <t>КПП-диспетчерская с весовой. Силовое электрооборудование. Электрическое
освещение.</t>
    </r>
  </si>
  <si>
    <t>04П-24-В-Э1-20.1-ПС</t>
  </si>
  <si>
    <t>04П-24-В-Э1-20.1-СС</t>
  </si>
  <si>
    <t>КПП-диспетчерская с весовой. Сети связи.</t>
  </si>
  <si>
    <t>04П-24-В-Э1-20.1-ВК</t>
  </si>
  <si>
    <r>
      <rPr>
        <sz val="12"/>
        <rFont val="Times New Roman"/>
        <family val="1"/>
        <charset val="204"/>
      </rPr>
      <t>КПП-диспетчерская с весовой. Водоснабжение
и канализация.</t>
    </r>
  </si>
  <si>
    <t>Прочие здания и сооружения</t>
  </si>
  <si>
    <t>04П-24-В-Э1-17,18-КЖ</t>
  </si>
  <si>
    <t>ЛОС. КОС. Станция повышения давления. Конструкции железобетонные.</t>
  </si>
  <si>
    <t>Ед. изм.</t>
  </si>
  <si>
    <t>Кол-во</t>
  </si>
  <si>
    <t>Прим</t>
  </si>
  <si>
    <t>Неучтенные работы: Земляные работы, основания, гидроизоляция, опалубка, отмостка, закладные детали и трубы</t>
  </si>
  <si>
    <t>КПП-диспетчерская с весовой. Пожарная сигнализация.</t>
  </si>
  <si>
    <t>А500С ф 12</t>
  </si>
  <si>
    <t>А240 ф6</t>
  </si>
  <si>
    <t>С255 t8</t>
  </si>
  <si>
    <t>Бетон  В25  F200 W6</t>
  </si>
  <si>
    <t>Бетон  В10  F200 W6</t>
  </si>
  <si>
    <t>Труба ПНД160 SDR11</t>
  </si>
  <si>
    <t>м.п.</t>
  </si>
  <si>
    <t>ГОСТ куски по 2,3 и 0,3м</t>
  </si>
  <si>
    <t>ТУ куски по 2,3м</t>
  </si>
  <si>
    <t>Неучтенные работы: Земляные работы, основания, гидроизоляция, опалубка, отмостка, закладные детали и проч.</t>
  </si>
  <si>
    <t>А240 ф 10</t>
  </si>
  <si>
    <t>А240 ф 6</t>
  </si>
  <si>
    <t>КЖ на КТП, РТП находятся в данном разделе, но т.к. ЛОС и проч. Команды не было учел в 27-28-29</t>
  </si>
  <si>
    <t>Раздел 1. Земляные работы</t>
  </si>
  <si>
    <t>Раздел 2. Фундаменты (КТП 8,7*8 м*2,1 м)</t>
  </si>
  <si>
    <t>10.1</t>
  </si>
  <si>
    <t>11.1</t>
  </si>
  <si>
    <t>11.2</t>
  </si>
  <si>
    <t>12.1</t>
  </si>
  <si>
    <t>12.2</t>
  </si>
  <si>
    <t>12.3</t>
  </si>
  <si>
    <t>12.4</t>
  </si>
  <si>
    <t>13.1</t>
  </si>
  <si>
    <t>13.2</t>
  </si>
  <si>
    <t>13.3</t>
  </si>
  <si>
    <t>13.4</t>
  </si>
  <si>
    <t>13.5</t>
  </si>
  <si>
    <t>Раздел 3. Стены</t>
  </si>
  <si>
    <t>14.1</t>
  </si>
  <si>
    <t>14.2</t>
  </si>
  <si>
    <t>14.3</t>
  </si>
  <si>
    <t>14.4</t>
  </si>
  <si>
    <t>14.5</t>
  </si>
  <si>
    <t>15.1</t>
  </si>
  <si>
    <t>16.1</t>
  </si>
  <si>
    <t>16.2</t>
  </si>
  <si>
    <t>16.3</t>
  </si>
  <si>
    <t>17.1</t>
  </si>
  <si>
    <t>17.2</t>
  </si>
  <si>
    <t>18.1</t>
  </si>
  <si>
    <t>Раздел 4. Отмостка</t>
  </si>
  <si>
    <t>19.1</t>
  </si>
  <si>
    <t>20.1</t>
  </si>
  <si>
    <t>Раздел 5. Монтаж блочно-модульного здания КТП</t>
  </si>
  <si>
    <t>21.1</t>
  </si>
  <si>
    <t>21.2
О</t>
  </si>
  <si>
    <t>Раздел 6. Заземление</t>
  </si>
  <si>
    <t>Раздел 7. Материалы для прокладки КЛ</t>
  </si>
  <si>
    <t>Монтаж шкафа ШУНО</t>
  </si>
  <si>
    <t>1 Щит вводно учетно-распределительный</t>
  </si>
  <si>
    <t>34
О</t>
  </si>
  <si>
    <t>Разработка грунта с погрузкой на автомобили-самосвалы в котлованах объемом до 1000 м3 экскаваторами с ковшом вместимостью 0,5 м3, группа грунтов: 2</t>
  </si>
  <si>
    <t>Разработка грунта вручную в траншеях глубиной до 2 м без креплений с откосами, группа грунтов: 2  (Добор)</t>
  </si>
  <si>
    <t>Разработка грунта экскаваторами с погрузкой на автомобили-самосвалы, вместимость ковша 0,5 (0,5-0,63) м3, группа грунтов: 1 (от добора)</t>
  </si>
  <si>
    <t>Перевозка грузов I класса автомобилями-самосвалами
грузоподъемностью до 15 т по дорогам с усовершенствованным
(асфальтобетонным, цементобетонным, железобетонным, обработанным органическим вяжущим) дорожным покрытием на расстояние 1 км</t>
  </si>
  <si>
    <t>Работа на отвале, группа грунтов: 1</t>
  </si>
  <si>
    <t>Засыпка траншей и котлованов с перемещением грунта до 5 м
бульдозерами мощностью: 59 кВт (80 л.с.), группа грунтов 1 (пазух)</t>
  </si>
  <si>
    <t>Уплотнение грунта пневматическими трамбовками, группа грунтов: 1-2</t>
  </si>
  <si>
    <t>Засыпка вручную траншей, пазух котлованов и ям, группа грунтов: 1</t>
  </si>
  <si>
    <t>Смесь песчано-гравийная природная</t>
  </si>
  <si>
    <t>Устройство основания под фундаменты: щебеночного</t>
  </si>
  <si>
    <t>Щебень из плотных горных пород для строительных работ М 800,
фракция 40-80(70) мм</t>
  </si>
  <si>
    <t>Устройство бетонной подготовки</t>
  </si>
  <si>
    <t>Смеси бетонные тяжелого бетона (БСТ), класс В10 (М150)</t>
  </si>
  <si>
    <t>Смеси бетонные тяжелого бетона (БСТ), класс В10 (М150) (Добавка на
стоимость бетона B10 W6  Цена:5033,80*0,035)</t>
  </si>
  <si>
    <t>Гидроизоляция стен, фундаментов: горизонтальная оклеечная в 2 слоя</t>
  </si>
  <si>
    <t>Праймер битумный для подготовки (огрунтовки) изолируемых поверхностей перед укладкой наплавляемых битумных и битумно- полимерных материалов</t>
  </si>
  <si>
    <t>Мастика битумная гидроизоляционная для подземных строительных конструкций, холодная, готовая к применению, диапазон температур от - 20 до +40 °C, прочность сцепления с металлом/бетоном не менее 0,1 МПа, расход для горизонтальной поверхности 1 кг/м2</t>
  </si>
  <si>
    <t>Раствор готовый кладочный, цементный, М100</t>
  </si>
  <si>
    <t>Материал рулонный битумно-полимерный кровельный и
гидроизоляционный, наплавляемый, основа полиэстер, гибкость не выше
-15 °C, прочность не менее 400-600 Н, теплостойкость не менее 130 °C</t>
  </si>
  <si>
    <t>Устройство фундаментных плит железобетонных: плоских</t>
  </si>
  <si>
    <t>Смеси бетонные тяжелого бетона (БСТ), класс В25 (М350)</t>
  </si>
  <si>
    <t>Смеси бетонные тяжелого бетона (БСТ), класс В25 (М350) (Добавка на
стоимость бетона B25 W6  Цена:5072,17*0,015)</t>
  </si>
  <si>
    <t>Щиты настила, толщина 40 мм</t>
  </si>
  <si>
    <t>Сталь арматурная рифленая свариваемая, класс A500C, диаметр 12 мм</t>
  </si>
  <si>
    <t>Сталь арматурная горячекатаная гладкая, класс A-I, диаметр 6-22 мм</t>
  </si>
  <si>
    <t>Устройство стен подвалов и подпорных стен железобетонных высотой: до 3 м, толщиной до 300 мм</t>
  </si>
  <si>
    <t>Установка закладных деталей весом: до 4 кг</t>
  </si>
  <si>
    <t>Гидроизоляция стен, фундаментов: боковая оклеечная по выровненной поверхности бутовой кладки, кирпичу и бетону в 2 слоя</t>
  </si>
  <si>
    <t>Устройство гидроизоляции подземных и инженерных сооружений: вертикальных поверхностей, высотой более 3 м (PLANTER)</t>
  </si>
  <si>
    <t>Мембрана профилированная гидроизоляционная, Г4, высота шипа 8 мм, прочность 300-600 Н, относительное удлинение при разрыве не менее 24- 28 %</t>
  </si>
  <si>
    <t>Устройство трубопроводов из полиэтиленовых труб: более 2 отверстий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</si>
  <si>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50 мм, толщина стенки 4,6 мм</t>
  </si>
  <si>
    <t>Устройство оснований толщиной 12 см под тротуары из кирпичного или известнякового щебня</t>
  </si>
  <si>
    <t>Щебень из плотных горных пород для строительных работ М 600,
фракция 20-40 мм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</si>
  <si>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</si>
  <si>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Смеси асфальтобетонные плотные мелкозернистые, тип Б, марка I</t>
  </si>
  <si>
    <t>Установка оборудования для комплектных трансформаторных
подстанций киоскового типа: проходных подстанций с кабельными вводами</t>
  </si>
  <si>
    <t>Трансформатор силовой, автотрансформатор или масляный реактор,
масса: до 3 т</t>
  </si>
  <si>
    <t>Блочная комплектная трансформаторная подстанция КТП №4 (2КТПНУ
1000/10/0,4У1 (к/к) п)</t>
  </si>
  <si>
    <t>Заземлитель горизонтальный из стали: полосовой сечением 160 мм2</t>
  </si>
  <si>
    <t>Прокат стальной горячекатаный полосовой, марки стали Ст3сп, Ст3пс,
размеры 50х5 мм</t>
  </si>
  <si>
    <t>Заземлитель вертикальный из угловой стали размером: 50х50х5 мм</t>
  </si>
  <si>
    <t>Уголок стальной горячекатаный равнополочный, марка стали 09Г2С,
12Г2С, ширина полок 50-90 мм, толщина полки 3-9 мм</t>
  </si>
  <si>
    <t>Полка кабельная, устанавливаемая на стойках, масса: до 0,4 кг</t>
  </si>
  <si>
    <t>Консоль кабельная горячеоцинкованная, толщина стали 2 мм, ширина
основания 40 мм, длина основания 125 мм, длина полки 380 мм, рабочая длина полки 350 мм</t>
  </si>
  <si>
    <t>Профиль перфорированный монтажный длиной 2 м</t>
  </si>
  <si>
    <t>Профиль монтажный перфорированный</t>
  </si>
  <si>
    <t>Профиль П-образный, толщина 2,5 мм, длина 3000 мм</t>
  </si>
  <si>
    <t>Лоток металлический штампованный по установленным конструкциям,
ширина лотка: до 200 мм</t>
  </si>
  <si>
    <t>Лоток лестничный стальной горячеоцинкованный, размеры 50х100х3000
мм</t>
  </si>
  <si>
    <t>Пульт управления напольный, высота до 1200 мм, глубина и ширина по
фронту: до 700х600 мм</t>
  </si>
  <si>
    <t>Щит вводно учетно-распределительный  в составе:
- TITAN Корпус металлический ЩУРн-3/18 (560х440х165мм) IP31 IEK - 1шт.,
- KARAT Автоматический выключатель ВА47-100 3P C 25А 10кА IEK - 1шт.,
- Меркурий 230 АRT-01 C(R)N -1шт.,
- KARAT Автоматический выключатель ВА47-60M 1P B 10А 6кА IEK - 1шт.,
- KARAT Автоматический выключатель ВА47-60M 1P C 10А 6кА IEK - 1шт.,
- KARAT Автоматический выключатель ВА47-60M 1P C 16А 6кА IEK - 1шт.,
- ARMAT Автоматический выключатель дифференциального тока B06S 1P+NP C16
30мА тип AC (18мм) IEK -4шт.</t>
  </si>
  <si>
    <t>т</t>
  </si>
  <si>
    <t>м2</t>
  </si>
  <si>
    <t>канал.км</t>
  </si>
  <si>
    <t>компл</t>
  </si>
  <si>
    <t>230,5 (((9+0,5*2,4)*(8
,5+0,5*2,4)*2,4-
7) / 1000)*1000</t>
  </si>
  <si>
    <t>7 (((9+0,5*2,4)*(8
,5+0,5*2,4)*2,4* 0,03) /
100)*100</t>
  </si>
  <si>
    <t>7
(7 / 1000)*1000</t>
  </si>
  <si>
    <t>467,875
1,97*(230,5+7)</t>
  </si>
  <si>
    <t>237,5
(((230,5+7)) / 1000)*1000</t>
  </si>
  <si>
    <t>68
(((237,5-140- 22)*0,9) /
1000)*1000</t>
  </si>
  <si>
    <t>68
(((237,5-140- 22)*0,9) /
100)*100</t>
  </si>
  <si>
    <t>8
(((237,5-140- 22)*0,1) /
100)*100</t>
  </si>
  <si>
    <t>76
68+8</t>
  </si>
  <si>
    <t>21,9
73*0,3</t>
  </si>
  <si>
    <t>7,3
(7,3 / 100)*100</t>
  </si>
  <si>
    <t>70
(70 / 100)*100</t>
  </si>
  <si>
    <t>294
0,294*1000</t>
  </si>
  <si>
    <t>20,9
(20,9 / 100)*100</t>
  </si>
  <si>
    <t>2,8488
2848,8/1000</t>
  </si>
  <si>
    <t>0,144
(144)/1000</t>
  </si>
  <si>
    <t>28,62
(28,62 / 100)*100</t>
  </si>
  <si>
    <t>1,79
1790/1000</t>
  </si>
  <si>
    <t>0,14
(140)/1000</t>
  </si>
  <si>
    <t>0,056
16*3,5/1000</t>
  </si>
  <si>
    <t>66,78 (((7,6+8,3)*2*2,
1) / 100)*100</t>
  </si>
  <si>
    <t>293,832
0,293832*1000</t>
  </si>
  <si>
    <t>0,049
2,45*20/1000</t>
  </si>
  <si>
    <t>32
(32 / 100)*100</t>
  </si>
  <si>
    <t>53
(53 / 100)*100</t>
  </si>
  <si>
    <t>0,106
2*53/1000</t>
  </si>
  <si>
    <t>12
(12 / 10)*10</t>
  </si>
  <si>
    <t>0,04488
3,74*12/1000</t>
  </si>
  <si>
    <t>57
((21+24+12) / 100)*100</t>
  </si>
  <si>
    <t>57
21+24+12</t>
  </si>
  <si>
    <t>36 ((6*3+6*3) / 100)*100</t>
  </si>
  <si>
    <t>0,02376
1,98*4*3/1000</t>
  </si>
  <si>
    <t>0,10441
1,97*53/1000</t>
  </si>
  <si>
    <t>14
(14 / 10)*10</t>
  </si>
  <si>
    <t>0,05236
3,74*14/1000</t>
  </si>
  <si>
    <t>2
1+1</t>
  </si>
  <si>
    <t>№ п/п</t>
  </si>
  <si>
    <t>22
О</t>
  </si>
  <si>
    <t>Монтаж шкафа ШУНО ; ЩС -1</t>
  </si>
  <si>
    <t>1 УАВР-ЩАП-23 (25А, ~380В)</t>
  </si>
  <si>
    <t>35
О</t>
  </si>
  <si>
    <t>36
О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</si>
  <si>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</si>
  <si>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Засыпка траншей и котлованов с перемещением грунта до 5 м бульдозерами мощностью: 59 кВт (80 л.с.), группа грунтов 1 (пазух)</t>
  </si>
  <si>
    <t>Материал рулонный битумно-полимерный кровельный и гидроизоляционный, наплавляемый, основа полиэстер, гибкость не выше
-15 °C, прочность не менее 400-600 Н, теплостойкость не менее 130 °C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</si>
  <si>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</si>
  <si>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Установка оборудования для комплектных трансформаторных подстанций киоскового типа: проходных подстанций с кабельными вводами</t>
  </si>
  <si>
    <t>Блочная комплектная трансформаторная подстанция КТП №5 2КТПНУ
1000/10/0,4У1 (к/к) п</t>
  </si>
  <si>
    <t>Консоль кабельная горячеоцинкованная, толщина стали 2 мм, ширина основания 40 мм, длина основания 125 мм, длина полки 380 мм, рабочая
длина полки 350 мм</t>
  </si>
  <si>
    <t>Навесного исполнения.
- Корпус металлический ЩМП-3-0 (650х500х220мм) УХЛ3 IP31 IEK - 1шт.,
- KARAT Автоматический выключатель ВА47-100 3P C 25А 10кА IEK - 2шт.,
- Контактор КМИ-22510 25А 230В/АС3 1NO IEK -2шт.,
- Механизм блокировки для КМИ(09А-32А) IEK -1шт.,
- Приставка ПКИ-11 дополнительные контакты 1NO+1NC IEK -2шт.,
- KARAT Автоматический выключатель ВА47-29 3P C 6А 4,5кА IEK - 1шт.,
- KARAT Автоматический выключатель ВА47-29 1P C 6А 4,5кА IEK - 1шт.,
- Меркурий 230 АRT-01 C(R)N -1шт.,
- Реле контроля фаз ORF-06 трехфазное 220-460В AC IEK -1шт.,
- Разъем РРМ77/3(PTF11A) для РЭК77/3(LY3) модульный IEK -1шт.,
- Реле РЭК77/3(LY3) с индикацией 10А 230В AC IEK -1шт.,
- Лампа AD22DS(LED)матрица d=22мм зеленый 230В IEK -1шт.,
- Лампа AD22DS(LED)матрица d=22мм красный 230В IEK -1шт.</t>
  </si>
  <si>
    <t>Щит ЩС-1 в составе:
- TITAN 3 Корпус металлический ЩРн-18 (265х440х120мм) IP31 IEK - 1шт.,
- KARAT Автоматический выключатель ВА47-60M 1P B 10А 6кА IEK - 1шт.,
- ARMAT Автоматический выключатель дифференциального тока B06S 1P+NP C16
30мА тип AC (18мм) IEK -6шт.,
- KARAT Автоматический выключатель ВА47-60M 1P C 16А 6кА IEK - 5шт.,
- Контактор модульный КМ20-20М AC IEK -1шт.,
- Фотореле ФР 603 максимальная нагрузка 2200ВА IP66 белый IEK - 1шт.</t>
  </si>
  <si>
    <t>15.2</t>
  </si>
  <si>
    <t>15.3</t>
  </si>
  <si>
    <t>15.4</t>
  </si>
  <si>
    <t>15.5</t>
  </si>
  <si>
    <t>15.6</t>
  </si>
  <si>
    <t>15.7</t>
  </si>
  <si>
    <t>17.3</t>
  </si>
  <si>
    <t>18.2</t>
  </si>
  <si>
    <t>Перевозка грузов I класса автомобилями-самосвалами грузоподъемностью до
15 т по дорогам с усовершенствованным (асфальтобетонным,
цементобетонным, железобетонным, обработанным органическим вяжущим) дорожным покрытием на расстояние 1 км</t>
  </si>
  <si>
    <t>Щебень из плотных горных пород для строительных работ М 800, фракция 40-
80(70) мм</t>
  </si>
  <si>
    <t>Праймер битумный для подготовки (огрунтовки) изолируемых поверхностей перед укладкой наплавляемых битумных и битумно-полимерных материалов</t>
  </si>
  <si>
    <t>Мастика битумная гидроизоляционная для подземных строительных
конструкций, холодная, готовая к применению, диапазон температур от -20 до
+40 °C, прочность сцепления с металлом/бетоном не менее 0,1 МПа, расход для горизонтальной поверхности 1 кг/м2</t>
  </si>
  <si>
    <t>Материал рулонный битумно-полимерный кровельный и гидроизоляционный,
наплавляемый, основа полиэстер, гибкость не выше -15 °C, прочность не менее
400-600 Н, теплостойкость не менее 130 °C</t>
  </si>
  <si>
    <t>Трубы напорные полиэтиленовые, кроме газопроводных ПЭ100, для транспортировки воды, стандартное размерное отношение SDR11,
номинальный наружный диаметр 50 мм, толщина стенки 4,6 мм</t>
  </si>
  <si>
    <t>Устройство стен подвалов и подпорных стен железобетонных высотой: до 3 м,
толщиной до 300 мм</t>
  </si>
  <si>
    <t>Смеси бетонные тяжелого бетона (БСТ), класс В25 (М350) (Добавка на стоимость бетона B25 W6  Цена:5072,17*0,015)</t>
  </si>
  <si>
    <t>Сталь арматурная рифленая свариваемая, класс A500C, диаметр 14 мм</t>
  </si>
  <si>
    <t>Сталь арматурная рифленая свариваемая, класс A500C, диаметр 16 мм</t>
  </si>
  <si>
    <t>Детали закладные и накладные изготовленные с применением сварки, гнутья,
сверления (пробивки) отверстий (при наличии одной из этих операций или всего перечня в любых сочетаниях), поставляемые отдельно</t>
  </si>
  <si>
    <t>Мастика битумная гидроизоляционная для подземных строительных
конструкций, холодная, готовая к применению, диапазон температур от -20 до
+40 °C, прочность сцепления с металлом/бетоном не менее 0,1 МПа, расход для</t>
  </si>
  <si>
    <t>Мембрана профилированная гидроизоляционная, Г4, высота шипа 8 мм,
прочность 300-600 Н, относительное удлинение при разрыве не менее 24-28 %</t>
  </si>
  <si>
    <t>Устройство оснований толщиной 12 см под тротуары из кирпичного или
известнякового щебня</t>
  </si>
  <si>
    <t>Щебень из плотных горных пород для строительных работ М 600, фракция 20-40
мм</t>
  </si>
  <si>
    <t>Трансформатор силовой, автотрансформатор или масляный реактор, масса: до
3 т</t>
  </si>
  <si>
    <t>РТП. (2КТПНУ 1000/10/0,4У1 (к/к) п)</t>
  </si>
  <si>
    <t>Прокат стальной горячекатаный полосовой, марки стали Ст3сп, Ст3пс, размеры
50х5 мм</t>
  </si>
  <si>
    <t>Уголок стальной горячекатаный равнополочный, марка стали 09Г2С, 12Г2С,
ширина полок 50-90 мм, толщина полки 3-9 мм</t>
  </si>
  <si>
    <t>Лоток металлический штампованный по установленным конструкциям, ширина лотка: до 200 мм</t>
  </si>
  <si>
    <t>Лоток лестничный стальной горячеоцинкованный, размеры 50х100х3000 мм</t>
  </si>
  <si>
    <t>Пульт управления напольный, высота до 1200 мм, глубина и ширина по фронту: до 700х600 мм</t>
  </si>
  <si>
    <t>Щит учетно-распределительный ЩУРН-1-12з, с замком, IP54, размеры
395х310х165 мм</t>
  </si>
  <si>
    <t>256,8 (((13,4+0,5*2,7)*(5,3+0,5
*2,7)*2,7-8) / 1000)*1000</t>
  </si>
  <si>
    <t>8 (((13,4+0,5*2,7)*(5,3+0,5
*2,7)*2,7*0,03) / 100)*100</t>
  </si>
  <si>
    <t>8
(8 / 1000)*1000</t>
  </si>
  <si>
    <t>521,656
1,97*(256,8+8)</t>
  </si>
  <si>
    <t>264,8
(((256,8+8)) / 1000)*1000</t>
  </si>
  <si>
    <t>93
(((264,8-113,4-20,1-7,1- 21,3)*0,9) / 1000)*1000</t>
  </si>
  <si>
    <t>93
(((264,8-113,4-20,1-7,1- 21,3)*0,9) / 100)*100</t>
  </si>
  <si>
    <t>10
(((264,8-113,4-20,1-7,1- 21,3)*0,1) / 100)*100</t>
  </si>
  <si>
    <t>103
93+10</t>
  </si>
  <si>
    <t>21,3
71*0,3</t>
  </si>
  <si>
    <t>7,1
(7,1 / 100)*100</t>
  </si>
  <si>
    <t>71
(71 / 100)*100</t>
  </si>
  <si>
    <t>298,2
0,2982*1000</t>
  </si>
  <si>
    <t>20,2
(20,2 / 100)*100</t>
  </si>
  <si>
    <t>0,1566
156,64/1000</t>
  </si>
  <si>
    <t>2,6515
2651,5/1000</t>
  </si>
  <si>
    <t>0,1324
(2,3*56+0,3*12)/1000</t>
  </si>
  <si>
    <t>28,13
(28,13 / 100)*100</t>
  </si>
  <si>
    <t>0,047
47/1000</t>
  </si>
  <si>
    <t>1,4579
1457,9/1000</t>
  </si>
  <si>
    <t>0,0189
18,9/1000</t>
  </si>
  <si>
    <t>0,0228
22,8/1000</t>
  </si>
  <si>
    <t>0,042
12*3,5/1000</t>
  </si>
  <si>
    <t>78,66 (((12,6+4,5)*2*2,3) /
100)*100</t>
  </si>
  <si>
    <t>346,104
0,346104*1000</t>
  </si>
  <si>
    <t>34,2
(34,2 / 100)*100</t>
  </si>
  <si>
    <t>ВЕДОМОСТЬ ОБЪЕМОВ РАБОТ  №   06-04-01 Конструктивные решения. Насосная станция пожаротушения. Потивопожарные резервуары  (поз.19  по ГП)</t>
  </si>
  <si>
    <t>ВЕДОМОСТЬ ОБЪЕМОВ РАБОТ  №  04-05 РТП (поз. 14 по ГП)</t>
  </si>
  <si>
    <t>ВЕДОМОСТЬ ОБЪЕМОВ РАБОТ  №  04-04 Блочная комплектная трансформаторная подстанция  КТП №5 (поз. 13.5 по ГП)</t>
  </si>
  <si>
    <t>ВЕДОМОСТЬ ОБЪЕМОВ РАБОТ  №   04-03 Блочная комплектная трансформаторная подстанция  КТП №4 (поз. 13.4 по ГП)</t>
  </si>
  <si>
    <t>Засыпка пазух фундамента</t>
  </si>
  <si>
    <t>Раздел 2. Фундаменты</t>
  </si>
  <si>
    <t>15.8</t>
  </si>
  <si>
    <t>15.9</t>
  </si>
  <si>
    <t>Раздел 3. Отмостка</t>
  </si>
  <si>
    <t>23.1</t>
  </si>
  <si>
    <t>25.1</t>
  </si>
  <si>
    <t>Разработка грунта в отвал в котлованах объемом до 1000 м3 экскаваторами с ковшом вместимостью 0,5 (0,5-0,63) м3, группа грунтов: 2</t>
  </si>
  <si>
    <t>Засыпка траншей и котлованов с перемещением грунта до 5 м бульдозерами мощностью: 59 кВт (80 л.с.), группа грунтов 1</t>
  </si>
  <si>
    <t>При перемещении грунта на каждые последующие 5 м добавлять: к
норме 01-01-033-01</t>
  </si>
  <si>
    <t>Устройство основания под фундаменты: песчаного</t>
  </si>
  <si>
    <t>Устройство основания под фундаменты: гравийного</t>
  </si>
  <si>
    <t>Устройство прокладочной гидроизоляции фундаментов рулонными материалами в один слой насухо</t>
  </si>
  <si>
    <t>Геотекстиль нетканый из полиэфирного волокна, иглопробивной,
поверхностная плотность 100 г/м2</t>
  </si>
  <si>
    <t>Смеси бетонные тяжелого бетона (БСТ), класс В10 (М150) (Добавка на
стоимость бетона B10 W6  Цена:5033,8*0,035)</t>
  </si>
  <si>
    <t>Смеси бетонные тяжелого бетона (БСТ), класс В30 (М400)</t>
  </si>
  <si>
    <t>Смеси бетонные тяжелого бетона (БСТ), класс В30 (М400)  (Добавка на
стоимость бетона B30 W6  Цена:6748,15*0,015)</t>
  </si>
  <si>
    <t>Сталь арматурная рифленая свариваемая, класс A500C, диаметр 25 мм</t>
  </si>
  <si>
    <t>Сталь арматурная рифленая свариваемая, класс A500C, диаметр 22 мм</t>
  </si>
  <si>
    <t>Сталь арматурная рифленая свариваемая, класс A500C, диаметр 18 мм</t>
  </si>
  <si>
    <t>Установка закладных деталей весом: свыше 4 до 20 кг</t>
  </si>
  <si>
    <t>Гидроизоляция боковая обмазочная битумная в 2 слоя по выровненной поверхности бутовой кладки, кирпичу, бетону</t>
  </si>
  <si>
    <t>Битум нефтяной строительный БН-70/30</t>
  </si>
  <si>
    <t>Укладка стальных водопроводных труб с гидравлическим испытанием
диаметром: 300 мм = (гильзы)</t>
  </si>
  <si>
    <t>Трубы стальные электросварные прямошовные из стали марок Ст2, 10,
наружный диаметр 325 мм, толщина стенки 7 мм</t>
  </si>
  <si>
    <t>Укладка стальных водопроводных труб с гидравлическим испытанием
диаметром: 150 мм = (гильзы)</t>
  </si>
  <si>
    <t>Трубы стальные электросварные прямошовные из стали марок Ст2, 10,
наружный диаметр 159 мм, толщина стенки 6 мм</t>
  </si>
  <si>
    <t>Укладка стальных водопроводных труб с гидравлическим испытанием диаметром: 100 мм = (гильзы)</t>
  </si>
  <si>
    <t>Трубы стальные электросварные прямошовные из стали марок Ст2, 10,
наружный диаметр 108 мм, толщина стенки 4 мм</t>
  </si>
  <si>
    <t>Укладка стальных водопроводных труб с гидравлическим испытанием
диаметром: 75 мм = (гильзы)</t>
  </si>
  <si>
    <t>Трубы стальные электросварные прямошовные из стали марок Ст2, 10,
наружный диаметр 76 мм, толщина стенки 3,5 мм</t>
  </si>
  <si>
    <t>Устройство оснований толщиной 12 см под тротуары из кирпичного или известнякового щебня = (150 мм)</t>
  </si>
  <si>
    <t>На каждый 1 см изменения толщины оснований добавлять или исключать
к норме 27-07-002-01</t>
  </si>
  <si>
    <t>Устройство асфальтобетонных покрытий дорожек и тротуаров однослойных из литой мелкозернистой асфальтобетонной смеси толщиной 3 см (5см)</t>
  </si>
  <si>
    <t>На каждые 0,5 см изменения толщины покрытия добавлять к норме 27-07-
001-01</t>
  </si>
  <si>
    <t>Смеси асфальтобетонные плотные мелкозернистые, тип В, марка II</t>
  </si>
  <si>
    <t>км</t>
  </si>
  <si>
    <t>684 (((11,34+0,5*1, 95)*(30,48+0,5*
1,95)*1,95-23-
48) /
1000)*1000</t>
  </si>
  <si>
    <t>48
((71-23) / 1000)*1000</t>
  </si>
  <si>
    <t>23 (((11,34+0,5*1, 95)*(30,48+0,5*
1,95)*1,95*0,03
) / 100)*100</t>
  </si>
  <si>
    <t>1347,48
1,97*(684)</t>
  </si>
  <si>
    <t>684
(684 / 1000)*1000</t>
  </si>
  <si>
    <t>137 (((755-239,3*2-
31,9-
185,64*0,5)*0,9
) / 1000)*1000</t>
  </si>
  <si>
    <t>15 (((755-239,3*2-
31,9-
185,64*0,5)*0,1
) / 100)*100</t>
  </si>
  <si>
    <t>239,25
319*1,5*0,5</t>
  </si>
  <si>
    <t>538,31
263,175+275,1
375</t>
  </si>
  <si>
    <t>319
(319 / 100)*100</t>
  </si>
  <si>
    <t>31,9
(31,9 / 100)*100</t>
  </si>
  <si>
    <t>185,64
(185,64 / 100)*100</t>
  </si>
  <si>
    <t>16,7494
16749,38/1000</t>
  </si>
  <si>
    <t>2,7145
2714,54/1000</t>
  </si>
  <si>
    <t>1,3924
1392,41/1000</t>
  </si>
  <si>
    <t>2,7329
2732,91/1000</t>
  </si>
  <si>
    <t>4,78
4779,96/1000</t>
  </si>
  <si>
    <t>1,8494
190,6/1000+16
58,78/1000</t>
  </si>
  <si>
    <t>0,0127
2,12*6/1000</t>
  </si>
  <si>
    <t>108 ((309,4*0,35) /
100)*100</t>
  </si>
  <si>
    <t>259,2
0,2592*1000</t>
  </si>
  <si>
    <t>0,0014
0,7*2/1000</t>
  </si>
  <si>
    <t>0,0007
0,7/1000</t>
  </si>
  <si>
    <t>0,0018 (0,4+0,7*2)/100 0</t>
  </si>
  <si>
    <t>92,92
(((30,48+11,34)
*2*1+4,64*2*1)
/ 100)*100</t>
  </si>
  <si>
    <t>20,34948
16,16808+4,18
14</t>
  </si>
  <si>
    <t>11,1318
6,634488+4,49
7328</t>
  </si>
  <si>
    <t>ВЕДОМОСТЬ ОБЪЕМОВ РАБОТ  № 09-01-04 Пусконаладочные работы электроснабжения</t>
  </si>
  <si>
    <t>Раздел 2. ПНР РТП 10кВ (14-ЭМ.ВОР)</t>
  </si>
  <si>
    <t>Раздел 3. ПНР КТП №4 (13.4-ЭМ ВОР)</t>
  </si>
  <si>
    <t>Раздел 4. ПНР КТР №5 (13.5-ЭМ. ВОР)</t>
  </si>
  <si>
    <t>Проверка наличия цепи между заземлителями и заземленными элементами</t>
  </si>
  <si>
    <t>Измерение сопротивления растеканию тока: контура с диагональю до 20
м</t>
  </si>
  <si>
    <t>Испытание сборных и соединительных шин напряжением: до 11 кВ</t>
  </si>
  <si>
    <t>Трансформатор силовой трехфазный масляный двухобмоточный
напряжением: до 11 кВ, мощностью до 1,6 МВА</t>
  </si>
  <si>
    <t>Испытание: обмотки трансформатора силового</t>
  </si>
  <si>
    <t>Испытание: первичной обмотки трансформатора измерительного</t>
  </si>
  <si>
    <t>Программируемый микропроцессорный комплекс</t>
  </si>
  <si>
    <t>Трансформатор силовой трехфазный масляный напряжением до 1 кВ</t>
  </si>
  <si>
    <t>Проверка наличия цепи между заземлителями и заземленными
элементами</t>
  </si>
  <si>
    <t>измерений</t>
  </si>
  <si>
    <t>измерение</t>
  </si>
  <si>
    <t>испытание</t>
  </si>
  <si>
    <t>10
(10 / 100)*100</t>
  </si>
  <si>
    <t>6
(6 / 100)*100</t>
  </si>
  <si>
    <t>Кол. В ВОР</t>
  </si>
  <si>
    <t>Кол. В РД</t>
  </si>
  <si>
    <t>Логически правильное кол-во</t>
  </si>
  <si>
    <t>SDR11 d160мм</t>
  </si>
  <si>
    <t>0,0874
2,3*38/1000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</si>
</sst>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10101"/>
      <name val="Times New Roman"/>
      <family val="1"/>
      <charset val="204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10101"/>
      <name val="Times New Roman"/>
      <family val="1"/>
      <charset val="204"/>
    </font>
    <font>
      <b/>
      <i/>
      <sz val="12"/>
      <color rgb="FF01010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01010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2" fillId="2" borderId="4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4" fontId="10" fillId="0" borderId="4" xfId="0" applyNumberFormat="1" applyFont="1" applyBorder="1" applyAlignment="1">
      <alignment horizontal="center" vertical="distributed" wrapText="1"/>
    </xf>
    <xf numFmtId="4" fontId="9" fillId="0" borderId="4" xfId="0" applyNumberFormat="1" applyFont="1" applyBorder="1" applyAlignment="1">
      <alignment horizontal="center" vertical="distributed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1" fontId="13" fillId="3" borderId="1" xfId="1" applyNumberFormat="1" applyFont="1" applyFill="1" applyBorder="1" applyAlignment="1">
      <alignment horizontal="center" vertical="center" shrinkToFit="1"/>
    </xf>
    <xf numFmtId="0" fontId="14" fillId="3" borderId="1" xfId="1" applyFont="1" applyFill="1" applyBorder="1" applyAlignment="1">
      <alignment horizontal="left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4" fontId="14" fillId="3" borderId="1" xfId="1" applyNumberFormat="1" applyFont="1" applyFill="1" applyBorder="1" applyAlignment="1">
      <alignment horizontal="right" vertical="center" wrapText="1"/>
    </xf>
    <xf numFmtId="0" fontId="1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 vertical="center"/>
    </xf>
    <xf numFmtId="0" fontId="16" fillId="0" borderId="1" xfId="1" applyFont="1" applyBorder="1" applyAlignment="1">
      <alignment horizontal="left" vertical="center" wrapText="1"/>
    </xf>
    <xf numFmtId="165" fontId="5" fillId="0" borderId="1" xfId="1" applyNumberFormat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shrinkToFit="1"/>
    </xf>
    <xf numFmtId="0" fontId="8" fillId="0" borderId="4" xfId="0" applyFont="1" applyBorder="1"/>
    <xf numFmtId="0" fontId="9" fillId="0" borderId="0" xfId="0" applyFont="1"/>
    <xf numFmtId="0" fontId="9" fillId="0" borderId="4" xfId="0" applyFont="1" applyBorder="1"/>
    <xf numFmtId="0" fontId="18" fillId="0" borderId="0" xfId="0" applyFont="1"/>
    <xf numFmtId="0" fontId="4" fillId="0" borderId="4" xfId="1" applyFont="1" applyBorder="1" applyAlignment="1">
      <alignment vertical="center"/>
    </xf>
    <xf numFmtId="164" fontId="4" fillId="0" borderId="1" xfId="1" applyNumberFormat="1" applyFont="1" applyBorder="1" applyAlignment="1">
      <alignment horizontal="center" vertical="center" shrinkToFit="1"/>
    </xf>
    <xf numFmtId="164" fontId="4" fillId="2" borderId="1" xfId="1" applyNumberFormat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vertical="center"/>
    </xf>
    <xf numFmtId="4" fontId="4" fillId="2" borderId="4" xfId="1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" fontId="8" fillId="0" borderId="4" xfId="0" applyNumberFormat="1" applyFont="1" applyBorder="1"/>
    <xf numFmtId="4" fontId="9" fillId="0" borderId="4" xfId="0" applyNumberFormat="1" applyFont="1" applyBorder="1"/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4" fontId="7" fillId="0" borderId="4" xfId="0" applyNumberFormat="1" applyFont="1" applyBorder="1"/>
    <xf numFmtId="0" fontId="19" fillId="0" borderId="0" xfId="0" applyFont="1"/>
    <xf numFmtId="0" fontId="9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4" fontId="8" fillId="3" borderId="4" xfId="0" applyNumberFormat="1" applyFont="1" applyFill="1" applyBorder="1"/>
    <xf numFmtId="4" fontId="9" fillId="3" borderId="4" xfId="0" applyNumberFormat="1" applyFont="1" applyFill="1" applyBorder="1"/>
    <xf numFmtId="4" fontId="20" fillId="0" borderId="4" xfId="0" applyNumberFormat="1" applyFont="1" applyBorder="1"/>
    <xf numFmtId="0" fontId="21" fillId="2" borderId="4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CBC67ADF-0E02-4F33-9D82-8A300B450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3F0C-BCAA-4D30-A3F1-BD2B7A883A90}">
  <sheetPr>
    <tabColor rgb="FF00B050"/>
  </sheetPr>
  <dimension ref="A1:G49"/>
  <sheetViews>
    <sheetView workbookViewId="0">
      <pane ySplit="1" topLeftCell="A2" activePane="bottomLeft" state="frozen"/>
      <selection pane="bottomLeft" activeCell="G12" sqref="G12"/>
    </sheetView>
  </sheetViews>
  <sheetFormatPr defaultRowHeight="15.75" x14ac:dyDescent="0.25"/>
  <cols>
    <col min="1" max="1" width="10.85546875" style="13" customWidth="1"/>
    <col min="2" max="2" width="26.85546875" style="8" customWidth="1"/>
    <col min="3" max="3" width="95.85546875" style="8" customWidth="1"/>
    <col min="4" max="6" width="21" style="8" customWidth="1"/>
    <col min="7" max="7" width="91.5703125" style="8" customWidth="1"/>
    <col min="8" max="16384" width="9.140625" style="8"/>
  </cols>
  <sheetData>
    <row r="1" spans="1:6" ht="47.25" x14ac:dyDescent="0.25">
      <c r="A1" s="1" t="s">
        <v>0</v>
      </c>
      <c r="B1" s="1"/>
      <c r="C1" s="1"/>
      <c r="D1" s="15" t="s">
        <v>107</v>
      </c>
      <c r="E1" s="15" t="s">
        <v>108</v>
      </c>
      <c r="F1" s="15" t="s">
        <v>109</v>
      </c>
    </row>
    <row r="2" spans="1:6" x14ac:dyDescent="0.25">
      <c r="A2" s="2" t="s">
        <v>178</v>
      </c>
      <c r="B2" s="3" t="s">
        <v>179</v>
      </c>
      <c r="C2" s="3" t="s">
        <v>180</v>
      </c>
      <c r="D2" s="62"/>
      <c r="E2" s="62"/>
      <c r="F2" s="62"/>
    </row>
    <row r="3" spans="1:6" x14ac:dyDescent="0.25">
      <c r="A3" s="63">
        <v>1</v>
      </c>
      <c r="B3" s="4" t="s">
        <v>181</v>
      </c>
      <c r="C3" s="4" t="s">
        <v>182</v>
      </c>
      <c r="D3" s="62"/>
      <c r="E3" s="62"/>
      <c r="F3" s="62"/>
    </row>
    <row r="4" spans="1:6" x14ac:dyDescent="0.25">
      <c r="A4" s="63">
        <v>2</v>
      </c>
      <c r="B4" s="4" t="s">
        <v>183</v>
      </c>
      <c r="C4" s="4" t="s">
        <v>184</v>
      </c>
      <c r="D4" s="62"/>
      <c r="E4" s="62"/>
      <c r="F4" s="62"/>
    </row>
    <row r="5" spans="1:6" x14ac:dyDescent="0.25">
      <c r="A5" s="63">
        <v>3</v>
      </c>
      <c r="B5" s="4" t="s">
        <v>185</v>
      </c>
      <c r="C5" s="4" t="s">
        <v>186</v>
      </c>
      <c r="D5" s="62"/>
      <c r="E5" s="62"/>
      <c r="F5" s="62"/>
    </row>
    <row r="6" spans="1:6" x14ac:dyDescent="0.25">
      <c r="A6" s="63">
        <v>4</v>
      </c>
      <c r="B6" s="4" t="s">
        <v>187</v>
      </c>
      <c r="C6" s="14" t="s">
        <v>188</v>
      </c>
      <c r="D6" s="62"/>
      <c r="E6" s="62"/>
      <c r="F6" s="62"/>
    </row>
    <row r="7" spans="1:6" x14ac:dyDescent="0.25">
      <c r="A7" s="63">
        <v>5</v>
      </c>
      <c r="B7" s="4" t="s">
        <v>189</v>
      </c>
      <c r="C7" s="14" t="s">
        <v>190</v>
      </c>
      <c r="D7" s="62"/>
      <c r="E7" s="62"/>
      <c r="F7" s="62"/>
    </row>
    <row r="8" spans="1:6" x14ac:dyDescent="0.25">
      <c r="A8" s="63">
        <v>6</v>
      </c>
      <c r="B8" s="4" t="s">
        <v>191</v>
      </c>
      <c r="C8" s="4" t="s">
        <v>192</v>
      </c>
      <c r="D8" s="62"/>
      <c r="E8" s="62"/>
      <c r="F8" s="62"/>
    </row>
    <row r="9" spans="1:6" x14ac:dyDescent="0.25">
      <c r="A9" s="63">
        <v>7</v>
      </c>
      <c r="B9" s="4" t="s">
        <v>193</v>
      </c>
      <c r="C9" s="4" t="s">
        <v>194</v>
      </c>
      <c r="D9" s="62"/>
      <c r="E9" s="62"/>
      <c r="F9" s="62"/>
    </row>
    <row r="10" spans="1:6" x14ac:dyDescent="0.25">
      <c r="A10" s="63">
        <v>8</v>
      </c>
      <c r="B10" s="4" t="s">
        <v>195</v>
      </c>
      <c r="C10" s="4" t="s">
        <v>196</v>
      </c>
      <c r="D10" s="62"/>
      <c r="E10" s="62"/>
      <c r="F10" s="62"/>
    </row>
    <row r="11" spans="1:6" x14ac:dyDescent="0.25">
      <c r="A11" s="63">
        <v>9</v>
      </c>
      <c r="B11" s="4" t="s">
        <v>197</v>
      </c>
      <c r="C11" s="4" t="s">
        <v>198</v>
      </c>
      <c r="D11" s="62"/>
      <c r="E11" s="62"/>
      <c r="F11" s="62"/>
    </row>
    <row r="12" spans="1:6" x14ac:dyDescent="0.25">
      <c r="A12" s="63">
        <v>10</v>
      </c>
      <c r="B12" s="4" t="s">
        <v>199</v>
      </c>
      <c r="C12" s="4" t="s">
        <v>200</v>
      </c>
      <c r="D12" s="62"/>
      <c r="E12" s="62"/>
      <c r="F12" s="62"/>
    </row>
    <row r="13" spans="1:6" x14ac:dyDescent="0.25">
      <c r="A13" s="63">
        <v>11</v>
      </c>
      <c r="B13" s="4" t="s">
        <v>201</v>
      </c>
      <c r="C13" s="14" t="s">
        <v>202</v>
      </c>
      <c r="D13" s="62"/>
      <c r="E13" s="62"/>
      <c r="F13" s="62"/>
    </row>
    <row r="14" spans="1:6" x14ac:dyDescent="0.25">
      <c r="A14" s="5" t="s">
        <v>203</v>
      </c>
      <c r="B14" s="6"/>
      <c r="C14" s="6"/>
      <c r="D14" s="62"/>
      <c r="E14" s="62"/>
      <c r="F14" s="62"/>
    </row>
    <row r="15" spans="1:6" x14ac:dyDescent="0.25">
      <c r="A15" s="63">
        <v>12</v>
      </c>
      <c r="B15" s="4" t="s">
        <v>204</v>
      </c>
      <c r="C15" s="4" t="s">
        <v>205</v>
      </c>
      <c r="D15" s="62"/>
      <c r="E15" s="62"/>
      <c r="F15" s="62"/>
    </row>
    <row r="16" spans="1:6" x14ac:dyDescent="0.25">
      <c r="A16" s="63">
        <v>13</v>
      </c>
      <c r="B16" s="4" t="s">
        <v>206</v>
      </c>
      <c r="C16" s="4" t="s">
        <v>207</v>
      </c>
      <c r="D16" s="62"/>
      <c r="E16" s="62"/>
      <c r="F16" s="62"/>
    </row>
    <row r="17" spans="1:6" x14ac:dyDescent="0.25">
      <c r="A17" s="5" t="s">
        <v>208</v>
      </c>
      <c r="B17" s="6"/>
      <c r="C17" s="6"/>
      <c r="D17" s="62"/>
      <c r="E17" s="62"/>
      <c r="F17" s="62"/>
    </row>
    <row r="18" spans="1:6" x14ac:dyDescent="0.25">
      <c r="A18" s="63">
        <v>14</v>
      </c>
      <c r="B18" s="4" t="s">
        <v>209</v>
      </c>
      <c r="C18" s="4" t="s">
        <v>210</v>
      </c>
      <c r="D18" s="62"/>
      <c r="E18" s="62"/>
      <c r="F18" s="62"/>
    </row>
    <row r="19" spans="1:6" x14ac:dyDescent="0.25">
      <c r="A19" s="63">
        <v>15</v>
      </c>
      <c r="B19" s="4" t="s">
        <v>211</v>
      </c>
      <c r="C19" s="4" t="s">
        <v>212</v>
      </c>
      <c r="D19" s="62"/>
      <c r="E19" s="62"/>
      <c r="F19" s="62"/>
    </row>
    <row r="20" spans="1:6" x14ac:dyDescent="0.25">
      <c r="A20" s="63">
        <v>16</v>
      </c>
      <c r="B20" s="4" t="s">
        <v>213</v>
      </c>
      <c r="C20" s="4" t="s">
        <v>214</v>
      </c>
      <c r="D20" s="62"/>
      <c r="E20" s="62"/>
      <c r="F20" s="62"/>
    </row>
    <row r="21" spans="1:6" x14ac:dyDescent="0.25">
      <c r="A21" s="63">
        <v>17</v>
      </c>
      <c r="B21" s="4" t="s">
        <v>215</v>
      </c>
      <c r="C21" s="4" t="s">
        <v>38</v>
      </c>
      <c r="D21" s="62"/>
      <c r="E21" s="62"/>
      <c r="F21" s="62"/>
    </row>
    <row r="22" spans="1:6" x14ac:dyDescent="0.25">
      <c r="A22" s="63">
        <v>18</v>
      </c>
      <c r="B22" s="4" t="s">
        <v>216</v>
      </c>
      <c r="C22" s="4" t="s">
        <v>36</v>
      </c>
      <c r="D22" s="62"/>
      <c r="E22" s="62"/>
      <c r="F22" s="62"/>
    </row>
    <row r="23" spans="1:6" x14ac:dyDescent="0.25">
      <c r="A23" s="63">
        <v>19</v>
      </c>
      <c r="B23" s="4" t="s">
        <v>217</v>
      </c>
      <c r="C23" s="4" t="s">
        <v>37</v>
      </c>
      <c r="D23" s="62"/>
      <c r="E23" s="62"/>
      <c r="F23" s="62"/>
    </row>
    <row r="24" spans="1:6" x14ac:dyDescent="0.25">
      <c r="A24" s="63">
        <v>20</v>
      </c>
      <c r="B24" s="4" t="s">
        <v>218</v>
      </c>
      <c r="C24" s="4" t="s">
        <v>219</v>
      </c>
      <c r="D24" s="62"/>
      <c r="E24" s="62"/>
      <c r="F24" s="62"/>
    </row>
    <row r="25" spans="1:6" x14ac:dyDescent="0.25">
      <c r="A25" s="63">
        <v>21</v>
      </c>
      <c r="B25" s="4" t="s">
        <v>220</v>
      </c>
      <c r="C25" s="4" t="s">
        <v>221</v>
      </c>
      <c r="D25" s="62"/>
      <c r="E25" s="62"/>
      <c r="F25" s="62"/>
    </row>
    <row r="26" spans="1:6" x14ac:dyDescent="0.25">
      <c r="A26" s="5" t="s">
        <v>222</v>
      </c>
      <c r="B26" s="6"/>
      <c r="C26" s="6"/>
      <c r="D26" s="62"/>
      <c r="E26" s="62"/>
      <c r="F26" s="62"/>
    </row>
    <row r="27" spans="1:6" x14ac:dyDescent="0.25">
      <c r="A27" s="63">
        <v>22</v>
      </c>
      <c r="B27" s="4" t="s">
        <v>223</v>
      </c>
      <c r="C27" s="4" t="s">
        <v>224</v>
      </c>
      <c r="D27" s="62"/>
      <c r="E27" s="62"/>
      <c r="F27" s="62"/>
    </row>
    <row r="28" spans="1:6" x14ac:dyDescent="0.25">
      <c r="A28" s="63">
        <v>23</v>
      </c>
      <c r="B28" s="4" t="s">
        <v>225</v>
      </c>
      <c r="C28" s="14" t="s">
        <v>226</v>
      </c>
      <c r="D28" s="62"/>
      <c r="E28" s="62"/>
      <c r="F28" s="62"/>
    </row>
    <row r="29" spans="1:6" x14ac:dyDescent="0.25">
      <c r="A29" s="63">
        <v>24</v>
      </c>
      <c r="B29" s="4" t="s">
        <v>227</v>
      </c>
      <c r="C29" s="4" t="s">
        <v>228</v>
      </c>
      <c r="D29" s="62"/>
      <c r="E29" s="62"/>
      <c r="F29" s="62"/>
    </row>
    <row r="30" spans="1:6" x14ac:dyDescent="0.25">
      <c r="A30" s="63">
        <v>25</v>
      </c>
      <c r="B30" s="4" t="s">
        <v>229</v>
      </c>
      <c r="C30" s="4" t="s">
        <v>230</v>
      </c>
      <c r="D30" s="62"/>
      <c r="E30" s="62"/>
      <c r="F30" s="62"/>
    </row>
    <row r="31" spans="1:6" x14ac:dyDescent="0.25">
      <c r="A31" s="5" t="s">
        <v>231</v>
      </c>
      <c r="B31" s="6"/>
      <c r="C31" s="6"/>
      <c r="D31" s="62"/>
      <c r="E31" s="62"/>
      <c r="F31" s="62"/>
    </row>
    <row r="32" spans="1:6" x14ac:dyDescent="0.25">
      <c r="A32" s="64">
        <v>26</v>
      </c>
      <c r="B32" s="7" t="s">
        <v>232</v>
      </c>
      <c r="C32" s="65" t="s">
        <v>233</v>
      </c>
      <c r="D32" s="66">
        <f>МР26!F13</f>
        <v>0</v>
      </c>
      <c r="E32" s="66">
        <f>МР26!H13</f>
        <v>0</v>
      </c>
      <c r="F32" s="66">
        <f>D32+E32</f>
        <v>0</v>
      </c>
    </row>
    <row r="33" spans="1:6" x14ac:dyDescent="0.25">
      <c r="A33" s="5" t="s">
        <v>234</v>
      </c>
      <c r="B33" s="6"/>
      <c r="C33" s="6"/>
      <c r="D33" s="62"/>
      <c r="E33" s="62"/>
      <c r="F33" s="62"/>
    </row>
    <row r="34" spans="1:6" x14ac:dyDescent="0.25">
      <c r="A34" s="64">
        <v>27</v>
      </c>
      <c r="B34" s="7" t="s">
        <v>235</v>
      </c>
      <c r="C34" s="7" t="s">
        <v>236</v>
      </c>
      <c r="D34" s="66">
        <f>'Р27-28-29'!F2+'КЖ27-28-29'!F2</f>
        <v>0</v>
      </c>
      <c r="E34" s="66">
        <f>'М27-28-29'!K2+'КЖ27-28-29'!H2</f>
        <v>0</v>
      </c>
      <c r="F34" s="66">
        <f>D34+E34</f>
        <v>0</v>
      </c>
    </row>
    <row r="35" spans="1:6" x14ac:dyDescent="0.25">
      <c r="A35" s="5" t="s">
        <v>237</v>
      </c>
      <c r="B35" s="6"/>
      <c r="C35" s="6"/>
      <c r="D35" s="62"/>
      <c r="E35" s="62"/>
      <c r="F35" s="62"/>
    </row>
    <row r="36" spans="1:6" x14ac:dyDescent="0.25">
      <c r="A36" s="64">
        <v>28</v>
      </c>
      <c r="B36" s="7" t="s">
        <v>238</v>
      </c>
      <c r="C36" s="7" t="s">
        <v>239</v>
      </c>
      <c r="D36" s="66">
        <f>'Р27-28-29'!F2+'КЖ27-28-29'!F2</f>
        <v>0</v>
      </c>
      <c r="E36" s="66">
        <f>'М27-28-29'!K2+'КЖ27-28-29'!H2</f>
        <v>0</v>
      </c>
      <c r="F36" s="66">
        <f>D36+E36</f>
        <v>0</v>
      </c>
    </row>
    <row r="37" spans="1:6" x14ac:dyDescent="0.25">
      <c r="A37" s="5" t="s">
        <v>240</v>
      </c>
      <c r="B37" s="6"/>
      <c r="C37" s="6"/>
      <c r="D37" s="62"/>
      <c r="E37" s="62"/>
      <c r="F37" s="62"/>
    </row>
    <row r="38" spans="1:6" x14ac:dyDescent="0.25">
      <c r="A38" s="64">
        <v>29</v>
      </c>
      <c r="B38" s="7" t="s">
        <v>241</v>
      </c>
      <c r="C38" s="7" t="s">
        <v>95</v>
      </c>
      <c r="D38" s="66">
        <f>'Р27-28-29'!F21+'КЖ27-28-29'!F12</f>
        <v>0</v>
      </c>
      <c r="E38" s="66">
        <f>'М27-28-29'!K27+'КЖ27-28-29'!H12</f>
        <v>0</v>
      </c>
      <c r="F38" s="66">
        <f>D38+E38</f>
        <v>0</v>
      </c>
    </row>
    <row r="39" spans="1:6" x14ac:dyDescent="0.25">
      <c r="A39" s="5" t="s">
        <v>242</v>
      </c>
      <c r="B39" s="6"/>
      <c r="C39" s="6"/>
      <c r="D39" s="62"/>
      <c r="E39" s="62"/>
      <c r="F39" s="62"/>
    </row>
    <row r="40" spans="1:6" x14ac:dyDescent="0.25">
      <c r="A40" s="63">
        <v>30</v>
      </c>
      <c r="B40" s="4" t="s">
        <v>243</v>
      </c>
      <c r="C40" s="4" t="s">
        <v>244</v>
      </c>
      <c r="D40" s="62"/>
      <c r="E40" s="62"/>
      <c r="F40" s="62"/>
    </row>
    <row r="41" spans="1:6" x14ac:dyDescent="0.25">
      <c r="A41" s="63">
        <v>31</v>
      </c>
      <c r="B41" s="4" t="s">
        <v>245</v>
      </c>
      <c r="C41" s="4" t="s">
        <v>246</v>
      </c>
      <c r="D41" s="62"/>
      <c r="E41" s="62"/>
      <c r="F41" s="62"/>
    </row>
    <row r="42" spans="1:6" x14ac:dyDescent="0.25">
      <c r="A42" s="5" t="s">
        <v>247</v>
      </c>
      <c r="B42" s="6"/>
      <c r="C42" s="6"/>
      <c r="D42" s="62"/>
      <c r="E42" s="62"/>
      <c r="F42" s="62"/>
    </row>
    <row r="43" spans="1:6" x14ac:dyDescent="0.25">
      <c r="A43" s="63">
        <v>32</v>
      </c>
      <c r="B43" s="4" t="s">
        <v>248</v>
      </c>
      <c r="C43" s="4" t="s">
        <v>249</v>
      </c>
      <c r="D43" s="62"/>
      <c r="E43" s="62"/>
      <c r="F43" s="62"/>
    </row>
    <row r="44" spans="1:6" x14ac:dyDescent="0.25">
      <c r="A44" s="63">
        <v>33</v>
      </c>
      <c r="B44" s="4" t="s">
        <v>250</v>
      </c>
      <c r="C44" s="14" t="s">
        <v>251</v>
      </c>
      <c r="D44" s="62"/>
      <c r="E44" s="62"/>
      <c r="F44" s="62"/>
    </row>
    <row r="45" spans="1:6" x14ac:dyDescent="0.25">
      <c r="A45" s="63">
        <v>34</v>
      </c>
      <c r="B45" s="4" t="s">
        <v>252</v>
      </c>
      <c r="C45" s="4" t="s">
        <v>264</v>
      </c>
      <c r="D45" s="62"/>
      <c r="E45" s="62"/>
      <c r="F45" s="62"/>
    </row>
    <row r="46" spans="1:6" x14ac:dyDescent="0.25">
      <c r="A46" s="63">
        <v>35</v>
      </c>
      <c r="B46" s="4" t="s">
        <v>253</v>
      </c>
      <c r="C46" s="4" t="s">
        <v>254</v>
      </c>
      <c r="D46" s="62"/>
      <c r="E46" s="62"/>
      <c r="F46" s="62"/>
    </row>
    <row r="47" spans="1:6" x14ac:dyDescent="0.25">
      <c r="A47" s="63">
        <v>36</v>
      </c>
      <c r="B47" s="4" t="s">
        <v>255</v>
      </c>
      <c r="C47" s="14" t="s">
        <v>256</v>
      </c>
      <c r="D47" s="62"/>
      <c r="E47" s="62"/>
      <c r="F47" s="62"/>
    </row>
    <row r="48" spans="1:6" x14ac:dyDescent="0.25">
      <c r="A48" s="5" t="s">
        <v>257</v>
      </c>
      <c r="B48" s="6"/>
      <c r="C48" s="6"/>
      <c r="D48" s="62"/>
      <c r="E48" s="62"/>
      <c r="F48" s="62"/>
    </row>
    <row r="49" spans="1:7" x14ac:dyDescent="0.25">
      <c r="A49" s="63">
        <v>37</v>
      </c>
      <c r="B49" s="4" t="s">
        <v>258</v>
      </c>
      <c r="C49" s="4" t="s">
        <v>259</v>
      </c>
      <c r="D49" s="62"/>
      <c r="E49" s="62"/>
      <c r="F49" s="62"/>
      <c r="G49" s="8" t="s">
        <v>277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1DC6-9DE5-44E5-8983-743019A77867}">
  <sheetPr>
    <tabColor rgb="FF00B050"/>
  </sheetPr>
  <dimension ref="A1:F299"/>
  <sheetViews>
    <sheetView tabSelected="1" workbookViewId="0">
      <pane ySplit="1" topLeftCell="A53" activePane="bottomLeft" state="frozen"/>
      <selection pane="bottomLeft" activeCell="E63" sqref="E63"/>
    </sheetView>
  </sheetViews>
  <sheetFormatPr defaultRowHeight="15" x14ac:dyDescent="0.25"/>
  <cols>
    <col min="1" max="1" width="9.140625" style="92"/>
    <col min="2" max="2" width="113.140625" style="88" customWidth="1"/>
    <col min="3" max="3" width="14.5703125" style="92" customWidth="1"/>
    <col min="4" max="4" width="41.140625" style="92" customWidth="1"/>
    <col min="5" max="6" width="21.7109375" style="92" customWidth="1"/>
    <col min="7" max="16384" width="9.140625" style="88"/>
  </cols>
  <sheetData>
    <row r="1" spans="1:6" s="83" customFormat="1" ht="30" x14ac:dyDescent="0.25">
      <c r="A1" s="82" t="s">
        <v>408</v>
      </c>
      <c r="B1" s="82" t="s">
        <v>180</v>
      </c>
      <c r="C1" s="82" t="s">
        <v>260</v>
      </c>
      <c r="D1" s="82" t="s">
        <v>566</v>
      </c>
      <c r="E1" s="82" t="s">
        <v>567</v>
      </c>
      <c r="F1" s="82" t="s">
        <v>568</v>
      </c>
    </row>
    <row r="2" spans="1:6" s="85" customFormat="1" x14ac:dyDescent="0.25">
      <c r="A2" s="90"/>
      <c r="B2" s="84" t="s">
        <v>483</v>
      </c>
      <c r="C2" s="90"/>
      <c r="D2" s="90"/>
      <c r="E2" s="90"/>
      <c r="F2" s="90"/>
    </row>
    <row r="3" spans="1:6" x14ac:dyDescent="0.25">
      <c r="A3" s="91"/>
      <c r="B3" s="86" t="s">
        <v>278</v>
      </c>
      <c r="C3" s="91"/>
      <c r="D3" s="91"/>
      <c r="E3" s="91"/>
      <c r="F3" s="91"/>
    </row>
    <row r="4" spans="1:6" ht="45" x14ac:dyDescent="0.25">
      <c r="A4" s="91">
        <v>1</v>
      </c>
      <c r="B4" s="87" t="s">
        <v>316</v>
      </c>
      <c r="C4" s="91" t="s">
        <v>19</v>
      </c>
      <c r="D4" s="91" t="s">
        <v>372</v>
      </c>
      <c r="E4" s="91">
        <v>0</v>
      </c>
      <c r="F4" s="91">
        <v>230.5</v>
      </c>
    </row>
    <row r="5" spans="1:6" ht="45" x14ac:dyDescent="0.25">
      <c r="A5" s="91">
        <v>2</v>
      </c>
      <c r="B5" s="87" t="s">
        <v>317</v>
      </c>
      <c r="C5" s="91" t="s">
        <v>19</v>
      </c>
      <c r="D5" s="91" t="s">
        <v>373</v>
      </c>
      <c r="E5" s="91">
        <v>0</v>
      </c>
      <c r="F5" s="91">
        <v>7</v>
      </c>
    </row>
    <row r="6" spans="1:6" ht="30" x14ac:dyDescent="0.25">
      <c r="A6" s="91">
        <v>3</v>
      </c>
      <c r="B6" s="87" t="s">
        <v>318</v>
      </c>
      <c r="C6" s="91" t="s">
        <v>19</v>
      </c>
      <c r="D6" s="91" t="s">
        <v>374</v>
      </c>
      <c r="E6" s="91">
        <v>0</v>
      </c>
      <c r="F6" s="91">
        <v>7</v>
      </c>
    </row>
    <row r="7" spans="1:6" ht="60" x14ac:dyDescent="0.25">
      <c r="A7" s="91">
        <v>4</v>
      </c>
      <c r="B7" s="87" t="s">
        <v>319</v>
      </c>
      <c r="C7" s="91" t="s">
        <v>368</v>
      </c>
      <c r="D7" s="91" t="s">
        <v>375</v>
      </c>
      <c r="E7" s="91">
        <v>0</v>
      </c>
      <c r="F7" s="91">
        <v>467.875</v>
      </c>
    </row>
    <row r="8" spans="1:6" ht="30" x14ac:dyDescent="0.25">
      <c r="A8" s="91">
        <v>5</v>
      </c>
      <c r="B8" s="87" t="s">
        <v>320</v>
      </c>
      <c r="C8" s="91" t="s">
        <v>19</v>
      </c>
      <c r="D8" s="91" t="s">
        <v>376</v>
      </c>
      <c r="E8" s="91">
        <v>0</v>
      </c>
      <c r="F8" s="91">
        <v>237.5</v>
      </c>
    </row>
    <row r="9" spans="1:6" ht="45" x14ac:dyDescent="0.25">
      <c r="A9" s="91">
        <v>6</v>
      </c>
      <c r="B9" s="87" t="s">
        <v>321</v>
      </c>
      <c r="C9" s="91" t="s">
        <v>19</v>
      </c>
      <c r="D9" s="91" t="s">
        <v>377</v>
      </c>
      <c r="E9" s="91">
        <v>0</v>
      </c>
      <c r="F9" s="91">
        <v>68</v>
      </c>
    </row>
    <row r="10" spans="1:6" ht="45" x14ac:dyDescent="0.25">
      <c r="A10" s="91">
        <v>7</v>
      </c>
      <c r="B10" s="87" t="s">
        <v>322</v>
      </c>
      <c r="C10" s="91" t="s">
        <v>19</v>
      </c>
      <c r="D10" s="91" t="s">
        <v>378</v>
      </c>
      <c r="E10" s="91">
        <v>0</v>
      </c>
      <c r="F10" s="91">
        <v>68</v>
      </c>
    </row>
    <row r="11" spans="1:6" ht="45" x14ac:dyDescent="0.25">
      <c r="A11" s="91">
        <v>8</v>
      </c>
      <c r="B11" s="87" t="s">
        <v>323</v>
      </c>
      <c r="C11" s="91" t="s">
        <v>19</v>
      </c>
      <c r="D11" s="91" t="s">
        <v>379</v>
      </c>
      <c r="E11" s="91">
        <v>0</v>
      </c>
      <c r="F11" s="91">
        <v>8</v>
      </c>
    </row>
    <row r="12" spans="1:6" ht="30" x14ac:dyDescent="0.25">
      <c r="A12" s="91">
        <v>9</v>
      </c>
      <c r="B12" s="87" t="s">
        <v>324</v>
      </c>
      <c r="C12" s="91" t="s">
        <v>19</v>
      </c>
      <c r="D12" s="91" t="s">
        <v>380</v>
      </c>
      <c r="E12" s="91">
        <v>0</v>
      </c>
      <c r="F12" s="91">
        <v>76</v>
      </c>
    </row>
    <row r="13" spans="1:6" x14ac:dyDescent="0.25">
      <c r="A13" s="91"/>
      <c r="B13" s="86" t="s">
        <v>279</v>
      </c>
      <c r="C13" s="91"/>
      <c r="D13" s="91"/>
      <c r="E13" s="91"/>
      <c r="F13" s="91"/>
    </row>
    <row r="14" spans="1:6" ht="30" x14ac:dyDescent="0.25">
      <c r="A14" s="91">
        <v>10</v>
      </c>
      <c r="B14" s="87" t="s">
        <v>325</v>
      </c>
      <c r="C14" s="91" t="s">
        <v>19</v>
      </c>
      <c r="D14" s="91" t="s">
        <v>381</v>
      </c>
      <c r="E14" s="91">
        <v>0</v>
      </c>
      <c r="F14" s="91">
        <v>21.9</v>
      </c>
    </row>
    <row r="15" spans="1:6" ht="30" x14ac:dyDescent="0.25">
      <c r="A15" s="91" t="s">
        <v>280</v>
      </c>
      <c r="B15" s="87" t="s">
        <v>326</v>
      </c>
      <c r="C15" s="91" t="s">
        <v>19</v>
      </c>
      <c r="D15" s="91">
        <v>25.184999999999999</v>
      </c>
      <c r="E15" s="91">
        <v>0</v>
      </c>
      <c r="F15" s="91">
        <v>25.184999999999999</v>
      </c>
    </row>
    <row r="16" spans="1:6" ht="30" x14ac:dyDescent="0.25">
      <c r="A16" s="91">
        <v>11</v>
      </c>
      <c r="B16" s="87" t="s">
        <v>327</v>
      </c>
      <c r="C16" s="91" t="s">
        <v>19</v>
      </c>
      <c r="D16" s="91" t="s">
        <v>382</v>
      </c>
      <c r="E16" s="91">
        <v>7.3</v>
      </c>
      <c r="F16" s="91">
        <v>7.3</v>
      </c>
    </row>
    <row r="17" spans="1:6" x14ac:dyDescent="0.25">
      <c r="A17" s="91" t="s">
        <v>281</v>
      </c>
      <c r="B17" s="87" t="s">
        <v>328</v>
      </c>
      <c r="C17" s="91" t="s">
        <v>19</v>
      </c>
      <c r="D17" s="91">
        <v>7.4459999999999997</v>
      </c>
      <c r="E17" s="91">
        <v>0</v>
      </c>
      <c r="F17" s="91">
        <f>D17</f>
        <v>7.4459999999999997</v>
      </c>
    </row>
    <row r="18" spans="1:6" ht="30" x14ac:dyDescent="0.25">
      <c r="A18" s="91" t="s">
        <v>282</v>
      </c>
      <c r="B18" s="87" t="s">
        <v>329</v>
      </c>
      <c r="C18" s="91" t="s">
        <v>19</v>
      </c>
      <c r="D18" s="91">
        <v>7.4459999999999997</v>
      </c>
      <c r="E18" s="91">
        <v>0</v>
      </c>
      <c r="F18" s="91">
        <f>D18</f>
        <v>7.4459999999999997</v>
      </c>
    </row>
    <row r="19" spans="1:6" ht="30" x14ac:dyDescent="0.25">
      <c r="A19" s="91">
        <v>12</v>
      </c>
      <c r="B19" s="87" t="s">
        <v>330</v>
      </c>
      <c r="C19" s="91" t="s">
        <v>369</v>
      </c>
      <c r="D19" s="91" t="s">
        <v>383</v>
      </c>
      <c r="E19" s="91">
        <v>0</v>
      </c>
      <c r="F19" s="91">
        <v>70</v>
      </c>
    </row>
    <row r="20" spans="1:6" ht="30" x14ac:dyDescent="0.25">
      <c r="A20" s="91" t="s">
        <v>283</v>
      </c>
      <c r="B20" s="87" t="s">
        <v>331</v>
      </c>
      <c r="C20" s="91" t="s">
        <v>115</v>
      </c>
      <c r="D20" s="91">
        <v>11.2</v>
      </c>
      <c r="E20" s="91">
        <v>0</v>
      </c>
      <c r="F20" s="91">
        <v>11.2</v>
      </c>
    </row>
    <row r="21" spans="1:6" ht="45" x14ac:dyDescent="0.25">
      <c r="A21" s="91" t="s">
        <v>284</v>
      </c>
      <c r="B21" s="87" t="s">
        <v>332</v>
      </c>
      <c r="C21" s="91" t="s">
        <v>115</v>
      </c>
      <c r="D21" s="91" t="s">
        <v>384</v>
      </c>
      <c r="E21" s="91">
        <v>0</v>
      </c>
      <c r="F21" s="91">
        <v>294</v>
      </c>
    </row>
    <row r="22" spans="1:6" x14ac:dyDescent="0.25">
      <c r="A22" s="91" t="s">
        <v>285</v>
      </c>
      <c r="B22" s="87" t="s">
        <v>333</v>
      </c>
      <c r="C22" s="91" t="s">
        <v>19</v>
      </c>
      <c r="D22" s="91">
        <v>1.75</v>
      </c>
      <c r="E22" s="91">
        <v>0</v>
      </c>
      <c r="F22" s="91">
        <v>1.75</v>
      </c>
    </row>
    <row r="23" spans="1:6" ht="45" x14ac:dyDescent="0.25">
      <c r="A23" s="91" t="s">
        <v>286</v>
      </c>
      <c r="B23" s="87" t="s">
        <v>334</v>
      </c>
      <c r="C23" s="91" t="s">
        <v>369</v>
      </c>
      <c r="D23" s="91">
        <v>154</v>
      </c>
      <c r="E23" s="91">
        <v>0</v>
      </c>
      <c r="F23" s="91">
        <v>154</v>
      </c>
    </row>
    <row r="24" spans="1:6" ht="30" x14ac:dyDescent="0.25">
      <c r="A24" s="91">
        <v>13</v>
      </c>
      <c r="B24" s="87" t="s">
        <v>335</v>
      </c>
      <c r="C24" s="91" t="s">
        <v>19</v>
      </c>
      <c r="D24" s="91" t="s">
        <v>385</v>
      </c>
      <c r="E24" s="91">
        <v>20.9</v>
      </c>
      <c r="F24" s="91">
        <v>20.9</v>
      </c>
    </row>
    <row r="25" spans="1:6" x14ac:dyDescent="0.25">
      <c r="A25" s="91" t="s">
        <v>287</v>
      </c>
      <c r="B25" s="87" t="s">
        <v>336</v>
      </c>
      <c r="C25" s="91" t="s">
        <v>19</v>
      </c>
      <c r="D25" s="91">
        <v>21.2135</v>
      </c>
      <c r="E25" s="91">
        <v>0</v>
      </c>
      <c r="F25" s="91">
        <f>D25</f>
        <v>21.2135</v>
      </c>
    </row>
    <row r="26" spans="1:6" ht="30" x14ac:dyDescent="0.25">
      <c r="A26" s="91" t="s">
        <v>288</v>
      </c>
      <c r="B26" s="93" t="s">
        <v>337</v>
      </c>
      <c r="C26" s="91" t="s">
        <v>19</v>
      </c>
      <c r="D26" s="91">
        <v>21.2135</v>
      </c>
      <c r="E26" s="91">
        <v>0</v>
      </c>
      <c r="F26" s="91">
        <f t="shared" ref="F26:F27" si="0">D26</f>
        <v>21.2135</v>
      </c>
    </row>
    <row r="27" spans="1:6" x14ac:dyDescent="0.25">
      <c r="A27" s="91" t="s">
        <v>289</v>
      </c>
      <c r="B27" s="93" t="s">
        <v>338</v>
      </c>
      <c r="C27" s="91" t="s">
        <v>369</v>
      </c>
      <c r="D27" s="91">
        <v>0.75</v>
      </c>
      <c r="E27" s="91">
        <v>0</v>
      </c>
      <c r="F27" s="91">
        <f t="shared" si="0"/>
        <v>0.75</v>
      </c>
    </row>
    <row r="28" spans="1:6" ht="30" x14ac:dyDescent="0.25">
      <c r="A28" s="91" t="s">
        <v>290</v>
      </c>
      <c r="B28" s="93" t="s">
        <v>339</v>
      </c>
      <c r="C28" s="91" t="s">
        <v>368</v>
      </c>
      <c r="D28" s="91" t="s">
        <v>386</v>
      </c>
      <c r="E28" s="91">
        <v>2.8488000000000002</v>
      </c>
      <c r="F28" s="91">
        <v>2.8488000000000002</v>
      </c>
    </row>
    <row r="29" spans="1:6" ht="30" x14ac:dyDescent="0.25">
      <c r="A29" s="91" t="s">
        <v>291</v>
      </c>
      <c r="B29" s="93" t="s">
        <v>340</v>
      </c>
      <c r="C29" s="91" t="s">
        <v>368</v>
      </c>
      <c r="D29" s="91" t="s">
        <v>387</v>
      </c>
      <c r="E29" s="91">
        <v>0.14399999999999999</v>
      </c>
      <c r="F29" s="91">
        <v>0.14399999999999999</v>
      </c>
    </row>
    <row r="30" spans="1:6" x14ac:dyDescent="0.25">
      <c r="A30" s="91"/>
      <c r="B30" s="94" t="s">
        <v>292</v>
      </c>
      <c r="C30" s="91"/>
      <c r="D30" s="91"/>
      <c r="E30" s="91"/>
      <c r="F30" s="91"/>
    </row>
    <row r="31" spans="1:6" ht="30" x14ac:dyDescent="0.25">
      <c r="A31" s="91">
        <v>14</v>
      </c>
      <c r="B31" s="93" t="s">
        <v>341</v>
      </c>
      <c r="C31" s="91" t="s">
        <v>19</v>
      </c>
      <c r="D31" s="91" t="s">
        <v>388</v>
      </c>
      <c r="E31" s="91">
        <v>28.62</v>
      </c>
      <c r="F31" s="91">
        <v>28.62</v>
      </c>
    </row>
    <row r="32" spans="1:6" x14ac:dyDescent="0.25">
      <c r="A32" s="91" t="s">
        <v>293</v>
      </c>
      <c r="B32" s="93" t="s">
        <v>336</v>
      </c>
      <c r="C32" s="91" t="s">
        <v>19</v>
      </c>
      <c r="D32" s="91">
        <v>29.049299999999999</v>
      </c>
      <c r="E32" s="91">
        <v>0</v>
      </c>
      <c r="F32" s="91">
        <f>D32</f>
        <v>29.049299999999999</v>
      </c>
    </row>
    <row r="33" spans="1:6" ht="30" x14ac:dyDescent="0.25">
      <c r="A33" s="91" t="s">
        <v>294</v>
      </c>
      <c r="B33" s="93" t="s">
        <v>337</v>
      </c>
      <c r="C33" s="91" t="s">
        <v>19</v>
      </c>
      <c r="D33" s="91">
        <v>29.049299999999999</v>
      </c>
      <c r="E33" s="91">
        <v>0</v>
      </c>
      <c r="F33" s="91">
        <f>D33</f>
        <v>29.049299999999999</v>
      </c>
    </row>
    <row r="34" spans="1:6" x14ac:dyDescent="0.25">
      <c r="A34" s="91" t="s">
        <v>295</v>
      </c>
      <c r="B34" s="93" t="s">
        <v>338</v>
      </c>
      <c r="C34" s="91" t="s">
        <v>369</v>
      </c>
      <c r="D34" s="91">
        <v>29.48</v>
      </c>
      <c r="E34" s="91">
        <v>0</v>
      </c>
      <c r="F34" s="91">
        <f>D34</f>
        <v>29.48</v>
      </c>
    </row>
    <row r="35" spans="1:6" ht="30" x14ac:dyDescent="0.25">
      <c r="A35" s="91" t="s">
        <v>296</v>
      </c>
      <c r="B35" s="93" t="s">
        <v>339</v>
      </c>
      <c r="C35" s="91" t="s">
        <v>368</v>
      </c>
      <c r="D35" s="91" t="s">
        <v>389</v>
      </c>
      <c r="E35" s="91">
        <v>1.79</v>
      </c>
      <c r="F35" s="91">
        <v>1.79</v>
      </c>
    </row>
    <row r="36" spans="1:6" ht="30" x14ac:dyDescent="0.25">
      <c r="A36" s="91" t="s">
        <v>297</v>
      </c>
      <c r="B36" s="93" t="s">
        <v>340</v>
      </c>
      <c r="C36" s="91" t="s">
        <v>368</v>
      </c>
      <c r="D36" s="91" t="s">
        <v>390</v>
      </c>
      <c r="E36" s="91">
        <v>0.14000000000000001</v>
      </c>
      <c r="F36" s="91">
        <v>0.14000000000000001</v>
      </c>
    </row>
    <row r="37" spans="1:6" ht="30" x14ac:dyDescent="0.25">
      <c r="A37" s="91">
        <v>15</v>
      </c>
      <c r="B37" s="87" t="s">
        <v>342</v>
      </c>
      <c r="C37" s="91" t="s">
        <v>368</v>
      </c>
      <c r="D37" s="91" t="s">
        <v>391</v>
      </c>
      <c r="E37" s="91">
        <v>5.6000000000000001E-2</v>
      </c>
      <c r="F37" s="91">
        <v>5.6000000000000001E-2</v>
      </c>
    </row>
    <row r="38" spans="1:6" ht="30" x14ac:dyDescent="0.25">
      <c r="A38" s="91" t="s">
        <v>298</v>
      </c>
      <c r="B38" s="87" t="s">
        <v>417</v>
      </c>
      <c r="C38" s="91" t="s">
        <v>368</v>
      </c>
      <c r="D38" s="91">
        <v>5.6000000000000001E-2</v>
      </c>
      <c r="E38" s="91">
        <v>0</v>
      </c>
      <c r="F38" s="91">
        <f>D38</f>
        <v>5.6000000000000001E-2</v>
      </c>
    </row>
    <row r="39" spans="1:6" ht="30" x14ac:dyDescent="0.25">
      <c r="A39" s="91">
        <v>16</v>
      </c>
      <c r="B39" s="87" t="s">
        <v>343</v>
      </c>
      <c r="C39" s="91" t="s">
        <v>369</v>
      </c>
      <c r="D39" s="91" t="s">
        <v>392</v>
      </c>
      <c r="E39" s="91">
        <v>0</v>
      </c>
      <c r="F39" s="91">
        <v>66.78</v>
      </c>
    </row>
    <row r="40" spans="1:6" ht="30" x14ac:dyDescent="0.25">
      <c r="A40" s="91" t="s">
        <v>299</v>
      </c>
      <c r="B40" s="87" t="s">
        <v>331</v>
      </c>
      <c r="C40" s="91" t="s">
        <v>115</v>
      </c>
      <c r="D40" s="91">
        <v>10.7</v>
      </c>
      <c r="E40" s="91">
        <v>0</v>
      </c>
      <c r="F40" s="91">
        <v>10.7</v>
      </c>
    </row>
    <row r="41" spans="1:6" ht="45" x14ac:dyDescent="0.25">
      <c r="A41" s="91" t="s">
        <v>300</v>
      </c>
      <c r="B41" s="87" t="s">
        <v>332</v>
      </c>
      <c r="C41" s="91" t="s">
        <v>115</v>
      </c>
      <c r="D41" s="91" t="s">
        <v>393</v>
      </c>
      <c r="E41" s="91">
        <v>0</v>
      </c>
      <c r="F41" s="91">
        <v>293.83199999999999</v>
      </c>
    </row>
    <row r="42" spans="1:6" ht="45" x14ac:dyDescent="0.25">
      <c r="A42" s="91" t="s">
        <v>301</v>
      </c>
      <c r="B42" s="87" t="s">
        <v>334</v>
      </c>
      <c r="C42" s="91" t="s">
        <v>369</v>
      </c>
      <c r="D42" s="91">
        <v>153.59399999999999</v>
      </c>
      <c r="E42" s="91">
        <v>0</v>
      </c>
      <c r="F42" s="91">
        <v>153.59399999999999</v>
      </c>
    </row>
    <row r="43" spans="1:6" ht="30" x14ac:dyDescent="0.25">
      <c r="A43" s="91">
        <v>17</v>
      </c>
      <c r="B43" s="87" t="s">
        <v>344</v>
      </c>
      <c r="C43" s="91" t="s">
        <v>369</v>
      </c>
      <c r="D43" s="91" t="s">
        <v>392</v>
      </c>
      <c r="E43" s="91">
        <v>0</v>
      </c>
      <c r="F43" s="91">
        <v>66.78</v>
      </c>
    </row>
    <row r="44" spans="1:6" ht="30" x14ac:dyDescent="0.25">
      <c r="A44" s="91" t="s">
        <v>302</v>
      </c>
      <c r="B44" s="87" t="s">
        <v>331</v>
      </c>
      <c r="C44" s="91" t="s">
        <v>115</v>
      </c>
      <c r="D44" s="91">
        <v>0.93491999999999997</v>
      </c>
      <c r="E44" s="91">
        <v>0</v>
      </c>
      <c r="F44" s="91">
        <v>0.93491999999999997</v>
      </c>
    </row>
    <row r="45" spans="1:6" ht="30" x14ac:dyDescent="0.25">
      <c r="A45" s="91" t="s">
        <v>303</v>
      </c>
      <c r="B45" s="87" t="s">
        <v>345</v>
      </c>
      <c r="C45" s="91" t="s">
        <v>369</v>
      </c>
      <c r="D45" s="91">
        <v>75.087432000000007</v>
      </c>
      <c r="E45" s="91">
        <v>0</v>
      </c>
      <c r="F45" s="91">
        <v>75.087432000000007</v>
      </c>
    </row>
    <row r="46" spans="1:6" ht="30" x14ac:dyDescent="0.25">
      <c r="A46" s="91">
        <v>18</v>
      </c>
      <c r="B46" s="87" t="s">
        <v>346</v>
      </c>
      <c r="C46" s="91" t="s">
        <v>370</v>
      </c>
      <c r="D46" s="91" t="s">
        <v>394</v>
      </c>
      <c r="E46" s="91" t="s">
        <v>570</v>
      </c>
      <c r="F46" s="95">
        <v>8.7400000000000005E-2</v>
      </c>
    </row>
    <row r="47" spans="1:6" ht="30" x14ac:dyDescent="0.25">
      <c r="A47" s="91" t="s">
        <v>304</v>
      </c>
      <c r="B47" s="87" t="s">
        <v>347</v>
      </c>
      <c r="C47" s="91" t="s">
        <v>25</v>
      </c>
      <c r="D47" s="91">
        <v>49</v>
      </c>
      <c r="E47" s="91" t="s">
        <v>569</v>
      </c>
      <c r="F47" s="95">
        <v>87.4</v>
      </c>
    </row>
    <row r="48" spans="1:6" x14ac:dyDescent="0.25">
      <c r="A48" s="91"/>
      <c r="B48" s="86" t="s">
        <v>305</v>
      </c>
      <c r="C48" s="91"/>
      <c r="D48" s="91"/>
      <c r="E48" s="91"/>
      <c r="F48" s="91"/>
    </row>
    <row r="49" spans="1:6" ht="30" x14ac:dyDescent="0.25">
      <c r="A49" s="91">
        <v>19</v>
      </c>
      <c r="B49" s="87" t="s">
        <v>348</v>
      </c>
      <c r="C49" s="91" t="s">
        <v>369</v>
      </c>
      <c r="D49" s="91" t="s">
        <v>395</v>
      </c>
      <c r="E49" s="91">
        <v>0</v>
      </c>
      <c r="F49" s="91">
        <v>32</v>
      </c>
    </row>
    <row r="50" spans="1:6" ht="30" x14ac:dyDescent="0.25">
      <c r="A50" s="91" t="s">
        <v>306</v>
      </c>
      <c r="B50" s="87" t="s">
        <v>349</v>
      </c>
      <c r="C50" s="91" t="s">
        <v>19</v>
      </c>
      <c r="D50" s="91">
        <v>5.5679999999999996</v>
      </c>
      <c r="E50" s="91">
        <v>0</v>
      </c>
      <c r="F50" s="91">
        <v>5.5679999999999996</v>
      </c>
    </row>
    <row r="51" spans="1:6" ht="30" x14ac:dyDescent="0.25">
      <c r="A51" s="91">
        <v>20</v>
      </c>
      <c r="B51" s="87" t="s">
        <v>350</v>
      </c>
      <c r="C51" s="91" t="s">
        <v>369</v>
      </c>
      <c r="D51" s="91" t="s">
        <v>395</v>
      </c>
      <c r="E51" s="91">
        <v>0</v>
      </c>
      <c r="F51" s="91">
        <v>32</v>
      </c>
    </row>
    <row r="52" spans="1:6" x14ac:dyDescent="0.25">
      <c r="A52" s="91" t="s">
        <v>307</v>
      </c>
      <c r="B52" s="87" t="s">
        <v>351</v>
      </c>
      <c r="C52" s="91" t="s">
        <v>368</v>
      </c>
      <c r="D52" s="91">
        <v>2.2848000000000002</v>
      </c>
      <c r="E52" s="91">
        <v>0</v>
      </c>
      <c r="F52" s="91">
        <v>2.2848000000000002</v>
      </c>
    </row>
    <row r="53" spans="1:6" x14ac:dyDescent="0.25">
      <c r="A53" s="91"/>
      <c r="B53" s="86" t="s">
        <v>308</v>
      </c>
      <c r="C53" s="91"/>
      <c r="D53" s="91"/>
      <c r="E53" s="91"/>
      <c r="F53" s="91"/>
    </row>
    <row r="54" spans="1:6" ht="30" x14ac:dyDescent="0.25">
      <c r="A54" s="91">
        <v>21</v>
      </c>
      <c r="B54" s="87" t="s">
        <v>352</v>
      </c>
      <c r="C54" s="91" t="s">
        <v>371</v>
      </c>
      <c r="D54" s="91">
        <v>1</v>
      </c>
      <c r="E54" s="91">
        <v>1</v>
      </c>
      <c r="F54" s="91">
        <v>1</v>
      </c>
    </row>
    <row r="55" spans="1:6" ht="30" x14ac:dyDescent="0.25">
      <c r="A55" s="91" t="s">
        <v>309</v>
      </c>
      <c r="B55" s="87" t="s">
        <v>353</v>
      </c>
      <c r="C55" s="91" t="s">
        <v>20</v>
      </c>
      <c r="D55" s="91">
        <v>2</v>
      </c>
      <c r="E55" s="91">
        <v>2</v>
      </c>
      <c r="F55" s="91">
        <v>2</v>
      </c>
    </row>
    <row r="56" spans="1:6" ht="30" x14ac:dyDescent="0.25">
      <c r="A56" s="91" t="s">
        <v>310</v>
      </c>
      <c r="B56" s="87" t="s">
        <v>354</v>
      </c>
      <c r="C56" s="91" t="s">
        <v>20</v>
      </c>
      <c r="D56" s="91">
        <v>1</v>
      </c>
      <c r="E56" s="91">
        <v>1</v>
      </c>
      <c r="F56" s="91">
        <v>1</v>
      </c>
    </row>
    <row r="57" spans="1:6" x14ac:dyDescent="0.25">
      <c r="A57" s="91"/>
      <c r="B57" s="86" t="s">
        <v>311</v>
      </c>
      <c r="C57" s="91"/>
      <c r="D57" s="91"/>
      <c r="E57" s="91"/>
      <c r="F57" s="91"/>
    </row>
    <row r="58" spans="1:6" ht="30" x14ac:dyDescent="0.25">
      <c r="A58" s="91">
        <v>22</v>
      </c>
      <c r="B58" s="87" t="s">
        <v>355</v>
      </c>
      <c r="C58" s="91" t="s">
        <v>25</v>
      </c>
      <c r="D58" s="91" t="s">
        <v>396</v>
      </c>
      <c r="E58" s="91">
        <v>53</v>
      </c>
      <c r="F58" s="91">
        <v>53</v>
      </c>
    </row>
    <row r="59" spans="1:6" ht="30" x14ac:dyDescent="0.25">
      <c r="A59" s="91">
        <v>23</v>
      </c>
      <c r="B59" s="87" t="s">
        <v>356</v>
      </c>
      <c r="C59" s="91" t="s">
        <v>368</v>
      </c>
      <c r="D59" s="91" t="s">
        <v>397</v>
      </c>
      <c r="E59" s="91">
        <v>0</v>
      </c>
      <c r="F59" s="91">
        <v>0.106</v>
      </c>
    </row>
    <row r="60" spans="1:6" ht="30" x14ac:dyDescent="0.25">
      <c r="A60" s="91">
        <v>24</v>
      </c>
      <c r="B60" s="87" t="s">
        <v>357</v>
      </c>
      <c r="C60" s="91" t="s">
        <v>20</v>
      </c>
      <c r="D60" s="91" t="s">
        <v>398</v>
      </c>
      <c r="E60" s="91">
        <v>12</v>
      </c>
      <c r="F60" s="91">
        <v>12</v>
      </c>
    </row>
    <row r="61" spans="1:6" ht="30" x14ac:dyDescent="0.25">
      <c r="A61" s="91">
        <v>25</v>
      </c>
      <c r="B61" s="87" t="s">
        <v>358</v>
      </c>
      <c r="C61" s="91" t="s">
        <v>368</v>
      </c>
      <c r="D61" s="91" t="s">
        <v>399</v>
      </c>
      <c r="E61" s="91">
        <v>0</v>
      </c>
      <c r="F61" s="91">
        <v>4.4880000000000003E-2</v>
      </c>
    </row>
    <row r="62" spans="1:6" x14ac:dyDescent="0.25">
      <c r="A62" s="91"/>
      <c r="B62" s="86" t="s">
        <v>312</v>
      </c>
      <c r="C62" s="91"/>
      <c r="D62" s="91"/>
      <c r="E62" s="91"/>
      <c r="F62" s="91"/>
    </row>
    <row r="63" spans="1:6" ht="30" x14ac:dyDescent="0.25">
      <c r="A63" s="91">
        <v>26</v>
      </c>
      <c r="B63" s="87" t="s">
        <v>359</v>
      </c>
      <c r="C63" s="91" t="s">
        <v>20</v>
      </c>
      <c r="D63" s="91" t="s">
        <v>400</v>
      </c>
      <c r="E63" s="91"/>
      <c r="F63" s="91"/>
    </row>
    <row r="64" spans="1:6" ht="30" x14ac:dyDescent="0.25">
      <c r="A64" s="91">
        <v>27</v>
      </c>
      <c r="B64" s="87" t="s">
        <v>360</v>
      </c>
      <c r="C64" s="91" t="s">
        <v>20</v>
      </c>
      <c r="D64" s="91" t="s">
        <v>401</v>
      </c>
      <c r="E64" s="91"/>
      <c r="F64" s="91"/>
    </row>
    <row r="65" spans="1:6" x14ac:dyDescent="0.25">
      <c r="A65" s="91">
        <v>28</v>
      </c>
      <c r="B65" s="87" t="s">
        <v>361</v>
      </c>
      <c r="C65" s="91" t="s">
        <v>25</v>
      </c>
      <c r="D65" s="91" t="s">
        <v>402</v>
      </c>
      <c r="E65" s="91"/>
      <c r="F65" s="91"/>
    </row>
    <row r="66" spans="1:6" x14ac:dyDescent="0.25">
      <c r="A66" s="91">
        <v>29</v>
      </c>
      <c r="B66" s="87" t="s">
        <v>362</v>
      </c>
      <c r="C66" s="91" t="s">
        <v>20</v>
      </c>
      <c r="D66" s="91">
        <v>6</v>
      </c>
      <c r="E66" s="91"/>
      <c r="F66" s="91"/>
    </row>
    <row r="67" spans="1:6" x14ac:dyDescent="0.25">
      <c r="A67" s="91">
        <v>30</v>
      </c>
      <c r="B67" s="87" t="s">
        <v>363</v>
      </c>
      <c r="C67" s="91" t="s">
        <v>20</v>
      </c>
      <c r="D67" s="91">
        <v>6</v>
      </c>
      <c r="E67" s="91"/>
      <c r="F67" s="91"/>
    </row>
    <row r="68" spans="1:6" ht="30" x14ac:dyDescent="0.25">
      <c r="A68" s="91">
        <v>31</v>
      </c>
      <c r="B68" s="87" t="s">
        <v>364</v>
      </c>
      <c r="C68" s="91" t="s">
        <v>368</v>
      </c>
      <c r="D68" s="91" t="s">
        <v>403</v>
      </c>
      <c r="E68" s="91"/>
      <c r="F68" s="91"/>
    </row>
    <row r="69" spans="1:6" ht="30" x14ac:dyDescent="0.25">
      <c r="A69" s="91">
        <v>32</v>
      </c>
      <c r="B69" s="87" t="s">
        <v>365</v>
      </c>
      <c r="C69" s="91" t="s">
        <v>20</v>
      </c>
      <c r="D69" s="91">
        <v>4</v>
      </c>
      <c r="E69" s="91"/>
      <c r="F69" s="91"/>
    </row>
    <row r="70" spans="1:6" x14ac:dyDescent="0.25">
      <c r="A70" s="91"/>
      <c r="B70" s="86" t="s">
        <v>313</v>
      </c>
      <c r="C70" s="91"/>
      <c r="D70" s="91"/>
      <c r="E70" s="91"/>
      <c r="F70" s="91"/>
    </row>
    <row r="71" spans="1:6" ht="30" x14ac:dyDescent="0.25">
      <c r="A71" s="91">
        <v>33</v>
      </c>
      <c r="B71" s="87" t="s">
        <v>366</v>
      </c>
      <c r="C71" s="91" t="s">
        <v>20</v>
      </c>
      <c r="D71" s="91">
        <v>1</v>
      </c>
      <c r="E71" s="91"/>
      <c r="F71" s="91"/>
    </row>
    <row r="72" spans="1:6" x14ac:dyDescent="0.25">
      <c r="A72" s="91"/>
      <c r="B72" s="86" t="s">
        <v>314</v>
      </c>
      <c r="C72" s="91"/>
      <c r="D72" s="91"/>
      <c r="E72" s="91"/>
      <c r="F72" s="91"/>
    </row>
    <row r="73" spans="1:6" ht="135" x14ac:dyDescent="0.25">
      <c r="A73" s="91" t="s">
        <v>315</v>
      </c>
      <c r="B73" s="87" t="s">
        <v>367</v>
      </c>
      <c r="C73" s="91" t="s">
        <v>20</v>
      </c>
      <c r="D73" s="91">
        <v>1</v>
      </c>
      <c r="E73" s="91"/>
      <c r="F73" s="91"/>
    </row>
    <row r="74" spans="1:6" s="85" customFormat="1" x14ac:dyDescent="0.25">
      <c r="A74" s="90"/>
      <c r="B74" s="89" t="s">
        <v>482</v>
      </c>
      <c r="C74" s="90"/>
      <c r="D74" s="90"/>
      <c r="E74" s="90"/>
      <c r="F74" s="90"/>
    </row>
    <row r="75" spans="1:6" x14ac:dyDescent="0.25">
      <c r="A75" s="91"/>
      <c r="B75" s="86" t="s">
        <v>278</v>
      </c>
      <c r="C75" s="91"/>
      <c r="D75" s="91"/>
      <c r="E75" s="91"/>
      <c r="F75" s="91"/>
    </row>
    <row r="76" spans="1:6" ht="45" x14ac:dyDescent="0.25">
      <c r="A76" s="91">
        <v>1</v>
      </c>
      <c r="B76" s="87" t="s">
        <v>316</v>
      </c>
      <c r="C76" s="91" t="s">
        <v>19</v>
      </c>
      <c r="D76" s="91" t="s">
        <v>372</v>
      </c>
      <c r="E76" s="91"/>
      <c r="F76" s="91"/>
    </row>
    <row r="77" spans="1:6" ht="45" x14ac:dyDescent="0.25">
      <c r="A77" s="91">
        <v>2</v>
      </c>
      <c r="B77" s="87" t="s">
        <v>317</v>
      </c>
      <c r="C77" s="91" t="s">
        <v>19</v>
      </c>
      <c r="D77" s="91" t="s">
        <v>373</v>
      </c>
      <c r="E77" s="91"/>
      <c r="F77" s="91"/>
    </row>
    <row r="78" spans="1:6" ht="30" x14ac:dyDescent="0.25">
      <c r="A78" s="91">
        <v>3</v>
      </c>
      <c r="B78" s="87" t="s">
        <v>318</v>
      </c>
      <c r="C78" s="91" t="s">
        <v>19</v>
      </c>
      <c r="D78" s="91" t="s">
        <v>374</v>
      </c>
      <c r="E78" s="91"/>
      <c r="F78" s="91"/>
    </row>
    <row r="79" spans="1:6" ht="45" x14ac:dyDescent="0.25">
      <c r="A79" s="91">
        <v>4</v>
      </c>
      <c r="B79" s="87" t="s">
        <v>414</v>
      </c>
      <c r="C79" s="91" t="s">
        <v>368</v>
      </c>
      <c r="D79" s="91" t="s">
        <v>375</v>
      </c>
      <c r="E79" s="91"/>
      <c r="F79" s="91"/>
    </row>
    <row r="80" spans="1:6" ht="30" x14ac:dyDescent="0.25">
      <c r="A80" s="91">
        <v>5</v>
      </c>
      <c r="B80" s="87" t="s">
        <v>320</v>
      </c>
      <c r="C80" s="91" t="s">
        <v>19</v>
      </c>
      <c r="D80" s="91" t="s">
        <v>376</v>
      </c>
      <c r="E80" s="91"/>
      <c r="F80" s="91"/>
    </row>
    <row r="81" spans="1:6" ht="45" x14ac:dyDescent="0.25">
      <c r="A81" s="91">
        <v>6</v>
      </c>
      <c r="B81" s="87" t="s">
        <v>415</v>
      </c>
      <c r="C81" s="91" t="s">
        <v>19</v>
      </c>
      <c r="D81" s="91" t="s">
        <v>377</v>
      </c>
      <c r="E81" s="91"/>
      <c r="F81" s="91"/>
    </row>
    <row r="82" spans="1:6" ht="45" x14ac:dyDescent="0.25">
      <c r="A82" s="91">
        <v>7</v>
      </c>
      <c r="B82" s="87" t="s">
        <v>322</v>
      </c>
      <c r="C82" s="91" t="s">
        <v>19</v>
      </c>
      <c r="D82" s="91" t="s">
        <v>378</v>
      </c>
      <c r="E82" s="91"/>
      <c r="F82" s="91"/>
    </row>
    <row r="83" spans="1:6" ht="45" x14ac:dyDescent="0.25">
      <c r="A83" s="91">
        <v>8</v>
      </c>
      <c r="B83" s="87" t="s">
        <v>323</v>
      </c>
      <c r="C83" s="91" t="s">
        <v>19</v>
      </c>
      <c r="D83" s="91" t="s">
        <v>379</v>
      </c>
      <c r="E83" s="91"/>
      <c r="F83" s="91"/>
    </row>
    <row r="84" spans="1:6" ht="30" x14ac:dyDescent="0.25">
      <c r="A84" s="91">
        <v>9</v>
      </c>
      <c r="B84" s="87" t="s">
        <v>324</v>
      </c>
      <c r="C84" s="91" t="s">
        <v>19</v>
      </c>
      <c r="D84" s="91" t="s">
        <v>380</v>
      </c>
      <c r="E84" s="91"/>
      <c r="F84" s="91"/>
    </row>
    <row r="85" spans="1:6" x14ac:dyDescent="0.25">
      <c r="A85" s="91"/>
      <c r="B85" s="86" t="s">
        <v>279</v>
      </c>
      <c r="C85" s="91"/>
      <c r="D85" s="91"/>
      <c r="E85" s="91"/>
      <c r="F85" s="91"/>
    </row>
    <row r="86" spans="1:6" ht="30" x14ac:dyDescent="0.25">
      <c r="A86" s="91">
        <v>10</v>
      </c>
      <c r="B86" s="87" t="s">
        <v>325</v>
      </c>
      <c r="C86" s="91" t="s">
        <v>19</v>
      </c>
      <c r="D86" s="91" t="s">
        <v>381</v>
      </c>
      <c r="E86" s="91"/>
      <c r="F86" s="91"/>
    </row>
    <row r="87" spans="1:6" ht="30" x14ac:dyDescent="0.25">
      <c r="A87" s="91" t="s">
        <v>280</v>
      </c>
      <c r="B87" s="87" t="s">
        <v>326</v>
      </c>
      <c r="C87" s="91" t="s">
        <v>19</v>
      </c>
      <c r="D87" s="91">
        <v>25.184999999999999</v>
      </c>
      <c r="E87" s="91"/>
      <c r="F87" s="91"/>
    </row>
    <row r="88" spans="1:6" ht="30" x14ac:dyDescent="0.25">
      <c r="A88" s="91">
        <v>11</v>
      </c>
      <c r="B88" s="87" t="s">
        <v>327</v>
      </c>
      <c r="C88" s="91" t="s">
        <v>19</v>
      </c>
      <c r="D88" s="91" t="s">
        <v>382</v>
      </c>
      <c r="E88" s="91"/>
      <c r="F88" s="91"/>
    </row>
    <row r="89" spans="1:6" x14ac:dyDescent="0.25">
      <c r="A89" s="91" t="s">
        <v>281</v>
      </c>
      <c r="B89" s="87" t="s">
        <v>328</v>
      </c>
      <c r="C89" s="91" t="s">
        <v>19</v>
      </c>
      <c r="D89" s="91">
        <v>7.4459999999999997</v>
      </c>
      <c r="E89" s="91"/>
      <c r="F89" s="91"/>
    </row>
    <row r="90" spans="1:6" ht="30" x14ac:dyDescent="0.25">
      <c r="A90" s="91" t="s">
        <v>282</v>
      </c>
      <c r="B90" s="87" t="s">
        <v>329</v>
      </c>
      <c r="C90" s="91" t="s">
        <v>19</v>
      </c>
      <c r="D90" s="91">
        <v>7.4459999999999997</v>
      </c>
      <c r="E90" s="91"/>
      <c r="F90" s="91"/>
    </row>
    <row r="91" spans="1:6" ht="30" x14ac:dyDescent="0.25">
      <c r="A91" s="91">
        <v>12</v>
      </c>
      <c r="B91" s="87" t="s">
        <v>330</v>
      </c>
      <c r="C91" s="91" t="s">
        <v>369</v>
      </c>
      <c r="D91" s="91" t="s">
        <v>383</v>
      </c>
      <c r="E91" s="91"/>
      <c r="F91" s="91"/>
    </row>
    <row r="92" spans="1:6" ht="30" x14ac:dyDescent="0.25">
      <c r="A92" s="91" t="s">
        <v>283</v>
      </c>
      <c r="B92" s="87" t="s">
        <v>331</v>
      </c>
      <c r="C92" s="91" t="s">
        <v>115</v>
      </c>
      <c r="D92" s="91">
        <v>11.2</v>
      </c>
      <c r="E92" s="91"/>
      <c r="F92" s="91"/>
    </row>
    <row r="93" spans="1:6" ht="45" x14ac:dyDescent="0.25">
      <c r="A93" s="91" t="s">
        <v>284</v>
      </c>
      <c r="B93" s="87" t="s">
        <v>332</v>
      </c>
      <c r="C93" s="91" t="s">
        <v>115</v>
      </c>
      <c r="D93" s="91" t="s">
        <v>384</v>
      </c>
      <c r="E93" s="91"/>
      <c r="F93" s="91"/>
    </row>
    <row r="94" spans="1:6" x14ac:dyDescent="0.25">
      <c r="A94" s="91" t="s">
        <v>285</v>
      </c>
      <c r="B94" s="87" t="s">
        <v>333</v>
      </c>
      <c r="C94" s="91" t="s">
        <v>19</v>
      </c>
      <c r="D94" s="91">
        <v>1.75</v>
      </c>
      <c r="E94" s="91"/>
      <c r="F94" s="91"/>
    </row>
    <row r="95" spans="1:6" ht="45" x14ac:dyDescent="0.25">
      <c r="A95" s="91" t="s">
        <v>286</v>
      </c>
      <c r="B95" s="87" t="s">
        <v>416</v>
      </c>
      <c r="C95" s="91" t="s">
        <v>369</v>
      </c>
      <c r="D95" s="91">
        <v>154</v>
      </c>
      <c r="E95" s="91"/>
      <c r="F95" s="91"/>
    </row>
    <row r="96" spans="1:6" ht="30" x14ac:dyDescent="0.25">
      <c r="A96" s="91">
        <v>13</v>
      </c>
      <c r="B96" s="87" t="s">
        <v>335</v>
      </c>
      <c r="C96" s="91" t="s">
        <v>19</v>
      </c>
      <c r="D96" s="91" t="s">
        <v>385</v>
      </c>
      <c r="E96" s="91"/>
      <c r="F96" s="91"/>
    </row>
    <row r="97" spans="1:6" x14ac:dyDescent="0.25">
      <c r="A97" s="91" t="s">
        <v>287</v>
      </c>
      <c r="B97" s="87" t="s">
        <v>336</v>
      </c>
      <c r="C97" s="91" t="s">
        <v>19</v>
      </c>
      <c r="D97" s="91">
        <v>21.2135</v>
      </c>
      <c r="E97" s="91"/>
      <c r="F97" s="91"/>
    </row>
    <row r="98" spans="1:6" ht="30" x14ac:dyDescent="0.25">
      <c r="A98" s="91" t="s">
        <v>288</v>
      </c>
      <c r="B98" s="87" t="s">
        <v>337</v>
      </c>
      <c r="C98" s="91" t="s">
        <v>19</v>
      </c>
      <c r="D98" s="91">
        <v>21.2135</v>
      </c>
      <c r="E98" s="91"/>
      <c r="F98" s="91"/>
    </row>
    <row r="99" spans="1:6" x14ac:dyDescent="0.25">
      <c r="A99" s="91" t="s">
        <v>289</v>
      </c>
      <c r="B99" s="87" t="s">
        <v>338</v>
      </c>
      <c r="C99" s="91" t="s">
        <v>369</v>
      </c>
      <c r="D99" s="91">
        <v>0.75</v>
      </c>
      <c r="E99" s="91"/>
      <c r="F99" s="91"/>
    </row>
    <row r="100" spans="1:6" ht="30" x14ac:dyDescent="0.25">
      <c r="A100" s="91" t="s">
        <v>290</v>
      </c>
      <c r="B100" s="87" t="s">
        <v>339</v>
      </c>
      <c r="C100" s="91" t="s">
        <v>368</v>
      </c>
      <c r="D100" s="91" t="s">
        <v>386</v>
      </c>
      <c r="E100" s="91"/>
      <c r="F100" s="91"/>
    </row>
    <row r="101" spans="1:6" ht="30" x14ac:dyDescent="0.25">
      <c r="A101" s="91" t="s">
        <v>291</v>
      </c>
      <c r="B101" s="87" t="s">
        <v>340</v>
      </c>
      <c r="C101" s="91" t="s">
        <v>368</v>
      </c>
      <c r="D101" s="91" t="s">
        <v>387</v>
      </c>
      <c r="E101" s="91"/>
      <c r="F101" s="91"/>
    </row>
    <row r="102" spans="1:6" x14ac:dyDescent="0.25">
      <c r="A102" s="91"/>
      <c r="B102" s="86" t="s">
        <v>292</v>
      </c>
      <c r="C102" s="91"/>
      <c r="D102" s="91"/>
      <c r="E102" s="91"/>
      <c r="F102" s="91"/>
    </row>
    <row r="103" spans="1:6" ht="30" x14ac:dyDescent="0.25">
      <c r="A103" s="91">
        <v>14</v>
      </c>
      <c r="B103" s="87" t="s">
        <v>341</v>
      </c>
      <c r="C103" s="91" t="s">
        <v>19</v>
      </c>
      <c r="D103" s="91" t="s">
        <v>388</v>
      </c>
      <c r="E103" s="91"/>
      <c r="F103" s="91"/>
    </row>
    <row r="104" spans="1:6" x14ac:dyDescent="0.25">
      <c r="A104" s="91" t="s">
        <v>293</v>
      </c>
      <c r="B104" s="87" t="s">
        <v>336</v>
      </c>
      <c r="C104" s="91" t="s">
        <v>19</v>
      </c>
      <c r="D104" s="91">
        <v>29.049299999999999</v>
      </c>
      <c r="E104" s="91"/>
      <c r="F104" s="91"/>
    </row>
    <row r="105" spans="1:6" ht="30" x14ac:dyDescent="0.25">
      <c r="A105" s="91" t="s">
        <v>294</v>
      </c>
      <c r="B105" s="87" t="s">
        <v>337</v>
      </c>
      <c r="C105" s="91" t="s">
        <v>19</v>
      </c>
      <c r="D105" s="91">
        <v>29.049299999999999</v>
      </c>
      <c r="E105" s="91"/>
      <c r="F105" s="91"/>
    </row>
    <row r="106" spans="1:6" x14ac:dyDescent="0.25">
      <c r="A106" s="91" t="s">
        <v>295</v>
      </c>
      <c r="B106" s="87" t="s">
        <v>338</v>
      </c>
      <c r="C106" s="91" t="s">
        <v>369</v>
      </c>
      <c r="D106" s="91">
        <v>29.48</v>
      </c>
      <c r="E106" s="91"/>
      <c r="F106" s="91"/>
    </row>
    <row r="107" spans="1:6" ht="30" x14ac:dyDescent="0.25">
      <c r="A107" s="91" t="s">
        <v>296</v>
      </c>
      <c r="B107" s="87" t="s">
        <v>339</v>
      </c>
      <c r="C107" s="91" t="s">
        <v>368</v>
      </c>
      <c r="D107" s="91" t="s">
        <v>389</v>
      </c>
      <c r="E107" s="91"/>
      <c r="F107" s="91"/>
    </row>
    <row r="108" spans="1:6" ht="30" x14ac:dyDescent="0.25">
      <c r="A108" s="91" t="s">
        <v>297</v>
      </c>
      <c r="B108" s="87" t="s">
        <v>340</v>
      </c>
      <c r="C108" s="91" t="s">
        <v>368</v>
      </c>
      <c r="D108" s="91" t="s">
        <v>390</v>
      </c>
      <c r="E108" s="91"/>
      <c r="F108" s="91"/>
    </row>
    <row r="109" spans="1:6" ht="30" x14ac:dyDescent="0.25">
      <c r="A109" s="91">
        <v>15</v>
      </c>
      <c r="B109" s="87" t="s">
        <v>342</v>
      </c>
      <c r="C109" s="91" t="s">
        <v>368</v>
      </c>
      <c r="D109" s="91" t="s">
        <v>391</v>
      </c>
      <c r="E109" s="91"/>
      <c r="F109" s="91"/>
    </row>
    <row r="110" spans="1:6" ht="30" x14ac:dyDescent="0.25">
      <c r="A110" s="91" t="s">
        <v>298</v>
      </c>
      <c r="B110" s="87" t="s">
        <v>417</v>
      </c>
      <c r="C110" s="91" t="s">
        <v>368</v>
      </c>
      <c r="D110" s="91">
        <v>5.6000000000000001E-2</v>
      </c>
      <c r="E110" s="91"/>
      <c r="F110" s="91"/>
    </row>
    <row r="111" spans="1:6" ht="30" x14ac:dyDescent="0.25">
      <c r="A111" s="91">
        <v>16</v>
      </c>
      <c r="B111" s="87" t="s">
        <v>343</v>
      </c>
      <c r="C111" s="91" t="s">
        <v>369</v>
      </c>
      <c r="D111" s="91" t="s">
        <v>392</v>
      </c>
      <c r="E111" s="91"/>
      <c r="F111" s="91"/>
    </row>
    <row r="112" spans="1:6" ht="30" x14ac:dyDescent="0.25">
      <c r="A112" s="91" t="s">
        <v>299</v>
      </c>
      <c r="B112" s="87" t="s">
        <v>331</v>
      </c>
      <c r="C112" s="91" t="s">
        <v>115</v>
      </c>
      <c r="D112" s="91">
        <v>10.7</v>
      </c>
      <c r="E112" s="91"/>
      <c r="F112" s="91"/>
    </row>
    <row r="113" spans="1:6" ht="45" x14ac:dyDescent="0.25">
      <c r="A113" s="91" t="s">
        <v>300</v>
      </c>
      <c r="B113" s="87" t="s">
        <v>332</v>
      </c>
      <c r="C113" s="91" t="s">
        <v>115</v>
      </c>
      <c r="D113" s="91" t="s">
        <v>393</v>
      </c>
      <c r="E113" s="91"/>
      <c r="F113" s="91"/>
    </row>
    <row r="114" spans="1:6" ht="45" x14ac:dyDescent="0.25">
      <c r="A114" s="91" t="s">
        <v>301</v>
      </c>
      <c r="B114" s="87" t="s">
        <v>416</v>
      </c>
      <c r="C114" s="91" t="s">
        <v>369</v>
      </c>
      <c r="D114" s="91">
        <v>153.59399999999999</v>
      </c>
      <c r="E114" s="91"/>
      <c r="F114" s="91"/>
    </row>
    <row r="115" spans="1:6" ht="30" x14ac:dyDescent="0.25">
      <c r="A115" s="91">
        <v>17</v>
      </c>
      <c r="B115" s="87" t="s">
        <v>344</v>
      </c>
      <c r="C115" s="91" t="s">
        <v>369</v>
      </c>
      <c r="D115" s="91" t="s">
        <v>392</v>
      </c>
      <c r="E115" s="91"/>
      <c r="F115" s="91"/>
    </row>
    <row r="116" spans="1:6" ht="30" x14ac:dyDescent="0.25">
      <c r="A116" s="91" t="s">
        <v>302</v>
      </c>
      <c r="B116" s="87" t="s">
        <v>331</v>
      </c>
      <c r="C116" s="91" t="s">
        <v>115</v>
      </c>
      <c r="D116" s="91">
        <v>0.93491999999999997</v>
      </c>
      <c r="E116" s="91"/>
      <c r="F116" s="91"/>
    </row>
    <row r="117" spans="1:6" ht="30" x14ac:dyDescent="0.25">
      <c r="A117" s="91" t="s">
        <v>303</v>
      </c>
      <c r="B117" s="87" t="s">
        <v>345</v>
      </c>
      <c r="C117" s="91" t="s">
        <v>369</v>
      </c>
      <c r="D117" s="91">
        <v>75.087432000000007</v>
      </c>
      <c r="E117" s="91"/>
      <c r="F117" s="91"/>
    </row>
    <row r="118" spans="1:6" ht="30" x14ac:dyDescent="0.25">
      <c r="A118" s="91">
        <v>18</v>
      </c>
      <c r="B118" s="87" t="s">
        <v>346</v>
      </c>
      <c r="C118" s="91" t="s">
        <v>370</v>
      </c>
      <c r="D118" s="91" t="s">
        <v>394</v>
      </c>
      <c r="E118" s="91"/>
      <c r="F118" s="91"/>
    </row>
    <row r="119" spans="1:6" ht="30" x14ac:dyDescent="0.25">
      <c r="A119" s="91" t="s">
        <v>304</v>
      </c>
      <c r="B119" s="87" t="s">
        <v>347</v>
      </c>
      <c r="C119" s="91" t="s">
        <v>25</v>
      </c>
      <c r="D119" s="91">
        <v>49</v>
      </c>
      <c r="E119" s="91"/>
      <c r="F119" s="91"/>
    </row>
    <row r="120" spans="1:6" x14ac:dyDescent="0.25">
      <c r="A120" s="91"/>
      <c r="B120" s="86" t="s">
        <v>305</v>
      </c>
      <c r="C120" s="91"/>
      <c r="D120" s="91"/>
      <c r="E120" s="91"/>
      <c r="F120" s="91"/>
    </row>
    <row r="121" spans="1:6" ht="30" x14ac:dyDescent="0.25">
      <c r="A121" s="91">
        <v>19</v>
      </c>
      <c r="B121" s="87" t="s">
        <v>348</v>
      </c>
      <c r="C121" s="91" t="s">
        <v>369</v>
      </c>
      <c r="D121" s="91" t="s">
        <v>395</v>
      </c>
      <c r="E121" s="91"/>
      <c r="F121" s="91"/>
    </row>
    <row r="122" spans="1:6" ht="30" x14ac:dyDescent="0.25">
      <c r="A122" s="91" t="s">
        <v>306</v>
      </c>
      <c r="B122" s="87" t="s">
        <v>349</v>
      </c>
      <c r="C122" s="91" t="s">
        <v>19</v>
      </c>
      <c r="D122" s="91">
        <v>5.5679999999999996</v>
      </c>
      <c r="E122" s="91"/>
      <c r="F122" s="91"/>
    </row>
    <row r="123" spans="1:6" ht="30" x14ac:dyDescent="0.25">
      <c r="A123" s="91">
        <v>20</v>
      </c>
      <c r="B123" s="87" t="s">
        <v>350</v>
      </c>
      <c r="C123" s="91" t="s">
        <v>369</v>
      </c>
      <c r="D123" s="91" t="s">
        <v>395</v>
      </c>
      <c r="E123" s="91"/>
      <c r="F123" s="91"/>
    </row>
    <row r="124" spans="1:6" x14ac:dyDescent="0.25">
      <c r="A124" s="91" t="s">
        <v>307</v>
      </c>
      <c r="B124" s="87" t="s">
        <v>351</v>
      </c>
      <c r="C124" s="91" t="s">
        <v>368</v>
      </c>
      <c r="D124" s="91">
        <v>2.2848000000000002</v>
      </c>
      <c r="E124" s="91"/>
      <c r="F124" s="91"/>
    </row>
    <row r="125" spans="1:6" x14ac:dyDescent="0.25">
      <c r="A125" s="91"/>
      <c r="B125" s="86" t="s">
        <v>308</v>
      </c>
      <c r="C125" s="91"/>
      <c r="D125" s="91"/>
      <c r="E125" s="91"/>
      <c r="F125" s="91"/>
    </row>
    <row r="126" spans="1:6" ht="30" x14ac:dyDescent="0.25">
      <c r="A126" s="91">
        <v>21</v>
      </c>
      <c r="B126" s="87" t="s">
        <v>418</v>
      </c>
      <c r="C126" s="91" t="s">
        <v>371</v>
      </c>
      <c r="D126" s="91">
        <v>1</v>
      </c>
      <c r="E126" s="91"/>
      <c r="F126" s="91"/>
    </row>
    <row r="127" spans="1:6" ht="30" x14ac:dyDescent="0.25">
      <c r="A127" s="91" t="s">
        <v>309</v>
      </c>
      <c r="B127" s="87" t="s">
        <v>353</v>
      </c>
      <c r="C127" s="91" t="s">
        <v>20</v>
      </c>
      <c r="D127" s="91">
        <v>2</v>
      </c>
      <c r="E127" s="91"/>
      <c r="F127" s="91"/>
    </row>
    <row r="128" spans="1:6" ht="30" x14ac:dyDescent="0.25">
      <c r="A128" s="91" t="s">
        <v>409</v>
      </c>
      <c r="B128" s="87" t="s">
        <v>419</v>
      </c>
      <c r="C128" s="91" t="s">
        <v>20</v>
      </c>
      <c r="D128" s="91">
        <v>1</v>
      </c>
      <c r="E128" s="91"/>
      <c r="F128" s="91"/>
    </row>
    <row r="129" spans="1:6" x14ac:dyDescent="0.25">
      <c r="A129" s="91"/>
      <c r="B129" s="86" t="s">
        <v>311</v>
      </c>
      <c r="C129" s="91"/>
      <c r="D129" s="91"/>
      <c r="E129" s="91"/>
      <c r="F129" s="91"/>
    </row>
    <row r="130" spans="1:6" ht="30" x14ac:dyDescent="0.25">
      <c r="A130" s="91">
        <v>23</v>
      </c>
      <c r="B130" s="87" t="s">
        <v>355</v>
      </c>
      <c r="C130" s="91" t="s">
        <v>25</v>
      </c>
      <c r="D130" s="91" t="s">
        <v>396</v>
      </c>
      <c r="E130" s="91"/>
      <c r="F130" s="91"/>
    </row>
    <row r="131" spans="1:6" ht="30" x14ac:dyDescent="0.25">
      <c r="A131" s="91">
        <v>24</v>
      </c>
      <c r="B131" s="87" t="s">
        <v>356</v>
      </c>
      <c r="C131" s="91" t="s">
        <v>368</v>
      </c>
      <c r="D131" s="91" t="s">
        <v>404</v>
      </c>
      <c r="E131" s="91"/>
      <c r="F131" s="91"/>
    </row>
    <row r="132" spans="1:6" ht="30" x14ac:dyDescent="0.25">
      <c r="A132" s="91">
        <v>25</v>
      </c>
      <c r="B132" s="87" t="s">
        <v>357</v>
      </c>
      <c r="C132" s="91" t="s">
        <v>20</v>
      </c>
      <c r="D132" s="91" t="s">
        <v>405</v>
      </c>
      <c r="E132" s="91"/>
      <c r="F132" s="91"/>
    </row>
    <row r="133" spans="1:6" ht="30" x14ac:dyDescent="0.25">
      <c r="A133" s="91">
        <v>26</v>
      </c>
      <c r="B133" s="87" t="s">
        <v>358</v>
      </c>
      <c r="C133" s="91" t="s">
        <v>368</v>
      </c>
      <c r="D133" s="91" t="s">
        <v>406</v>
      </c>
      <c r="E133" s="91"/>
      <c r="F133" s="91"/>
    </row>
    <row r="134" spans="1:6" x14ac:dyDescent="0.25">
      <c r="A134" s="91"/>
      <c r="B134" s="86" t="s">
        <v>312</v>
      </c>
      <c r="C134" s="91"/>
      <c r="D134" s="91"/>
      <c r="E134" s="91"/>
      <c r="F134" s="91"/>
    </row>
    <row r="135" spans="1:6" ht="30" x14ac:dyDescent="0.25">
      <c r="A135" s="91">
        <v>27</v>
      </c>
      <c r="B135" s="87" t="s">
        <v>359</v>
      </c>
      <c r="C135" s="91" t="s">
        <v>20</v>
      </c>
      <c r="D135" s="91" t="s">
        <v>400</v>
      </c>
      <c r="E135" s="91"/>
      <c r="F135" s="91"/>
    </row>
    <row r="136" spans="1:6" ht="45" x14ac:dyDescent="0.25">
      <c r="A136" s="91">
        <v>28</v>
      </c>
      <c r="B136" s="87" t="s">
        <v>420</v>
      </c>
      <c r="C136" s="91" t="s">
        <v>20</v>
      </c>
      <c r="D136" s="91" t="s">
        <v>401</v>
      </c>
      <c r="E136" s="91"/>
      <c r="F136" s="91"/>
    </row>
    <row r="137" spans="1:6" x14ac:dyDescent="0.25">
      <c r="A137" s="91">
        <v>29</v>
      </c>
      <c r="B137" s="87" t="s">
        <v>361</v>
      </c>
      <c r="C137" s="91" t="s">
        <v>25</v>
      </c>
      <c r="D137" s="91" t="s">
        <v>402</v>
      </c>
      <c r="E137" s="91"/>
      <c r="F137" s="91"/>
    </row>
    <row r="138" spans="1:6" x14ac:dyDescent="0.25">
      <c r="A138" s="91">
        <v>30</v>
      </c>
      <c r="B138" s="87" t="s">
        <v>362</v>
      </c>
      <c r="C138" s="91" t="s">
        <v>20</v>
      </c>
      <c r="D138" s="91">
        <v>6</v>
      </c>
      <c r="E138" s="91"/>
      <c r="F138" s="91"/>
    </row>
    <row r="139" spans="1:6" x14ac:dyDescent="0.25">
      <c r="A139" s="91">
        <v>31</v>
      </c>
      <c r="B139" s="87" t="s">
        <v>363</v>
      </c>
      <c r="C139" s="91" t="s">
        <v>20</v>
      </c>
      <c r="D139" s="91">
        <v>6</v>
      </c>
      <c r="E139" s="91"/>
      <c r="F139" s="91"/>
    </row>
    <row r="140" spans="1:6" ht="30" x14ac:dyDescent="0.25">
      <c r="A140" s="91">
        <v>32</v>
      </c>
      <c r="B140" s="87" t="s">
        <v>364</v>
      </c>
      <c r="C140" s="91" t="s">
        <v>368</v>
      </c>
      <c r="D140" s="91" t="s">
        <v>403</v>
      </c>
      <c r="E140" s="91"/>
      <c r="F140" s="91"/>
    </row>
    <row r="141" spans="1:6" ht="30" x14ac:dyDescent="0.25">
      <c r="A141" s="91">
        <v>33</v>
      </c>
      <c r="B141" s="87" t="s">
        <v>365</v>
      </c>
      <c r="C141" s="91" t="s">
        <v>20</v>
      </c>
      <c r="D141" s="91">
        <v>4</v>
      </c>
      <c r="E141" s="91"/>
      <c r="F141" s="91"/>
    </row>
    <row r="142" spans="1:6" x14ac:dyDescent="0.25">
      <c r="A142" s="91"/>
      <c r="B142" s="86" t="s">
        <v>410</v>
      </c>
      <c r="C142" s="91"/>
      <c r="D142" s="91"/>
      <c r="E142" s="91"/>
      <c r="F142" s="91"/>
    </row>
    <row r="143" spans="1:6" ht="30" x14ac:dyDescent="0.25">
      <c r="A143" s="91">
        <v>34</v>
      </c>
      <c r="B143" s="87" t="s">
        <v>366</v>
      </c>
      <c r="C143" s="91" t="s">
        <v>20</v>
      </c>
      <c r="D143" s="91" t="s">
        <v>407</v>
      </c>
      <c r="E143" s="91"/>
      <c r="F143" s="91"/>
    </row>
    <row r="144" spans="1:6" x14ac:dyDescent="0.25">
      <c r="A144" s="91"/>
      <c r="B144" s="86" t="s">
        <v>411</v>
      </c>
      <c r="C144" s="91"/>
      <c r="D144" s="91"/>
      <c r="E144" s="91"/>
      <c r="F144" s="91"/>
    </row>
    <row r="145" spans="1:6" ht="210" x14ac:dyDescent="0.25">
      <c r="A145" s="91" t="s">
        <v>412</v>
      </c>
      <c r="B145" s="87" t="s">
        <v>421</v>
      </c>
      <c r="C145" s="91" t="s">
        <v>20</v>
      </c>
      <c r="D145" s="91">
        <v>1</v>
      </c>
      <c r="E145" s="91"/>
      <c r="F145" s="91"/>
    </row>
    <row r="146" spans="1:6" ht="120" x14ac:dyDescent="0.25">
      <c r="A146" s="91" t="s">
        <v>413</v>
      </c>
      <c r="B146" s="87" t="s">
        <v>422</v>
      </c>
      <c r="C146" s="91" t="s">
        <v>20</v>
      </c>
      <c r="D146" s="91">
        <v>1</v>
      </c>
      <c r="E146" s="91"/>
      <c r="F146" s="91"/>
    </row>
    <row r="147" spans="1:6" s="85" customFormat="1" x14ac:dyDescent="0.25">
      <c r="A147" s="90"/>
      <c r="B147" s="89" t="s">
        <v>481</v>
      </c>
      <c r="C147" s="90"/>
      <c r="D147" s="90"/>
      <c r="E147" s="90"/>
      <c r="F147" s="90"/>
    </row>
    <row r="148" spans="1:6" x14ac:dyDescent="0.25">
      <c r="A148" s="91"/>
      <c r="B148" s="86" t="s">
        <v>278</v>
      </c>
      <c r="C148" s="91"/>
      <c r="D148" s="91"/>
      <c r="E148" s="91"/>
      <c r="F148" s="91"/>
    </row>
    <row r="149" spans="1:6" ht="30" x14ac:dyDescent="0.25">
      <c r="A149" s="91">
        <v>1</v>
      </c>
      <c r="B149" s="87" t="s">
        <v>316</v>
      </c>
      <c r="C149" s="91" t="s">
        <v>19</v>
      </c>
      <c r="D149" s="91" t="s">
        <v>454</v>
      </c>
      <c r="E149" s="91"/>
      <c r="F149" s="91"/>
    </row>
    <row r="150" spans="1:6" ht="30" x14ac:dyDescent="0.25">
      <c r="A150" s="91">
        <v>2</v>
      </c>
      <c r="B150" s="87" t="s">
        <v>317</v>
      </c>
      <c r="C150" s="91" t="s">
        <v>19</v>
      </c>
      <c r="D150" s="91" t="s">
        <v>455</v>
      </c>
      <c r="E150" s="91"/>
      <c r="F150" s="91"/>
    </row>
    <row r="151" spans="1:6" ht="30" x14ac:dyDescent="0.25">
      <c r="A151" s="91">
        <v>3</v>
      </c>
      <c r="B151" s="87" t="s">
        <v>318</v>
      </c>
      <c r="C151" s="91" t="s">
        <v>19</v>
      </c>
      <c r="D151" s="91" t="s">
        <v>456</v>
      </c>
      <c r="E151" s="91"/>
      <c r="F151" s="91"/>
    </row>
    <row r="152" spans="1:6" ht="60" x14ac:dyDescent="0.25">
      <c r="A152" s="91">
        <v>4</v>
      </c>
      <c r="B152" s="87" t="s">
        <v>431</v>
      </c>
      <c r="C152" s="91" t="s">
        <v>368</v>
      </c>
      <c r="D152" s="91" t="s">
        <v>457</v>
      </c>
      <c r="E152" s="91"/>
      <c r="F152" s="91"/>
    </row>
    <row r="153" spans="1:6" ht="30" x14ac:dyDescent="0.25">
      <c r="A153" s="91">
        <v>5</v>
      </c>
      <c r="B153" s="87" t="s">
        <v>320</v>
      </c>
      <c r="C153" s="91" t="s">
        <v>19</v>
      </c>
      <c r="D153" s="91" t="s">
        <v>458</v>
      </c>
      <c r="E153" s="91"/>
      <c r="F153" s="91"/>
    </row>
    <row r="154" spans="1:6" ht="45" x14ac:dyDescent="0.25">
      <c r="A154" s="91">
        <v>6</v>
      </c>
      <c r="B154" s="87" t="s">
        <v>415</v>
      </c>
      <c r="C154" s="91" t="s">
        <v>19</v>
      </c>
      <c r="D154" s="91" t="s">
        <v>459</v>
      </c>
      <c r="E154" s="91"/>
      <c r="F154" s="91"/>
    </row>
    <row r="155" spans="1:6" ht="30" x14ac:dyDescent="0.25">
      <c r="A155" s="91">
        <v>7</v>
      </c>
      <c r="B155" s="87" t="s">
        <v>322</v>
      </c>
      <c r="C155" s="91" t="s">
        <v>19</v>
      </c>
      <c r="D155" s="91" t="s">
        <v>460</v>
      </c>
      <c r="E155" s="91"/>
      <c r="F155" s="91"/>
    </row>
    <row r="156" spans="1:6" ht="30" x14ac:dyDescent="0.25">
      <c r="A156" s="91">
        <v>8</v>
      </c>
      <c r="B156" s="87" t="s">
        <v>323</v>
      </c>
      <c r="C156" s="91" t="s">
        <v>19</v>
      </c>
      <c r="D156" s="91" t="s">
        <v>461</v>
      </c>
      <c r="E156" s="91"/>
      <c r="F156" s="91"/>
    </row>
    <row r="157" spans="1:6" ht="30" x14ac:dyDescent="0.25">
      <c r="A157" s="91">
        <v>9</v>
      </c>
      <c r="B157" s="87" t="s">
        <v>324</v>
      </c>
      <c r="C157" s="91" t="s">
        <v>19</v>
      </c>
      <c r="D157" s="91" t="s">
        <v>462</v>
      </c>
      <c r="E157" s="91"/>
      <c r="F157" s="91"/>
    </row>
    <row r="158" spans="1:6" x14ac:dyDescent="0.25">
      <c r="A158" s="91"/>
      <c r="B158" s="86" t="s">
        <v>279</v>
      </c>
      <c r="C158" s="91"/>
      <c r="D158" s="91"/>
      <c r="E158" s="91"/>
      <c r="F158" s="91"/>
    </row>
    <row r="159" spans="1:6" ht="30" x14ac:dyDescent="0.25">
      <c r="A159" s="91">
        <v>10</v>
      </c>
      <c r="B159" s="87" t="s">
        <v>325</v>
      </c>
      <c r="C159" s="91" t="s">
        <v>19</v>
      </c>
      <c r="D159" s="91" t="s">
        <v>463</v>
      </c>
      <c r="E159" s="91"/>
      <c r="F159" s="91"/>
    </row>
    <row r="160" spans="1:6" ht="30" x14ac:dyDescent="0.25">
      <c r="A160" s="91" t="s">
        <v>280</v>
      </c>
      <c r="B160" s="87" t="s">
        <v>432</v>
      </c>
      <c r="C160" s="91" t="s">
        <v>19</v>
      </c>
      <c r="D160" s="91">
        <v>24.495000000000001</v>
      </c>
      <c r="E160" s="91"/>
      <c r="F160" s="91"/>
    </row>
    <row r="161" spans="1:6" ht="30" x14ac:dyDescent="0.25">
      <c r="A161" s="91">
        <v>11</v>
      </c>
      <c r="B161" s="87" t="s">
        <v>327</v>
      </c>
      <c r="C161" s="91" t="s">
        <v>19</v>
      </c>
      <c r="D161" s="91" t="s">
        <v>464</v>
      </c>
      <c r="E161" s="91"/>
      <c r="F161" s="91"/>
    </row>
    <row r="162" spans="1:6" x14ac:dyDescent="0.25">
      <c r="A162" s="91" t="s">
        <v>281</v>
      </c>
      <c r="B162" s="87" t="s">
        <v>328</v>
      </c>
      <c r="C162" s="91" t="s">
        <v>19</v>
      </c>
      <c r="D162" s="91">
        <v>7.242</v>
      </c>
      <c r="E162" s="91"/>
      <c r="F162" s="91"/>
    </row>
    <row r="163" spans="1:6" ht="30" x14ac:dyDescent="0.25">
      <c r="A163" s="91" t="s">
        <v>282</v>
      </c>
      <c r="B163" s="87" t="s">
        <v>329</v>
      </c>
      <c r="C163" s="91" t="s">
        <v>19</v>
      </c>
      <c r="D163" s="91">
        <v>7.242</v>
      </c>
      <c r="E163" s="91"/>
      <c r="F163" s="91"/>
    </row>
    <row r="164" spans="1:6" ht="30" x14ac:dyDescent="0.25">
      <c r="A164" s="91">
        <v>12</v>
      </c>
      <c r="B164" s="87" t="s">
        <v>330</v>
      </c>
      <c r="C164" s="91" t="s">
        <v>369</v>
      </c>
      <c r="D164" s="91" t="s">
        <v>465</v>
      </c>
      <c r="E164" s="91"/>
      <c r="F164" s="91"/>
    </row>
    <row r="165" spans="1:6" ht="30" x14ac:dyDescent="0.25">
      <c r="A165" s="91" t="s">
        <v>283</v>
      </c>
      <c r="B165" s="87" t="s">
        <v>433</v>
      </c>
      <c r="C165" s="91" t="s">
        <v>115</v>
      </c>
      <c r="D165" s="91">
        <v>11.36</v>
      </c>
      <c r="E165" s="91"/>
      <c r="F165" s="91"/>
    </row>
    <row r="166" spans="1:6" ht="45" x14ac:dyDescent="0.25">
      <c r="A166" s="91" t="s">
        <v>284</v>
      </c>
      <c r="B166" s="87" t="s">
        <v>434</v>
      </c>
      <c r="C166" s="91" t="s">
        <v>115</v>
      </c>
      <c r="D166" s="91" t="s">
        <v>466</v>
      </c>
      <c r="E166" s="91"/>
      <c r="F166" s="91"/>
    </row>
    <row r="167" spans="1:6" x14ac:dyDescent="0.25">
      <c r="A167" s="91" t="s">
        <v>285</v>
      </c>
      <c r="B167" s="87" t="s">
        <v>333</v>
      </c>
      <c r="C167" s="91" t="s">
        <v>19</v>
      </c>
      <c r="D167" s="91">
        <v>1.7749999999999999</v>
      </c>
      <c r="E167" s="91"/>
      <c r="F167" s="91"/>
    </row>
    <row r="168" spans="1:6" ht="45" x14ac:dyDescent="0.25">
      <c r="A168" s="91" t="s">
        <v>286</v>
      </c>
      <c r="B168" s="87" t="s">
        <v>435</v>
      </c>
      <c r="C168" s="91" t="s">
        <v>369</v>
      </c>
      <c r="D168" s="91">
        <v>156.19999999999999</v>
      </c>
      <c r="E168" s="91"/>
      <c r="F168" s="91"/>
    </row>
    <row r="169" spans="1:6" ht="30" x14ac:dyDescent="0.25">
      <c r="A169" s="91">
        <v>13</v>
      </c>
      <c r="B169" s="87" t="s">
        <v>335</v>
      </c>
      <c r="C169" s="91" t="s">
        <v>19</v>
      </c>
      <c r="D169" s="91" t="s">
        <v>467</v>
      </c>
      <c r="E169" s="91"/>
      <c r="F169" s="91"/>
    </row>
    <row r="170" spans="1:6" x14ac:dyDescent="0.25">
      <c r="A170" s="91" t="s">
        <v>287</v>
      </c>
      <c r="B170" s="87" t="s">
        <v>336</v>
      </c>
      <c r="C170" s="91" t="s">
        <v>19</v>
      </c>
      <c r="D170" s="91">
        <v>20.503</v>
      </c>
      <c r="E170" s="91"/>
      <c r="F170" s="91"/>
    </row>
    <row r="171" spans="1:6" ht="30" x14ac:dyDescent="0.25">
      <c r="A171" s="91" t="s">
        <v>288</v>
      </c>
      <c r="B171" s="87" t="s">
        <v>337</v>
      </c>
      <c r="C171" s="91" t="s">
        <v>19</v>
      </c>
      <c r="D171" s="91">
        <v>20.503</v>
      </c>
      <c r="E171" s="91"/>
      <c r="F171" s="91"/>
    </row>
    <row r="172" spans="1:6" x14ac:dyDescent="0.25">
      <c r="A172" s="91" t="s">
        <v>289</v>
      </c>
      <c r="B172" s="87" t="s">
        <v>338</v>
      </c>
      <c r="C172" s="91" t="s">
        <v>369</v>
      </c>
      <c r="D172" s="91">
        <v>0.73</v>
      </c>
      <c r="E172" s="91"/>
      <c r="F172" s="91"/>
    </row>
    <row r="173" spans="1:6" ht="30" x14ac:dyDescent="0.25">
      <c r="A173" s="91" t="s">
        <v>290</v>
      </c>
      <c r="B173" s="87" t="s">
        <v>340</v>
      </c>
      <c r="C173" s="91" t="s">
        <v>368</v>
      </c>
      <c r="D173" s="91" t="s">
        <v>468</v>
      </c>
      <c r="E173" s="91"/>
      <c r="F173" s="91"/>
    </row>
    <row r="174" spans="1:6" ht="30" x14ac:dyDescent="0.25">
      <c r="A174" s="91" t="s">
        <v>291</v>
      </c>
      <c r="B174" s="87" t="s">
        <v>339</v>
      </c>
      <c r="C174" s="91" t="s">
        <v>368</v>
      </c>
      <c r="D174" s="91" t="s">
        <v>469</v>
      </c>
      <c r="E174" s="91"/>
      <c r="F174" s="91"/>
    </row>
    <row r="175" spans="1:6" ht="30" x14ac:dyDescent="0.25">
      <c r="A175" s="91">
        <v>14</v>
      </c>
      <c r="B175" s="87" t="s">
        <v>346</v>
      </c>
      <c r="C175" s="91" t="s">
        <v>370</v>
      </c>
      <c r="D175" s="91" t="s">
        <v>470</v>
      </c>
      <c r="E175" s="91"/>
      <c r="F175" s="91"/>
    </row>
    <row r="176" spans="1:6" ht="45" x14ac:dyDescent="0.25">
      <c r="A176" s="91" t="s">
        <v>293</v>
      </c>
      <c r="B176" s="87" t="s">
        <v>436</v>
      </c>
      <c r="C176" s="91" t="s">
        <v>25</v>
      </c>
      <c r="D176" s="91">
        <v>132.4</v>
      </c>
      <c r="E176" s="91"/>
      <c r="F176" s="91"/>
    </row>
    <row r="177" spans="1:6" x14ac:dyDescent="0.25">
      <c r="A177" s="91"/>
      <c r="B177" s="86" t="s">
        <v>292</v>
      </c>
      <c r="C177" s="91"/>
      <c r="D177" s="91"/>
      <c r="E177" s="91"/>
      <c r="F177" s="91"/>
    </row>
    <row r="178" spans="1:6" ht="30" x14ac:dyDescent="0.25">
      <c r="A178" s="91">
        <v>15</v>
      </c>
      <c r="B178" s="87" t="s">
        <v>437</v>
      </c>
      <c r="C178" s="91" t="s">
        <v>19</v>
      </c>
      <c r="D178" s="91" t="s">
        <v>471</v>
      </c>
      <c r="E178" s="91"/>
      <c r="F178" s="91"/>
    </row>
    <row r="179" spans="1:6" x14ac:dyDescent="0.25">
      <c r="A179" s="91" t="s">
        <v>298</v>
      </c>
      <c r="B179" s="87" t="s">
        <v>336</v>
      </c>
      <c r="C179" s="91" t="s">
        <v>19</v>
      </c>
      <c r="D179" s="91">
        <v>28.551950000000001</v>
      </c>
      <c r="E179" s="91"/>
      <c r="F179" s="91"/>
    </row>
    <row r="180" spans="1:6" x14ac:dyDescent="0.25">
      <c r="A180" s="91" t="s">
        <v>423</v>
      </c>
      <c r="B180" s="87" t="s">
        <v>438</v>
      </c>
      <c r="C180" s="91" t="s">
        <v>19</v>
      </c>
      <c r="D180" s="91">
        <v>28.551950000000001</v>
      </c>
      <c r="E180" s="91"/>
      <c r="F180" s="91"/>
    </row>
    <row r="181" spans="1:6" x14ac:dyDescent="0.25">
      <c r="A181" s="91" t="s">
        <v>424</v>
      </c>
      <c r="B181" s="87" t="s">
        <v>338</v>
      </c>
      <c r="C181" s="91" t="s">
        <v>369</v>
      </c>
      <c r="D181" s="91">
        <v>28.97</v>
      </c>
      <c r="E181" s="91"/>
      <c r="F181" s="91"/>
    </row>
    <row r="182" spans="1:6" ht="30" x14ac:dyDescent="0.25">
      <c r="A182" s="91" t="s">
        <v>425</v>
      </c>
      <c r="B182" s="87" t="s">
        <v>340</v>
      </c>
      <c r="C182" s="91" t="s">
        <v>368</v>
      </c>
      <c r="D182" s="91" t="s">
        <v>472</v>
      </c>
      <c r="E182" s="91"/>
      <c r="F182" s="91"/>
    </row>
    <row r="183" spans="1:6" ht="30" x14ac:dyDescent="0.25">
      <c r="A183" s="91" t="s">
        <v>426</v>
      </c>
      <c r="B183" s="87" t="s">
        <v>339</v>
      </c>
      <c r="C183" s="91" t="s">
        <v>368</v>
      </c>
      <c r="D183" s="91" t="s">
        <v>473</v>
      </c>
      <c r="E183" s="91"/>
      <c r="F183" s="91"/>
    </row>
    <row r="184" spans="1:6" ht="30" x14ac:dyDescent="0.25">
      <c r="A184" s="91" t="s">
        <v>427</v>
      </c>
      <c r="B184" s="87" t="s">
        <v>439</v>
      </c>
      <c r="C184" s="91" t="s">
        <v>368</v>
      </c>
      <c r="D184" s="91" t="s">
        <v>474</v>
      </c>
      <c r="E184" s="91"/>
      <c r="F184" s="91"/>
    </row>
    <row r="185" spans="1:6" ht="30" x14ac:dyDescent="0.25">
      <c r="A185" s="91" t="s">
        <v>428</v>
      </c>
      <c r="B185" s="87" t="s">
        <v>440</v>
      </c>
      <c r="C185" s="91" t="s">
        <v>368</v>
      </c>
      <c r="D185" s="91" t="s">
        <v>475</v>
      </c>
      <c r="E185" s="91"/>
      <c r="F185" s="91"/>
    </row>
    <row r="186" spans="1:6" ht="30" x14ac:dyDescent="0.25">
      <c r="A186" s="91">
        <v>16</v>
      </c>
      <c r="B186" s="87" t="s">
        <v>342</v>
      </c>
      <c r="C186" s="91" t="s">
        <v>368</v>
      </c>
      <c r="D186" s="91" t="s">
        <v>476</v>
      </c>
      <c r="E186" s="91"/>
      <c r="F186" s="91"/>
    </row>
    <row r="187" spans="1:6" ht="45" x14ac:dyDescent="0.25">
      <c r="A187" s="91" t="s">
        <v>299</v>
      </c>
      <c r="B187" s="87" t="s">
        <v>441</v>
      </c>
      <c r="C187" s="91" t="s">
        <v>368</v>
      </c>
      <c r="D187" s="91">
        <v>4.2000000000000003E-2</v>
      </c>
      <c r="E187" s="91"/>
      <c r="F187" s="91"/>
    </row>
    <row r="188" spans="1:6" ht="30" x14ac:dyDescent="0.25">
      <c r="A188" s="91">
        <v>17</v>
      </c>
      <c r="B188" s="87" t="s">
        <v>343</v>
      </c>
      <c r="C188" s="91" t="s">
        <v>369</v>
      </c>
      <c r="D188" s="91" t="s">
        <v>477</v>
      </c>
      <c r="E188" s="91"/>
      <c r="F188" s="91"/>
    </row>
    <row r="189" spans="1:6" ht="30" x14ac:dyDescent="0.25">
      <c r="A189" s="91" t="s">
        <v>302</v>
      </c>
      <c r="B189" s="87" t="s">
        <v>433</v>
      </c>
      <c r="C189" s="91" t="s">
        <v>115</v>
      </c>
      <c r="D189" s="91">
        <v>12.59</v>
      </c>
      <c r="E189" s="91"/>
      <c r="F189" s="91"/>
    </row>
    <row r="190" spans="1:6" ht="45" x14ac:dyDescent="0.25">
      <c r="A190" s="91" t="s">
        <v>303</v>
      </c>
      <c r="B190" s="87" t="s">
        <v>442</v>
      </c>
      <c r="C190" s="91" t="s">
        <v>115</v>
      </c>
      <c r="D190" s="91" t="s">
        <v>478</v>
      </c>
      <c r="E190" s="91"/>
      <c r="F190" s="91"/>
    </row>
    <row r="191" spans="1:6" ht="45" x14ac:dyDescent="0.25">
      <c r="A191" s="91" t="s">
        <v>429</v>
      </c>
      <c r="B191" s="87" t="s">
        <v>435</v>
      </c>
      <c r="C191" s="91" t="s">
        <v>369</v>
      </c>
      <c r="D191" s="91">
        <v>180.91800000000001</v>
      </c>
      <c r="E191" s="91"/>
      <c r="F191" s="91"/>
    </row>
    <row r="192" spans="1:6" ht="30" x14ac:dyDescent="0.25">
      <c r="A192" s="91">
        <v>18</v>
      </c>
      <c r="B192" s="87" t="s">
        <v>344</v>
      </c>
      <c r="C192" s="91" t="s">
        <v>369</v>
      </c>
      <c r="D192" s="91" t="s">
        <v>477</v>
      </c>
      <c r="E192" s="91"/>
      <c r="F192" s="91"/>
    </row>
    <row r="193" spans="1:6" ht="30" x14ac:dyDescent="0.25">
      <c r="A193" s="91" t="s">
        <v>304</v>
      </c>
      <c r="B193" s="87" t="s">
        <v>433</v>
      </c>
      <c r="C193" s="91" t="s">
        <v>115</v>
      </c>
      <c r="D193" s="91">
        <v>1.10124</v>
      </c>
      <c r="E193" s="91"/>
      <c r="F193" s="91"/>
    </row>
    <row r="194" spans="1:6" ht="30" x14ac:dyDescent="0.25">
      <c r="A194" s="91" t="s">
        <v>430</v>
      </c>
      <c r="B194" s="87" t="s">
        <v>443</v>
      </c>
      <c r="C194" s="91" t="s">
        <v>369</v>
      </c>
      <c r="D194" s="91">
        <v>88.445300000000003</v>
      </c>
      <c r="E194" s="91"/>
      <c r="F194" s="91"/>
    </row>
    <row r="195" spans="1:6" x14ac:dyDescent="0.25">
      <c r="A195" s="91"/>
      <c r="B195" s="86" t="s">
        <v>305</v>
      </c>
      <c r="C195" s="91"/>
      <c r="D195" s="91"/>
      <c r="E195" s="91"/>
      <c r="F195" s="91"/>
    </row>
    <row r="196" spans="1:6" ht="30" x14ac:dyDescent="0.25">
      <c r="A196" s="91">
        <v>19</v>
      </c>
      <c r="B196" s="87" t="s">
        <v>444</v>
      </c>
      <c r="C196" s="91" t="s">
        <v>369</v>
      </c>
      <c r="D196" s="91" t="s">
        <v>479</v>
      </c>
      <c r="E196" s="91"/>
      <c r="F196" s="91"/>
    </row>
    <row r="197" spans="1:6" ht="30" x14ac:dyDescent="0.25">
      <c r="A197" s="91" t="s">
        <v>306</v>
      </c>
      <c r="B197" s="87" t="s">
        <v>445</v>
      </c>
      <c r="C197" s="91" t="s">
        <v>19</v>
      </c>
      <c r="D197" s="91">
        <v>5.9508000000000001</v>
      </c>
      <c r="E197" s="91"/>
      <c r="F197" s="91"/>
    </row>
    <row r="198" spans="1:6" ht="30" x14ac:dyDescent="0.25">
      <c r="A198" s="91">
        <v>20</v>
      </c>
      <c r="B198" s="87" t="s">
        <v>350</v>
      </c>
      <c r="C198" s="91" t="s">
        <v>369</v>
      </c>
      <c r="D198" s="91" t="s">
        <v>479</v>
      </c>
      <c r="E198" s="91"/>
      <c r="F198" s="91"/>
    </row>
    <row r="199" spans="1:6" x14ac:dyDescent="0.25">
      <c r="A199" s="91" t="s">
        <v>307</v>
      </c>
      <c r="B199" s="87" t="s">
        <v>351</v>
      </c>
      <c r="C199" s="91" t="s">
        <v>368</v>
      </c>
      <c r="D199" s="91">
        <v>2.4418799999999998</v>
      </c>
      <c r="E199" s="91"/>
      <c r="F199" s="91"/>
    </row>
    <row r="200" spans="1:6" x14ac:dyDescent="0.25">
      <c r="A200" s="91"/>
      <c r="B200" s="86" t="s">
        <v>308</v>
      </c>
      <c r="C200" s="91"/>
      <c r="D200" s="91"/>
      <c r="E200" s="91"/>
      <c r="F200" s="91"/>
    </row>
    <row r="201" spans="1:6" ht="30" x14ac:dyDescent="0.25">
      <c r="A201" s="91">
        <v>21</v>
      </c>
      <c r="B201" s="87" t="s">
        <v>418</v>
      </c>
      <c r="C201" s="91" t="s">
        <v>371</v>
      </c>
      <c r="D201" s="91">
        <v>1</v>
      </c>
      <c r="E201" s="91"/>
      <c r="F201" s="91"/>
    </row>
    <row r="202" spans="1:6" ht="30" x14ac:dyDescent="0.25">
      <c r="A202" s="91" t="s">
        <v>309</v>
      </c>
      <c r="B202" s="87" t="s">
        <v>446</v>
      </c>
      <c r="C202" s="91" t="s">
        <v>20</v>
      </c>
      <c r="D202" s="91">
        <v>2</v>
      </c>
      <c r="E202" s="91"/>
      <c r="F202" s="91"/>
    </row>
    <row r="203" spans="1:6" ht="30" x14ac:dyDescent="0.25">
      <c r="A203" s="91" t="s">
        <v>310</v>
      </c>
      <c r="B203" s="87" t="s">
        <v>447</v>
      </c>
      <c r="C203" s="91" t="s">
        <v>20</v>
      </c>
      <c r="D203" s="91">
        <v>1</v>
      </c>
      <c r="E203" s="91"/>
      <c r="F203" s="91"/>
    </row>
    <row r="204" spans="1:6" x14ac:dyDescent="0.25">
      <c r="A204" s="91"/>
      <c r="B204" s="86" t="s">
        <v>311</v>
      </c>
      <c r="C204" s="91"/>
      <c r="D204" s="91"/>
      <c r="E204" s="91"/>
      <c r="F204" s="91"/>
    </row>
    <row r="205" spans="1:6" ht="30" x14ac:dyDescent="0.25">
      <c r="A205" s="91">
        <v>22</v>
      </c>
      <c r="B205" s="87" t="s">
        <v>355</v>
      </c>
      <c r="C205" s="91" t="s">
        <v>25</v>
      </c>
      <c r="D205" s="91" t="s">
        <v>396</v>
      </c>
      <c r="E205" s="91"/>
      <c r="F205" s="91"/>
    </row>
    <row r="206" spans="1:6" ht="30" x14ac:dyDescent="0.25">
      <c r="A206" s="91">
        <v>23</v>
      </c>
      <c r="B206" s="87" t="s">
        <v>448</v>
      </c>
      <c r="C206" s="91" t="s">
        <v>368</v>
      </c>
      <c r="D206" s="91" t="s">
        <v>397</v>
      </c>
      <c r="E206" s="91"/>
      <c r="F206" s="91"/>
    </row>
    <row r="207" spans="1:6" ht="30" x14ac:dyDescent="0.25">
      <c r="A207" s="91">
        <v>24</v>
      </c>
      <c r="B207" s="87" t="s">
        <v>357</v>
      </c>
      <c r="C207" s="91" t="s">
        <v>20</v>
      </c>
      <c r="D207" s="91" t="s">
        <v>398</v>
      </c>
      <c r="E207" s="91"/>
      <c r="F207" s="91"/>
    </row>
    <row r="208" spans="1:6" ht="30" x14ac:dyDescent="0.25">
      <c r="A208" s="91">
        <v>25</v>
      </c>
      <c r="B208" s="87" t="s">
        <v>449</v>
      </c>
      <c r="C208" s="91" t="s">
        <v>368</v>
      </c>
      <c r="D208" s="91" t="s">
        <v>399</v>
      </c>
      <c r="E208" s="91"/>
      <c r="F208" s="91"/>
    </row>
    <row r="209" spans="1:6" x14ac:dyDescent="0.25">
      <c r="A209" s="91"/>
      <c r="B209" s="86" t="s">
        <v>312</v>
      </c>
      <c r="C209" s="91"/>
      <c r="D209" s="91"/>
      <c r="E209" s="91"/>
      <c r="F209" s="91"/>
    </row>
    <row r="210" spans="1:6" ht="30" x14ac:dyDescent="0.25">
      <c r="A210" s="91">
        <v>26</v>
      </c>
      <c r="B210" s="87" t="s">
        <v>359</v>
      </c>
      <c r="C210" s="91" t="s">
        <v>20</v>
      </c>
      <c r="D210" s="91" t="s">
        <v>400</v>
      </c>
      <c r="E210" s="91"/>
      <c r="F210" s="91"/>
    </row>
    <row r="211" spans="1:6" ht="30" x14ac:dyDescent="0.25">
      <c r="A211" s="91">
        <v>27</v>
      </c>
      <c r="B211" s="87" t="s">
        <v>360</v>
      </c>
      <c r="C211" s="91" t="s">
        <v>20</v>
      </c>
      <c r="D211" s="91" t="s">
        <v>401</v>
      </c>
      <c r="E211" s="91"/>
      <c r="F211" s="91"/>
    </row>
    <row r="212" spans="1:6" x14ac:dyDescent="0.25">
      <c r="A212" s="91">
        <v>28</v>
      </c>
      <c r="B212" s="87" t="s">
        <v>361</v>
      </c>
      <c r="C212" s="91" t="s">
        <v>25</v>
      </c>
      <c r="D212" s="91" t="s">
        <v>402</v>
      </c>
      <c r="E212" s="91"/>
      <c r="F212" s="91"/>
    </row>
    <row r="213" spans="1:6" x14ac:dyDescent="0.25">
      <c r="A213" s="91">
        <v>29</v>
      </c>
      <c r="B213" s="87" t="s">
        <v>362</v>
      </c>
      <c r="C213" s="91" t="s">
        <v>20</v>
      </c>
      <c r="D213" s="91">
        <v>6</v>
      </c>
      <c r="E213" s="91"/>
      <c r="F213" s="91"/>
    </row>
    <row r="214" spans="1:6" x14ac:dyDescent="0.25">
      <c r="A214" s="91">
        <v>30</v>
      </c>
      <c r="B214" s="87" t="s">
        <v>363</v>
      </c>
      <c r="C214" s="91" t="s">
        <v>20</v>
      </c>
      <c r="D214" s="91">
        <v>6</v>
      </c>
      <c r="E214" s="91"/>
      <c r="F214" s="91"/>
    </row>
    <row r="215" spans="1:6" ht="30" x14ac:dyDescent="0.25">
      <c r="A215" s="91">
        <v>31</v>
      </c>
      <c r="B215" s="87" t="s">
        <v>450</v>
      </c>
      <c r="C215" s="91" t="s">
        <v>368</v>
      </c>
      <c r="D215" s="91" t="s">
        <v>403</v>
      </c>
      <c r="E215" s="91"/>
      <c r="F215" s="91"/>
    </row>
    <row r="216" spans="1:6" x14ac:dyDescent="0.25">
      <c r="A216" s="91">
        <v>32</v>
      </c>
      <c r="B216" s="87" t="s">
        <v>451</v>
      </c>
      <c r="C216" s="91" t="s">
        <v>20</v>
      </c>
      <c r="D216" s="91">
        <v>4</v>
      </c>
      <c r="E216" s="91"/>
      <c r="F216" s="91"/>
    </row>
    <row r="217" spans="1:6" x14ac:dyDescent="0.25">
      <c r="A217" s="91"/>
      <c r="B217" s="86" t="s">
        <v>313</v>
      </c>
      <c r="C217" s="91"/>
      <c r="D217" s="91"/>
      <c r="E217" s="91"/>
      <c r="F217" s="91"/>
    </row>
    <row r="218" spans="1:6" x14ac:dyDescent="0.25">
      <c r="A218" s="91">
        <v>33</v>
      </c>
      <c r="B218" s="87" t="s">
        <v>452</v>
      </c>
      <c r="C218" s="91" t="s">
        <v>20</v>
      </c>
      <c r="D218" s="91">
        <v>1</v>
      </c>
      <c r="E218" s="91"/>
      <c r="F218" s="91"/>
    </row>
    <row r="219" spans="1:6" ht="30" x14ac:dyDescent="0.25">
      <c r="A219" s="91">
        <v>34</v>
      </c>
      <c r="B219" s="87" t="s">
        <v>453</v>
      </c>
      <c r="C219" s="91" t="s">
        <v>20</v>
      </c>
      <c r="D219" s="91">
        <v>1</v>
      </c>
      <c r="E219" s="91"/>
      <c r="F219" s="91"/>
    </row>
    <row r="220" spans="1:6" s="85" customFormat="1" ht="30" x14ac:dyDescent="0.25">
      <c r="A220" s="90"/>
      <c r="B220" s="84" t="s">
        <v>480</v>
      </c>
      <c r="C220" s="90"/>
      <c r="D220" s="90"/>
      <c r="E220" s="90"/>
      <c r="F220" s="90"/>
    </row>
    <row r="221" spans="1:6" x14ac:dyDescent="0.25">
      <c r="A221" s="91"/>
      <c r="B221" s="86" t="s">
        <v>278</v>
      </c>
      <c r="C221" s="91"/>
      <c r="D221" s="91"/>
      <c r="E221" s="91"/>
      <c r="F221" s="91"/>
    </row>
    <row r="222" spans="1:6" ht="60" x14ac:dyDescent="0.25">
      <c r="A222" s="91">
        <v>1</v>
      </c>
      <c r="B222" s="87" t="s">
        <v>316</v>
      </c>
      <c r="C222" s="91" t="s">
        <v>19</v>
      </c>
      <c r="D222" s="91" t="s">
        <v>521</v>
      </c>
      <c r="E222" s="91"/>
      <c r="F222" s="91"/>
    </row>
    <row r="223" spans="1:6" ht="30" x14ac:dyDescent="0.25">
      <c r="A223" s="91">
        <v>2</v>
      </c>
      <c r="B223" s="87" t="s">
        <v>491</v>
      </c>
      <c r="C223" s="91" t="s">
        <v>19</v>
      </c>
      <c r="D223" s="91" t="s">
        <v>522</v>
      </c>
      <c r="E223" s="91"/>
      <c r="F223" s="91"/>
    </row>
    <row r="224" spans="1:6" ht="45" x14ac:dyDescent="0.25">
      <c r="A224" s="91">
        <v>3</v>
      </c>
      <c r="B224" s="87" t="s">
        <v>317</v>
      </c>
      <c r="C224" s="91" t="s">
        <v>19</v>
      </c>
      <c r="D224" s="91" t="s">
        <v>523</v>
      </c>
      <c r="E224" s="91"/>
      <c r="F224" s="91"/>
    </row>
    <row r="225" spans="1:6" ht="45" x14ac:dyDescent="0.25">
      <c r="A225" s="91">
        <v>4</v>
      </c>
      <c r="B225" s="87" t="s">
        <v>414</v>
      </c>
      <c r="C225" s="91" t="s">
        <v>368</v>
      </c>
      <c r="D225" s="91" t="s">
        <v>524</v>
      </c>
      <c r="E225" s="91"/>
      <c r="F225" s="91"/>
    </row>
    <row r="226" spans="1:6" ht="30" x14ac:dyDescent="0.25">
      <c r="A226" s="91">
        <v>5</v>
      </c>
      <c r="B226" s="87" t="s">
        <v>320</v>
      </c>
      <c r="C226" s="91" t="s">
        <v>19</v>
      </c>
      <c r="D226" s="91" t="s">
        <v>525</v>
      </c>
      <c r="E226" s="91"/>
      <c r="F226" s="91"/>
    </row>
    <row r="227" spans="1:6" x14ac:dyDescent="0.25">
      <c r="A227" s="91"/>
      <c r="B227" s="86" t="s">
        <v>484</v>
      </c>
      <c r="C227" s="91"/>
      <c r="D227" s="91"/>
      <c r="E227" s="91"/>
      <c r="F227" s="91"/>
    </row>
    <row r="228" spans="1:6" ht="60" x14ac:dyDescent="0.25">
      <c r="A228" s="91">
        <v>6</v>
      </c>
      <c r="B228" s="87" t="s">
        <v>492</v>
      </c>
      <c r="C228" s="91" t="s">
        <v>19</v>
      </c>
      <c r="D228" s="91" t="s">
        <v>526</v>
      </c>
      <c r="E228" s="91"/>
      <c r="F228" s="91"/>
    </row>
    <row r="229" spans="1:6" ht="30" x14ac:dyDescent="0.25">
      <c r="A229" s="91">
        <v>7</v>
      </c>
      <c r="B229" s="87" t="s">
        <v>493</v>
      </c>
      <c r="C229" s="91" t="s">
        <v>19</v>
      </c>
      <c r="D229" s="91">
        <v>137</v>
      </c>
      <c r="E229" s="91"/>
      <c r="F229" s="91"/>
    </row>
    <row r="230" spans="1:6" x14ac:dyDescent="0.25">
      <c r="A230" s="91">
        <v>8</v>
      </c>
      <c r="B230" s="87" t="s">
        <v>322</v>
      </c>
      <c r="C230" s="91" t="s">
        <v>19</v>
      </c>
      <c r="D230" s="91">
        <v>14</v>
      </c>
      <c r="E230" s="91"/>
      <c r="F230" s="91"/>
    </row>
    <row r="231" spans="1:6" ht="60" x14ac:dyDescent="0.25">
      <c r="A231" s="91">
        <v>9</v>
      </c>
      <c r="B231" s="87" t="s">
        <v>323</v>
      </c>
      <c r="C231" s="91" t="s">
        <v>19</v>
      </c>
      <c r="D231" s="91" t="s">
        <v>527</v>
      </c>
      <c r="E231" s="91"/>
      <c r="F231" s="91"/>
    </row>
    <row r="232" spans="1:6" x14ac:dyDescent="0.25">
      <c r="A232" s="91">
        <v>10</v>
      </c>
      <c r="B232" s="87" t="s">
        <v>324</v>
      </c>
      <c r="C232" s="91" t="s">
        <v>19</v>
      </c>
      <c r="D232" s="91">
        <v>81</v>
      </c>
      <c r="E232" s="91"/>
      <c r="F232" s="91"/>
    </row>
    <row r="233" spans="1:6" x14ac:dyDescent="0.25">
      <c r="A233" s="91"/>
      <c r="B233" s="86" t="s">
        <v>485</v>
      </c>
      <c r="C233" s="91"/>
      <c r="D233" s="91"/>
      <c r="E233" s="91"/>
      <c r="F233" s="91"/>
    </row>
    <row r="234" spans="1:6" ht="30" x14ac:dyDescent="0.25">
      <c r="A234" s="91">
        <v>11</v>
      </c>
      <c r="B234" s="87" t="s">
        <v>494</v>
      </c>
      <c r="C234" s="91" t="s">
        <v>19</v>
      </c>
      <c r="D234" s="91" t="s">
        <v>528</v>
      </c>
      <c r="E234" s="91"/>
      <c r="F234" s="91"/>
    </row>
    <row r="235" spans="1:6" ht="30" x14ac:dyDescent="0.25">
      <c r="A235" s="91">
        <v>12</v>
      </c>
      <c r="B235" s="87" t="s">
        <v>495</v>
      </c>
      <c r="C235" s="91" t="s">
        <v>19</v>
      </c>
      <c r="D235" s="91" t="s">
        <v>528</v>
      </c>
      <c r="E235" s="91"/>
      <c r="F235" s="91"/>
    </row>
    <row r="236" spans="1:6" ht="45" x14ac:dyDescent="0.25">
      <c r="A236" s="91" t="s">
        <v>283</v>
      </c>
      <c r="B236" s="87" t="s">
        <v>324</v>
      </c>
      <c r="C236" s="91" t="s">
        <v>19</v>
      </c>
      <c r="D236" s="91" t="s">
        <v>529</v>
      </c>
      <c r="E236" s="91"/>
      <c r="F236" s="91"/>
    </row>
    <row r="237" spans="1:6" ht="30" x14ac:dyDescent="0.25">
      <c r="A237" s="91">
        <v>13</v>
      </c>
      <c r="B237" s="87" t="s">
        <v>496</v>
      </c>
      <c r="C237" s="91" t="s">
        <v>369</v>
      </c>
      <c r="D237" s="91" t="s">
        <v>530</v>
      </c>
      <c r="E237" s="91"/>
      <c r="F237" s="91"/>
    </row>
    <row r="238" spans="1:6" ht="30" x14ac:dyDescent="0.25">
      <c r="A238" s="91" t="s">
        <v>287</v>
      </c>
      <c r="B238" s="87" t="s">
        <v>497</v>
      </c>
      <c r="C238" s="91" t="s">
        <v>369</v>
      </c>
      <c r="D238" s="91">
        <v>350.9</v>
      </c>
      <c r="E238" s="91"/>
      <c r="F238" s="91"/>
    </row>
    <row r="239" spans="1:6" ht="30" x14ac:dyDescent="0.25">
      <c r="A239" s="91">
        <v>14</v>
      </c>
      <c r="B239" s="87" t="s">
        <v>327</v>
      </c>
      <c r="C239" s="91" t="s">
        <v>19</v>
      </c>
      <c r="D239" s="91" t="s">
        <v>531</v>
      </c>
      <c r="E239" s="91"/>
      <c r="F239" s="91"/>
    </row>
    <row r="240" spans="1:6" x14ac:dyDescent="0.25">
      <c r="A240" s="91" t="s">
        <v>293</v>
      </c>
      <c r="B240" s="87" t="s">
        <v>328</v>
      </c>
      <c r="C240" s="91" t="s">
        <v>19</v>
      </c>
      <c r="D240" s="91">
        <v>32.537999999999997</v>
      </c>
      <c r="E240" s="91"/>
      <c r="F240" s="91"/>
    </row>
    <row r="241" spans="1:6" ht="30" x14ac:dyDescent="0.25">
      <c r="A241" s="91" t="s">
        <v>294</v>
      </c>
      <c r="B241" s="87" t="s">
        <v>498</v>
      </c>
      <c r="C241" s="91" t="s">
        <v>19</v>
      </c>
      <c r="D241" s="91">
        <v>32.537999999999997</v>
      </c>
      <c r="E241" s="91"/>
      <c r="F241" s="91"/>
    </row>
    <row r="242" spans="1:6" ht="30" x14ac:dyDescent="0.25">
      <c r="A242" s="91">
        <v>15</v>
      </c>
      <c r="B242" s="87" t="s">
        <v>335</v>
      </c>
      <c r="C242" s="91" t="s">
        <v>19</v>
      </c>
      <c r="D242" s="91" t="s">
        <v>532</v>
      </c>
      <c r="E242" s="91"/>
      <c r="F242" s="91"/>
    </row>
    <row r="243" spans="1:6" x14ac:dyDescent="0.25">
      <c r="A243" s="91" t="s">
        <v>298</v>
      </c>
      <c r="B243" s="87" t="s">
        <v>499</v>
      </c>
      <c r="C243" s="91" t="s">
        <v>19</v>
      </c>
      <c r="D243" s="91">
        <v>188.42</v>
      </c>
      <c r="E243" s="91"/>
      <c r="F243" s="91"/>
    </row>
    <row r="244" spans="1:6" ht="30" x14ac:dyDescent="0.25">
      <c r="A244" s="91" t="s">
        <v>423</v>
      </c>
      <c r="B244" s="87" t="s">
        <v>500</v>
      </c>
      <c r="C244" s="91" t="s">
        <v>19</v>
      </c>
      <c r="D244" s="91">
        <v>188.42</v>
      </c>
      <c r="E244" s="91"/>
      <c r="F244" s="91"/>
    </row>
    <row r="245" spans="1:6" x14ac:dyDescent="0.25">
      <c r="A245" s="91" t="s">
        <v>424</v>
      </c>
      <c r="B245" s="87" t="s">
        <v>338</v>
      </c>
      <c r="C245" s="91" t="s">
        <v>369</v>
      </c>
      <c r="D245" s="91">
        <v>6.68</v>
      </c>
      <c r="E245" s="91"/>
      <c r="F245" s="91"/>
    </row>
    <row r="246" spans="1:6" ht="30" x14ac:dyDescent="0.25">
      <c r="A246" s="91" t="s">
        <v>425</v>
      </c>
      <c r="B246" s="87" t="s">
        <v>501</v>
      </c>
      <c r="C246" s="91" t="s">
        <v>368</v>
      </c>
      <c r="D246" s="91" t="s">
        <v>533</v>
      </c>
      <c r="E246" s="91"/>
      <c r="F246" s="91"/>
    </row>
    <row r="247" spans="1:6" ht="30" x14ac:dyDescent="0.25">
      <c r="A247" s="91" t="s">
        <v>426</v>
      </c>
      <c r="B247" s="87" t="s">
        <v>502</v>
      </c>
      <c r="C247" s="91" t="s">
        <v>368</v>
      </c>
      <c r="D247" s="91" t="s">
        <v>534</v>
      </c>
      <c r="E247" s="91"/>
      <c r="F247" s="91"/>
    </row>
    <row r="248" spans="1:6" ht="30" x14ac:dyDescent="0.25">
      <c r="A248" s="91" t="s">
        <v>427</v>
      </c>
      <c r="B248" s="87" t="s">
        <v>503</v>
      </c>
      <c r="C248" s="91" t="s">
        <v>368</v>
      </c>
      <c r="D248" s="91" t="s">
        <v>535</v>
      </c>
      <c r="E248" s="91"/>
      <c r="F248" s="91"/>
    </row>
    <row r="249" spans="1:6" ht="30" x14ac:dyDescent="0.25">
      <c r="A249" s="91" t="s">
        <v>428</v>
      </c>
      <c r="B249" s="87" t="s">
        <v>440</v>
      </c>
      <c r="C249" s="91" t="s">
        <v>368</v>
      </c>
      <c r="D249" s="91" t="s">
        <v>536</v>
      </c>
      <c r="E249" s="91"/>
      <c r="F249" s="91"/>
    </row>
    <row r="250" spans="1:6" ht="30" x14ac:dyDescent="0.25">
      <c r="A250" s="91" t="s">
        <v>486</v>
      </c>
      <c r="B250" s="87" t="s">
        <v>439</v>
      </c>
      <c r="C250" s="91" t="s">
        <v>368</v>
      </c>
      <c r="D250" s="91" t="s">
        <v>537</v>
      </c>
      <c r="E250" s="91"/>
      <c r="F250" s="91"/>
    </row>
    <row r="251" spans="1:6" ht="45" x14ac:dyDescent="0.25">
      <c r="A251" s="91" t="s">
        <v>487</v>
      </c>
      <c r="B251" s="87" t="s">
        <v>340</v>
      </c>
      <c r="C251" s="91" t="s">
        <v>368</v>
      </c>
      <c r="D251" s="91" t="s">
        <v>538</v>
      </c>
      <c r="E251" s="91"/>
      <c r="F251" s="91"/>
    </row>
    <row r="252" spans="1:6" ht="30" x14ac:dyDescent="0.25">
      <c r="A252" s="91">
        <v>16</v>
      </c>
      <c r="B252" s="87" t="s">
        <v>504</v>
      </c>
      <c r="C252" s="91" t="s">
        <v>368</v>
      </c>
      <c r="D252" s="91" t="s">
        <v>539</v>
      </c>
      <c r="E252" s="91"/>
      <c r="F252" s="91"/>
    </row>
    <row r="253" spans="1:6" ht="30" x14ac:dyDescent="0.25">
      <c r="A253" s="91" t="s">
        <v>299</v>
      </c>
      <c r="B253" s="87" t="s">
        <v>417</v>
      </c>
      <c r="C253" s="91" t="s">
        <v>368</v>
      </c>
      <c r="D253" s="91">
        <v>1.2699999999999999E-2</v>
      </c>
      <c r="E253" s="91"/>
      <c r="F253" s="91"/>
    </row>
    <row r="254" spans="1:6" ht="30" x14ac:dyDescent="0.25">
      <c r="A254" s="91">
        <v>17</v>
      </c>
      <c r="B254" s="87" t="s">
        <v>505</v>
      </c>
      <c r="C254" s="91" t="s">
        <v>369</v>
      </c>
      <c r="D254" s="91" t="s">
        <v>540</v>
      </c>
      <c r="E254" s="91"/>
      <c r="F254" s="91"/>
    </row>
    <row r="255" spans="1:6" x14ac:dyDescent="0.25">
      <c r="A255" s="91" t="s">
        <v>302</v>
      </c>
      <c r="B255" s="87" t="s">
        <v>506</v>
      </c>
      <c r="C255" s="91" t="s">
        <v>368</v>
      </c>
      <c r="D255" s="91">
        <v>1.7299999999999999E-2</v>
      </c>
      <c r="E255" s="91"/>
      <c r="F255" s="91"/>
    </row>
    <row r="256" spans="1:6" ht="45" x14ac:dyDescent="0.25">
      <c r="A256" s="91" t="s">
        <v>303</v>
      </c>
      <c r="B256" s="87" t="s">
        <v>332</v>
      </c>
      <c r="C256" s="91" t="s">
        <v>115</v>
      </c>
      <c r="D256" s="91" t="s">
        <v>541</v>
      </c>
      <c r="E256" s="91"/>
      <c r="F256" s="91"/>
    </row>
    <row r="257" spans="1:6" ht="30" x14ac:dyDescent="0.25">
      <c r="A257" s="91">
        <v>18</v>
      </c>
      <c r="B257" s="87" t="s">
        <v>507</v>
      </c>
      <c r="C257" s="91" t="s">
        <v>520</v>
      </c>
      <c r="D257" s="91" t="s">
        <v>542</v>
      </c>
      <c r="E257" s="91"/>
      <c r="F257" s="91"/>
    </row>
    <row r="258" spans="1:6" ht="30" x14ac:dyDescent="0.25">
      <c r="A258" s="91" t="s">
        <v>304</v>
      </c>
      <c r="B258" s="87" t="s">
        <v>508</v>
      </c>
      <c r="C258" s="91" t="s">
        <v>25</v>
      </c>
      <c r="D258" s="91">
        <v>1.4139999999999999</v>
      </c>
      <c r="E258" s="91"/>
      <c r="F258" s="91"/>
    </row>
    <row r="259" spans="1:6" ht="30" x14ac:dyDescent="0.25">
      <c r="A259" s="91">
        <v>19</v>
      </c>
      <c r="B259" s="87" t="s">
        <v>509</v>
      </c>
      <c r="C259" s="91" t="s">
        <v>520</v>
      </c>
      <c r="D259" s="91" t="s">
        <v>543</v>
      </c>
      <c r="E259" s="91"/>
      <c r="F259" s="91"/>
    </row>
    <row r="260" spans="1:6" ht="30" x14ac:dyDescent="0.25">
      <c r="A260" s="91" t="s">
        <v>306</v>
      </c>
      <c r="B260" s="87" t="s">
        <v>510</v>
      </c>
      <c r="C260" s="91" t="s">
        <v>25</v>
      </c>
      <c r="D260" s="91">
        <v>0.70699999999999996</v>
      </c>
      <c r="E260" s="91"/>
      <c r="F260" s="91"/>
    </row>
    <row r="261" spans="1:6" x14ac:dyDescent="0.25">
      <c r="A261" s="91">
        <v>20</v>
      </c>
      <c r="B261" s="87" t="s">
        <v>511</v>
      </c>
      <c r="C261" s="91" t="s">
        <v>520</v>
      </c>
      <c r="D261" s="91" t="s">
        <v>544</v>
      </c>
      <c r="E261" s="91"/>
      <c r="F261" s="91"/>
    </row>
    <row r="262" spans="1:6" ht="30" x14ac:dyDescent="0.25">
      <c r="A262" s="91" t="s">
        <v>307</v>
      </c>
      <c r="B262" s="87" t="s">
        <v>512</v>
      </c>
      <c r="C262" s="91" t="s">
        <v>25</v>
      </c>
      <c r="D262" s="91">
        <v>1.8180000000000001</v>
      </c>
      <c r="E262" s="91"/>
      <c r="F262" s="91"/>
    </row>
    <row r="263" spans="1:6" ht="30" x14ac:dyDescent="0.25">
      <c r="A263" s="91">
        <v>21</v>
      </c>
      <c r="B263" s="87" t="s">
        <v>513</v>
      </c>
      <c r="C263" s="91" t="s">
        <v>520</v>
      </c>
      <c r="D263" s="91" t="s">
        <v>543</v>
      </c>
      <c r="E263" s="91"/>
      <c r="F263" s="91"/>
    </row>
    <row r="264" spans="1:6" ht="30" x14ac:dyDescent="0.25">
      <c r="A264" s="91" t="s">
        <v>309</v>
      </c>
      <c r="B264" s="87" t="s">
        <v>514</v>
      </c>
      <c r="C264" s="91" t="s">
        <v>25</v>
      </c>
      <c r="D264" s="91">
        <v>0.70699999999999996</v>
      </c>
      <c r="E264" s="91"/>
      <c r="F264" s="91"/>
    </row>
    <row r="265" spans="1:6" x14ac:dyDescent="0.25">
      <c r="A265" s="91"/>
      <c r="B265" s="86" t="s">
        <v>488</v>
      </c>
      <c r="C265" s="91"/>
      <c r="D265" s="91"/>
      <c r="E265" s="91"/>
      <c r="F265" s="91"/>
    </row>
    <row r="266" spans="1:6" ht="60" x14ac:dyDescent="0.25">
      <c r="A266" s="91">
        <v>22</v>
      </c>
      <c r="B266" s="87" t="s">
        <v>515</v>
      </c>
      <c r="C266" s="91" t="s">
        <v>369</v>
      </c>
      <c r="D266" s="91" t="s">
        <v>545</v>
      </c>
      <c r="E266" s="91"/>
      <c r="F266" s="91"/>
    </row>
    <row r="267" spans="1:6" ht="30" x14ac:dyDescent="0.25">
      <c r="A267" s="91">
        <v>23</v>
      </c>
      <c r="B267" s="87" t="s">
        <v>516</v>
      </c>
      <c r="C267" s="91" t="s">
        <v>369</v>
      </c>
      <c r="D267" s="91">
        <v>92.92</v>
      </c>
      <c r="E267" s="91"/>
      <c r="F267" s="91"/>
    </row>
    <row r="268" spans="1:6" ht="45" x14ac:dyDescent="0.25">
      <c r="A268" s="91" t="s">
        <v>489</v>
      </c>
      <c r="B268" s="87" t="s">
        <v>349</v>
      </c>
      <c r="C268" s="91" t="s">
        <v>19</v>
      </c>
      <c r="D268" s="91" t="s">
        <v>546</v>
      </c>
      <c r="E268" s="91"/>
      <c r="F268" s="91"/>
    </row>
    <row r="269" spans="1:6" ht="30" x14ac:dyDescent="0.25">
      <c r="A269" s="91">
        <v>24</v>
      </c>
      <c r="B269" s="87" t="s">
        <v>517</v>
      </c>
      <c r="C269" s="91" t="s">
        <v>369</v>
      </c>
      <c r="D269" s="91">
        <v>92.92</v>
      </c>
      <c r="E269" s="91"/>
      <c r="F269" s="91"/>
    </row>
    <row r="270" spans="1:6" ht="30" x14ac:dyDescent="0.25">
      <c r="A270" s="91">
        <v>25</v>
      </c>
      <c r="B270" s="87" t="s">
        <v>518</v>
      </c>
      <c r="C270" s="91" t="s">
        <v>369</v>
      </c>
      <c r="D270" s="91">
        <v>92.92</v>
      </c>
      <c r="E270" s="91"/>
      <c r="F270" s="91"/>
    </row>
    <row r="271" spans="1:6" ht="45" x14ac:dyDescent="0.25">
      <c r="A271" s="91" t="s">
        <v>490</v>
      </c>
      <c r="B271" s="87" t="s">
        <v>519</v>
      </c>
      <c r="C271" s="91" t="s">
        <v>368</v>
      </c>
      <c r="D271" s="91" t="s">
        <v>547</v>
      </c>
      <c r="E271" s="91"/>
      <c r="F271" s="91"/>
    </row>
    <row r="272" spans="1:6" s="85" customFormat="1" x14ac:dyDescent="0.25">
      <c r="A272" s="90"/>
      <c r="B272" s="84" t="s">
        <v>548</v>
      </c>
      <c r="C272" s="90"/>
      <c r="D272" s="90"/>
      <c r="E272" s="90"/>
      <c r="F272" s="90"/>
    </row>
    <row r="273" spans="1:6" x14ac:dyDescent="0.25">
      <c r="A273" s="91"/>
      <c r="B273" s="86" t="s">
        <v>549</v>
      </c>
      <c r="C273" s="91"/>
      <c r="D273" s="91"/>
      <c r="E273" s="91"/>
      <c r="F273" s="91"/>
    </row>
    <row r="274" spans="1:6" ht="30" x14ac:dyDescent="0.25">
      <c r="A274" s="91">
        <v>5</v>
      </c>
      <c r="B274" s="87" t="s">
        <v>552</v>
      </c>
      <c r="C274" s="91" t="s">
        <v>561</v>
      </c>
      <c r="D274" s="91" t="s">
        <v>564</v>
      </c>
      <c r="E274" s="91"/>
      <c r="F274" s="91"/>
    </row>
    <row r="275" spans="1:6" ht="30" x14ac:dyDescent="0.25">
      <c r="A275" s="91">
        <v>6</v>
      </c>
      <c r="B275" s="87" t="s">
        <v>553</v>
      </c>
      <c r="C275" s="91" t="s">
        <v>562</v>
      </c>
      <c r="D275" s="91">
        <v>1</v>
      </c>
      <c r="E275" s="91"/>
      <c r="F275" s="91"/>
    </row>
    <row r="276" spans="1:6" x14ac:dyDescent="0.25">
      <c r="A276" s="91">
        <v>7</v>
      </c>
      <c r="B276" s="87" t="s">
        <v>554</v>
      </c>
      <c r="C276" s="91" t="s">
        <v>563</v>
      </c>
      <c r="D276" s="91">
        <v>4</v>
      </c>
      <c r="E276" s="91"/>
      <c r="F276" s="91"/>
    </row>
    <row r="277" spans="1:6" ht="30" x14ac:dyDescent="0.25">
      <c r="A277" s="91">
        <v>8</v>
      </c>
      <c r="B277" s="87" t="s">
        <v>555</v>
      </c>
      <c r="C277" s="91" t="s">
        <v>20</v>
      </c>
      <c r="D277" s="91">
        <v>2</v>
      </c>
      <c r="E277" s="91"/>
      <c r="F277" s="91"/>
    </row>
    <row r="278" spans="1:6" x14ac:dyDescent="0.25">
      <c r="A278" s="91">
        <v>9</v>
      </c>
      <c r="B278" s="87" t="s">
        <v>556</v>
      </c>
      <c r="C278" s="91" t="s">
        <v>563</v>
      </c>
      <c r="D278" s="91">
        <v>2</v>
      </c>
      <c r="E278" s="91"/>
      <c r="F278" s="91"/>
    </row>
    <row r="279" spans="1:6" x14ac:dyDescent="0.25">
      <c r="A279" s="91">
        <v>10</v>
      </c>
      <c r="B279" s="87" t="s">
        <v>557</v>
      </c>
      <c r="C279" s="91" t="s">
        <v>563</v>
      </c>
      <c r="D279" s="91">
        <v>2</v>
      </c>
      <c r="E279" s="91"/>
      <c r="F279" s="91"/>
    </row>
    <row r="280" spans="1:6" x14ac:dyDescent="0.25">
      <c r="A280" s="91">
        <v>11</v>
      </c>
      <c r="B280" s="87" t="s">
        <v>558</v>
      </c>
      <c r="C280" s="91" t="s">
        <v>20</v>
      </c>
      <c r="D280" s="91">
        <v>9</v>
      </c>
      <c r="E280" s="91"/>
      <c r="F280" s="91"/>
    </row>
    <row r="281" spans="1:6" x14ac:dyDescent="0.25">
      <c r="A281" s="91">
        <v>12</v>
      </c>
      <c r="B281" s="87" t="s">
        <v>559</v>
      </c>
      <c r="C281" s="91" t="s">
        <v>20</v>
      </c>
      <c r="D281" s="91">
        <v>27</v>
      </c>
      <c r="E281" s="91"/>
      <c r="F281" s="91"/>
    </row>
    <row r="282" spans="1:6" x14ac:dyDescent="0.25">
      <c r="A282" s="91"/>
      <c r="B282" s="86" t="s">
        <v>550</v>
      </c>
      <c r="C282" s="91"/>
      <c r="D282" s="91"/>
      <c r="E282" s="91"/>
      <c r="F282" s="91"/>
    </row>
    <row r="283" spans="1:6" ht="30" x14ac:dyDescent="0.25">
      <c r="A283" s="91">
        <v>13</v>
      </c>
      <c r="B283" s="87" t="s">
        <v>560</v>
      </c>
      <c r="C283" s="91" t="s">
        <v>561</v>
      </c>
      <c r="D283" s="91" t="s">
        <v>565</v>
      </c>
      <c r="E283" s="91"/>
      <c r="F283" s="91"/>
    </row>
    <row r="284" spans="1:6" ht="30" x14ac:dyDescent="0.25">
      <c r="A284" s="91">
        <v>14</v>
      </c>
      <c r="B284" s="87" t="s">
        <v>553</v>
      </c>
      <c r="C284" s="91" t="s">
        <v>562</v>
      </c>
      <c r="D284" s="91">
        <v>1</v>
      </c>
      <c r="E284" s="91"/>
      <c r="F284" s="91"/>
    </row>
    <row r="285" spans="1:6" x14ac:dyDescent="0.25">
      <c r="A285" s="91">
        <v>15</v>
      </c>
      <c r="B285" s="87" t="s">
        <v>554</v>
      </c>
      <c r="C285" s="91" t="s">
        <v>563</v>
      </c>
      <c r="D285" s="91">
        <v>4</v>
      </c>
      <c r="E285" s="91"/>
      <c r="F285" s="91"/>
    </row>
    <row r="286" spans="1:6" ht="30" x14ac:dyDescent="0.25">
      <c r="A286" s="91">
        <v>16</v>
      </c>
      <c r="B286" s="87" t="s">
        <v>555</v>
      </c>
      <c r="C286" s="91" t="s">
        <v>20</v>
      </c>
      <c r="D286" s="91">
        <v>2</v>
      </c>
      <c r="E286" s="91"/>
      <c r="F286" s="91"/>
    </row>
    <row r="287" spans="1:6" x14ac:dyDescent="0.25">
      <c r="A287" s="91">
        <v>17</v>
      </c>
      <c r="B287" s="87" t="s">
        <v>556</v>
      </c>
      <c r="C287" s="91" t="s">
        <v>563</v>
      </c>
      <c r="D287" s="91">
        <v>2</v>
      </c>
      <c r="E287" s="91"/>
      <c r="F287" s="91"/>
    </row>
    <row r="288" spans="1:6" x14ac:dyDescent="0.25">
      <c r="A288" s="91">
        <v>18</v>
      </c>
      <c r="B288" s="87" t="s">
        <v>557</v>
      </c>
      <c r="C288" s="91" t="s">
        <v>563</v>
      </c>
      <c r="D288" s="91">
        <v>2</v>
      </c>
      <c r="E288" s="91"/>
      <c r="F288" s="91"/>
    </row>
    <row r="289" spans="1:6" x14ac:dyDescent="0.25">
      <c r="A289" s="91">
        <v>19</v>
      </c>
      <c r="B289" s="87" t="s">
        <v>558</v>
      </c>
      <c r="C289" s="91" t="s">
        <v>20</v>
      </c>
      <c r="D289" s="91">
        <v>2</v>
      </c>
      <c r="E289" s="91"/>
      <c r="F289" s="91"/>
    </row>
    <row r="290" spans="1:6" x14ac:dyDescent="0.25">
      <c r="A290" s="91">
        <v>20</v>
      </c>
      <c r="B290" s="87" t="s">
        <v>559</v>
      </c>
      <c r="C290" s="91" t="s">
        <v>20</v>
      </c>
      <c r="D290" s="91">
        <v>6</v>
      </c>
      <c r="E290" s="91"/>
      <c r="F290" s="91"/>
    </row>
    <row r="291" spans="1:6" x14ac:dyDescent="0.25">
      <c r="A291" s="91"/>
      <c r="B291" s="86" t="s">
        <v>551</v>
      </c>
      <c r="C291" s="91"/>
      <c r="D291" s="91"/>
      <c r="E291" s="91"/>
      <c r="F291" s="91"/>
    </row>
    <row r="292" spans="1:6" ht="30" x14ac:dyDescent="0.25">
      <c r="A292" s="91">
        <v>21</v>
      </c>
      <c r="B292" s="87" t="s">
        <v>560</v>
      </c>
      <c r="C292" s="91" t="s">
        <v>561</v>
      </c>
      <c r="D292" s="91" t="s">
        <v>565</v>
      </c>
      <c r="E292" s="91"/>
      <c r="F292" s="91"/>
    </row>
    <row r="293" spans="1:6" ht="30" x14ac:dyDescent="0.25">
      <c r="A293" s="91">
        <v>22</v>
      </c>
      <c r="B293" s="87" t="s">
        <v>553</v>
      </c>
      <c r="C293" s="91" t="s">
        <v>562</v>
      </c>
      <c r="D293" s="91">
        <v>1</v>
      </c>
      <c r="E293" s="91"/>
      <c r="F293" s="91"/>
    </row>
    <row r="294" spans="1:6" x14ac:dyDescent="0.25">
      <c r="A294" s="91">
        <v>23</v>
      </c>
      <c r="B294" s="87" t="s">
        <v>554</v>
      </c>
      <c r="C294" s="91" t="s">
        <v>563</v>
      </c>
      <c r="D294" s="91">
        <v>4</v>
      </c>
      <c r="E294" s="91"/>
      <c r="F294" s="91"/>
    </row>
    <row r="295" spans="1:6" ht="30" x14ac:dyDescent="0.25">
      <c r="A295" s="91">
        <v>24</v>
      </c>
      <c r="B295" s="87" t="s">
        <v>555</v>
      </c>
      <c r="C295" s="91" t="s">
        <v>20</v>
      </c>
      <c r="D295" s="91">
        <v>2</v>
      </c>
      <c r="E295" s="91"/>
      <c r="F295" s="91"/>
    </row>
    <row r="296" spans="1:6" x14ac:dyDescent="0.25">
      <c r="A296" s="91">
        <v>25</v>
      </c>
      <c r="B296" s="87" t="s">
        <v>556</v>
      </c>
      <c r="C296" s="91" t="s">
        <v>563</v>
      </c>
      <c r="D296" s="91">
        <v>2</v>
      </c>
      <c r="E296" s="91"/>
      <c r="F296" s="91"/>
    </row>
    <row r="297" spans="1:6" x14ac:dyDescent="0.25">
      <c r="A297" s="91">
        <v>26</v>
      </c>
      <c r="B297" s="87" t="s">
        <v>557</v>
      </c>
      <c r="C297" s="91" t="s">
        <v>563</v>
      </c>
      <c r="D297" s="91">
        <v>2</v>
      </c>
      <c r="E297" s="91"/>
      <c r="F297" s="91"/>
    </row>
    <row r="298" spans="1:6" x14ac:dyDescent="0.25">
      <c r="A298" s="91">
        <v>27</v>
      </c>
      <c r="B298" s="87" t="s">
        <v>558</v>
      </c>
      <c r="C298" s="91" t="s">
        <v>20</v>
      </c>
      <c r="D298" s="91">
        <v>2</v>
      </c>
      <c r="E298" s="91"/>
      <c r="F298" s="91"/>
    </row>
    <row r="299" spans="1:6" x14ac:dyDescent="0.25">
      <c r="A299" s="91">
        <v>28</v>
      </c>
      <c r="B299" s="87" t="s">
        <v>559</v>
      </c>
      <c r="C299" s="91" t="s">
        <v>20</v>
      </c>
      <c r="D299" s="91">
        <v>6</v>
      </c>
      <c r="E299" s="91"/>
      <c r="F299" s="91"/>
    </row>
  </sheetData>
  <autoFilter ref="A1:D299" xr:uid="{92CF1DC6-9DE5-44E5-8983-743019A77867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76A61-4238-492B-900A-2D249875ED0C}">
  <dimension ref="A1:L50"/>
  <sheetViews>
    <sheetView workbookViewId="0">
      <pane ySplit="1" topLeftCell="A2" activePane="bottomLeft" state="frozen"/>
      <selection activeCell="A14" sqref="A14:XFD14"/>
      <selection pane="bottomLeft" activeCell="G9" sqref="G9"/>
    </sheetView>
  </sheetViews>
  <sheetFormatPr defaultRowHeight="15.75" x14ac:dyDescent="0.25"/>
  <cols>
    <col min="1" max="1" width="10.85546875" style="46" customWidth="1"/>
    <col min="2" max="2" width="73" style="46" customWidth="1"/>
    <col min="3" max="3" width="33.85546875" style="46" customWidth="1"/>
    <col min="4" max="4" width="20" style="46" customWidth="1"/>
    <col min="5" max="5" width="25.85546875" style="46" customWidth="1"/>
    <col min="6" max="7" width="10.85546875" style="46" customWidth="1"/>
    <col min="8" max="8" width="14.85546875" style="46" customWidth="1"/>
    <col min="9" max="9" width="21.85546875" style="46" customWidth="1"/>
    <col min="10" max="11" width="19.85546875" style="46" customWidth="1"/>
    <col min="12" max="12" width="21.85546875" style="46" customWidth="1"/>
    <col min="13" max="16384" width="9.140625" style="46"/>
  </cols>
  <sheetData>
    <row r="1" spans="1:12" s="35" customFormat="1" ht="47.25" x14ac:dyDescent="0.25">
      <c r="A1" s="33"/>
      <c r="B1" s="34" t="s">
        <v>48</v>
      </c>
      <c r="C1" s="33" t="s">
        <v>59</v>
      </c>
      <c r="D1" s="34" t="s">
        <v>60</v>
      </c>
      <c r="E1" s="34" t="s">
        <v>122</v>
      </c>
      <c r="F1" s="34" t="s">
        <v>61</v>
      </c>
      <c r="G1" s="34" t="s">
        <v>123</v>
      </c>
      <c r="H1" s="34" t="s">
        <v>62</v>
      </c>
      <c r="I1" s="34" t="s">
        <v>124</v>
      </c>
      <c r="J1" s="34" t="s">
        <v>92</v>
      </c>
      <c r="K1" s="34" t="s">
        <v>93</v>
      </c>
      <c r="L1" s="34" t="s">
        <v>125</v>
      </c>
    </row>
    <row r="2" spans="1:12" s="42" customFormat="1" x14ac:dyDescent="0.25">
      <c r="A2" s="36"/>
      <c r="B2" s="37" t="s">
        <v>94</v>
      </c>
      <c r="C2" s="38"/>
      <c r="D2" s="37"/>
      <c r="E2" s="39"/>
      <c r="F2" s="38"/>
      <c r="G2" s="40"/>
      <c r="H2" s="37"/>
      <c r="I2" s="37"/>
      <c r="J2" s="41"/>
      <c r="K2" s="41">
        <f>SUM(K3:K26)</f>
        <v>0</v>
      </c>
      <c r="L2" s="37"/>
    </row>
    <row r="3" spans="1:12" ht="63" x14ac:dyDescent="0.25">
      <c r="A3" s="10">
        <v>1</v>
      </c>
      <c r="B3" s="43" t="s">
        <v>58</v>
      </c>
      <c r="C3" s="9" t="s">
        <v>126</v>
      </c>
      <c r="D3" s="43"/>
      <c r="E3" s="44" t="s">
        <v>69</v>
      </c>
      <c r="F3" s="9" t="s">
        <v>15</v>
      </c>
      <c r="G3" s="11">
        <v>1</v>
      </c>
      <c r="H3" s="43"/>
      <c r="I3" s="43"/>
      <c r="J3" s="45">
        <v>0</v>
      </c>
      <c r="K3" s="45">
        <f>G3*J3</f>
        <v>0</v>
      </c>
      <c r="L3" s="27" t="s">
        <v>106</v>
      </c>
    </row>
    <row r="4" spans="1:12" x14ac:dyDescent="0.25">
      <c r="A4" s="10">
        <v>2</v>
      </c>
      <c r="B4" s="47" t="s">
        <v>63</v>
      </c>
      <c r="C4" s="43"/>
      <c r="D4" s="43"/>
      <c r="E4" s="43"/>
      <c r="F4" s="9" t="s">
        <v>15</v>
      </c>
      <c r="G4" s="11">
        <v>1</v>
      </c>
      <c r="H4" s="43"/>
      <c r="I4" s="11" t="s">
        <v>64</v>
      </c>
      <c r="J4" s="45">
        <v>0</v>
      </c>
      <c r="K4" s="45">
        <f t="shared" ref="K4:K26" si="0">G4*J4</f>
        <v>0</v>
      </c>
      <c r="L4" s="11"/>
    </row>
    <row r="5" spans="1:12" x14ac:dyDescent="0.25">
      <c r="A5" s="10">
        <v>3</v>
      </c>
      <c r="B5" s="47" t="s">
        <v>70</v>
      </c>
      <c r="C5" s="43"/>
      <c r="D5" s="43"/>
      <c r="E5" s="43"/>
      <c r="F5" s="43"/>
      <c r="G5" s="43"/>
      <c r="H5" s="43"/>
      <c r="I5" s="43"/>
      <c r="J5" s="45">
        <v>0</v>
      </c>
      <c r="K5" s="45">
        <f t="shared" si="0"/>
        <v>0</v>
      </c>
      <c r="L5" s="43"/>
    </row>
    <row r="6" spans="1:12" x14ac:dyDescent="0.25">
      <c r="A6" s="9" t="s">
        <v>127</v>
      </c>
      <c r="B6" s="43" t="s">
        <v>49</v>
      </c>
      <c r="C6" s="9" t="s">
        <v>128</v>
      </c>
      <c r="D6" s="43"/>
      <c r="E6" s="44" t="s">
        <v>71</v>
      </c>
      <c r="F6" s="9" t="s">
        <v>15</v>
      </c>
      <c r="G6" s="10">
        <v>21</v>
      </c>
      <c r="H6" s="48">
        <v>5.0000000000000001E-3</v>
      </c>
      <c r="I6" s="43"/>
      <c r="J6" s="45">
        <v>0</v>
      </c>
      <c r="K6" s="45">
        <f t="shared" si="0"/>
        <v>0</v>
      </c>
      <c r="L6" s="43"/>
    </row>
    <row r="7" spans="1:12" x14ac:dyDescent="0.25">
      <c r="A7" s="9" t="s">
        <v>129</v>
      </c>
      <c r="B7" s="49" t="s">
        <v>72</v>
      </c>
      <c r="C7" s="9" t="s">
        <v>130</v>
      </c>
      <c r="D7" s="43"/>
      <c r="E7" s="44" t="s">
        <v>71</v>
      </c>
      <c r="F7" s="9" t="s">
        <v>15</v>
      </c>
      <c r="G7" s="10">
        <v>60</v>
      </c>
      <c r="H7" s="43"/>
      <c r="I7" s="43"/>
      <c r="J7" s="45">
        <v>0</v>
      </c>
      <c r="K7" s="45">
        <f t="shared" si="0"/>
        <v>0</v>
      </c>
      <c r="L7" s="43"/>
    </row>
    <row r="8" spans="1:12" ht="31.5" x14ac:dyDescent="0.25">
      <c r="A8" s="9" t="s">
        <v>131</v>
      </c>
      <c r="B8" s="43" t="s">
        <v>75</v>
      </c>
      <c r="C8" s="9" t="s">
        <v>132</v>
      </c>
      <c r="D8" s="43"/>
      <c r="E8" s="44" t="s">
        <v>71</v>
      </c>
      <c r="F8" s="9" t="s">
        <v>15</v>
      </c>
      <c r="G8" s="10">
        <v>8</v>
      </c>
      <c r="H8" s="43"/>
      <c r="I8" s="43"/>
      <c r="J8" s="45">
        <v>0</v>
      </c>
      <c r="K8" s="45">
        <f t="shared" si="0"/>
        <v>0</v>
      </c>
      <c r="L8" s="43"/>
    </row>
    <row r="9" spans="1:12" x14ac:dyDescent="0.25">
      <c r="A9" s="9" t="s">
        <v>133</v>
      </c>
      <c r="B9" s="43" t="s">
        <v>76</v>
      </c>
      <c r="C9" s="9" t="s">
        <v>134</v>
      </c>
      <c r="D9" s="43"/>
      <c r="E9" s="44" t="s">
        <v>71</v>
      </c>
      <c r="F9" s="9" t="s">
        <v>15</v>
      </c>
      <c r="G9" s="10">
        <v>4</v>
      </c>
      <c r="H9" s="43"/>
      <c r="I9" s="43"/>
      <c r="J9" s="45">
        <v>0</v>
      </c>
      <c r="K9" s="45">
        <f t="shared" si="0"/>
        <v>0</v>
      </c>
      <c r="L9" s="43"/>
    </row>
    <row r="10" spans="1:12" x14ac:dyDescent="0.25">
      <c r="A10" s="9" t="s">
        <v>135</v>
      </c>
      <c r="B10" s="49" t="s">
        <v>77</v>
      </c>
      <c r="C10" s="44" t="s">
        <v>78</v>
      </c>
      <c r="D10" s="43"/>
      <c r="E10" s="44" t="s">
        <v>71</v>
      </c>
      <c r="F10" s="9" t="s">
        <v>15</v>
      </c>
      <c r="G10" s="10">
        <v>32</v>
      </c>
      <c r="H10" s="43"/>
      <c r="I10" s="43"/>
      <c r="J10" s="45">
        <v>0</v>
      </c>
      <c r="K10" s="45">
        <f t="shared" si="0"/>
        <v>0</v>
      </c>
      <c r="L10" s="43"/>
    </row>
    <row r="11" spans="1:12" x14ac:dyDescent="0.25">
      <c r="A11" s="9" t="s">
        <v>136</v>
      </c>
      <c r="B11" s="49" t="s">
        <v>50</v>
      </c>
      <c r="C11" s="44" t="s">
        <v>79</v>
      </c>
      <c r="D11" s="43"/>
      <c r="E11" s="44" t="s">
        <v>71</v>
      </c>
      <c r="F11" s="9" t="s">
        <v>15</v>
      </c>
      <c r="G11" s="10">
        <v>32</v>
      </c>
      <c r="H11" s="43"/>
      <c r="I11" s="43"/>
      <c r="J11" s="45">
        <v>0</v>
      </c>
      <c r="K11" s="45">
        <f t="shared" si="0"/>
        <v>0</v>
      </c>
      <c r="L11" s="43"/>
    </row>
    <row r="12" spans="1:12" x14ac:dyDescent="0.25">
      <c r="A12" s="9" t="s">
        <v>137</v>
      </c>
      <c r="B12" s="49" t="s">
        <v>81</v>
      </c>
      <c r="C12" s="9" t="s">
        <v>80</v>
      </c>
      <c r="D12" s="43"/>
      <c r="E12" s="44" t="s">
        <v>71</v>
      </c>
      <c r="F12" s="9" t="s">
        <v>15</v>
      </c>
      <c r="G12" s="10">
        <v>4</v>
      </c>
      <c r="H12" s="43"/>
      <c r="I12" s="43"/>
      <c r="J12" s="45">
        <v>0</v>
      </c>
      <c r="K12" s="45">
        <f t="shared" si="0"/>
        <v>0</v>
      </c>
      <c r="L12" s="43"/>
    </row>
    <row r="13" spans="1:12" x14ac:dyDescent="0.25">
      <c r="A13" s="9" t="s">
        <v>138</v>
      </c>
      <c r="B13" s="43" t="s">
        <v>51</v>
      </c>
      <c r="C13" s="9" t="s">
        <v>139</v>
      </c>
      <c r="D13" s="43"/>
      <c r="E13" s="44" t="s">
        <v>71</v>
      </c>
      <c r="F13" s="9" t="s">
        <v>15</v>
      </c>
      <c r="G13" s="10">
        <v>24</v>
      </c>
      <c r="H13" s="43"/>
      <c r="I13" s="43"/>
      <c r="J13" s="45">
        <v>0</v>
      </c>
      <c r="K13" s="45">
        <f t="shared" si="0"/>
        <v>0</v>
      </c>
      <c r="L13" s="43"/>
    </row>
    <row r="14" spans="1:12" x14ac:dyDescent="0.25">
      <c r="A14" s="9" t="s">
        <v>140</v>
      </c>
      <c r="B14" s="43" t="s">
        <v>82</v>
      </c>
      <c r="C14" s="9" t="s">
        <v>141</v>
      </c>
      <c r="D14" s="43"/>
      <c r="E14" s="44" t="s">
        <v>71</v>
      </c>
      <c r="F14" s="9" t="s">
        <v>15</v>
      </c>
      <c r="G14" s="10">
        <v>6</v>
      </c>
      <c r="H14" s="43"/>
      <c r="I14" s="43"/>
      <c r="J14" s="45">
        <v>0</v>
      </c>
      <c r="K14" s="45">
        <f t="shared" si="0"/>
        <v>0</v>
      </c>
      <c r="L14" s="43"/>
    </row>
    <row r="15" spans="1:12" x14ac:dyDescent="0.25">
      <c r="A15" s="9" t="s">
        <v>142</v>
      </c>
      <c r="B15" s="49" t="s">
        <v>52</v>
      </c>
      <c r="C15" s="9" t="s">
        <v>143</v>
      </c>
      <c r="D15" s="43"/>
      <c r="E15" s="44" t="s">
        <v>71</v>
      </c>
      <c r="F15" s="9" t="s">
        <v>15</v>
      </c>
      <c r="G15" s="10">
        <v>48</v>
      </c>
      <c r="H15" s="43"/>
      <c r="I15" s="43"/>
      <c r="J15" s="45">
        <v>0</v>
      </c>
      <c r="K15" s="45">
        <f t="shared" si="0"/>
        <v>0</v>
      </c>
      <c r="L15" s="43"/>
    </row>
    <row r="16" spans="1:12" x14ac:dyDescent="0.25">
      <c r="A16" s="9" t="s">
        <v>144</v>
      </c>
      <c r="B16" s="49" t="s">
        <v>83</v>
      </c>
      <c r="C16" s="9" t="s">
        <v>145</v>
      </c>
      <c r="D16" s="43"/>
      <c r="E16" s="44" t="s">
        <v>71</v>
      </c>
      <c r="F16" s="9" t="s">
        <v>15</v>
      </c>
      <c r="G16" s="10">
        <v>48</v>
      </c>
      <c r="H16" s="43"/>
      <c r="I16" s="43"/>
      <c r="J16" s="45">
        <v>0</v>
      </c>
      <c r="K16" s="45">
        <f t="shared" si="0"/>
        <v>0</v>
      </c>
      <c r="L16" s="43"/>
    </row>
    <row r="17" spans="1:12" x14ac:dyDescent="0.25">
      <c r="A17" s="9" t="s">
        <v>146</v>
      </c>
      <c r="B17" s="43" t="s">
        <v>66</v>
      </c>
      <c r="C17" s="9" t="s">
        <v>147</v>
      </c>
      <c r="D17" s="43"/>
      <c r="E17" s="44" t="s">
        <v>71</v>
      </c>
      <c r="F17" s="9" t="s">
        <v>15</v>
      </c>
      <c r="G17" s="10">
        <v>12</v>
      </c>
      <c r="H17" s="43"/>
      <c r="I17" s="43"/>
      <c r="J17" s="45">
        <v>0</v>
      </c>
      <c r="K17" s="45">
        <f t="shared" si="0"/>
        <v>0</v>
      </c>
      <c r="L17" s="43"/>
    </row>
    <row r="18" spans="1:12" x14ac:dyDescent="0.25">
      <c r="A18" s="9" t="s">
        <v>148</v>
      </c>
      <c r="B18" s="43" t="s">
        <v>84</v>
      </c>
      <c r="C18" s="9" t="s">
        <v>141</v>
      </c>
      <c r="D18" s="43"/>
      <c r="E18" s="44" t="s">
        <v>71</v>
      </c>
      <c r="F18" s="9" t="s">
        <v>15</v>
      </c>
      <c r="G18" s="10">
        <v>6</v>
      </c>
      <c r="H18" s="43"/>
      <c r="I18" s="43"/>
      <c r="J18" s="45">
        <v>0</v>
      </c>
      <c r="K18" s="45">
        <f t="shared" si="0"/>
        <v>0</v>
      </c>
      <c r="L18" s="43"/>
    </row>
    <row r="19" spans="1:12" x14ac:dyDescent="0.25">
      <c r="A19" s="9" t="s">
        <v>149</v>
      </c>
      <c r="B19" s="49" t="s">
        <v>85</v>
      </c>
      <c r="C19" s="9" t="s">
        <v>150</v>
      </c>
      <c r="D19" s="43"/>
      <c r="E19" s="44" t="s">
        <v>71</v>
      </c>
      <c r="F19" s="9" t="s">
        <v>15</v>
      </c>
      <c r="G19" s="10">
        <v>12</v>
      </c>
      <c r="H19" s="43"/>
      <c r="I19" s="43"/>
      <c r="J19" s="45">
        <v>0</v>
      </c>
      <c r="K19" s="45">
        <f t="shared" si="0"/>
        <v>0</v>
      </c>
      <c r="L19" s="43"/>
    </row>
    <row r="20" spans="1:12" x14ac:dyDescent="0.25">
      <c r="A20" s="9" t="s">
        <v>151</v>
      </c>
      <c r="B20" s="49" t="s">
        <v>74</v>
      </c>
      <c r="C20" s="9" t="s">
        <v>152</v>
      </c>
      <c r="D20" s="43"/>
      <c r="E20" s="44" t="s">
        <v>71</v>
      </c>
      <c r="F20" s="9" t="s">
        <v>15</v>
      </c>
      <c r="G20" s="10">
        <v>12</v>
      </c>
      <c r="H20" s="43"/>
      <c r="I20" s="43"/>
      <c r="J20" s="45">
        <v>0</v>
      </c>
      <c r="K20" s="45">
        <f t="shared" si="0"/>
        <v>0</v>
      </c>
      <c r="L20" s="43"/>
    </row>
    <row r="21" spans="1:12" x14ac:dyDescent="0.25">
      <c r="A21" s="9" t="s">
        <v>153</v>
      </c>
      <c r="B21" s="43" t="s">
        <v>88</v>
      </c>
      <c r="C21" s="44" t="s">
        <v>89</v>
      </c>
      <c r="D21" s="43"/>
      <c r="E21" s="44" t="s">
        <v>71</v>
      </c>
      <c r="F21" s="9" t="s">
        <v>15</v>
      </c>
      <c r="G21" s="10">
        <v>12</v>
      </c>
      <c r="H21" s="43"/>
      <c r="I21" s="43"/>
      <c r="J21" s="45">
        <v>0</v>
      </c>
      <c r="K21" s="45">
        <f t="shared" si="0"/>
        <v>0</v>
      </c>
      <c r="L21" s="43"/>
    </row>
    <row r="22" spans="1:12" x14ac:dyDescent="0.25">
      <c r="A22" s="10">
        <v>4</v>
      </c>
      <c r="B22" s="47" t="s">
        <v>53</v>
      </c>
      <c r="C22" s="43"/>
      <c r="D22" s="43"/>
      <c r="E22" s="43"/>
      <c r="F22" s="43"/>
      <c r="G22" s="43"/>
      <c r="H22" s="43"/>
      <c r="I22" s="11" t="s">
        <v>64</v>
      </c>
      <c r="J22" s="45">
        <v>0</v>
      </c>
      <c r="K22" s="45">
        <f t="shared" si="0"/>
        <v>0</v>
      </c>
      <c r="L22" s="11"/>
    </row>
    <row r="23" spans="1:12" x14ac:dyDescent="0.25">
      <c r="A23" s="9" t="s">
        <v>154</v>
      </c>
      <c r="B23" s="49" t="s">
        <v>54</v>
      </c>
      <c r="C23" s="44" t="s">
        <v>90</v>
      </c>
      <c r="D23" s="43"/>
      <c r="E23" s="43"/>
      <c r="F23" s="9" t="s">
        <v>16</v>
      </c>
      <c r="G23" s="10">
        <v>53</v>
      </c>
      <c r="H23" s="10">
        <v>2</v>
      </c>
      <c r="I23" s="43"/>
      <c r="J23" s="45">
        <v>0</v>
      </c>
      <c r="K23" s="45">
        <f t="shared" si="0"/>
        <v>0</v>
      </c>
      <c r="L23" s="43"/>
    </row>
    <row r="24" spans="1:12" x14ac:dyDescent="0.25">
      <c r="A24" s="9" t="s">
        <v>155</v>
      </c>
      <c r="B24" s="43" t="s">
        <v>55</v>
      </c>
      <c r="C24" s="44" t="s">
        <v>91</v>
      </c>
      <c r="D24" s="43"/>
      <c r="E24" s="43"/>
      <c r="F24" s="9" t="s">
        <v>15</v>
      </c>
      <c r="G24" s="10">
        <v>12</v>
      </c>
      <c r="H24" s="12">
        <v>3.14</v>
      </c>
      <c r="I24" s="43"/>
      <c r="J24" s="45">
        <v>0</v>
      </c>
      <c r="K24" s="45">
        <f t="shared" si="0"/>
        <v>0</v>
      </c>
      <c r="L24" s="43"/>
    </row>
    <row r="25" spans="1:12" x14ac:dyDescent="0.25">
      <c r="A25" s="10">
        <v>5</v>
      </c>
      <c r="B25" s="49" t="s">
        <v>56</v>
      </c>
      <c r="C25" s="43"/>
      <c r="D25" s="43"/>
      <c r="E25" s="43"/>
      <c r="F25" s="43"/>
      <c r="G25" s="43"/>
      <c r="H25" s="43"/>
      <c r="I25" s="43"/>
      <c r="J25" s="45">
        <v>0</v>
      </c>
      <c r="K25" s="45">
        <f t="shared" si="0"/>
        <v>0</v>
      </c>
      <c r="L25" s="43"/>
    </row>
    <row r="26" spans="1:12" x14ac:dyDescent="0.25">
      <c r="A26" s="9" t="s">
        <v>156</v>
      </c>
      <c r="B26" s="49" t="s">
        <v>57</v>
      </c>
      <c r="C26" s="43"/>
      <c r="D26" s="43"/>
      <c r="E26" s="43"/>
      <c r="F26" s="9" t="s">
        <v>15</v>
      </c>
      <c r="G26" s="10">
        <v>55</v>
      </c>
      <c r="H26" s="43"/>
      <c r="I26" s="43"/>
      <c r="J26" s="45">
        <v>0</v>
      </c>
      <c r="K26" s="45">
        <f t="shared" si="0"/>
        <v>0</v>
      </c>
      <c r="L26" s="43"/>
    </row>
    <row r="27" spans="1:12" s="42" customFormat="1" x14ac:dyDescent="0.25">
      <c r="A27" s="36"/>
      <c r="B27" s="37" t="s">
        <v>96</v>
      </c>
      <c r="C27" s="38"/>
      <c r="D27" s="37"/>
      <c r="E27" s="39"/>
      <c r="F27" s="38"/>
      <c r="G27" s="40"/>
      <c r="H27" s="37"/>
      <c r="I27" s="37"/>
      <c r="J27" s="41"/>
      <c r="K27" s="41">
        <f>SUM(K28:K50)</f>
        <v>0</v>
      </c>
      <c r="L27" s="37"/>
    </row>
    <row r="28" spans="1:12" ht="31.5" x14ac:dyDescent="0.25">
      <c r="A28" s="50">
        <v>1</v>
      </c>
      <c r="B28" s="51" t="s">
        <v>67</v>
      </c>
      <c r="C28" s="52" t="s">
        <v>157</v>
      </c>
      <c r="D28" s="53"/>
      <c r="E28" s="44" t="s">
        <v>69</v>
      </c>
      <c r="F28" s="52" t="s">
        <v>15</v>
      </c>
      <c r="G28" s="50">
        <v>1</v>
      </c>
      <c r="H28" s="53"/>
      <c r="I28" s="53"/>
      <c r="J28" s="45">
        <v>0</v>
      </c>
      <c r="K28" s="45">
        <f t="shared" ref="K28:K29" si="1">G28*J28</f>
        <v>0</v>
      </c>
      <c r="L28" s="53"/>
    </row>
    <row r="29" spans="1:12" x14ac:dyDescent="0.25">
      <c r="A29" s="50">
        <v>2</v>
      </c>
      <c r="B29" s="54" t="s">
        <v>63</v>
      </c>
      <c r="C29" s="53"/>
      <c r="D29" s="53"/>
      <c r="E29" s="53"/>
      <c r="F29" s="52" t="s">
        <v>15</v>
      </c>
      <c r="G29" s="50">
        <v>1</v>
      </c>
      <c r="H29" s="53"/>
      <c r="I29" s="52" t="s">
        <v>64</v>
      </c>
      <c r="J29" s="45">
        <v>0</v>
      </c>
      <c r="K29" s="45">
        <f t="shared" si="1"/>
        <v>0</v>
      </c>
      <c r="L29" s="52"/>
    </row>
    <row r="30" spans="1:12" x14ac:dyDescent="0.25">
      <c r="A30" s="50">
        <v>3</v>
      </c>
      <c r="B30" s="54" t="s">
        <v>70</v>
      </c>
      <c r="C30" s="53"/>
      <c r="D30" s="53"/>
      <c r="E30" s="53"/>
      <c r="F30" s="53"/>
      <c r="G30" s="53"/>
      <c r="H30" s="53"/>
      <c r="I30" s="53"/>
      <c r="J30" s="45">
        <v>0</v>
      </c>
      <c r="K30" s="45">
        <f t="shared" ref="K30:K50" si="2">G30*J30</f>
        <v>0</v>
      </c>
      <c r="L30" s="53"/>
    </row>
    <row r="31" spans="1:12" x14ac:dyDescent="0.25">
      <c r="A31" s="52" t="s">
        <v>127</v>
      </c>
      <c r="B31" s="51" t="s">
        <v>158</v>
      </c>
      <c r="C31" s="52" t="s">
        <v>128</v>
      </c>
      <c r="D31" s="53"/>
      <c r="E31" s="44" t="s">
        <v>71</v>
      </c>
      <c r="F31" s="52" t="s">
        <v>15</v>
      </c>
      <c r="G31" s="50">
        <v>16</v>
      </c>
      <c r="H31" s="55">
        <v>5.0000000000000001E-3</v>
      </c>
      <c r="I31" s="53"/>
      <c r="J31" s="45">
        <v>0</v>
      </c>
      <c r="K31" s="45">
        <f t="shared" si="2"/>
        <v>0</v>
      </c>
      <c r="L31" s="53"/>
    </row>
    <row r="32" spans="1:12" x14ac:dyDescent="0.25">
      <c r="A32" s="52" t="s">
        <v>129</v>
      </c>
      <c r="B32" s="51" t="s">
        <v>159</v>
      </c>
      <c r="C32" s="52" t="s">
        <v>160</v>
      </c>
      <c r="D32" s="53"/>
      <c r="E32" s="44" t="s">
        <v>71</v>
      </c>
      <c r="F32" s="52" t="s">
        <v>15</v>
      </c>
      <c r="G32" s="50">
        <v>36</v>
      </c>
      <c r="H32" s="53"/>
      <c r="I32" s="53"/>
      <c r="J32" s="45">
        <v>0</v>
      </c>
      <c r="K32" s="45">
        <f t="shared" si="2"/>
        <v>0</v>
      </c>
      <c r="L32" s="53"/>
    </row>
    <row r="33" spans="1:12" x14ac:dyDescent="0.25">
      <c r="A33" s="52" t="s">
        <v>131</v>
      </c>
      <c r="B33" s="51" t="s">
        <v>72</v>
      </c>
      <c r="C33" s="52" t="s">
        <v>130</v>
      </c>
      <c r="D33" s="53"/>
      <c r="E33" s="44" t="s">
        <v>71</v>
      </c>
      <c r="F33" s="52" t="s">
        <v>15</v>
      </c>
      <c r="G33" s="50">
        <v>152</v>
      </c>
      <c r="H33" s="53"/>
      <c r="I33" s="53"/>
      <c r="J33" s="45">
        <v>0</v>
      </c>
      <c r="K33" s="45">
        <f t="shared" si="2"/>
        <v>0</v>
      </c>
      <c r="L33" s="53"/>
    </row>
    <row r="34" spans="1:12" ht="31.5" x14ac:dyDescent="0.25">
      <c r="A34" s="52" t="s">
        <v>133</v>
      </c>
      <c r="B34" s="53" t="s">
        <v>97</v>
      </c>
      <c r="C34" s="52" t="s">
        <v>132</v>
      </c>
      <c r="D34" s="53"/>
      <c r="E34" s="44" t="s">
        <v>71</v>
      </c>
      <c r="F34" s="52" t="s">
        <v>15</v>
      </c>
      <c r="G34" s="50">
        <v>16</v>
      </c>
      <c r="H34" s="53"/>
      <c r="I34" s="53"/>
      <c r="J34" s="45">
        <v>0</v>
      </c>
      <c r="K34" s="45">
        <f t="shared" si="2"/>
        <v>0</v>
      </c>
      <c r="L34" s="53"/>
    </row>
    <row r="35" spans="1:12" x14ac:dyDescent="0.25">
      <c r="A35" s="52" t="s">
        <v>135</v>
      </c>
      <c r="B35" s="56" t="s">
        <v>98</v>
      </c>
      <c r="C35" s="52" t="s">
        <v>161</v>
      </c>
      <c r="D35" s="53"/>
      <c r="E35" s="44" t="s">
        <v>71</v>
      </c>
      <c r="F35" s="52" t="s">
        <v>15</v>
      </c>
      <c r="G35" s="50">
        <v>9</v>
      </c>
      <c r="H35" s="53"/>
      <c r="I35" s="53"/>
      <c r="J35" s="45">
        <v>0</v>
      </c>
      <c r="K35" s="45">
        <f t="shared" si="2"/>
        <v>0</v>
      </c>
      <c r="L35" s="53"/>
    </row>
    <row r="36" spans="1:12" x14ac:dyDescent="0.25">
      <c r="A36" s="52" t="s">
        <v>136</v>
      </c>
      <c r="B36" s="51" t="s">
        <v>65</v>
      </c>
      <c r="C36" s="9" t="s">
        <v>80</v>
      </c>
      <c r="D36" s="53"/>
      <c r="E36" s="44" t="s">
        <v>71</v>
      </c>
      <c r="F36" s="52" t="s">
        <v>15</v>
      </c>
      <c r="G36" s="50">
        <v>8</v>
      </c>
      <c r="H36" s="53"/>
      <c r="I36" s="53"/>
      <c r="J36" s="45">
        <v>0</v>
      </c>
      <c r="K36" s="45">
        <f t="shared" si="2"/>
        <v>0</v>
      </c>
      <c r="L36" s="53"/>
    </row>
    <row r="37" spans="1:12" x14ac:dyDescent="0.25">
      <c r="A37" s="52" t="s">
        <v>137</v>
      </c>
      <c r="B37" s="51" t="s">
        <v>162</v>
      </c>
      <c r="C37" s="52" t="s">
        <v>163</v>
      </c>
      <c r="D37" s="53"/>
      <c r="E37" s="44" t="s">
        <v>71</v>
      </c>
      <c r="F37" s="52" t="s">
        <v>15</v>
      </c>
      <c r="G37" s="50">
        <v>64</v>
      </c>
      <c r="H37" s="53"/>
      <c r="I37" s="53"/>
      <c r="J37" s="45">
        <v>0</v>
      </c>
      <c r="K37" s="45">
        <f t="shared" si="2"/>
        <v>0</v>
      </c>
      <c r="L37" s="53"/>
    </row>
    <row r="38" spans="1:12" x14ac:dyDescent="0.25">
      <c r="A38" s="52" t="s">
        <v>138</v>
      </c>
      <c r="B38" s="51" t="s">
        <v>164</v>
      </c>
      <c r="C38" s="52" t="s">
        <v>165</v>
      </c>
      <c r="D38" s="53"/>
      <c r="E38" s="44" t="s">
        <v>71</v>
      </c>
      <c r="F38" s="52" t="s">
        <v>15</v>
      </c>
      <c r="G38" s="50">
        <v>64</v>
      </c>
      <c r="H38" s="53"/>
      <c r="I38" s="53"/>
      <c r="J38" s="45">
        <v>0</v>
      </c>
      <c r="K38" s="45">
        <f t="shared" si="2"/>
        <v>0</v>
      </c>
      <c r="L38" s="53"/>
    </row>
    <row r="39" spans="1:12" x14ac:dyDescent="0.25">
      <c r="A39" s="52" t="s">
        <v>140</v>
      </c>
      <c r="B39" s="51" t="s">
        <v>66</v>
      </c>
      <c r="C39" s="52" t="s">
        <v>147</v>
      </c>
      <c r="D39" s="53"/>
      <c r="E39" s="44" t="s">
        <v>71</v>
      </c>
      <c r="F39" s="52" t="s">
        <v>15</v>
      </c>
      <c r="G39" s="50">
        <v>12</v>
      </c>
      <c r="H39" s="53"/>
      <c r="I39" s="53"/>
      <c r="J39" s="45">
        <v>0</v>
      </c>
      <c r="K39" s="45">
        <f t="shared" si="2"/>
        <v>0</v>
      </c>
      <c r="L39" s="53"/>
    </row>
    <row r="40" spans="1:12" x14ac:dyDescent="0.25">
      <c r="A40" s="52" t="s">
        <v>142</v>
      </c>
      <c r="B40" s="51" t="s">
        <v>86</v>
      </c>
      <c r="C40" s="52" t="s">
        <v>166</v>
      </c>
      <c r="D40" s="53"/>
      <c r="E40" s="44" t="s">
        <v>71</v>
      </c>
      <c r="F40" s="52" t="s">
        <v>15</v>
      </c>
      <c r="G40" s="50">
        <v>16</v>
      </c>
      <c r="H40" s="53"/>
      <c r="I40" s="53"/>
      <c r="J40" s="45">
        <v>0</v>
      </c>
      <c r="K40" s="45">
        <f t="shared" si="2"/>
        <v>0</v>
      </c>
      <c r="L40" s="53"/>
    </row>
    <row r="41" spans="1:12" x14ac:dyDescent="0.25">
      <c r="A41" s="52" t="s">
        <v>144</v>
      </c>
      <c r="B41" s="51" t="s">
        <v>87</v>
      </c>
      <c r="C41" s="52" t="s">
        <v>150</v>
      </c>
      <c r="D41" s="53"/>
      <c r="E41" s="44" t="s">
        <v>71</v>
      </c>
      <c r="F41" s="52" t="s">
        <v>15</v>
      </c>
      <c r="G41" s="50">
        <v>32</v>
      </c>
      <c r="H41" s="53"/>
      <c r="I41" s="53"/>
      <c r="J41" s="45">
        <v>0</v>
      </c>
      <c r="K41" s="45">
        <f t="shared" si="2"/>
        <v>0</v>
      </c>
      <c r="L41" s="53"/>
    </row>
    <row r="42" spans="1:12" x14ac:dyDescent="0.25">
      <c r="A42" s="52" t="s">
        <v>146</v>
      </c>
      <c r="B42" s="51" t="s">
        <v>167</v>
      </c>
      <c r="C42" s="52" t="s">
        <v>168</v>
      </c>
      <c r="D42" s="53"/>
      <c r="E42" s="44" t="s">
        <v>71</v>
      </c>
      <c r="F42" s="52" t="s">
        <v>15</v>
      </c>
      <c r="G42" s="50">
        <v>32</v>
      </c>
      <c r="H42" s="53"/>
      <c r="I42" s="53"/>
      <c r="J42" s="45">
        <v>0</v>
      </c>
      <c r="K42" s="45">
        <f t="shared" si="2"/>
        <v>0</v>
      </c>
      <c r="L42" s="53"/>
    </row>
    <row r="43" spans="1:12" x14ac:dyDescent="0.25">
      <c r="A43" s="52" t="s">
        <v>148</v>
      </c>
      <c r="B43" s="51" t="s">
        <v>169</v>
      </c>
      <c r="C43" s="52" t="s">
        <v>170</v>
      </c>
      <c r="D43" s="53"/>
      <c r="E43" s="44" t="s">
        <v>71</v>
      </c>
      <c r="F43" s="52" t="s">
        <v>15</v>
      </c>
      <c r="G43" s="50">
        <v>32</v>
      </c>
      <c r="H43" s="53"/>
      <c r="I43" s="53"/>
      <c r="J43" s="45">
        <v>0</v>
      </c>
      <c r="K43" s="45">
        <f t="shared" si="2"/>
        <v>0</v>
      </c>
      <c r="L43" s="53"/>
    </row>
    <row r="44" spans="1:12" x14ac:dyDescent="0.25">
      <c r="A44" s="52" t="s">
        <v>149</v>
      </c>
      <c r="B44" s="51" t="s">
        <v>68</v>
      </c>
      <c r="C44" s="52" t="s">
        <v>171</v>
      </c>
      <c r="D44" s="53"/>
      <c r="E44" s="44" t="s">
        <v>71</v>
      </c>
      <c r="F44" s="52" t="s">
        <v>15</v>
      </c>
      <c r="G44" s="50">
        <v>20</v>
      </c>
      <c r="H44" s="53"/>
      <c r="I44" s="53"/>
      <c r="J44" s="45">
        <v>0</v>
      </c>
      <c r="K44" s="45">
        <f t="shared" si="2"/>
        <v>0</v>
      </c>
      <c r="L44" s="53"/>
    </row>
    <row r="45" spans="1:12" x14ac:dyDescent="0.25">
      <c r="A45" s="52" t="s">
        <v>151</v>
      </c>
      <c r="B45" s="51" t="s">
        <v>73</v>
      </c>
      <c r="C45" s="52" t="s">
        <v>172</v>
      </c>
      <c r="D45" s="53"/>
      <c r="E45" s="44" t="s">
        <v>71</v>
      </c>
      <c r="F45" s="52" t="s">
        <v>15</v>
      </c>
      <c r="G45" s="50">
        <v>80</v>
      </c>
      <c r="H45" s="53"/>
      <c r="I45" s="53"/>
      <c r="J45" s="45">
        <v>0</v>
      </c>
      <c r="K45" s="45">
        <f t="shared" si="2"/>
        <v>0</v>
      </c>
      <c r="L45" s="53"/>
    </row>
    <row r="46" spans="1:12" x14ac:dyDescent="0.25">
      <c r="A46" s="50">
        <v>4</v>
      </c>
      <c r="B46" s="54" t="s">
        <v>173</v>
      </c>
      <c r="C46" s="53"/>
      <c r="D46" s="53"/>
      <c r="E46" s="53"/>
      <c r="F46" s="53"/>
      <c r="G46" s="53"/>
      <c r="H46" s="53"/>
      <c r="I46" s="52" t="s">
        <v>64</v>
      </c>
      <c r="J46" s="45">
        <v>0</v>
      </c>
      <c r="K46" s="45">
        <f t="shared" si="2"/>
        <v>0</v>
      </c>
      <c r="L46" s="52"/>
    </row>
    <row r="47" spans="1:12" x14ac:dyDescent="0.25">
      <c r="A47" s="52" t="s">
        <v>154</v>
      </c>
      <c r="B47" s="51" t="s">
        <v>174</v>
      </c>
      <c r="C47" s="44" t="s">
        <v>90</v>
      </c>
      <c r="D47" s="53"/>
      <c r="E47" s="53"/>
      <c r="F47" s="52" t="s">
        <v>16</v>
      </c>
      <c r="G47" s="50">
        <v>65</v>
      </c>
      <c r="H47" s="57">
        <v>1.91</v>
      </c>
      <c r="I47" s="53"/>
      <c r="J47" s="45">
        <v>0</v>
      </c>
      <c r="K47" s="45">
        <f t="shared" si="2"/>
        <v>0</v>
      </c>
      <c r="L47" s="53"/>
    </row>
    <row r="48" spans="1:12" x14ac:dyDescent="0.25">
      <c r="A48" s="52" t="s">
        <v>155</v>
      </c>
      <c r="B48" s="51" t="s">
        <v>175</v>
      </c>
      <c r="C48" s="44" t="s">
        <v>91</v>
      </c>
      <c r="D48" s="53"/>
      <c r="E48" s="53"/>
      <c r="F48" s="52" t="s">
        <v>15</v>
      </c>
      <c r="G48" s="50">
        <v>14</v>
      </c>
      <c r="H48" s="57">
        <v>3.14</v>
      </c>
      <c r="I48" s="53"/>
      <c r="J48" s="45">
        <v>0</v>
      </c>
      <c r="K48" s="45">
        <f t="shared" si="2"/>
        <v>0</v>
      </c>
      <c r="L48" s="53"/>
    </row>
    <row r="49" spans="1:12" x14ac:dyDescent="0.25">
      <c r="A49" s="50">
        <v>5</v>
      </c>
      <c r="B49" s="51" t="s">
        <v>176</v>
      </c>
      <c r="C49" s="53"/>
      <c r="D49" s="53"/>
      <c r="E49" s="53"/>
      <c r="F49" s="53"/>
      <c r="G49" s="53"/>
      <c r="H49" s="53"/>
      <c r="I49" s="53"/>
      <c r="J49" s="45">
        <v>0</v>
      </c>
      <c r="K49" s="45">
        <f t="shared" si="2"/>
        <v>0</v>
      </c>
      <c r="L49" s="53"/>
    </row>
    <row r="50" spans="1:12" x14ac:dyDescent="0.25">
      <c r="A50" s="52" t="s">
        <v>156</v>
      </c>
      <c r="B50" s="51" t="s">
        <v>177</v>
      </c>
      <c r="C50" s="53"/>
      <c r="D50" s="53"/>
      <c r="E50" s="53"/>
      <c r="F50" s="52" t="s">
        <v>15</v>
      </c>
      <c r="G50" s="50">
        <v>98</v>
      </c>
      <c r="H50" s="53"/>
      <c r="I50" s="53"/>
      <c r="J50" s="45">
        <v>0</v>
      </c>
      <c r="K50" s="45">
        <f t="shared" si="2"/>
        <v>0</v>
      </c>
      <c r="L50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86B6-0CF4-4FB4-9325-2B78E6D4B034}">
  <dimension ref="A1:G39"/>
  <sheetViews>
    <sheetView workbookViewId="0">
      <pane ySplit="1" topLeftCell="A2" activePane="bottomLeft" state="frozen"/>
      <selection activeCell="A14" sqref="A14:XFD14"/>
      <selection pane="bottomLeft" activeCell="A14" sqref="A14:XFD14"/>
    </sheetView>
  </sheetViews>
  <sheetFormatPr defaultRowHeight="15.75" x14ac:dyDescent="0.25"/>
  <cols>
    <col min="1" max="1" width="7.28515625" style="23" customWidth="1"/>
    <col min="2" max="2" width="91.28515625" style="23" customWidth="1"/>
    <col min="3" max="4" width="13.85546875" style="32" customWidth="1"/>
    <col min="5" max="6" width="18.140625" style="23" customWidth="1"/>
    <col min="7" max="7" width="35.85546875" style="23" customWidth="1"/>
    <col min="8" max="16384" width="9.140625" style="23"/>
  </cols>
  <sheetData>
    <row r="1" spans="1:7" s="18" customFormat="1" ht="47.25" x14ac:dyDescent="0.25">
      <c r="A1" s="16" t="s">
        <v>40</v>
      </c>
      <c r="B1" s="16" t="s">
        <v>41</v>
      </c>
      <c r="C1" s="16" t="s">
        <v>42</v>
      </c>
      <c r="D1" s="16" t="s">
        <v>43</v>
      </c>
      <c r="E1" s="17" t="s">
        <v>44</v>
      </c>
      <c r="F1" s="17" t="s">
        <v>45</v>
      </c>
      <c r="G1" s="17" t="s">
        <v>46</v>
      </c>
    </row>
    <row r="2" spans="1:7" x14ac:dyDescent="0.25">
      <c r="A2" s="19"/>
      <c r="B2" s="19" t="s">
        <v>94</v>
      </c>
      <c r="C2" s="20"/>
      <c r="D2" s="20"/>
      <c r="E2" s="21"/>
      <c r="F2" s="22">
        <f>SUM(F3:F20)</f>
        <v>0</v>
      </c>
      <c r="G2" s="21"/>
    </row>
    <row r="3" spans="1:7" ht="31.5" x14ac:dyDescent="0.25">
      <c r="A3" s="24">
        <v>1</v>
      </c>
      <c r="B3" s="25" t="s">
        <v>99</v>
      </c>
      <c r="C3" s="24" t="s">
        <v>20</v>
      </c>
      <c r="D3" s="24">
        <v>1</v>
      </c>
      <c r="E3" s="26">
        <v>0</v>
      </c>
      <c r="F3" s="26">
        <f>D3*E3</f>
        <v>0</v>
      </c>
      <c r="G3" s="27" t="s">
        <v>106</v>
      </c>
    </row>
    <row r="4" spans="1:7" x14ac:dyDescent="0.25">
      <c r="A4" s="24">
        <v>2</v>
      </c>
      <c r="B4" s="25" t="s">
        <v>100</v>
      </c>
      <c r="C4" s="24" t="s">
        <v>20</v>
      </c>
      <c r="D4" s="24">
        <v>2</v>
      </c>
      <c r="E4" s="26">
        <v>0</v>
      </c>
      <c r="F4" s="26">
        <f t="shared" ref="F4:F5" si="0">D4*E4</f>
        <v>0</v>
      </c>
      <c r="G4" s="28"/>
    </row>
    <row r="5" spans="1:7" x14ac:dyDescent="0.25">
      <c r="A5" s="24">
        <v>3</v>
      </c>
      <c r="B5" s="25" t="s">
        <v>21</v>
      </c>
      <c r="C5" s="24" t="s">
        <v>22</v>
      </c>
      <c r="D5" s="24">
        <v>1</v>
      </c>
      <c r="E5" s="26">
        <v>0</v>
      </c>
      <c r="F5" s="26">
        <f t="shared" si="0"/>
        <v>0</v>
      </c>
      <c r="G5" s="28"/>
    </row>
    <row r="6" spans="1:7" x14ac:dyDescent="0.25">
      <c r="A6" s="29" t="s">
        <v>1</v>
      </c>
      <c r="B6" s="30" t="s">
        <v>2</v>
      </c>
      <c r="C6" s="29" t="s">
        <v>19</v>
      </c>
      <c r="D6" s="29">
        <v>9.4499999999999993</v>
      </c>
      <c r="E6" s="26">
        <v>0</v>
      </c>
      <c r="F6" s="26">
        <f t="shared" ref="F6:F20" si="1">D6*E6</f>
        <v>0</v>
      </c>
      <c r="G6" s="28"/>
    </row>
    <row r="7" spans="1:7" x14ac:dyDescent="0.25">
      <c r="A7" s="29" t="s">
        <v>3</v>
      </c>
      <c r="B7" s="30" t="s">
        <v>23</v>
      </c>
      <c r="C7" s="29" t="s">
        <v>24</v>
      </c>
      <c r="D7" s="29">
        <v>12</v>
      </c>
      <c r="E7" s="26">
        <v>0</v>
      </c>
      <c r="F7" s="26">
        <f t="shared" si="1"/>
        <v>0</v>
      </c>
      <c r="G7" s="28"/>
    </row>
    <row r="8" spans="1:7" x14ac:dyDescent="0.25">
      <c r="A8" s="29" t="s">
        <v>4</v>
      </c>
      <c r="B8" s="30" t="s">
        <v>5</v>
      </c>
      <c r="C8" s="29" t="s">
        <v>25</v>
      </c>
      <c r="D8" s="29">
        <v>53</v>
      </c>
      <c r="E8" s="26">
        <v>0</v>
      </c>
      <c r="F8" s="26">
        <f t="shared" si="1"/>
        <v>0</v>
      </c>
      <c r="G8" s="28"/>
    </row>
    <row r="9" spans="1:7" x14ac:dyDescent="0.25">
      <c r="A9" s="29" t="s">
        <v>6</v>
      </c>
      <c r="B9" s="30" t="s">
        <v>7</v>
      </c>
      <c r="C9" s="29" t="s">
        <v>24</v>
      </c>
      <c r="D9" s="29">
        <v>6</v>
      </c>
      <c r="E9" s="26">
        <v>0</v>
      </c>
      <c r="F9" s="26">
        <f t="shared" si="1"/>
        <v>0</v>
      </c>
      <c r="G9" s="28"/>
    </row>
    <row r="10" spans="1:7" x14ac:dyDescent="0.25">
      <c r="A10" s="29" t="s">
        <v>8</v>
      </c>
      <c r="B10" s="30" t="s">
        <v>26</v>
      </c>
      <c r="C10" s="29" t="s">
        <v>19</v>
      </c>
      <c r="D10" s="29">
        <v>9.4499999999999993</v>
      </c>
      <c r="E10" s="26">
        <v>0</v>
      </c>
      <c r="F10" s="26">
        <f t="shared" si="1"/>
        <v>0</v>
      </c>
      <c r="G10" s="28"/>
    </row>
    <row r="11" spans="1:7" x14ac:dyDescent="0.25">
      <c r="A11" s="24">
        <v>4</v>
      </c>
      <c r="B11" s="25" t="s">
        <v>47</v>
      </c>
      <c r="C11" s="24" t="s">
        <v>20</v>
      </c>
      <c r="D11" s="24">
        <v>1</v>
      </c>
      <c r="E11" s="26">
        <v>0</v>
      </c>
      <c r="F11" s="26">
        <f t="shared" si="1"/>
        <v>0</v>
      </c>
      <c r="G11" s="28"/>
    </row>
    <row r="12" spans="1:7" x14ac:dyDescent="0.25">
      <c r="A12" s="24">
        <v>5</v>
      </c>
      <c r="B12" s="25" t="s">
        <v>9</v>
      </c>
      <c r="C12" s="24" t="s">
        <v>22</v>
      </c>
      <c r="D12" s="24">
        <v>1</v>
      </c>
      <c r="E12" s="26">
        <v>0</v>
      </c>
      <c r="F12" s="26">
        <f t="shared" si="1"/>
        <v>0</v>
      </c>
      <c r="G12" s="28"/>
    </row>
    <row r="13" spans="1:7" x14ac:dyDescent="0.25">
      <c r="A13" s="24">
        <v>6</v>
      </c>
      <c r="B13" s="25" t="s">
        <v>10</v>
      </c>
      <c r="C13" s="24"/>
      <c r="D13" s="24"/>
      <c r="E13" s="26">
        <v>0</v>
      </c>
      <c r="F13" s="26">
        <f t="shared" si="1"/>
        <v>0</v>
      </c>
      <c r="G13" s="28"/>
    </row>
    <row r="14" spans="1:7" ht="31.5" x14ac:dyDescent="0.25">
      <c r="A14" s="29" t="s">
        <v>27</v>
      </c>
      <c r="B14" s="30" t="s">
        <v>11</v>
      </c>
      <c r="C14" s="29" t="s">
        <v>20</v>
      </c>
      <c r="D14" s="29">
        <v>6</v>
      </c>
      <c r="E14" s="26">
        <v>0</v>
      </c>
      <c r="F14" s="26">
        <f t="shared" si="1"/>
        <v>0</v>
      </c>
      <c r="G14" s="28"/>
    </row>
    <row r="15" spans="1:7" ht="31.5" x14ac:dyDescent="0.25">
      <c r="A15" s="29" t="s">
        <v>28</v>
      </c>
      <c r="B15" s="30" t="s">
        <v>12</v>
      </c>
      <c r="C15" s="29" t="s">
        <v>29</v>
      </c>
      <c r="D15" s="29">
        <v>1</v>
      </c>
      <c r="E15" s="26">
        <v>0</v>
      </c>
      <c r="F15" s="26">
        <f t="shared" si="1"/>
        <v>0</v>
      </c>
      <c r="G15" s="28"/>
    </row>
    <row r="16" spans="1:7" x14ac:dyDescent="0.25">
      <c r="A16" s="29" t="s">
        <v>30</v>
      </c>
      <c r="B16" s="30" t="s">
        <v>13</v>
      </c>
      <c r="C16" s="29" t="s">
        <v>29</v>
      </c>
      <c r="D16" s="29">
        <v>4</v>
      </c>
      <c r="E16" s="26">
        <v>0</v>
      </c>
      <c r="F16" s="26">
        <f t="shared" si="1"/>
        <v>0</v>
      </c>
      <c r="G16" s="28"/>
    </row>
    <row r="17" spans="1:7" ht="78.75" x14ac:dyDescent="0.25">
      <c r="A17" s="29" t="s">
        <v>31</v>
      </c>
      <c r="B17" s="30" t="s">
        <v>17</v>
      </c>
      <c r="C17" s="29" t="s">
        <v>20</v>
      </c>
      <c r="D17" s="29">
        <v>2</v>
      </c>
      <c r="E17" s="26">
        <v>0</v>
      </c>
      <c r="F17" s="26">
        <f t="shared" si="1"/>
        <v>0</v>
      </c>
      <c r="G17" s="28"/>
    </row>
    <row r="18" spans="1:7" x14ac:dyDescent="0.25">
      <c r="A18" s="29" t="s">
        <v>32</v>
      </c>
      <c r="B18" s="30" t="s">
        <v>14</v>
      </c>
      <c r="C18" s="29" t="s">
        <v>33</v>
      </c>
      <c r="D18" s="29">
        <v>2</v>
      </c>
      <c r="E18" s="26">
        <v>0</v>
      </c>
      <c r="F18" s="26">
        <f t="shared" si="1"/>
        <v>0</v>
      </c>
      <c r="G18" s="28"/>
    </row>
    <row r="19" spans="1:7" ht="141.75" x14ac:dyDescent="0.25">
      <c r="A19" s="29" t="s">
        <v>34</v>
      </c>
      <c r="B19" s="30" t="s">
        <v>18</v>
      </c>
      <c r="C19" s="29" t="s">
        <v>20</v>
      </c>
      <c r="D19" s="29">
        <v>2</v>
      </c>
      <c r="E19" s="26">
        <v>0</v>
      </c>
      <c r="F19" s="26">
        <f t="shared" si="1"/>
        <v>0</v>
      </c>
      <c r="G19" s="28"/>
    </row>
    <row r="20" spans="1:7" x14ac:dyDescent="0.25">
      <c r="A20" s="29" t="s">
        <v>35</v>
      </c>
      <c r="B20" s="30" t="s">
        <v>39</v>
      </c>
      <c r="C20" s="29" t="s">
        <v>20</v>
      </c>
      <c r="D20" s="29">
        <v>6</v>
      </c>
      <c r="E20" s="26">
        <v>0</v>
      </c>
      <c r="F20" s="26">
        <f t="shared" si="1"/>
        <v>0</v>
      </c>
      <c r="G20" s="28"/>
    </row>
    <row r="21" spans="1:7" x14ac:dyDescent="0.25">
      <c r="A21" s="19"/>
      <c r="B21" s="19" t="s">
        <v>96</v>
      </c>
      <c r="C21" s="20"/>
      <c r="D21" s="20"/>
      <c r="E21" s="22"/>
      <c r="F21" s="22">
        <f>SUM(F22:F39)</f>
        <v>0</v>
      </c>
      <c r="G21" s="21"/>
    </row>
    <row r="22" spans="1:7" ht="31.5" x14ac:dyDescent="0.25">
      <c r="A22" s="24">
        <v>1</v>
      </c>
      <c r="B22" s="25" t="s">
        <v>101</v>
      </c>
      <c r="C22" s="24" t="s">
        <v>20</v>
      </c>
      <c r="D22" s="24">
        <v>1</v>
      </c>
      <c r="E22" s="26">
        <v>0</v>
      </c>
      <c r="F22" s="26">
        <f t="shared" ref="F22:F23" si="2">D22*E22</f>
        <v>0</v>
      </c>
      <c r="G22" s="31"/>
    </row>
    <row r="23" spans="1:7" x14ac:dyDescent="0.25">
      <c r="A23" s="24">
        <v>2</v>
      </c>
      <c r="B23" s="25" t="s">
        <v>100</v>
      </c>
      <c r="C23" s="24" t="s">
        <v>20</v>
      </c>
      <c r="D23" s="24">
        <v>2</v>
      </c>
      <c r="E23" s="26">
        <v>0</v>
      </c>
      <c r="F23" s="26">
        <f t="shared" si="2"/>
        <v>0</v>
      </c>
      <c r="G23" s="31"/>
    </row>
    <row r="24" spans="1:7" x14ac:dyDescent="0.25">
      <c r="A24" s="24">
        <v>3</v>
      </c>
      <c r="B24" s="25" t="s">
        <v>105</v>
      </c>
      <c r="C24" s="24" t="s">
        <v>22</v>
      </c>
      <c r="D24" s="24">
        <v>1</v>
      </c>
      <c r="E24" s="26">
        <v>0</v>
      </c>
      <c r="F24" s="26">
        <f t="shared" ref="F24:F39" si="3">D24*E24</f>
        <v>0</v>
      </c>
      <c r="G24" s="31"/>
    </row>
    <row r="25" spans="1:7" x14ac:dyDescent="0.25">
      <c r="A25" s="29" t="s">
        <v>1</v>
      </c>
      <c r="B25" s="30" t="s">
        <v>102</v>
      </c>
      <c r="C25" s="29" t="s">
        <v>19</v>
      </c>
      <c r="D25" s="29">
        <v>11.1</v>
      </c>
      <c r="E25" s="26">
        <v>0</v>
      </c>
      <c r="F25" s="26">
        <f t="shared" si="3"/>
        <v>0</v>
      </c>
      <c r="G25" s="31"/>
    </row>
    <row r="26" spans="1:7" x14ac:dyDescent="0.25">
      <c r="A26" s="29" t="s">
        <v>3</v>
      </c>
      <c r="B26" s="30" t="s">
        <v>23</v>
      </c>
      <c r="C26" s="29" t="s">
        <v>24</v>
      </c>
      <c r="D26" s="29">
        <v>14</v>
      </c>
      <c r="E26" s="26">
        <v>0</v>
      </c>
      <c r="F26" s="26">
        <f t="shared" si="3"/>
        <v>0</v>
      </c>
      <c r="G26" s="31"/>
    </row>
    <row r="27" spans="1:7" x14ac:dyDescent="0.25">
      <c r="A27" s="29" t="s">
        <v>4</v>
      </c>
      <c r="B27" s="30" t="s">
        <v>5</v>
      </c>
      <c r="C27" s="29" t="s">
        <v>25</v>
      </c>
      <c r="D27" s="29">
        <v>65</v>
      </c>
      <c r="E27" s="26">
        <v>0</v>
      </c>
      <c r="F27" s="26">
        <f t="shared" si="3"/>
        <v>0</v>
      </c>
      <c r="G27" s="31"/>
    </row>
    <row r="28" spans="1:7" x14ac:dyDescent="0.25">
      <c r="A28" s="29" t="s">
        <v>6</v>
      </c>
      <c r="B28" s="30" t="s">
        <v>103</v>
      </c>
      <c r="C28" s="29" t="s">
        <v>24</v>
      </c>
      <c r="D28" s="29">
        <v>10</v>
      </c>
      <c r="E28" s="26">
        <v>0</v>
      </c>
      <c r="F28" s="26">
        <f t="shared" si="3"/>
        <v>0</v>
      </c>
      <c r="G28" s="31"/>
    </row>
    <row r="29" spans="1:7" x14ac:dyDescent="0.25">
      <c r="A29" s="29" t="s">
        <v>8</v>
      </c>
      <c r="B29" s="30" t="s">
        <v>26</v>
      </c>
      <c r="C29" s="29" t="s">
        <v>19</v>
      </c>
      <c r="D29" s="29">
        <v>11.1</v>
      </c>
      <c r="E29" s="26">
        <v>0</v>
      </c>
      <c r="F29" s="26">
        <f t="shared" si="3"/>
        <v>0</v>
      </c>
      <c r="G29" s="31"/>
    </row>
    <row r="30" spans="1:7" x14ac:dyDescent="0.25">
      <c r="A30" s="24">
        <v>4</v>
      </c>
      <c r="B30" s="25" t="s">
        <v>47</v>
      </c>
      <c r="C30" s="24" t="s">
        <v>20</v>
      </c>
      <c r="D30" s="24">
        <v>1</v>
      </c>
      <c r="E30" s="26">
        <v>0</v>
      </c>
      <c r="F30" s="26">
        <f t="shared" si="3"/>
        <v>0</v>
      </c>
      <c r="G30" s="31"/>
    </row>
    <row r="31" spans="1:7" x14ac:dyDescent="0.25">
      <c r="A31" s="24">
        <v>5</v>
      </c>
      <c r="B31" s="25" t="s">
        <v>104</v>
      </c>
      <c r="C31" s="24" t="s">
        <v>22</v>
      </c>
      <c r="D31" s="24">
        <v>1</v>
      </c>
      <c r="E31" s="26">
        <v>0</v>
      </c>
      <c r="F31" s="26">
        <f t="shared" si="3"/>
        <v>0</v>
      </c>
      <c r="G31" s="31"/>
    </row>
    <row r="32" spans="1:7" x14ac:dyDescent="0.25">
      <c r="A32" s="24">
        <v>6</v>
      </c>
      <c r="B32" s="25" t="s">
        <v>10</v>
      </c>
      <c r="C32" s="24"/>
      <c r="D32" s="24"/>
      <c r="E32" s="26">
        <v>0</v>
      </c>
      <c r="F32" s="26">
        <f t="shared" si="3"/>
        <v>0</v>
      </c>
      <c r="G32" s="31"/>
    </row>
    <row r="33" spans="1:7" ht="31.5" x14ac:dyDescent="0.25">
      <c r="A33" s="29" t="s">
        <v>27</v>
      </c>
      <c r="B33" s="30" t="s">
        <v>11</v>
      </c>
      <c r="C33" s="29" t="s">
        <v>20</v>
      </c>
      <c r="D33" s="29">
        <v>10</v>
      </c>
      <c r="E33" s="26">
        <v>0</v>
      </c>
      <c r="F33" s="26">
        <f t="shared" si="3"/>
        <v>0</v>
      </c>
      <c r="G33" s="31"/>
    </row>
    <row r="34" spans="1:7" ht="31.5" x14ac:dyDescent="0.25">
      <c r="A34" s="29" t="s">
        <v>28</v>
      </c>
      <c r="B34" s="30" t="s">
        <v>12</v>
      </c>
      <c r="C34" s="29" t="s">
        <v>29</v>
      </c>
      <c r="D34" s="29">
        <v>1</v>
      </c>
      <c r="E34" s="26">
        <v>0</v>
      </c>
      <c r="F34" s="26">
        <f t="shared" si="3"/>
        <v>0</v>
      </c>
      <c r="G34" s="31"/>
    </row>
    <row r="35" spans="1:7" x14ac:dyDescent="0.25">
      <c r="A35" s="29" t="s">
        <v>30</v>
      </c>
      <c r="B35" s="30" t="s">
        <v>13</v>
      </c>
      <c r="C35" s="29" t="s">
        <v>29</v>
      </c>
      <c r="D35" s="29">
        <v>4</v>
      </c>
      <c r="E35" s="26">
        <v>0</v>
      </c>
      <c r="F35" s="26">
        <f t="shared" si="3"/>
        <v>0</v>
      </c>
      <c r="G35" s="31"/>
    </row>
    <row r="36" spans="1:7" ht="78.75" x14ac:dyDescent="0.25">
      <c r="A36" s="29" t="s">
        <v>31</v>
      </c>
      <c r="B36" s="30" t="s">
        <v>17</v>
      </c>
      <c r="C36" s="29" t="s">
        <v>20</v>
      </c>
      <c r="D36" s="29">
        <v>2</v>
      </c>
      <c r="E36" s="26">
        <v>0</v>
      </c>
      <c r="F36" s="26">
        <f t="shared" si="3"/>
        <v>0</v>
      </c>
      <c r="G36" s="31"/>
    </row>
    <row r="37" spans="1:7" x14ac:dyDescent="0.25">
      <c r="A37" s="29" t="s">
        <v>32</v>
      </c>
      <c r="B37" s="30" t="s">
        <v>14</v>
      </c>
      <c r="C37" s="29" t="s">
        <v>33</v>
      </c>
      <c r="D37" s="29">
        <v>2</v>
      </c>
      <c r="E37" s="26">
        <v>0</v>
      </c>
      <c r="F37" s="26">
        <f t="shared" si="3"/>
        <v>0</v>
      </c>
      <c r="G37" s="31"/>
    </row>
    <row r="38" spans="1:7" ht="141.75" x14ac:dyDescent="0.25">
      <c r="A38" s="29" t="s">
        <v>34</v>
      </c>
      <c r="B38" s="30" t="s">
        <v>18</v>
      </c>
      <c r="C38" s="29" t="s">
        <v>20</v>
      </c>
      <c r="D38" s="29">
        <v>9</v>
      </c>
      <c r="E38" s="26">
        <v>0</v>
      </c>
      <c r="F38" s="26">
        <f t="shared" si="3"/>
        <v>0</v>
      </c>
      <c r="G38" s="31"/>
    </row>
    <row r="39" spans="1:7" x14ac:dyDescent="0.25">
      <c r="A39" s="29" t="s">
        <v>35</v>
      </c>
      <c r="B39" s="30" t="s">
        <v>39</v>
      </c>
      <c r="C39" s="29" t="s">
        <v>20</v>
      </c>
      <c r="D39" s="29">
        <v>27</v>
      </c>
      <c r="E39" s="26">
        <v>0</v>
      </c>
      <c r="F39" s="26">
        <f t="shared" si="3"/>
        <v>0</v>
      </c>
      <c r="G39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1D0B-FBB0-4065-9A9B-DBB5CD1D2DF7}">
  <dimension ref="A1:J24"/>
  <sheetViews>
    <sheetView workbookViewId="0">
      <pane ySplit="1" topLeftCell="A2" activePane="bottomLeft" state="frozen"/>
      <selection activeCell="A14" sqref="A14:XFD14"/>
      <selection pane="bottomLeft" activeCell="D11" sqref="D11"/>
    </sheetView>
  </sheetViews>
  <sheetFormatPr defaultRowHeight="15.75" x14ac:dyDescent="0.25"/>
  <cols>
    <col min="1" max="1" width="9.140625" style="59"/>
    <col min="2" max="2" width="31.5703125" style="59" customWidth="1"/>
    <col min="3" max="3" width="9.140625" style="59"/>
    <col min="4" max="8" width="23" style="59" customWidth="1"/>
    <col min="9" max="9" width="68.7109375" style="59" customWidth="1"/>
    <col min="10" max="16384" width="9.140625" style="59"/>
  </cols>
  <sheetData>
    <row r="1" spans="1:10" s="32" customFormat="1" ht="47.25" x14ac:dyDescent="0.25">
      <c r="A1" s="72" t="s">
        <v>40</v>
      </c>
      <c r="B1" s="67" t="s">
        <v>180</v>
      </c>
      <c r="C1" s="67" t="s">
        <v>260</v>
      </c>
      <c r="D1" s="67" t="s">
        <v>261</v>
      </c>
      <c r="E1" s="17" t="s">
        <v>44</v>
      </c>
      <c r="F1" s="17" t="s">
        <v>45</v>
      </c>
      <c r="G1" s="74" t="s">
        <v>92</v>
      </c>
      <c r="H1" s="74" t="s">
        <v>93</v>
      </c>
      <c r="I1" s="67" t="s">
        <v>262</v>
      </c>
    </row>
    <row r="2" spans="1:10" x14ac:dyDescent="0.25">
      <c r="A2" s="77"/>
      <c r="B2" s="19" t="s">
        <v>94</v>
      </c>
      <c r="C2" s="78"/>
      <c r="D2" s="79"/>
      <c r="E2" s="80"/>
      <c r="F2" s="80">
        <f>SUM(F3:F11)</f>
        <v>0</v>
      </c>
      <c r="G2" s="80"/>
      <c r="H2" s="80">
        <f>SUM(H3:H11)</f>
        <v>0</v>
      </c>
      <c r="I2" s="79"/>
    </row>
    <row r="3" spans="1:10" x14ac:dyDescent="0.25">
      <c r="A3" s="73">
        <v>1</v>
      </c>
      <c r="B3" s="58" t="s">
        <v>118</v>
      </c>
      <c r="C3" s="68" t="s">
        <v>115</v>
      </c>
      <c r="D3" s="70">
        <f>SUM(D4:D7)</f>
        <v>4978.34</v>
      </c>
      <c r="E3" s="71">
        <v>0</v>
      </c>
      <c r="F3" s="71">
        <f>D3*E3</f>
        <v>0</v>
      </c>
      <c r="G3" s="71">
        <v>0</v>
      </c>
      <c r="H3" s="71">
        <f>D3*G3</f>
        <v>0</v>
      </c>
      <c r="I3" s="81" t="s">
        <v>106</v>
      </c>
    </row>
    <row r="4" spans="1:10" x14ac:dyDescent="0.25">
      <c r="A4" s="73"/>
      <c r="B4" s="60" t="s">
        <v>265</v>
      </c>
      <c r="C4" s="69" t="s">
        <v>115</v>
      </c>
      <c r="D4" s="71">
        <f>4638.8+15.34</f>
        <v>4654.1400000000003</v>
      </c>
      <c r="E4" s="71">
        <v>0</v>
      </c>
      <c r="F4" s="71">
        <f t="shared" ref="F4:F10" si="0">D4*E4</f>
        <v>0</v>
      </c>
      <c r="G4" s="71">
        <v>0</v>
      </c>
      <c r="H4" s="71">
        <f t="shared" ref="H4:H10" si="1">D4*G4</f>
        <v>0</v>
      </c>
      <c r="I4" s="71"/>
    </row>
    <row r="5" spans="1:10" x14ac:dyDescent="0.25">
      <c r="A5" s="73"/>
      <c r="B5" s="60" t="s">
        <v>266</v>
      </c>
      <c r="C5" s="69" t="s">
        <v>115</v>
      </c>
      <c r="D5" s="71">
        <v>140</v>
      </c>
      <c r="E5" s="71">
        <v>0</v>
      </c>
      <c r="F5" s="71">
        <f t="shared" si="0"/>
        <v>0</v>
      </c>
      <c r="G5" s="71">
        <v>0</v>
      </c>
      <c r="H5" s="71">
        <f t="shared" si="1"/>
        <v>0</v>
      </c>
      <c r="I5" s="71"/>
    </row>
    <row r="6" spans="1:10" x14ac:dyDescent="0.25">
      <c r="A6" s="73"/>
      <c r="B6" s="60" t="s">
        <v>117</v>
      </c>
      <c r="C6" s="69" t="s">
        <v>115</v>
      </c>
      <c r="D6" s="71">
        <v>144</v>
      </c>
      <c r="E6" s="71">
        <v>0</v>
      </c>
      <c r="F6" s="71">
        <f t="shared" si="0"/>
        <v>0</v>
      </c>
      <c r="G6" s="71">
        <v>0</v>
      </c>
      <c r="H6" s="71">
        <f t="shared" si="1"/>
        <v>0</v>
      </c>
      <c r="I6" s="71"/>
    </row>
    <row r="7" spans="1:10" x14ac:dyDescent="0.25">
      <c r="A7" s="73"/>
      <c r="B7" s="60" t="s">
        <v>267</v>
      </c>
      <c r="C7" s="69" t="s">
        <v>115</v>
      </c>
      <c r="D7" s="71">
        <v>40.200000000000003</v>
      </c>
      <c r="E7" s="71">
        <v>0</v>
      </c>
      <c r="F7" s="71">
        <f t="shared" ref="F7" si="2">D7*E7</f>
        <v>0</v>
      </c>
      <c r="G7" s="71">
        <v>0</v>
      </c>
      <c r="H7" s="71">
        <f t="shared" ref="H7" si="3">D7*G7</f>
        <v>0</v>
      </c>
      <c r="I7" s="71"/>
    </row>
    <row r="8" spans="1:10" x14ac:dyDescent="0.25">
      <c r="A8" s="73">
        <v>2</v>
      </c>
      <c r="B8" s="58" t="s">
        <v>119</v>
      </c>
      <c r="C8" s="68" t="s">
        <v>19</v>
      </c>
      <c r="D8" s="70">
        <f>D9+D10</f>
        <v>56.819999999999993</v>
      </c>
      <c r="E8" s="71">
        <v>0</v>
      </c>
      <c r="F8" s="71">
        <f t="shared" si="0"/>
        <v>0</v>
      </c>
      <c r="G8" s="71">
        <v>0</v>
      </c>
      <c r="H8" s="71">
        <f t="shared" si="1"/>
        <v>0</v>
      </c>
      <c r="I8" s="70"/>
      <c r="J8" s="61"/>
    </row>
    <row r="9" spans="1:10" x14ac:dyDescent="0.25">
      <c r="A9" s="73"/>
      <c r="B9" s="60" t="s">
        <v>268</v>
      </c>
      <c r="C9" s="69" t="s">
        <v>19</v>
      </c>
      <c r="D9" s="71">
        <f>20.9+28.62</f>
        <v>49.519999999999996</v>
      </c>
      <c r="E9" s="71">
        <v>0</v>
      </c>
      <c r="F9" s="71">
        <f t="shared" si="0"/>
        <v>0</v>
      </c>
      <c r="G9" s="71">
        <v>0</v>
      </c>
      <c r="H9" s="71">
        <f t="shared" si="1"/>
        <v>0</v>
      </c>
      <c r="I9" s="71"/>
    </row>
    <row r="10" spans="1:10" x14ac:dyDescent="0.25">
      <c r="A10" s="73"/>
      <c r="B10" s="60" t="s">
        <v>269</v>
      </c>
      <c r="C10" s="69" t="s">
        <v>19</v>
      </c>
      <c r="D10" s="71">
        <v>7.3</v>
      </c>
      <c r="E10" s="71">
        <v>0</v>
      </c>
      <c r="F10" s="71">
        <f t="shared" si="0"/>
        <v>0</v>
      </c>
      <c r="G10" s="71">
        <v>0</v>
      </c>
      <c r="H10" s="71">
        <f t="shared" si="1"/>
        <v>0</v>
      </c>
      <c r="I10" s="71"/>
    </row>
    <row r="11" spans="1:10" x14ac:dyDescent="0.25">
      <c r="A11" s="73"/>
      <c r="B11" s="60" t="s">
        <v>270</v>
      </c>
      <c r="C11" s="69" t="s">
        <v>271</v>
      </c>
      <c r="D11" s="71">
        <v>87.4</v>
      </c>
      <c r="E11" s="71">
        <v>0</v>
      </c>
      <c r="F11" s="71">
        <f t="shared" ref="F11" si="4">D11*E11</f>
        <v>0</v>
      </c>
      <c r="G11" s="71">
        <v>0</v>
      </c>
      <c r="H11" s="71">
        <f t="shared" ref="H11" si="5">D11*G11</f>
        <v>0</v>
      </c>
      <c r="I11" s="71" t="s">
        <v>273</v>
      </c>
    </row>
    <row r="12" spans="1:10" x14ac:dyDescent="0.25">
      <c r="A12" s="77"/>
      <c r="B12" s="19" t="s">
        <v>96</v>
      </c>
      <c r="C12" s="78"/>
      <c r="D12" s="79"/>
      <c r="E12" s="80"/>
      <c r="F12" s="80">
        <f>SUM(F13:F22)</f>
        <v>0</v>
      </c>
      <c r="G12" s="80"/>
      <c r="H12" s="80">
        <f>SUM(H13:H22)</f>
        <v>0</v>
      </c>
      <c r="I12" s="79"/>
    </row>
    <row r="13" spans="1:10" x14ac:dyDescent="0.25">
      <c r="A13" s="73">
        <v>1</v>
      </c>
      <c r="B13" s="58" t="s">
        <v>118</v>
      </c>
      <c r="C13" s="68" t="s">
        <v>115</v>
      </c>
      <c r="D13" s="70">
        <f>SUM(D14:D18)</f>
        <v>4354.74</v>
      </c>
      <c r="E13" s="71">
        <v>0</v>
      </c>
      <c r="F13" s="71">
        <f>D13*E13</f>
        <v>0</v>
      </c>
      <c r="G13" s="71">
        <v>0</v>
      </c>
      <c r="H13" s="71">
        <f>D13*G13</f>
        <v>0</v>
      </c>
      <c r="I13" s="81"/>
    </row>
    <row r="14" spans="1:10" x14ac:dyDescent="0.25">
      <c r="A14" s="73"/>
      <c r="B14" s="60" t="s">
        <v>265</v>
      </c>
      <c r="C14" s="69" t="s">
        <v>115</v>
      </c>
      <c r="D14" s="71">
        <f>2651.5+1457.9</f>
        <v>4109.3999999999996</v>
      </c>
      <c r="E14" s="71">
        <v>0</v>
      </c>
      <c r="F14" s="71">
        <f t="shared" ref="F14:F22" si="6">D14*E14</f>
        <v>0</v>
      </c>
      <c r="G14" s="71">
        <v>0</v>
      </c>
      <c r="H14" s="71">
        <f t="shared" ref="H14:H22" si="7">D14*G14</f>
        <v>0</v>
      </c>
      <c r="I14" s="71"/>
    </row>
    <row r="15" spans="1:10" x14ac:dyDescent="0.25">
      <c r="A15" s="73"/>
      <c r="B15" s="60" t="s">
        <v>114</v>
      </c>
      <c r="C15" s="69" t="s">
        <v>115</v>
      </c>
      <c r="D15" s="71">
        <v>18.899999999999999</v>
      </c>
      <c r="E15" s="71">
        <v>0</v>
      </c>
      <c r="F15" s="71">
        <f t="shared" si="6"/>
        <v>0</v>
      </c>
      <c r="G15" s="71">
        <v>0</v>
      </c>
      <c r="H15" s="71">
        <f t="shared" si="7"/>
        <v>0</v>
      </c>
      <c r="I15" s="71"/>
    </row>
    <row r="16" spans="1:10" x14ac:dyDescent="0.25">
      <c r="A16" s="73"/>
      <c r="B16" s="60" t="s">
        <v>113</v>
      </c>
      <c r="C16" s="69" t="s">
        <v>115</v>
      </c>
      <c r="D16" s="71">
        <v>22.8</v>
      </c>
      <c r="E16" s="71">
        <v>0</v>
      </c>
      <c r="F16" s="71">
        <f t="shared" si="6"/>
        <v>0</v>
      </c>
      <c r="G16" s="71">
        <v>0</v>
      </c>
      <c r="H16" s="71">
        <f t="shared" si="7"/>
        <v>0</v>
      </c>
      <c r="I16" s="71"/>
    </row>
    <row r="17" spans="1:10" x14ac:dyDescent="0.25">
      <c r="A17" s="73"/>
      <c r="B17" s="60" t="s">
        <v>275</v>
      </c>
      <c r="C17" s="69" t="s">
        <v>115</v>
      </c>
      <c r="D17" s="71">
        <v>156.63999999999999</v>
      </c>
      <c r="E17" s="71">
        <v>0</v>
      </c>
      <c r="F17" s="71">
        <f t="shared" si="6"/>
        <v>0</v>
      </c>
      <c r="G17" s="71">
        <v>0</v>
      </c>
      <c r="H17" s="71">
        <f t="shared" si="7"/>
        <v>0</v>
      </c>
      <c r="I17" s="71"/>
    </row>
    <row r="18" spans="1:10" x14ac:dyDescent="0.25">
      <c r="A18" s="73"/>
      <c r="B18" s="60" t="s">
        <v>276</v>
      </c>
      <c r="C18" s="69" t="s">
        <v>115</v>
      </c>
      <c r="D18" s="71">
        <v>47</v>
      </c>
      <c r="E18" s="71">
        <v>0</v>
      </c>
      <c r="F18" s="71">
        <f t="shared" ref="F18" si="8">D18*E18</f>
        <v>0</v>
      </c>
      <c r="G18" s="71">
        <v>0</v>
      </c>
      <c r="H18" s="71">
        <f t="shared" ref="H18" si="9">D18*G18</f>
        <v>0</v>
      </c>
      <c r="I18" s="71"/>
    </row>
    <row r="19" spans="1:10" x14ac:dyDescent="0.25">
      <c r="A19" s="73">
        <v>2</v>
      </c>
      <c r="B19" s="58" t="s">
        <v>119</v>
      </c>
      <c r="C19" s="68" t="s">
        <v>19</v>
      </c>
      <c r="D19" s="70">
        <f>D20+D21</f>
        <v>55.43</v>
      </c>
      <c r="E19" s="71">
        <v>0</v>
      </c>
      <c r="F19" s="71">
        <f t="shared" si="6"/>
        <v>0</v>
      </c>
      <c r="G19" s="71">
        <v>0</v>
      </c>
      <c r="H19" s="71">
        <f t="shared" si="7"/>
        <v>0</v>
      </c>
      <c r="I19" s="70"/>
      <c r="J19" s="61"/>
    </row>
    <row r="20" spans="1:10" x14ac:dyDescent="0.25">
      <c r="A20" s="73"/>
      <c r="B20" s="60" t="s">
        <v>268</v>
      </c>
      <c r="C20" s="69" t="s">
        <v>19</v>
      </c>
      <c r="D20" s="71">
        <f>20.2+28.13</f>
        <v>48.33</v>
      </c>
      <c r="E20" s="71">
        <v>0</v>
      </c>
      <c r="F20" s="71">
        <f t="shared" si="6"/>
        <v>0</v>
      </c>
      <c r="G20" s="71">
        <v>0</v>
      </c>
      <c r="H20" s="71">
        <f t="shared" si="7"/>
        <v>0</v>
      </c>
      <c r="I20" s="71"/>
    </row>
    <row r="21" spans="1:10" x14ac:dyDescent="0.25">
      <c r="A21" s="73"/>
      <c r="B21" s="60" t="s">
        <v>269</v>
      </c>
      <c r="C21" s="69" t="s">
        <v>19</v>
      </c>
      <c r="D21" s="71">
        <v>7.1</v>
      </c>
      <c r="E21" s="71">
        <v>0</v>
      </c>
      <c r="F21" s="71">
        <f t="shared" si="6"/>
        <v>0</v>
      </c>
      <c r="G21" s="71">
        <v>0</v>
      </c>
      <c r="H21" s="71">
        <f t="shared" si="7"/>
        <v>0</v>
      </c>
      <c r="I21" s="71"/>
    </row>
    <row r="22" spans="1:10" x14ac:dyDescent="0.25">
      <c r="A22" s="73"/>
      <c r="B22" s="60" t="s">
        <v>270</v>
      </c>
      <c r="C22" s="69" t="s">
        <v>271</v>
      </c>
      <c r="D22" s="71">
        <f>56*2.3+0.3*12</f>
        <v>132.39999999999998</v>
      </c>
      <c r="E22" s="71">
        <v>0</v>
      </c>
      <c r="F22" s="71">
        <f t="shared" si="6"/>
        <v>0</v>
      </c>
      <c r="G22" s="71">
        <v>0</v>
      </c>
      <c r="H22" s="71">
        <f t="shared" si="7"/>
        <v>0</v>
      </c>
      <c r="I22" s="71" t="s">
        <v>272</v>
      </c>
    </row>
    <row r="24" spans="1:10" x14ac:dyDescent="0.25">
      <c r="B24" s="76" t="s">
        <v>274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97D6-6D2B-4AB1-92C3-6EF322E84CD2}">
  <dimension ref="A1:J14"/>
  <sheetViews>
    <sheetView workbookViewId="0">
      <pane ySplit="1" topLeftCell="A2" activePane="bottomLeft" state="frozen"/>
      <selection pane="bottomLeft" activeCell="E25" sqref="E25:E30"/>
    </sheetView>
  </sheetViews>
  <sheetFormatPr defaultRowHeight="15.75" x14ac:dyDescent="0.25"/>
  <cols>
    <col min="1" max="1" width="9.140625" style="59"/>
    <col min="2" max="2" width="31.5703125" style="59" customWidth="1"/>
    <col min="3" max="3" width="9.140625" style="59"/>
    <col min="4" max="9" width="23" style="59" customWidth="1"/>
    <col min="10" max="16384" width="9.140625" style="59"/>
  </cols>
  <sheetData>
    <row r="1" spans="1:10" s="32" customFormat="1" ht="47.25" x14ac:dyDescent="0.25">
      <c r="A1" s="72" t="s">
        <v>40</v>
      </c>
      <c r="B1" s="67" t="s">
        <v>180</v>
      </c>
      <c r="C1" s="67" t="s">
        <v>260</v>
      </c>
      <c r="D1" s="67" t="s">
        <v>261</v>
      </c>
      <c r="E1" s="17" t="s">
        <v>44</v>
      </c>
      <c r="F1" s="17" t="s">
        <v>45</v>
      </c>
      <c r="G1" s="74" t="s">
        <v>92</v>
      </c>
      <c r="H1" s="74" t="s">
        <v>93</v>
      </c>
      <c r="I1" s="67" t="s">
        <v>262</v>
      </c>
    </row>
    <row r="2" spans="1:10" x14ac:dyDescent="0.25">
      <c r="A2" s="73">
        <v>1</v>
      </c>
      <c r="B2" s="58" t="s">
        <v>118</v>
      </c>
      <c r="C2" s="68" t="s">
        <v>115</v>
      </c>
      <c r="D2" s="70">
        <f>SUM(D3:D9)</f>
        <v>30218.579999999998</v>
      </c>
      <c r="E2" s="71">
        <v>0</v>
      </c>
      <c r="F2" s="71">
        <f>D2*E2</f>
        <v>0</v>
      </c>
      <c r="G2" s="71">
        <v>0</v>
      </c>
      <c r="H2" s="71">
        <f>D2*G2</f>
        <v>0</v>
      </c>
      <c r="I2" s="70"/>
    </row>
    <row r="3" spans="1:10" x14ac:dyDescent="0.25">
      <c r="A3" s="73"/>
      <c r="B3" s="60" t="s">
        <v>110</v>
      </c>
      <c r="C3" s="69" t="s">
        <v>115</v>
      </c>
      <c r="D3" s="71">
        <v>16749.38</v>
      </c>
      <c r="E3" s="71">
        <v>0</v>
      </c>
      <c r="F3" s="71">
        <f t="shared" ref="F3:F12" si="0">D3*E3</f>
        <v>0</v>
      </c>
      <c r="G3" s="71">
        <v>0</v>
      </c>
      <c r="H3" s="71">
        <f t="shared" ref="H3:H12" si="1">D3*G3</f>
        <v>0</v>
      </c>
      <c r="I3" s="71"/>
    </row>
    <row r="4" spans="1:10" x14ac:dyDescent="0.25">
      <c r="A4" s="73"/>
      <c r="B4" s="60" t="s">
        <v>111</v>
      </c>
      <c r="C4" s="69" t="s">
        <v>115</v>
      </c>
      <c r="D4" s="71">
        <v>2714.54</v>
      </c>
      <c r="E4" s="71">
        <v>0</v>
      </c>
      <c r="F4" s="71">
        <f t="shared" si="0"/>
        <v>0</v>
      </c>
      <c r="G4" s="71">
        <v>0</v>
      </c>
      <c r="H4" s="71">
        <f t="shared" si="1"/>
        <v>0</v>
      </c>
      <c r="I4" s="71"/>
    </row>
    <row r="5" spans="1:10" x14ac:dyDescent="0.25">
      <c r="A5" s="73"/>
      <c r="B5" s="60" t="s">
        <v>112</v>
      </c>
      <c r="C5" s="69" t="s">
        <v>115</v>
      </c>
      <c r="D5" s="71">
        <v>1392.41</v>
      </c>
      <c r="E5" s="71">
        <v>0</v>
      </c>
      <c r="F5" s="71">
        <f t="shared" si="0"/>
        <v>0</v>
      </c>
      <c r="G5" s="71">
        <v>0</v>
      </c>
      <c r="H5" s="71">
        <f t="shared" si="1"/>
        <v>0</v>
      </c>
      <c r="I5" s="71"/>
    </row>
    <row r="6" spans="1:10" x14ac:dyDescent="0.25">
      <c r="A6" s="73"/>
      <c r="B6" s="60" t="s">
        <v>113</v>
      </c>
      <c r="C6" s="69" t="s">
        <v>115</v>
      </c>
      <c r="D6" s="71">
        <v>2732.91</v>
      </c>
      <c r="E6" s="71">
        <v>0</v>
      </c>
      <c r="F6" s="71">
        <f t="shared" si="0"/>
        <v>0</v>
      </c>
      <c r="G6" s="71">
        <v>0</v>
      </c>
      <c r="H6" s="71">
        <f t="shared" si="1"/>
        <v>0</v>
      </c>
      <c r="I6" s="71"/>
    </row>
    <row r="7" spans="1:10" x14ac:dyDescent="0.25">
      <c r="A7" s="73"/>
      <c r="B7" s="60" t="s">
        <v>114</v>
      </c>
      <c r="C7" s="69" t="s">
        <v>115</v>
      </c>
      <c r="D7" s="71">
        <v>4779.96</v>
      </c>
      <c r="E7" s="71">
        <v>0</v>
      </c>
      <c r="F7" s="71">
        <f t="shared" si="0"/>
        <v>0</v>
      </c>
      <c r="G7" s="71">
        <v>0</v>
      </c>
      <c r="H7" s="71">
        <f t="shared" si="1"/>
        <v>0</v>
      </c>
      <c r="I7" s="71"/>
    </row>
    <row r="8" spans="1:10" x14ac:dyDescent="0.25">
      <c r="A8" s="73"/>
      <c r="B8" s="60" t="s">
        <v>116</v>
      </c>
      <c r="C8" s="69" t="s">
        <v>115</v>
      </c>
      <c r="D8" s="71">
        <v>190.6</v>
      </c>
      <c r="E8" s="71">
        <v>0</v>
      </c>
      <c r="F8" s="71">
        <f t="shared" si="0"/>
        <v>0</v>
      </c>
      <c r="G8" s="71">
        <v>0</v>
      </c>
      <c r="H8" s="71">
        <f t="shared" si="1"/>
        <v>0</v>
      </c>
      <c r="I8" s="71"/>
    </row>
    <row r="9" spans="1:10" x14ac:dyDescent="0.25">
      <c r="A9" s="73"/>
      <c r="B9" s="60" t="s">
        <v>117</v>
      </c>
      <c r="C9" s="69" t="s">
        <v>115</v>
      </c>
      <c r="D9" s="71">
        <v>1658.78</v>
      </c>
      <c r="E9" s="71">
        <v>0</v>
      </c>
      <c r="F9" s="71">
        <f t="shared" si="0"/>
        <v>0</v>
      </c>
      <c r="G9" s="71">
        <v>0</v>
      </c>
      <c r="H9" s="71">
        <f t="shared" si="1"/>
        <v>0</v>
      </c>
      <c r="I9" s="71"/>
    </row>
    <row r="10" spans="1:10" x14ac:dyDescent="0.25">
      <c r="A10" s="73">
        <v>2</v>
      </c>
      <c r="B10" s="58" t="s">
        <v>119</v>
      </c>
      <c r="C10" s="68" t="s">
        <v>19</v>
      </c>
      <c r="D10" s="70">
        <f>D11+D12</f>
        <v>217.54</v>
      </c>
      <c r="E10" s="71">
        <v>0</v>
      </c>
      <c r="F10" s="71">
        <f t="shared" si="0"/>
        <v>0</v>
      </c>
      <c r="G10" s="71">
        <v>0</v>
      </c>
      <c r="H10" s="71">
        <f t="shared" si="1"/>
        <v>0</v>
      </c>
      <c r="I10" s="70"/>
      <c r="J10" s="61"/>
    </row>
    <row r="11" spans="1:10" x14ac:dyDescent="0.25">
      <c r="A11" s="73"/>
      <c r="B11" s="60" t="s">
        <v>120</v>
      </c>
      <c r="C11" s="69" t="s">
        <v>19</v>
      </c>
      <c r="D11" s="71">
        <v>185.64</v>
      </c>
      <c r="E11" s="71">
        <v>0</v>
      </c>
      <c r="F11" s="71">
        <f t="shared" si="0"/>
        <v>0</v>
      </c>
      <c r="G11" s="71">
        <v>0</v>
      </c>
      <c r="H11" s="71">
        <f t="shared" si="1"/>
        <v>0</v>
      </c>
      <c r="I11" s="71"/>
    </row>
    <row r="12" spans="1:10" x14ac:dyDescent="0.25">
      <c r="A12" s="73"/>
      <c r="B12" s="60" t="s">
        <v>121</v>
      </c>
      <c r="C12" s="69" t="s">
        <v>19</v>
      </c>
      <c r="D12" s="71">
        <v>31.9</v>
      </c>
      <c r="E12" s="71">
        <v>0</v>
      </c>
      <c r="F12" s="71">
        <f t="shared" si="0"/>
        <v>0</v>
      </c>
      <c r="G12" s="71">
        <v>0</v>
      </c>
      <c r="H12" s="71">
        <f t="shared" si="1"/>
        <v>0</v>
      </c>
      <c r="I12" s="71"/>
    </row>
    <row r="13" spans="1:10" x14ac:dyDescent="0.25">
      <c r="F13" s="75">
        <f>SUM(F2:F12)</f>
        <v>0</v>
      </c>
      <c r="H13" s="75">
        <f>SUM(H2:H12)</f>
        <v>0</v>
      </c>
    </row>
    <row r="14" spans="1:10" x14ac:dyDescent="0.25">
      <c r="B14" s="76" t="s">
        <v>263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ВК</vt:lpstr>
      <vt:lpstr>из СО</vt:lpstr>
      <vt:lpstr>М27-28-29</vt:lpstr>
      <vt:lpstr>Р27-28-29</vt:lpstr>
      <vt:lpstr>КЖ27-28-29</vt:lpstr>
      <vt:lpstr>МР26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2025-03-21T13:47:52Z</dcterms:modified>
</cp:coreProperties>
</file>