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0815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calcChain.xml><?xml version="1.0" encoding="utf-8"?>
<calcChain xmlns="http://schemas.openxmlformats.org/spreadsheetml/2006/main">
  <c r="N9" i="1" l="1"/>
  <c r="K9" i="1"/>
  <c r="M9" i="1" s="1"/>
  <c r="N3" i="1" l="1"/>
  <c r="N4" i="1"/>
  <c r="N5" i="1"/>
  <c r="N6" i="1"/>
  <c r="N7" i="1"/>
  <c r="N8" i="1"/>
  <c r="N2" i="1"/>
  <c r="N10" i="1" s="1"/>
  <c r="K3" i="1"/>
  <c r="M3" i="1" s="1"/>
  <c r="K4" i="1"/>
  <c r="M4" i="1" s="1"/>
  <c r="K5" i="1"/>
  <c r="M5" i="1" s="1"/>
  <c r="K6" i="1"/>
  <c r="M6" i="1" s="1"/>
  <c r="K7" i="1"/>
  <c r="M7" i="1" s="1"/>
  <c r="K8" i="1"/>
  <c r="M8" i="1" s="1"/>
  <c r="K2" i="1"/>
  <c r="M2" i="1" s="1"/>
  <c r="M10" i="1" l="1"/>
</calcChain>
</file>

<file path=xl/sharedStrings.xml><?xml version="1.0" encoding="utf-8"?>
<sst xmlns="http://schemas.openxmlformats.org/spreadsheetml/2006/main" count="55" uniqueCount="44">
  <si>
    <t>BY698P G5 LED25/NW PSD NB GM</t>
  </si>
  <si>
    <t>BY698Z G5 Bracket</t>
  </si>
  <si>
    <t>WL070V LED l 7S/840 PSU II WH</t>
  </si>
  <si>
    <t>RC132V G5 36S/840 PSU W60L60 OC</t>
  </si>
  <si>
    <t>ON 140B LED 1 0S/840 PSU C IP54 PI6</t>
  </si>
  <si>
    <t>WTl 98C LED60S/840 PSU Ll500 RCA</t>
  </si>
  <si>
    <t>BVP280 LED45/NW 40W 220-240V AMBGM</t>
  </si>
  <si>
    <t>диммируемый по ДАЛИ</t>
  </si>
  <si>
    <t>V1-I0-70604-04L05-6517540</t>
  </si>
  <si>
    <t>Светодиодный светильник VARTON промышленный Olymp 2.0 175 Вт 4000 K класс защиты IP65 угол 120 градусов</t>
  </si>
  <si>
    <t>175W</t>
  </si>
  <si>
    <t>4000K</t>
  </si>
  <si>
    <t>24000 лм</t>
  </si>
  <si>
    <t>скоба в комплекте</t>
  </si>
  <si>
    <t>V1-U0-00821-21000-65015XX</t>
  </si>
  <si>
    <t>Светодиодный светильник VARTON NERO FLEX IP65 300х85 мм 15 Вт 4000 K белый</t>
  </si>
  <si>
    <t>15W</t>
  </si>
  <si>
    <t>2000 лм</t>
  </si>
  <si>
    <t>V1-A0-00070-01OP0-4003040</t>
  </si>
  <si>
    <t>Светодиодный светильник VARTON A070 2.0 офисный встраиваемый/накладной 30 Вт 4000 K 595х595х50 мм IP40 с рассеивателем опал</t>
  </si>
  <si>
    <t>30W</t>
  </si>
  <si>
    <t>3400 лм</t>
  </si>
  <si>
    <t>не понятно IP20 или IP44, поставил IP40, но если нужно можно и IP54, ценник примерно х2</t>
  </si>
  <si>
    <t>V1-R0-01011-10000-4401140</t>
  </si>
  <si>
    <t>Светодиодный светильник VARTON DL-01 круглый встраиваемый 120x65 мм 11 Вт 4000 K IP54 RAL9010 белый матовый</t>
  </si>
  <si>
    <t>11W</t>
  </si>
  <si>
    <t>1050 лм</t>
  </si>
  <si>
    <t>V1-I2-70210-03G02-6504540</t>
  </si>
  <si>
    <t>Светодиодный светильник VARTON Стронг 2.0 промышленный класс защиты IP65 1242х90х68 мм 45 ВТ 4000 K матовый рассеиватель</t>
  </si>
  <si>
    <t>45W</t>
  </si>
  <si>
    <t>5850 лм</t>
  </si>
  <si>
    <t>50W</t>
  </si>
  <si>
    <t>7500 лм</t>
  </si>
  <si>
    <t>не ясно КСС, поставил 80 градусов, возможны другие варианты в ту же цену</t>
  </si>
  <si>
    <t>V1-I0-70589-04L41-6505040</t>
  </si>
  <si>
    <t>Светодиодный светильник VARTON прожектор FL-Pro 80° 50 Вт 4000 K RAL7045 муар</t>
  </si>
  <si>
    <t>Тариф</t>
  </si>
  <si>
    <t>Тариф цена</t>
  </si>
  <si>
    <t>Вход цена</t>
  </si>
  <si>
    <t>Тариф сумма</t>
  </si>
  <si>
    <t>WL140V LED12S/840 PSED ELB3 WH</t>
  </si>
  <si>
    <t>ДАЛИ сможем через неск. Месяцев, ценник будет примерно +2 т.р. За шт. от текущего</t>
  </si>
  <si>
    <t>Вход Сумма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</si>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</sst>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 wrapText="1"/>
    </xf>
    <xf numFmtId="44" fontId="0" fillId="3" borderId="1" xfId="1" applyFont="1" applyFill="1" applyBorder="1" applyAlignment="1">
      <alignment horizontal="center" vertical="center" wrapText="1"/>
    </xf>
    <xf numFmtId="44" fontId="0" fillId="4" borderId="1" xfId="1" applyFont="1" applyFill="1" applyBorder="1" applyAlignment="1">
      <alignment horizontal="center" vertical="center" wrapText="1"/>
    </xf>
    <xf numFmtId="44" fontId="0" fillId="4" borderId="1" xfId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4" fontId="3" fillId="3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0" fontId="0" fillId="0" borderId="2" xfId="0" applyNumberFormat="1" applyFont="1" applyBorder="1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0</xdr:rowOff>
    </xdr:from>
    <xdr:to>
      <xdr:col>5</xdr:col>
      <xdr:colOff>0</xdr:colOff>
      <xdr:row>2</xdr:row>
      <xdr:rowOff>0</xdr:rowOff>
    </xdr:to>
    <xdr:pic>
      <xdr:nvPicPr>
        <xdr:cNvPr id="3" name="Picture 415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10425"/>
          <a:ext cx="2333625" cy="876300"/>
        </a:xfrm>
        <a:prstGeom prst="rect">
          <a:avLst/>
        </a:prstGeom>
        <a:noFill/>
        <a:ln w="9525">
          <a:solidFill>
            <a:srgbClr val="80808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4</xdr:col>
      <xdr:colOff>0</xdr:colOff>
      <xdr:row>3</xdr:row>
      <xdr:rowOff>0</xdr:rowOff>
    </xdr:from>
    <xdr:to>
      <xdr:col>5</xdr:col>
      <xdr:colOff>0</xdr:colOff>
      <xdr:row>4</xdr:row>
      <xdr:rowOff>0</xdr:rowOff>
    </xdr:to>
    <xdr:pic>
      <xdr:nvPicPr>
        <xdr:cNvPr id="4" name="Picture 2900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24300"/>
          <a:ext cx="2333625" cy="876300"/>
        </a:xfrm>
        <a:prstGeom prst="rect">
          <a:avLst/>
        </a:prstGeom>
        <a:noFill/>
        <a:ln w="9525">
          <a:solidFill>
            <a:srgbClr val="80808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4</xdr:col>
      <xdr:colOff>0</xdr:colOff>
      <xdr:row>4</xdr:row>
      <xdr:rowOff>0</xdr:rowOff>
    </xdr:from>
    <xdr:to>
      <xdr:col>5</xdr:col>
      <xdr:colOff>0</xdr:colOff>
      <xdr:row>5</xdr:row>
      <xdr:rowOff>0</xdr:rowOff>
    </xdr:to>
    <xdr:pic>
      <xdr:nvPicPr>
        <xdr:cNvPr id="5" name="Picture 280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811000"/>
          <a:ext cx="2333625" cy="876300"/>
        </a:xfrm>
        <a:prstGeom prst="rect">
          <a:avLst/>
        </a:prstGeom>
        <a:noFill/>
        <a:ln w="9525">
          <a:solidFill>
            <a:srgbClr val="80808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4</xdr:col>
      <xdr:colOff>0</xdr:colOff>
      <xdr:row>5</xdr:row>
      <xdr:rowOff>0</xdr:rowOff>
    </xdr:from>
    <xdr:to>
      <xdr:col>5</xdr:col>
      <xdr:colOff>0</xdr:colOff>
      <xdr:row>6</xdr:row>
      <xdr:rowOff>0</xdr:rowOff>
    </xdr:to>
    <xdr:pic>
      <xdr:nvPicPr>
        <xdr:cNvPr id="6" name="Picture 1348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839075"/>
          <a:ext cx="2333625" cy="876300"/>
        </a:xfrm>
        <a:prstGeom prst="rect">
          <a:avLst/>
        </a:prstGeom>
        <a:noFill/>
        <a:ln w="9525">
          <a:solidFill>
            <a:srgbClr val="80808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4</xdr:col>
      <xdr:colOff>0</xdr:colOff>
      <xdr:row>6</xdr:row>
      <xdr:rowOff>0</xdr:rowOff>
    </xdr:from>
    <xdr:to>
      <xdr:col>5</xdr:col>
      <xdr:colOff>0</xdr:colOff>
      <xdr:row>7</xdr:row>
      <xdr:rowOff>0</xdr:rowOff>
    </xdr:to>
    <xdr:pic>
      <xdr:nvPicPr>
        <xdr:cNvPr id="7" name="Picture 3128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890050"/>
          <a:ext cx="2333625" cy="876300"/>
        </a:xfrm>
        <a:prstGeom prst="rect">
          <a:avLst/>
        </a:prstGeom>
        <a:noFill/>
        <a:ln w="9525">
          <a:solidFill>
            <a:srgbClr val="80808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5</xdr:col>
      <xdr:colOff>0</xdr:colOff>
      <xdr:row>8</xdr:row>
      <xdr:rowOff>0</xdr:rowOff>
    </xdr:to>
    <xdr:pic>
      <xdr:nvPicPr>
        <xdr:cNvPr id="8" name="Picture 4998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697075"/>
          <a:ext cx="2333625" cy="876300"/>
        </a:xfrm>
        <a:prstGeom prst="rect">
          <a:avLst/>
        </a:prstGeom>
        <a:noFill/>
        <a:ln w="9525">
          <a:solidFill>
            <a:srgbClr val="80808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4</xdr:col>
      <xdr:colOff>0</xdr:colOff>
      <xdr:row>8</xdr:row>
      <xdr:rowOff>0</xdr:rowOff>
    </xdr:from>
    <xdr:to>
      <xdr:col>5</xdr:col>
      <xdr:colOff>0</xdr:colOff>
      <xdr:row>9</xdr:row>
      <xdr:rowOff>0</xdr:rowOff>
    </xdr:to>
    <xdr:pic>
      <xdr:nvPicPr>
        <xdr:cNvPr id="9" name="Picture 2900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5643" y="2041071"/>
          <a:ext cx="2340428" cy="925286"/>
        </a:xfrm>
        <a:prstGeom prst="rect">
          <a:avLst/>
        </a:prstGeom>
        <a:noFill/>
        <a:ln w="9525">
          <a:solidFill>
            <a:srgbClr val="80808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zoomScale="70" zoomScaleNormal="70" workbookViewId="0">
      <selection activeCell="L3" sqref="L3"/>
    </sheetView>
  </sheetViews>
  <sheetFormatPr defaultRowHeight="15" x14ac:dyDescent="0.25"/>
  <cols>
    <col min="1" max="1" width="29.85546875" style="2" customWidth="1"/>
    <col min="2" max="2" width="18.7109375" style="2" customWidth="1"/>
    <col min="3" max="3" width="9.140625" style="1"/>
    <col min="4" max="4" width="23.42578125" style="1" customWidth="1"/>
    <col min="5" max="5" width="35" style="1" customWidth="1"/>
    <col min="6" max="6" width="27.7109375" style="1" customWidth="1"/>
    <col min="7" max="7" width="35" style="1" customWidth="1"/>
    <col min="8" max="8" width="9" style="1" customWidth="1"/>
    <col min="9" max="9" width="11" style="1" customWidth="1"/>
    <col min="10" max="10" width="9" style="1" customWidth="1"/>
    <col min="11" max="11" width="14.5703125" style="1" customWidth="1"/>
    <col min="12" max="12" width="19.7109375" style="1" customWidth="1"/>
    <col min="13" max="13" width="22.85546875" style="1" customWidth="1"/>
    <col min="14" max="14" width="24.85546875" style="1" customWidth="1"/>
    <col min="15" max="16384" width="9.140625" style="1"/>
  </cols>
  <sheetData>
    <row r="1" spans="1:14" x14ac:dyDescent="0.25">
      <c r="F1" s="3"/>
      <c r="G1" s="3"/>
      <c r="H1" s="3"/>
      <c r="I1" s="3"/>
      <c r="J1" s="3"/>
      <c r="K1" s="3" t="s">
        <v>37</v>
      </c>
      <c r="L1" s="3" t="s">
        <v>38</v>
      </c>
      <c r="M1" s="3" t="s">
        <v>39</v>
      </c>
      <c r="N1" s="3" t="s">
        <v>42</v>
      </c>
    </row>
    <row r="2" spans="1:14" ht="72.75" customHeight="1" x14ac:dyDescent="0.25">
      <c r="A2" s="10" t="s">
        <v>0</v>
      </c>
      <c r="B2" s="11">
        <v>911401519891</v>
      </c>
      <c r="C2" s="3">
        <v>232</v>
      </c>
      <c r="D2" s="8" t="s">
        <v>7</v>
      </c>
      <c r="E2" s="12"/>
      <c r="F2" s="4" t="s">
        <v>8</v>
      </c>
      <c r="G2" s="4" t="s">
        <v>9</v>
      </c>
      <c r="H2" s="4" t="s">
        <v>10</v>
      </c>
      <c r="I2" s="4" t="s">
        <v>11</v>
      </c>
      <c r="J2" s="4" t="s">
        <v>12</v>
      </c>
      <c r="K2" s="5">
        <f>L2/0.8</f>
        <v>45410.174999999996</v>
      </c>
      <c r="L2" s="6">
        <v>36328.14</v>
      </c>
      <c r="M2" s="5">
        <f>K2*C2</f>
        <v>10535160.6</v>
      </c>
      <c r="N2" s="6">
        <f>L2*C2</f>
        <v>8428128.4800000004</v>
      </c>
    </row>
    <row r="3" spans="1:14" ht="72.75" customHeight="1" x14ac:dyDescent="0.25">
      <c r="A3" s="10" t="s">
        <v>1</v>
      </c>
      <c r="B3" s="11">
        <v>911401594191</v>
      </c>
      <c r="C3" s="3">
        <v>232</v>
      </c>
      <c r="D3" s="8"/>
      <c r="F3" s="3"/>
      <c r="G3" s="3" t="s">
        <v>13</v>
      </c>
      <c r="H3" s="3"/>
      <c r="I3" s="3"/>
      <c r="J3" s="3"/>
      <c r="K3" s="5">
        <f t="shared" ref="K3:K8" si="0">L3/0.8</f>
        <v>0</v>
      </c>
      <c r="L3" s="7">
        <v>0</v>
      </c>
      <c r="M3" s="5">
        <f>K3*C3</f>
        <v>0</v>
      </c>
      <c r="N3" s="7">
        <f>L3*C3</f>
        <v>0</v>
      </c>
    </row>
    <row r="4" spans="1:14" ht="72.75" customHeight="1" x14ac:dyDescent="0.25">
      <c r="A4" s="10" t="s">
        <v>2</v>
      </c>
      <c r="B4" s="11">
        <v>911401826682</v>
      </c>
      <c r="C4" s="3">
        <v>250</v>
      </c>
      <c r="D4" s="8"/>
      <c r="E4" s="12"/>
      <c r="F4" s="4" t="s">
        <v>14</v>
      </c>
      <c r="G4" s="4" t="s">
        <v>15</v>
      </c>
      <c r="H4" s="4" t="s">
        <v>16</v>
      </c>
      <c r="I4" s="4" t="s">
        <v>11</v>
      </c>
      <c r="J4" s="4" t="s">
        <v>17</v>
      </c>
      <c r="K4" s="5">
        <f t="shared" si="0"/>
        <v>7577.3625000000002</v>
      </c>
      <c r="L4" s="6">
        <v>6061.89</v>
      </c>
      <c r="M4" s="5">
        <f>K4*C4</f>
        <v>1894340.625</v>
      </c>
      <c r="N4" s="6">
        <f>L4*C4</f>
        <v>1515472.5</v>
      </c>
    </row>
    <row r="5" spans="1:14" ht="72.75" customHeight="1" x14ac:dyDescent="0.25">
      <c r="A5" s="10" t="s">
        <v>3</v>
      </c>
      <c r="B5" s="11">
        <v>911401841184</v>
      </c>
      <c r="C5" s="3">
        <v>49</v>
      </c>
      <c r="D5" s="8" t="s">
        <v>22</v>
      </c>
      <c r="E5" s="12"/>
      <c r="F5" s="4" t="s">
        <v>18</v>
      </c>
      <c r="G5" s="4" t="s">
        <v>19</v>
      </c>
      <c r="H5" s="4" t="s">
        <v>20</v>
      </c>
      <c r="I5" s="4" t="s">
        <v>11</v>
      </c>
      <c r="J5" s="4" t="s">
        <v>21</v>
      </c>
      <c r="K5" s="5">
        <f t="shared" si="0"/>
        <v>4742.625</v>
      </c>
      <c r="L5" s="6">
        <v>3794.1</v>
      </c>
      <c r="M5" s="5">
        <f>K5*C5</f>
        <v>232388.625</v>
      </c>
      <c r="N5" s="6">
        <f>L5*C5</f>
        <v>185910.9</v>
      </c>
    </row>
    <row r="6" spans="1:14" ht="72.75" customHeight="1" x14ac:dyDescent="0.25">
      <c r="A6" s="10" t="s">
        <v>4</v>
      </c>
      <c r="B6" s="11">
        <v>911401633505</v>
      </c>
      <c r="C6" s="3">
        <v>17</v>
      </c>
      <c r="D6" s="8"/>
      <c r="E6" s="12"/>
      <c r="F6" s="4" t="s">
        <v>23</v>
      </c>
      <c r="G6" s="4" t="s">
        <v>24</v>
      </c>
      <c r="H6" s="4" t="s">
        <v>25</v>
      </c>
      <c r="I6" s="4" t="s">
        <v>11</v>
      </c>
      <c r="J6" s="4" t="s">
        <v>26</v>
      </c>
      <c r="K6" s="5">
        <f t="shared" si="0"/>
        <v>4002.45</v>
      </c>
      <c r="L6" s="6">
        <v>3201.96</v>
      </c>
      <c r="M6" s="5">
        <f>K6*C6</f>
        <v>68041.649999999994</v>
      </c>
      <c r="N6" s="6">
        <f>L6*C6</f>
        <v>54433.32</v>
      </c>
    </row>
    <row r="7" spans="1:14" ht="72.75" customHeight="1" x14ac:dyDescent="0.25">
      <c r="A7" s="10" t="s">
        <v>5</v>
      </c>
      <c r="B7" s="11">
        <v>824110126941</v>
      </c>
      <c r="C7" s="3">
        <v>32</v>
      </c>
      <c r="D7" s="8"/>
      <c r="E7" s="12"/>
      <c r="F7" s="4" t="s">
        <v>27</v>
      </c>
      <c r="G7" s="4" t="s">
        <v>28</v>
      </c>
      <c r="H7" s="4" t="s">
        <v>29</v>
      </c>
      <c r="I7" s="4" t="s">
        <v>11</v>
      </c>
      <c r="J7" s="4" t="s">
        <v>30</v>
      </c>
      <c r="K7" s="5">
        <f t="shared" si="0"/>
        <v>7258.2749999999996</v>
      </c>
      <c r="L7" s="6">
        <v>5806.62</v>
      </c>
      <c r="M7" s="5">
        <f>K7*C7</f>
        <v>232264.8</v>
      </c>
      <c r="N7" s="6">
        <f>L7*C7</f>
        <v>185811.84</v>
      </c>
    </row>
    <row r="8" spans="1:14" ht="72.75" customHeight="1" x14ac:dyDescent="0.25">
      <c r="A8" s="10" t="s">
        <v>6</v>
      </c>
      <c r="B8" s="11">
        <v>911401666104</v>
      </c>
      <c r="C8" s="3">
        <v>8</v>
      </c>
      <c r="D8" s="8" t="s">
        <v>33</v>
      </c>
      <c r="E8" s="12"/>
      <c r="F8" s="4" t="s">
        <v>34</v>
      </c>
      <c r="G8" s="4" t="s">
        <v>35</v>
      </c>
      <c r="H8" s="4" t="s">
        <v>31</v>
      </c>
      <c r="I8" s="4" t="s">
        <v>11</v>
      </c>
      <c r="J8" s="4" t="s">
        <v>32</v>
      </c>
      <c r="K8" s="5">
        <f t="shared" si="0"/>
        <v>21730.024999999998</v>
      </c>
      <c r="L8" s="6">
        <v>17384.02</v>
      </c>
      <c r="M8" s="5">
        <f>K8*C8</f>
        <v>173840.19999999998</v>
      </c>
      <c r="N8" s="6">
        <f>L8*C8</f>
        <v>139072.16</v>
      </c>
    </row>
    <row r="9" spans="1:14" ht="72.75" customHeight="1" x14ac:dyDescent="0.25">
      <c r="A9" s="10" t="s">
        <v>40</v>
      </c>
      <c r="B9" s="11">
        <v>910505101551</v>
      </c>
      <c r="C9" s="3">
        <v>2</v>
      </c>
      <c r="D9" s="8" t="s">
        <v>41</v>
      </c>
      <c r="E9" s="12"/>
      <c r="F9" s="4" t="s">
        <v>14</v>
      </c>
      <c r="G9" s="4" t="s">
        <v>15</v>
      </c>
      <c r="H9" s="4" t="s">
        <v>16</v>
      </c>
      <c r="I9" s="4" t="s">
        <v>11</v>
      </c>
      <c r="J9" s="4" t="s">
        <v>17</v>
      </c>
      <c r="K9" s="5">
        <f t="shared" ref="K9" si="1">L9/0.8</f>
        <v>7577.3625000000002</v>
      </c>
      <c r="L9" s="6">
        <v>6061.89</v>
      </c>
      <c r="M9" s="5">
        <f>K9*C9</f>
        <v>15154.725</v>
      </c>
      <c r="N9" s="6">
        <f>L9*C9</f>
        <v>12123.78</v>
      </c>
    </row>
    <row r="10" spans="1:14" ht="15.75" x14ac:dyDescent="0.25">
      <c r="A10" s="1"/>
      <c r="B10" s="1"/>
      <c r="F10" s="3"/>
      <c r="G10" s="3"/>
      <c r="H10" s="3"/>
      <c r="I10" s="3"/>
      <c r="J10" s="3"/>
      <c r="K10" s="3"/>
      <c r="L10" s="3" t="s">
        <v>43</v>
      </c>
      <c r="M10" s="9">
        <f>SUM(M2:M9)</f>
        <v>13151191.225</v>
      </c>
      <c r="N10" s="9">
        <f t="shared" ref="N10" si="2">SUM(N2:N9)</f>
        <v>10520952.98</v>
      </c>
    </row>
    <row r="11" spans="1:14" ht="16.5" thickBot="1" x14ac:dyDescent="0.3">
      <c r="A11" s="14"/>
      <c r="B11" s="13"/>
      <c r="F11" s="3"/>
      <c r="G11" s="3"/>
      <c r="H11" s="3"/>
      <c r="I11" s="3"/>
      <c r="J11" s="3"/>
      <c r="K11" s="3"/>
      <c r="L11" s="3"/>
      <c r="M11" s="3" t="s">
        <v>36</v>
      </c>
      <c r="N11" s="3" t="s">
        <v>42</v>
      </c>
    </row>
    <row r="12" spans="1:14" x14ac:dyDescent="0.25">
      <c r="B12" s="13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2023-05-25T08:36:52Z</dcterms:modified>
</cp:coreProperties>
</file>