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hhLKh3GLpAjKuBNEkT8vww3Txpxg=="/>
    </ext>
  </extLst>
</workbook>
</file>

<file path=xl/sharedStrings.xml><?xml version="1.0" encoding="utf-8"?>
<sst xmlns="http://schemas.openxmlformats.org/spreadsheetml/2006/main" count="172" uniqueCount="60">
  <si>
    <t>ИНН 5032208603
КПП 503201001
ОГРН 1155032006986</t>
  </si>
  <si>
    <t xml:space="preserve">Расчёт стоимости устройства монолитной армированной плиты пола </t>
  </si>
  <si>
    <t>№</t>
  </si>
  <si>
    <t>Наименование работ и материалов</t>
  </si>
  <si>
    <t>Ед. изм.</t>
  </si>
  <si>
    <t>Кол-во</t>
  </si>
  <si>
    <t>Цена за ед. материала, руб.</t>
  </si>
  <si>
    <t>Стоимость материала, руб.</t>
  </si>
  <si>
    <t>Цена за ед. работ, руб.</t>
  </si>
  <si>
    <t>Стоимость работ, руб.</t>
  </si>
  <si>
    <t>Общая стоимость, руб. с НДС 20%</t>
  </si>
  <si>
    <t>Сборочный цех</t>
  </si>
  <si>
    <t>Устройство гидроизоляции</t>
  </si>
  <si>
    <t>м2</t>
  </si>
  <si>
    <t>Битумный праймер</t>
  </si>
  <si>
    <t>л</t>
  </si>
  <si>
    <t>Гидроизоляция пола Технониколь (7,5 кв.м)</t>
  </si>
  <si>
    <t>Устройство арматурного каркаса (яч.200×200 мм)</t>
  </si>
  <si>
    <t>Плёнка ПВХ 200 мкн (300 кв.м)</t>
  </si>
  <si>
    <t>Пространственные фиксаторы с подставкой на сыпучий грунт</t>
  </si>
  <si>
    <t>шт</t>
  </si>
  <si>
    <t xml:space="preserve">Проволока вязальная </t>
  </si>
  <si>
    <t>кг</t>
  </si>
  <si>
    <t xml:space="preserve">Арматурные стержни  Ø 8 мм </t>
  </si>
  <si>
    <t>тонн</t>
  </si>
  <si>
    <t>Устройство бетонной плиты 80 мм</t>
  </si>
  <si>
    <t>Бетон В25 без хим.добавок и пластификаторов</t>
  </si>
  <si>
    <t>м3</t>
  </si>
  <si>
    <t>АБН</t>
  </si>
  <si>
    <t>смена</t>
  </si>
  <si>
    <t>Обработка бетона затирочными машинами</t>
  </si>
  <si>
    <t>Минеральный упрочнитель на корундовой основе (расход 4 кг/м2)</t>
  </si>
  <si>
    <t>Консервирующая мембранообразущая пропитка (расход 0,1 л/м2)</t>
  </si>
  <si>
    <t>Нарезка усадочных швов</t>
  </si>
  <si>
    <t>Герметизация усадочных швов</t>
  </si>
  <si>
    <t>Герметик п/у серый (600 мл)</t>
  </si>
  <si>
    <t>туб</t>
  </si>
  <si>
    <t>Жгут вилатерм 6 мм  сплошной (500 м)</t>
  </si>
  <si>
    <t>м.пог</t>
  </si>
  <si>
    <t>ИТОГО по расчёту, в том числе НДС 20%</t>
  </si>
  <si>
    <t>Сварочный цех</t>
  </si>
  <si>
    <t>Арматурные стержни  Ø 8 мм</t>
  </si>
  <si>
    <t>Устройство мест под домкраты</t>
  </si>
  <si>
    <t>Демонтажные работы</t>
  </si>
  <si>
    <t>Забивка свай 200×200 мм длиной 3 м. под домкраты</t>
  </si>
  <si>
    <t>Устройство бетонной подготовки 100 мм</t>
  </si>
  <si>
    <t>Бетон В7,5</t>
  </si>
  <si>
    <t>Устройство бетонных фундаментов</t>
  </si>
  <si>
    <t>Устройство мест вокруг ж/д путей</t>
  </si>
  <si>
    <t>Устройство бетонной подготовки 50 мм</t>
  </si>
  <si>
    <t>Устройство монолитного слоя пола из бетона 200 мм</t>
  </si>
  <si>
    <t>Установка железобетонных лотков</t>
  </si>
  <si>
    <t>Устройство монолитных железобетонных лотков</t>
  </si>
  <si>
    <t>Монтаж стальных крышек каналов с покрытием грунтовкой</t>
  </si>
  <si>
    <t>усл</t>
  </si>
  <si>
    <t>Чечевица 6 мм</t>
  </si>
  <si>
    <t>Полоса 60×6 мм</t>
  </si>
  <si>
    <t>Грунтовка в два слоя</t>
  </si>
  <si>
    <t>Эмаль в два слоя</t>
  </si>
  <si>
    <t>ИТОГО, включая НДС 20%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</si>
</sst>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₽_-;\-* #,##0.00\ _₽_-;_-* &quot;-&quot;??\ _₽_-;_-@"/>
  </numFmts>
  <fonts count="11">
    <font>
      <sz val="11.0"/>
      <color theme="1"/>
      <name val="Calibri"/>
      <scheme val="minor"/>
    </font>
    <font>
      <sz val="11.0"/>
      <color theme="1"/>
      <name val="Times New Roman"/>
    </font>
    <font>
      <b/>
      <sz val="14.0"/>
      <color rgb="FF1E4E79"/>
      <name val="Times New Roman"/>
    </font>
    <font>
      <b/>
      <sz val="10.0"/>
      <color theme="1"/>
      <name val="Times New Roman"/>
    </font>
    <font/>
    <font>
      <sz val="10.0"/>
      <color theme="1"/>
      <name val="Calibri"/>
    </font>
    <font>
      <b/>
      <sz val="11.0"/>
      <color theme="1"/>
      <name val="Calibri"/>
    </font>
    <font>
      <sz val="10.0"/>
      <color theme="1"/>
      <name val="Times New Roman"/>
    </font>
    <font>
      <i/>
      <sz val="10.0"/>
      <color theme="1"/>
      <name val="Times New Roman"/>
    </font>
    <font>
      <sz val="11.0"/>
      <color theme="1"/>
      <name val="Calibri"/>
    </font>
    <font>
      <b/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1" fillId="2" fontId="3" numFmtId="0" xfId="0" applyAlignment="1" applyBorder="1" applyFont="1">
      <alignment horizontal="center" shrinkToFit="0" vertical="top" wrapText="1"/>
    </xf>
    <xf borderId="1" fillId="2" fontId="3" numFmtId="0" xfId="0" applyAlignment="1" applyBorder="1" applyFont="1">
      <alignment horizontal="center" shrinkToFit="0" vertical="center" wrapText="1"/>
    </xf>
    <xf borderId="1" fillId="2" fontId="3" numFmtId="164" xfId="0" applyAlignment="1" applyBorder="1" applyFont="1" applyNumberFormat="1">
      <alignment horizontal="center" shrinkToFit="0" vertical="center" wrapText="1"/>
    </xf>
    <xf borderId="1" fillId="0" fontId="5" numFmtId="0" xfId="0" applyBorder="1" applyFont="1"/>
    <xf borderId="2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shrinkToFit="0" vertical="center" wrapText="1"/>
    </xf>
    <xf borderId="1" fillId="0" fontId="3" numFmtId="4" xfId="0" applyAlignment="1" applyBorder="1" applyFont="1" applyNumberFormat="1">
      <alignment horizontal="center" vertical="center"/>
    </xf>
    <xf borderId="1" fillId="0" fontId="3" numFmtId="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shrinkToFit="0" vertical="center" wrapText="1"/>
    </xf>
    <xf borderId="0" fillId="0" fontId="6" numFmtId="0" xfId="0" applyFont="1"/>
    <xf borderId="1" fillId="0" fontId="7" numFmtId="0" xfId="0" applyAlignment="1" applyBorder="1" applyFont="1">
      <alignment horizontal="center" vertical="center"/>
    </xf>
    <xf borderId="2" fillId="0" fontId="8" numFmtId="0" xfId="0" applyAlignment="1" applyBorder="1" applyFont="1">
      <alignment vertical="center"/>
    </xf>
    <xf borderId="1" fillId="0" fontId="7" numFmtId="4" xfId="0" applyAlignment="1" applyBorder="1" applyFont="1" applyNumberFormat="1">
      <alignment horizontal="center" vertical="center"/>
    </xf>
    <xf borderId="1" fillId="0" fontId="7" numFmtId="4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left"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shrinkToFit="0" vertical="center" wrapText="1"/>
    </xf>
    <xf borderId="1" fillId="0" fontId="7" numFmtId="164" xfId="0" applyAlignment="1" applyBorder="1" applyFont="1" applyNumberFormat="1">
      <alignment shrinkToFit="0" vertical="center" wrapText="1"/>
    </xf>
    <xf borderId="1" fillId="2" fontId="3" numFmtId="0" xfId="0" applyAlignment="1" applyBorder="1" applyFont="1">
      <alignment vertical="center"/>
    </xf>
    <xf borderId="1" fillId="2" fontId="3" numFmtId="164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shrinkToFit="0" vertical="center" wrapText="1"/>
    </xf>
    <xf borderId="0" fillId="0" fontId="9" numFmtId="164" xfId="0" applyFont="1" applyNumberFormat="1"/>
    <xf borderId="3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5" fillId="0" fontId="10" numFmtId="0" xfId="0" applyBorder="1" applyFont="1"/>
    <xf borderId="5" fillId="0" fontId="4" numFmtId="0" xfId="0" applyBorder="1" applyFont="1"/>
    <xf borderId="0" fillId="0" fontId="10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552950" cy="990600"/>
    <xdr:pic>
      <xdr:nvPicPr>
        <xdr:cNvPr descr="C:\Users\natal\AppData\Local\Microsoft\Windows\INetCache\Content.Word\Логотип Фаворит.jpe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29"/>
    <col customWidth="1" min="2" max="5" width="8.71"/>
    <col customWidth="1" min="6" max="6" width="10.71"/>
    <col customWidth="1" min="7" max="7" width="6.71"/>
    <col customWidth="1" min="8" max="8" width="10.71"/>
    <col customWidth="1" min="9" max="9" width="12.43"/>
    <col customWidth="1" min="10" max="10" width="15.29"/>
    <col customWidth="1" min="11" max="11" width="12.43"/>
    <col customWidth="1" min="12" max="12" width="15.43"/>
    <col customWidth="1" hidden="1" min="13" max="13" width="8.71"/>
    <col customWidth="1" min="14" max="14" width="16.71"/>
    <col customWidth="1" min="15" max="26" width="8.71"/>
  </cols>
  <sheetData>
    <row r="1" ht="78.0" customHeight="1">
      <c r="G1" s="1"/>
      <c r="H1" s="2"/>
      <c r="I1" s="3" t="s">
        <v>0</v>
      </c>
    </row>
    <row r="2" ht="15.0" customHeight="1">
      <c r="A2" s="4" t="s">
        <v>1</v>
      </c>
    </row>
    <row r="3" ht="14.25" customHeight="1">
      <c r="A3" s="5" t="s">
        <v>2</v>
      </c>
      <c r="B3" s="6" t="s">
        <v>3</v>
      </c>
      <c r="C3" s="7"/>
      <c r="D3" s="7"/>
      <c r="E3" s="7"/>
      <c r="F3" s="8"/>
      <c r="G3" s="9" t="s">
        <v>4</v>
      </c>
      <c r="H3" s="5" t="s">
        <v>5</v>
      </c>
      <c r="I3" s="10" t="s">
        <v>6</v>
      </c>
      <c r="J3" s="11" t="s">
        <v>7</v>
      </c>
      <c r="K3" s="9" t="s">
        <v>8</v>
      </c>
      <c r="L3" s="9" t="s">
        <v>9</v>
      </c>
      <c r="M3" s="12"/>
      <c r="N3" s="9" t="s">
        <v>10</v>
      </c>
    </row>
    <row r="4" ht="14.25" customHeight="1">
      <c r="A4" s="13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ht="15.75" customHeight="1">
      <c r="A5" s="14">
        <v>1.0</v>
      </c>
      <c r="B5" s="15" t="s">
        <v>12</v>
      </c>
      <c r="C5" s="7"/>
      <c r="D5" s="7"/>
      <c r="E5" s="7"/>
      <c r="F5" s="8"/>
      <c r="G5" s="16" t="s">
        <v>13</v>
      </c>
      <c r="H5" s="16">
        <v>3511.0</v>
      </c>
      <c r="I5" s="17"/>
      <c r="J5" s="18"/>
      <c r="K5" s="17">
        <v>200.0</v>
      </c>
      <c r="L5" s="16">
        <f>H5*K5</f>
        <v>702200</v>
      </c>
      <c r="M5" s="17"/>
      <c r="N5" s="16">
        <f t="shared" ref="N5:N22" si="1">L5+J5</f>
        <v>702200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4.25" customHeight="1">
      <c r="A6" s="20"/>
      <c r="B6" s="21" t="s">
        <v>14</v>
      </c>
      <c r="C6" s="7"/>
      <c r="D6" s="7"/>
      <c r="E6" s="7"/>
      <c r="F6" s="8"/>
      <c r="G6" s="22" t="s">
        <v>15</v>
      </c>
      <c r="H6" s="22">
        <f>MROUND(H5*0.3,20)</f>
        <v>1060</v>
      </c>
      <c r="I6" s="23">
        <v>200.0</v>
      </c>
      <c r="J6" s="24">
        <f t="shared" ref="J6:J7" si="2">I6*H6</f>
        <v>212000</v>
      </c>
      <c r="K6" s="22"/>
      <c r="L6" s="22"/>
      <c r="M6" s="22"/>
      <c r="N6" s="22">
        <f t="shared" si="1"/>
        <v>212000</v>
      </c>
    </row>
    <row r="7" ht="12.75" customHeight="1">
      <c r="A7" s="20"/>
      <c r="B7" s="25" t="s">
        <v>16</v>
      </c>
      <c r="C7" s="7"/>
      <c r="D7" s="7"/>
      <c r="E7" s="7"/>
      <c r="F7" s="8"/>
      <c r="G7" s="22" t="s">
        <v>13</v>
      </c>
      <c r="H7" s="22">
        <f>MROUND(H5*1.2,7.5)</f>
        <v>4215</v>
      </c>
      <c r="I7" s="23">
        <v>510.0</v>
      </c>
      <c r="J7" s="24">
        <f t="shared" si="2"/>
        <v>2149650</v>
      </c>
      <c r="K7" s="23"/>
      <c r="L7" s="22"/>
      <c r="M7" s="23"/>
      <c r="N7" s="22">
        <f t="shared" si="1"/>
        <v>2149650</v>
      </c>
    </row>
    <row r="8" ht="18.0" customHeight="1">
      <c r="A8" s="14">
        <f>A5+1</f>
        <v>2</v>
      </c>
      <c r="B8" s="15" t="s">
        <v>17</v>
      </c>
      <c r="C8" s="7"/>
      <c r="D8" s="7"/>
      <c r="E8" s="7"/>
      <c r="F8" s="8"/>
      <c r="G8" s="16" t="s">
        <v>13</v>
      </c>
      <c r="H8" s="16">
        <f>H5</f>
        <v>3511</v>
      </c>
      <c r="I8" s="17"/>
      <c r="J8" s="26"/>
      <c r="K8" s="16">
        <v>250.0</v>
      </c>
      <c r="L8" s="16">
        <f>H8*K8</f>
        <v>877750</v>
      </c>
      <c r="M8" s="14"/>
      <c r="N8" s="16">
        <f t="shared" si="1"/>
        <v>877750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4.25" customHeight="1">
      <c r="A9" s="20"/>
      <c r="B9" s="21" t="s">
        <v>18</v>
      </c>
      <c r="C9" s="7"/>
      <c r="D9" s="7"/>
      <c r="E9" s="7"/>
      <c r="F9" s="8"/>
      <c r="G9" s="22" t="s">
        <v>13</v>
      </c>
      <c r="H9" s="22">
        <f>MROUND(H8*1.2,300)</f>
        <v>4200</v>
      </c>
      <c r="I9" s="23">
        <v>20.0</v>
      </c>
      <c r="J9" s="24">
        <f t="shared" ref="J9:J12" si="3">I9*H9</f>
        <v>84000</v>
      </c>
      <c r="K9" s="22"/>
      <c r="L9" s="22"/>
      <c r="M9" s="22"/>
      <c r="N9" s="22">
        <f t="shared" si="1"/>
        <v>84000</v>
      </c>
    </row>
    <row r="10" ht="28.5" customHeight="1">
      <c r="A10" s="27"/>
      <c r="B10" s="28" t="s">
        <v>19</v>
      </c>
      <c r="C10" s="7"/>
      <c r="D10" s="7"/>
      <c r="E10" s="7"/>
      <c r="F10" s="8"/>
      <c r="G10" s="23" t="s">
        <v>20</v>
      </c>
      <c r="H10" s="23">
        <v>8000.0</v>
      </c>
      <c r="I10" s="23">
        <v>7.0</v>
      </c>
      <c r="J10" s="24">
        <f t="shared" si="3"/>
        <v>56000</v>
      </c>
      <c r="K10" s="23"/>
      <c r="L10" s="22"/>
      <c r="M10" s="23"/>
      <c r="N10" s="22">
        <f t="shared" si="1"/>
        <v>56000</v>
      </c>
    </row>
    <row r="11" ht="15.0" customHeight="1">
      <c r="A11" s="20"/>
      <c r="B11" s="28" t="s">
        <v>21</v>
      </c>
      <c r="C11" s="7"/>
      <c r="D11" s="7"/>
      <c r="E11" s="7"/>
      <c r="F11" s="8"/>
      <c r="G11" s="22" t="s">
        <v>22</v>
      </c>
      <c r="H11" s="23">
        <f>MROUND(H8*0.9/9,50)</f>
        <v>350</v>
      </c>
      <c r="I11" s="23">
        <v>130.0</v>
      </c>
      <c r="J11" s="24">
        <f t="shared" si="3"/>
        <v>45500</v>
      </c>
      <c r="K11" s="23"/>
      <c r="L11" s="22"/>
      <c r="M11" s="23"/>
      <c r="N11" s="22">
        <f t="shared" si="1"/>
        <v>45500</v>
      </c>
    </row>
    <row r="12" ht="14.25" customHeight="1">
      <c r="A12" s="20"/>
      <c r="B12" s="21" t="s">
        <v>23</v>
      </c>
      <c r="C12" s="7"/>
      <c r="D12" s="7"/>
      <c r="E12" s="7"/>
      <c r="F12" s="8"/>
      <c r="G12" s="22" t="s">
        <v>24</v>
      </c>
      <c r="H12" s="23">
        <f>MROUND(H8*4/1000,1)+0.6</f>
        <v>14.6</v>
      </c>
      <c r="I12" s="23">
        <v>59000.0</v>
      </c>
      <c r="J12" s="24">
        <f t="shared" si="3"/>
        <v>861400</v>
      </c>
      <c r="K12" s="23"/>
      <c r="L12" s="22"/>
      <c r="M12" s="23"/>
      <c r="N12" s="22">
        <f t="shared" si="1"/>
        <v>861400</v>
      </c>
    </row>
    <row r="13" ht="15.0" customHeight="1">
      <c r="A13" s="14">
        <f>A8+1</f>
        <v>3</v>
      </c>
      <c r="B13" s="15" t="s">
        <v>25</v>
      </c>
      <c r="C13" s="7"/>
      <c r="D13" s="7"/>
      <c r="E13" s="7"/>
      <c r="F13" s="8"/>
      <c r="G13" s="16" t="s">
        <v>13</v>
      </c>
      <c r="H13" s="16">
        <f>H8</f>
        <v>3511</v>
      </c>
      <c r="I13" s="17"/>
      <c r="J13" s="26"/>
      <c r="K13" s="16">
        <v>200.0</v>
      </c>
      <c r="L13" s="16">
        <f>H13*K13</f>
        <v>702200</v>
      </c>
      <c r="M13" s="14"/>
      <c r="N13" s="16">
        <f t="shared" si="1"/>
        <v>702200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15.0" customHeight="1">
      <c r="A14" s="20"/>
      <c r="B14" s="21" t="s">
        <v>26</v>
      </c>
      <c r="C14" s="7"/>
      <c r="D14" s="7"/>
      <c r="E14" s="7"/>
      <c r="F14" s="8"/>
      <c r="G14" s="22" t="s">
        <v>27</v>
      </c>
      <c r="H14" s="22">
        <f>MROUND(H13*0.08,1)</f>
        <v>281</v>
      </c>
      <c r="I14" s="23">
        <v>6800.0</v>
      </c>
      <c r="J14" s="29">
        <f t="shared" ref="J14:J15" si="4">H14*I14</f>
        <v>1910800</v>
      </c>
      <c r="K14" s="23"/>
      <c r="L14" s="22"/>
      <c r="M14" s="23"/>
      <c r="N14" s="22">
        <f t="shared" si="1"/>
        <v>1910800</v>
      </c>
    </row>
    <row r="15" ht="14.25" customHeight="1">
      <c r="A15" s="27"/>
      <c r="B15" s="28" t="s">
        <v>28</v>
      </c>
      <c r="C15" s="7"/>
      <c r="D15" s="7"/>
      <c r="E15" s="7"/>
      <c r="F15" s="8"/>
      <c r="G15" s="23" t="s">
        <v>29</v>
      </c>
      <c r="H15" s="23">
        <v>6.0</v>
      </c>
      <c r="I15" s="23">
        <v>35000.0</v>
      </c>
      <c r="J15" s="29">
        <f t="shared" si="4"/>
        <v>210000</v>
      </c>
      <c r="K15" s="23"/>
      <c r="L15" s="22"/>
      <c r="M15" s="23"/>
      <c r="N15" s="22">
        <f t="shared" si="1"/>
        <v>210000</v>
      </c>
    </row>
    <row r="16" ht="15.0" customHeight="1">
      <c r="A16" s="14">
        <f>A13+1</f>
        <v>4</v>
      </c>
      <c r="B16" s="15" t="s">
        <v>30</v>
      </c>
      <c r="C16" s="7"/>
      <c r="D16" s="7"/>
      <c r="E16" s="7"/>
      <c r="F16" s="8"/>
      <c r="G16" s="16" t="s">
        <v>13</v>
      </c>
      <c r="H16" s="16">
        <f>H13</f>
        <v>3511</v>
      </c>
      <c r="I16" s="17"/>
      <c r="J16" s="26"/>
      <c r="K16" s="16">
        <v>200.0</v>
      </c>
      <c r="L16" s="16">
        <f>H16*K16</f>
        <v>702200</v>
      </c>
      <c r="M16" s="14"/>
      <c r="N16" s="16">
        <f t="shared" si="1"/>
        <v>702200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6.25" customHeight="1">
      <c r="A17" s="20"/>
      <c r="B17" s="28" t="s">
        <v>31</v>
      </c>
      <c r="C17" s="7"/>
      <c r="D17" s="7"/>
      <c r="E17" s="7"/>
      <c r="F17" s="8"/>
      <c r="G17" s="22" t="s">
        <v>22</v>
      </c>
      <c r="H17" s="22">
        <v>14000.0</v>
      </c>
      <c r="I17" s="23">
        <v>30.0</v>
      </c>
      <c r="J17" s="22">
        <f t="shared" ref="J17:J18" si="5">I17*H17</f>
        <v>420000</v>
      </c>
      <c r="K17" s="22"/>
      <c r="L17" s="22"/>
      <c r="M17" s="22"/>
      <c r="N17" s="22">
        <f t="shared" si="1"/>
        <v>420000</v>
      </c>
    </row>
    <row r="18" ht="27.0" customHeight="1">
      <c r="A18" s="27"/>
      <c r="B18" s="28" t="s">
        <v>32</v>
      </c>
      <c r="C18" s="7"/>
      <c r="D18" s="7"/>
      <c r="E18" s="7"/>
      <c r="F18" s="8"/>
      <c r="G18" s="23" t="s">
        <v>15</v>
      </c>
      <c r="H18" s="23">
        <v>360.0</v>
      </c>
      <c r="I18" s="23">
        <v>450.0</v>
      </c>
      <c r="J18" s="22">
        <f t="shared" si="5"/>
        <v>162000</v>
      </c>
      <c r="K18" s="22"/>
      <c r="L18" s="22"/>
      <c r="M18" s="22"/>
      <c r="N18" s="22">
        <f t="shared" si="1"/>
        <v>162000</v>
      </c>
    </row>
    <row r="19" ht="15.0" customHeight="1">
      <c r="A19" s="14">
        <f>A16+1</f>
        <v>5</v>
      </c>
      <c r="B19" s="15" t="s">
        <v>33</v>
      </c>
      <c r="C19" s="7"/>
      <c r="D19" s="7"/>
      <c r="E19" s="7"/>
      <c r="F19" s="8"/>
      <c r="G19" s="17" t="s">
        <v>13</v>
      </c>
      <c r="H19" s="17">
        <f>H16</f>
        <v>3511</v>
      </c>
      <c r="I19" s="17"/>
      <c r="J19" s="26"/>
      <c r="K19" s="17">
        <v>50.0</v>
      </c>
      <c r="L19" s="16">
        <f t="shared" ref="L19:L20" si="6">H19*K19</f>
        <v>175550</v>
      </c>
      <c r="M19" s="14"/>
      <c r="N19" s="16">
        <f t="shared" si="1"/>
        <v>175550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15.0" customHeight="1">
      <c r="A20" s="14">
        <f>A19+1</f>
        <v>6</v>
      </c>
      <c r="B20" s="15" t="s">
        <v>34</v>
      </c>
      <c r="C20" s="7"/>
      <c r="D20" s="7"/>
      <c r="E20" s="7"/>
      <c r="F20" s="8"/>
      <c r="G20" s="17" t="s">
        <v>13</v>
      </c>
      <c r="H20" s="17">
        <f>H16</f>
        <v>3511</v>
      </c>
      <c r="I20" s="17"/>
      <c r="J20" s="26"/>
      <c r="K20" s="17">
        <v>50.0</v>
      </c>
      <c r="L20" s="16">
        <f t="shared" si="6"/>
        <v>175550</v>
      </c>
      <c r="M20" s="14"/>
      <c r="N20" s="16">
        <f t="shared" si="1"/>
        <v>175550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0" customHeight="1">
      <c r="A21" s="27"/>
      <c r="B21" s="28" t="s">
        <v>35</v>
      </c>
      <c r="C21" s="7"/>
      <c r="D21" s="7"/>
      <c r="E21" s="7"/>
      <c r="F21" s="8"/>
      <c r="G21" s="23" t="s">
        <v>36</v>
      </c>
      <c r="H21" s="23">
        <v>160.0</v>
      </c>
      <c r="I21" s="23">
        <v>550.0</v>
      </c>
      <c r="J21" s="24">
        <f t="shared" ref="J21:J22" si="7">I21*H21</f>
        <v>88000</v>
      </c>
      <c r="K21" s="23"/>
      <c r="L21" s="22"/>
      <c r="M21" s="23"/>
      <c r="N21" s="22">
        <f t="shared" si="1"/>
        <v>88000</v>
      </c>
    </row>
    <row r="22" ht="15.0" customHeight="1">
      <c r="A22" s="20"/>
      <c r="B22" s="28" t="s">
        <v>37</v>
      </c>
      <c r="C22" s="7"/>
      <c r="D22" s="7"/>
      <c r="E22" s="7"/>
      <c r="F22" s="8"/>
      <c r="G22" s="22" t="s">
        <v>38</v>
      </c>
      <c r="H22" s="23">
        <f>MROUND(H20/1.5*1.1,500)</f>
        <v>2500</v>
      </c>
      <c r="I22" s="23">
        <v>10.0</v>
      </c>
      <c r="J22" s="24">
        <f t="shared" si="7"/>
        <v>25000</v>
      </c>
      <c r="K22" s="23"/>
      <c r="L22" s="22"/>
      <c r="M22" s="23"/>
      <c r="N22" s="22">
        <f t="shared" si="1"/>
        <v>25000</v>
      </c>
    </row>
    <row r="23" ht="14.25" customHeight="1">
      <c r="A23" s="30" t="s">
        <v>39</v>
      </c>
      <c r="B23" s="30"/>
      <c r="C23" s="30"/>
      <c r="D23" s="30"/>
      <c r="E23" s="30"/>
      <c r="F23" s="30"/>
      <c r="G23" s="30"/>
      <c r="H23" s="30"/>
      <c r="I23" s="10"/>
      <c r="J23" s="31">
        <f>SUM(J6:J22)</f>
        <v>6224350</v>
      </c>
      <c r="K23" s="31"/>
      <c r="L23" s="31">
        <f t="shared" ref="L23:N23" si="8">SUM(L5:L22)</f>
        <v>3335450</v>
      </c>
      <c r="M23" s="31">
        <f t="shared" si="8"/>
        <v>0</v>
      </c>
      <c r="N23" s="31">
        <f t="shared" si="8"/>
        <v>9559800</v>
      </c>
    </row>
    <row r="24" ht="14.25" customHeight="1">
      <c r="I24" s="32"/>
      <c r="J24" s="33"/>
    </row>
    <row r="25" ht="36.75" customHeight="1">
      <c r="A25" s="5" t="s">
        <v>2</v>
      </c>
      <c r="B25" s="6" t="s">
        <v>3</v>
      </c>
      <c r="C25" s="7"/>
      <c r="D25" s="7"/>
      <c r="E25" s="7"/>
      <c r="F25" s="8"/>
      <c r="G25" s="9" t="s">
        <v>4</v>
      </c>
      <c r="H25" s="5" t="s">
        <v>5</v>
      </c>
      <c r="I25" s="10" t="s">
        <v>6</v>
      </c>
      <c r="J25" s="11" t="s">
        <v>7</v>
      </c>
      <c r="K25" s="9" t="s">
        <v>8</v>
      </c>
      <c r="L25" s="9" t="s">
        <v>9</v>
      </c>
      <c r="M25" s="12"/>
      <c r="N25" s="9" t="s">
        <v>10</v>
      </c>
    </row>
    <row r="26" ht="14.25" customHeight="1">
      <c r="A26" s="13" t="s">
        <v>40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8"/>
    </row>
    <row r="27" ht="27.0" customHeight="1">
      <c r="A27" s="14">
        <v>1.0</v>
      </c>
      <c r="B27" s="15" t="s">
        <v>12</v>
      </c>
      <c r="C27" s="7"/>
      <c r="D27" s="7"/>
      <c r="E27" s="7"/>
      <c r="F27" s="8"/>
      <c r="G27" s="16" t="s">
        <v>13</v>
      </c>
      <c r="H27" s="16">
        <v>4667.0</v>
      </c>
      <c r="I27" s="17"/>
      <c r="J27" s="18"/>
      <c r="K27" s="17">
        <v>200.0</v>
      </c>
      <c r="L27" s="16">
        <f>H27*K27</f>
        <v>933400</v>
      </c>
      <c r="M27" s="17"/>
      <c r="N27" s="16">
        <f t="shared" ref="N27:N44" si="9">L27+J27</f>
        <v>933400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0" customHeight="1">
      <c r="A28" s="20"/>
      <c r="B28" s="21" t="s">
        <v>14</v>
      </c>
      <c r="C28" s="7"/>
      <c r="D28" s="7"/>
      <c r="E28" s="7"/>
      <c r="F28" s="8"/>
      <c r="G28" s="22" t="s">
        <v>15</v>
      </c>
      <c r="H28" s="22">
        <v>1500.0</v>
      </c>
      <c r="I28" s="23">
        <v>200.0</v>
      </c>
      <c r="J28" s="24">
        <f t="shared" ref="J28:J29" si="10">I28*H28</f>
        <v>300000</v>
      </c>
      <c r="K28" s="22"/>
      <c r="L28" s="22"/>
      <c r="M28" s="22"/>
      <c r="N28" s="22">
        <f t="shared" si="9"/>
        <v>300000</v>
      </c>
    </row>
    <row r="29" ht="12.75" customHeight="1">
      <c r="A29" s="20"/>
      <c r="B29" s="25" t="s">
        <v>16</v>
      </c>
      <c r="C29" s="7"/>
      <c r="D29" s="7"/>
      <c r="E29" s="7"/>
      <c r="F29" s="8"/>
      <c r="G29" s="22" t="s">
        <v>13</v>
      </c>
      <c r="H29" s="22">
        <f>MROUND(H27*1.2,7.5)</f>
        <v>5602.5</v>
      </c>
      <c r="I29" s="23">
        <v>510.0</v>
      </c>
      <c r="J29" s="24">
        <f t="shared" si="10"/>
        <v>2857275</v>
      </c>
      <c r="K29" s="23"/>
      <c r="L29" s="22"/>
      <c r="M29" s="23"/>
      <c r="N29" s="22">
        <f t="shared" si="9"/>
        <v>2857275</v>
      </c>
    </row>
    <row r="30" ht="14.25" customHeight="1">
      <c r="A30" s="14">
        <f>A27+1</f>
        <v>2</v>
      </c>
      <c r="B30" s="15" t="s">
        <v>17</v>
      </c>
      <c r="C30" s="7"/>
      <c r="D30" s="7"/>
      <c r="E30" s="7"/>
      <c r="F30" s="8"/>
      <c r="G30" s="16" t="s">
        <v>13</v>
      </c>
      <c r="H30" s="16">
        <f>H27</f>
        <v>4667</v>
      </c>
      <c r="I30" s="17"/>
      <c r="J30" s="26"/>
      <c r="K30" s="16">
        <v>250.0</v>
      </c>
      <c r="L30" s="16">
        <f>H30*K30</f>
        <v>1166750</v>
      </c>
      <c r="M30" s="14"/>
      <c r="N30" s="16">
        <f t="shared" si="9"/>
        <v>1166750</v>
      </c>
    </row>
    <row r="31" ht="14.25" customHeight="1">
      <c r="A31" s="20"/>
      <c r="B31" s="21" t="s">
        <v>18</v>
      </c>
      <c r="C31" s="7"/>
      <c r="D31" s="7"/>
      <c r="E31" s="7"/>
      <c r="F31" s="8"/>
      <c r="G31" s="22" t="s">
        <v>13</v>
      </c>
      <c r="H31" s="22">
        <f>MROUND(H30*1.2,300)</f>
        <v>5700</v>
      </c>
      <c r="I31" s="23">
        <v>200.0</v>
      </c>
      <c r="J31" s="24">
        <f t="shared" ref="J31:J34" si="11">I31*H31</f>
        <v>1140000</v>
      </c>
      <c r="K31" s="22"/>
      <c r="L31" s="22"/>
      <c r="M31" s="22"/>
      <c r="N31" s="22">
        <f t="shared" si="9"/>
        <v>1140000</v>
      </c>
    </row>
    <row r="32" ht="28.5" customHeight="1">
      <c r="A32" s="27"/>
      <c r="B32" s="28" t="s">
        <v>19</v>
      </c>
      <c r="C32" s="7"/>
      <c r="D32" s="7"/>
      <c r="E32" s="7"/>
      <c r="F32" s="8"/>
      <c r="G32" s="23" t="s">
        <v>20</v>
      </c>
      <c r="H32" s="23">
        <v>12500.0</v>
      </c>
      <c r="I32" s="23">
        <v>7.0</v>
      </c>
      <c r="J32" s="24">
        <f t="shared" si="11"/>
        <v>87500</v>
      </c>
      <c r="K32" s="23"/>
      <c r="L32" s="22"/>
      <c r="M32" s="23"/>
      <c r="N32" s="22">
        <f t="shared" si="9"/>
        <v>87500</v>
      </c>
    </row>
    <row r="33" ht="14.25" customHeight="1">
      <c r="A33" s="20"/>
      <c r="B33" s="28" t="s">
        <v>21</v>
      </c>
      <c r="C33" s="7"/>
      <c r="D33" s="7"/>
      <c r="E33" s="7"/>
      <c r="F33" s="8"/>
      <c r="G33" s="22" t="s">
        <v>22</v>
      </c>
      <c r="H33" s="23">
        <f>MROUND(H30*0.9/9,50)</f>
        <v>450</v>
      </c>
      <c r="I33" s="23">
        <v>130.0</v>
      </c>
      <c r="J33" s="24">
        <f t="shared" si="11"/>
        <v>58500</v>
      </c>
      <c r="K33" s="23"/>
      <c r="L33" s="22"/>
      <c r="M33" s="23"/>
      <c r="N33" s="22">
        <f t="shared" si="9"/>
        <v>58500</v>
      </c>
    </row>
    <row r="34" ht="13.5" customHeight="1">
      <c r="A34" s="20"/>
      <c r="B34" s="21" t="s">
        <v>41</v>
      </c>
      <c r="C34" s="7"/>
      <c r="D34" s="7"/>
      <c r="E34" s="7"/>
      <c r="F34" s="8"/>
      <c r="G34" s="22" t="s">
        <v>24</v>
      </c>
      <c r="H34" s="23">
        <f>MROUND(H30*4/1000,1)+0.4</f>
        <v>19.4</v>
      </c>
      <c r="I34" s="23">
        <v>59000.0</v>
      </c>
      <c r="J34" s="24">
        <f t="shared" si="11"/>
        <v>1144600</v>
      </c>
      <c r="K34" s="23"/>
      <c r="L34" s="22"/>
      <c r="M34" s="23"/>
      <c r="N34" s="22">
        <f t="shared" si="9"/>
        <v>1144600</v>
      </c>
    </row>
    <row r="35" ht="15.0" customHeight="1">
      <c r="A35" s="14">
        <f>A30+1</f>
        <v>3</v>
      </c>
      <c r="B35" s="15" t="s">
        <v>25</v>
      </c>
      <c r="C35" s="7"/>
      <c r="D35" s="7"/>
      <c r="E35" s="7"/>
      <c r="F35" s="8"/>
      <c r="G35" s="16" t="s">
        <v>13</v>
      </c>
      <c r="H35" s="16">
        <f>H30</f>
        <v>4667</v>
      </c>
      <c r="I35" s="17"/>
      <c r="J35" s="26"/>
      <c r="K35" s="16">
        <v>200.0</v>
      </c>
      <c r="L35" s="16">
        <f>H35*K35</f>
        <v>933400</v>
      </c>
      <c r="M35" s="14"/>
      <c r="N35" s="16">
        <f t="shared" si="9"/>
        <v>933400</v>
      </c>
    </row>
    <row r="36" ht="15.0" customHeight="1">
      <c r="A36" s="20"/>
      <c r="B36" s="21" t="s">
        <v>26</v>
      </c>
      <c r="C36" s="7"/>
      <c r="D36" s="7"/>
      <c r="E36" s="7"/>
      <c r="F36" s="8"/>
      <c r="G36" s="22" t="s">
        <v>27</v>
      </c>
      <c r="H36" s="22">
        <f>MROUND(H35*0.08,1)</f>
        <v>373</v>
      </c>
      <c r="I36" s="23">
        <v>6800.0</v>
      </c>
      <c r="J36" s="29">
        <f t="shared" ref="J36:J37" si="12">H36*I36</f>
        <v>2536400</v>
      </c>
      <c r="K36" s="23"/>
      <c r="L36" s="22"/>
      <c r="M36" s="23"/>
      <c r="N36" s="22">
        <f t="shared" si="9"/>
        <v>2536400</v>
      </c>
    </row>
    <row r="37" ht="15.0" customHeight="1">
      <c r="A37" s="27"/>
      <c r="B37" s="28" t="s">
        <v>28</v>
      </c>
      <c r="C37" s="7"/>
      <c r="D37" s="7"/>
      <c r="E37" s="7"/>
      <c r="F37" s="8"/>
      <c r="G37" s="23" t="s">
        <v>29</v>
      </c>
      <c r="H37" s="23">
        <v>8.0</v>
      </c>
      <c r="I37" s="23">
        <v>35000.0</v>
      </c>
      <c r="J37" s="29">
        <f t="shared" si="12"/>
        <v>280000</v>
      </c>
      <c r="K37" s="23"/>
      <c r="L37" s="22"/>
      <c r="M37" s="23"/>
      <c r="N37" s="22">
        <f t="shared" si="9"/>
        <v>280000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0" customHeight="1">
      <c r="A38" s="14">
        <f>A35+1</f>
        <v>4</v>
      </c>
      <c r="B38" s="15" t="s">
        <v>30</v>
      </c>
      <c r="C38" s="7"/>
      <c r="D38" s="7"/>
      <c r="E38" s="7"/>
      <c r="F38" s="8"/>
      <c r="G38" s="16" t="s">
        <v>13</v>
      </c>
      <c r="H38" s="16">
        <f>H35</f>
        <v>4667</v>
      </c>
      <c r="I38" s="17"/>
      <c r="J38" s="26"/>
      <c r="K38" s="16">
        <v>200.0</v>
      </c>
      <c r="L38" s="16">
        <f>H38*K38</f>
        <v>933400</v>
      </c>
      <c r="M38" s="14"/>
      <c r="N38" s="16">
        <f t="shared" si="9"/>
        <v>933400</v>
      </c>
    </row>
    <row r="39" ht="30.75" customHeight="1">
      <c r="A39" s="20"/>
      <c r="B39" s="28" t="s">
        <v>31</v>
      </c>
      <c r="C39" s="7"/>
      <c r="D39" s="7"/>
      <c r="E39" s="7"/>
      <c r="F39" s="8"/>
      <c r="G39" s="22" t="s">
        <v>22</v>
      </c>
      <c r="H39" s="22">
        <v>18500.0</v>
      </c>
      <c r="I39" s="23">
        <v>30.0</v>
      </c>
      <c r="J39" s="22">
        <f t="shared" ref="J39:J40" si="13">I39*H39</f>
        <v>555000</v>
      </c>
      <c r="K39" s="22"/>
      <c r="L39" s="22"/>
      <c r="M39" s="22"/>
      <c r="N39" s="22">
        <f t="shared" si="9"/>
        <v>555000</v>
      </c>
    </row>
    <row r="40" ht="31.5" customHeight="1">
      <c r="A40" s="27"/>
      <c r="B40" s="28" t="s">
        <v>32</v>
      </c>
      <c r="C40" s="7"/>
      <c r="D40" s="7"/>
      <c r="E40" s="7"/>
      <c r="F40" s="8"/>
      <c r="G40" s="23" t="s">
        <v>15</v>
      </c>
      <c r="H40" s="23">
        <f>MROUND(H38*0.1,10)-10</f>
        <v>460</v>
      </c>
      <c r="I40" s="23">
        <v>450.0</v>
      </c>
      <c r="J40" s="22">
        <f t="shared" si="13"/>
        <v>207000</v>
      </c>
      <c r="K40" s="22"/>
      <c r="L40" s="22"/>
      <c r="M40" s="22"/>
      <c r="N40" s="22">
        <f t="shared" si="9"/>
        <v>207000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21.0" customHeight="1">
      <c r="A41" s="14">
        <f>A38+1</f>
        <v>5</v>
      </c>
      <c r="B41" s="15" t="s">
        <v>33</v>
      </c>
      <c r="C41" s="7"/>
      <c r="D41" s="7"/>
      <c r="E41" s="7"/>
      <c r="F41" s="8"/>
      <c r="G41" s="17" t="s">
        <v>13</v>
      </c>
      <c r="H41" s="17">
        <f>H38</f>
        <v>4667</v>
      </c>
      <c r="I41" s="17"/>
      <c r="J41" s="26"/>
      <c r="K41" s="17">
        <v>50.0</v>
      </c>
      <c r="L41" s="16">
        <f t="shared" ref="L41:L42" si="14">H41*K41</f>
        <v>233350</v>
      </c>
      <c r="M41" s="14"/>
      <c r="N41" s="16">
        <f t="shared" si="9"/>
        <v>233350</v>
      </c>
    </row>
    <row r="42" ht="15.75" customHeight="1">
      <c r="A42" s="14">
        <f>A41+1</f>
        <v>6</v>
      </c>
      <c r="B42" s="15" t="s">
        <v>34</v>
      </c>
      <c r="C42" s="7"/>
      <c r="D42" s="7"/>
      <c r="E42" s="7"/>
      <c r="F42" s="8"/>
      <c r="G42" s="17" t="s">
        <v>13</v>
      </c>
      <c r="H42" s="17">
        <f>H38</f>
        <v>4667</v>
      </c>
      <c r="I42" s="17"/>
      <c r="J42" s="26"/>
      <c r="K42" s="17">
        <v>50.0</v>
      </c>
      <c r="L42" s="16">
        <f t="shared" si="14"/>
        <v>233350</v>
      </c>
      <c r="M42" s="14"/>
      <c r="N42" s="16">
        <f t="shared" si="9"/>
        <v>233350</v>
      </c>
    </row>
    <row r="43" ht="15.0" customHeight="1">
      <c r="A43" s="27"/>
      <c r="B43" s="28" t="s">
        <v>35</v>
      </c>
      <c r="C43" s="7"/>
      <c r="D43" s="7"/>
      <c r="E43" s="7"/>
      <c r="F43" s="8"/>
      <c r="G43" s="23" t="s">
        <v>36</v>
      </c>
      <c r="H43" s="23">
        <v>200.0</v>
      </c>
      <c r="I43" s="23">
        <v>550.0</v>
      </c>
      <c r="J43" s="24">
        <f t="shared" ref="J43:J44" si="15">I43*H43</f>
        <v>110000</v>
      </c>
      <c r="K43" s="23"/>
      <c r="L43" s="22"/>
      <c r="M43" s="23"/>
      <c r="N43" s="22">
        <f t="shared" si="9"/>
        <v>110000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0" customHeight="1">
      <c r="A44" s="20"/>
      <c r="B44" s="28" t="s">
        <v>37</v>
      </c>
      <c r="C44" s="7"/>
      <c r="D44" s="7"/>
      <c r="E44" s="7"/>
      <c r="F44" s="8"/>
      <c r="G44" s="22" t="s">
        <v>38</v>
      </c>
      <c r="H44" s="23">
        <f>MROUND(H42/1.5*1.1,500)</f>
        <v>3500</v>
      </c>
      <c r="I44" s="23">
        <v>10.0</v>
      </c>
      <c r="J44" s="24">
        <f t="shared" si="15"/>
        <v>35000</v>
      </c>
      <c r="K44" s="23"/>
      <c r="L44" s="22"/>
      <c r="M44" s="23"/>
      <c r="N44" s="22">
        <f t="shared" si="9"/>
        <v>35000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0" customHeight="1">
      <c r="A45" s="30" t="s">
        <v>39</v>
      </c>
      <c r="B45" s="30"/>
      <c r="C45" s="30"/>
      <c r="D45" s="30"/>
      <c r="E45" s="30"/>
      <c r="F45" s="30"/>
      <c r="G45" s="30"/>
      <c r="H45" s="30"/>
      <c r="I45" s="10"/>
      <c r="J45" s="31">
        <f>SUM(J27:J44)</f>
        <v>9311275</v>
      </c>
      <c r="K45" s="31"/>
      <c r="L45" s="31">
        <f t="shared" ref="L45:N45" si="16">SUM(L27:L44)</f>
        <v>4433650</v>
      </c>
      <c r="M45" s="31">
        <f t="shared" si="16"/>
        <v>0</v>
      </c>
      <c r="N45" s="31">
        <f t="shared" si="16"/>
        <v>13744925</v>
      </c>
    </row>
    <row r="46" ht="14.25" customHeight="1">
      <c r="I46" s="32"/>
      <c r="J46" s="33"/>
    </row>
    <row r="47" ht="36.75" customHeight="1">
      <c r="A47" s="5" t="s">
        <v>2</v>
      </c>
      <c r="B47" s="6" t="s">
        <v>3</v>
      </c>
      <c r="C47" s="7"/>
      <c r="D47" s="7"/>
      <c r="E47" s="7"/>
      <c r="F47" s="8"/>
      <c r="G47" s="9" t="s">
        <v>4</v>
      </c>
      <c r="H47" s="5" t="s">
        <v>5</v>
      </c>
      <c r="I47" s="10" t="s">
        <v>6</v>
      </c>
      <c r="J47" s="11" t="s">
        <v>7</v>
      </c>
      <c r="K47" s="9" t="s">
        <v>8</v>
      </c>
      <c r="L47" s="9" t="s">
        <v>9</v>
      </c>
      <c r="M47" s="12"/>
      <c r="N47" s="9" t="s">
        <v>10</v>
      </c>
    </row>
    <row r="48" ht="14.25" customHeight="1">
      <c r="A48" s="13" t="s">
        <v>42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5"/>
    </row>
    <row r="49" ht="20.25" customHeight="1">
      <c r="A49" s="14">
        <v>1.0</v>
      </c>
      <c r="B49" s="15" t="s">
        <v>43</v>
      </c>
      <c r="C49" s="7"/>
      <c r="D49" s="7"/>
      <c r="E49" s="7"/>
      <c r="F49" s="8"/>
      <c r="G49" s="16" t="s">
        <v>13</v>
      </c>
      <c r="H49" s="16">
        <v>1700.0</v>
      </c>
      <c r="I49" s="17"/>
      <c r="J49" s="18"/>
      <c r="K49" s="17">
        <v>1500.0</v>
      </c>
      <c r="L49" s="16">
        <f t="shared" ref="L49:L51" si="17">H49*K49</f>
        <v>2550000</v>
      </c>
      <c r="M49" s="17"/>
      <c r="N49" s="16">
        <f t="shared" ref="N49:N57" si="18">L49+J49</f>
        <v>2550000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25.5" customHeight="1">
      <c r="A50" s="14">
        <f t="shared" ref="A50:A51" si="19">A49+1</f>
        <v>2</v>
      </c>
      <c r="B50" s="15" t="s">
        <v>44</v>
      </c>
      <c r="C50" s="7"/>
      <c r="D50" s="7"/>
      <c r="E50" s="7"/>
      <c r="F50" s="8"/>
      <c r="G50" s="16" t="s">
        <v>20</v>
      </c>
      <c r="H50" s="16">
        <v>180.0</v>
      </c>
      <c r="I50" s="17">
        <v>2500.0</v>
      </c>
      <c r="J50" s="26">
        <f>I50*H50</f>
        <v>450000</v>
      </c>
      <c r="K50" s="16">
        <v>2500.0</v>
      </c>
      <c r="L50" s="16">
        <f t="shared" si="17"/>
        <v>450000</v>
      </c>
      <c r="M50" s="14"/>
      <c r="N50" s="16">
        <f t="shared" si="18"/>
        <v>900000</v>
      </c>
    </row>
    <row r="51" ht="16.5" customHeight="1">
      <c r="A51" s="14">
        <f t="shared" si="19"/>
        <v>3</v>
      </c>
      <c r="B51" s="15" t="s">
        <v>45</v>
      </c>
      <c r="C51" s="7"/>
      <c r="D51" s="7"/>
      <c r="E51" s="7"/>
      <c r="F51" s="8"/>
      <c r="G51" s="16" t="s">
        <v>27</v>
      </c>
      <c r="H51" s="16">
        <v>14.0</v>
      </c>
      <c r="I51" s="17"/>
      <c r="J51" s="26"/>
      <c r="K51" s="16">
        <v>3000.0</v>
      </c>
      <c r="L51" s="16">
        <f t="shared" si="17"/>
        <v>42000</v>
      </c>
      <c r="M51" s="14"/>
      <c r="N51" s="16">
        <f t="shared" si="18"/>
        <v>42000</v>
      </c>
    </row>
    <row r="52" ht="15.0" customHeight="1">
      <c r="A52" s="20"/>
      <c r="B52" s="21" t="s">
        <v>46</v>
      </c>
      <c r="C52" s="7"/>
      <c r="D52" s="7"/>
      <c r="E52" s="7"/>
      <c r="F52" s="8"/>
      <c r="G52" s="22" t="s">
        <v>27</v>
      </c>
      <c r="H52" s="22">
        <f>MROUND(H51*0.1,1)</f>
        <v>1</v>
      </c>
      <c r="I52" s="23">
        <v>5800.0</v>
      </c>
      <c r="J52" s="29">
        <f>H52*I52</f>
        <v>5800</v>
      </c>
      <c r="K52" s="23"/>
      <c r="L52" s="22"/>
      <c r="M52" s="23"/>
      <c r="N52" s="22">
        <f t="shared" si="18"/>
        <v>5800</v>
      </c>
    </row>
    <row r="53" ht="14.25" customHeight="1">
      <c r="A53" s="20"/>
      <c r="B53" s="21" t="s">
        <v>18</v>
      </c>
      <c r="C53" s="7"/>
      <c r="D53" s="7"/>
      <c r="E53" s="7"/>
      <c r="F53" s="8"/>
      <c r="G53" s="22" t="s">
        <v>13</v>
      </c>
      <c r="H53" s="22">
        <f>MROUND(H50*1.2,300)</f>
        <v>300</v>
      </c>
      <c r="I53" s="23">
        <v>30.0</v>
      </c>
      <c r="J53" s="24">
        <f>I53*H53</f>
        <v>9000</v>
      </c>
      <c r="K53" s="22"/>
      <c r="L53" s="22"/>
      <c r="M53" s="22"/>
      <c r="N53" s="22">
        <f t="shared" si="18"/>
        <v>9000</v>
      </c>
    </row>
    <row r="54" ht="15.0" customHeight="1">
      <c r="A54" s="14">
        <f>A51+1</f>
        <v>4</v>
      </c>
      <c r="B54" s="15" t="s">
        <v>47</v>
      </c>
      <c r="C54" s="7"/>
      <c r="D54" s="7"/>
      <c r="E54" s="7"/>
      <c r="F54" s="8"/>
      <c r="G54" s="16" t="s">
        <v>27</v>
      </c>
      <c r="H54" s="16">
        <v>40.0</v>
      </c>
      <c r="I54" s="17"/>
      <c r="J54" s="26"/>
      <c r="K54" s="16">
        <v>12500.0</v>
      </c>
      <c r="L54" s="16">
        <f>H54*K54</f>
        <v>500000</v>
      </c>
      <c r="M54" s="14"/>
      <c r="N54" s="16">
        <f t="shared" si="18"/>
        <v>500000</v>
      </c>
    </row>
    <row r="55" ht="13.5" customHeight="1">
      <c r="A55" s="20"/>
      <c r="B55" s="21" t="s">
        <v>41</v>
      </c>
      <c r="C55" s="7"/>
      <c r="D55" s="7"/>
      <c r="E55" s="7"/>
      <c r="F55" s="8"/>
      <c r="G55" s="22" t="s">
        <v>24</v>
      </c>
      <c r="H55" s="23">
        <v>19.4</v>
      </c>
      <c r="I55" s="23">
        <v>59000.0</v>
      </c>
      <c r="J55" s="24">
        <f>I55*H55</f>
        <v>1144600</v>
      </c>
      <c r="K55" s="23"/>
      <c r="L55" s="22"/>
      <c r="M55" s="23"/>
      <c r="N55" s="22">
        <f t="shared" si="18"/>
        <v>1144600</v>
      </c>
    </row>
    <row r="56" ht="15.0" customHeight="1">
      <c r="A56" s="20"/>
      <c r="B56" s="21" t="s">
        <v>26</v>
      </c>
      <c r="C56" s="7"/>
      <c r="D56" s="7"/>
      <c r="E56" s="7"/>
      <c r="F56" s="8"/>
      <c r="G56" s="22" t="s">
        <v>27</v>
      </c>
      <c r="H56" s="22">
        <v>40.0</v>
      </c>
      <c r="I56" s="23">
        <v>6800.0</v>
      </c>
      <c r="J56" s="29">
        <f t="shared" ref="J56:J57" si="20">H56*I56</f>
        <v>272000</v>
      </c>
      <c r="K56" s="23"/>
      <c r="L56" s="22"/>
      <c r="M56" s="23"/>
      <c r="N56" s="22">
        <f t="shared" si="18"/>
        <v>272000</v>
      </c>
    </row>
    <row r="57" ht="15.0" customHeight="1">
      <c r="A57" s="27"/>
      <c r="B57" s="28" t="s">
        <v>28</v>
      </c>
      <c r="C57" s="7"/>
      <c r="D57" s="7"/>
      <c r="E57" s="7"/>
      <c r="F57" s="8"/>
      <c r="G57" s="23" t="s">
        <v>29</v>
      </c>
      <c r="H57" s="23">
        <v>1.0</v>
      </c>
      <c r="I57" s="23">
        <v>35000.0</v>
      </c>
      <c r="J57" s="29">
        <f t="shared" si="20"/>
        <v>35000</v>
      </c>
      <c r="K57" s="23"/>
      <c r="L57" s="22"/>
      <c r="M57" s="23"/>
      <c r="N57" s="22">
        <f t="shared" si="18"/>
        <v>35000</v>
      </c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4.25" customHeight="1">
      <c r="A58" s="13" t="s">
        <v>48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5"/>
    </row>
    <row r="59" ht="15.0" customHeight="1">
      <c r="A59" s="14">
        <f>A54+1</f>
        <v>5</v>
      </c>
      <c r="B59" s="15" t="s">
        <v>49</v>
      </c>
      <c r="C59" s="7"/>
      <c r="D59" s="7"/>
      <c r="E59" s="7"/>
      <c r="F59" s="8"/>
      <c r="G59" s="16" t="s">
        <v>27</v>
      </c>
      <c r="H59" s="16">
        <v>78.0</v>
      </c>
      <c r="I59" s="17"/>
      <c r="J59" s="26"/>
      <c r="K59" s="16">
        <v>3000.0</v>
      </c>
      <c r="L59" s="16">
        <f>H59*K59</f>
        <v>234000</v>
      </c>
      <c r="M59" s="14"/>
      <c r="N59" s="16">
        <f t="shared" ref="N59:N64" si="21">L59+J59</f>
        <v>234000</v>
      </c>
    </row>
    <row r="60" ht="15.0" customHeight="1">
      <c r="A60" s="20"/>
      <c r="B60" s="21" t="s">
        <v>46</v>
      </c>
      <c r="C60" s="7"/>
      <c r="D60" s="7"/>
      <c r="E60" s="7"/>
      <c r="F60" s="8"/>
      <c r="G60" s="22" t="s">
        <v>27</v>
      </c>
      <c r="H60" s="22">
        <v>78.0</v>
      </c>
      <c r="I60" s="23">
        <v>5900.0</v>
      </c>
      <c r="J60" s="29">
        <f>H60*I60</f>
        <v>460200</v>
      </c>
      <c r="K60" s="23"/>
      <c r="L60" s="22"/>
      <c r="M60" s="23"/>
      <c r="N60" s="22">
        <f t="shared" si="21"/>
        <v>460200</v>
      </c>
    </row>
    <row r="61" ht="23.25" customHeight="1">
      <c r="A61" s="14">
        <f>A59+1</f>
        <v>6</v>
      </c>
      <c r="B61" s="15" t="s">
        <v>50</v>
      </c>
      <c r="C61" s="7"/>
      <c r="D61" s="7"/>
      <c r="E61" s="7"/>
      <c r="F61" s="8"/>
      <c r="G61" s="16" t="s">
        <v>27</v>
      </c>
      <c r="H61" s="16">
        <v>312.0</v>
      </c>
      <c r="I61" s="17"/>
      <c r="J61" s="26"/>
      <c r="K61" s="16">
        <v>12500.0</v>
      </c>
      <c r="L61" s="16">
        <f>H61*K61</f>
        <v>3900000</v>
      </c>
      <c r="M61" s="14"/>
      <c r="N61" s="16">
        <f t="shared" si="21"/>
        <v>3900000</v>
      </c>
    </row>
    <row r="62" ht="13.5" customHeight="1">
      <c r="A62" s="20"/>
      <c r="B62" s="21" t="s">
        <v>41</v>
      </c>
      <c r="C62" s="7"/>
      <c r="D62" s="7"/>
      <c r="E62" s="7"/>
      <c r="F62" s="8"/>
      <c r="G62" s="22" t="s">
        <v>24</v>
      </c>
      <c r="H62" s="23">
        <f>MROUND(H59*4/1000*2,1)+2.6</f>
        <v>3.6</v>
      </c>
      <c r="I62" s="23">
        <v>59000.0</v>
      </c>
      <c r="J62" s="24">
        <f>I62*H62</f>
        <v>212400</v>
      </c>
      <c r="K62" s="23"/>
      <c r="L62" s="22"/>
      <c r="M62" s="23"/>
      <c r="N62" s="22">
        <f t="shared" si="21"/>
        <v>212400</v>
      </c>
    </row>
    <row r="63" ht="15.0" customHeight="1">
      <c r="A63" s="20"/>
      <c r="B63" s="21" t="s">
        <v>26</v>
      </c>
      <c r="C63" s="7"/>
      <c r="D63" s="7"/>
      <c r="E63" s="7"/>
      <c r="F63" s="8"/>
      <c r="G63" s="22" t="s">
        <v>27</v>
      </c>
      <c r="H63" s="22">
        <f>MROUND(H61*0.2,1)</f>
        <v>62</v>
      </c>
      <c r="I63" s="23">
        <v>6800.0</v>
      </c>
      <c r="J63" s="29">
        <f t="shared" ref="J63:J64" si="22">H63*I63</f>
        <v>421600</v>
      </c>
      <c r="K63" s="23"/>
      <c r="L63" s="22"/>
      <c r="M63" s="23"/>
      <c r="N63" s="22">
        <f t="shared" si="21"/>
        <v>421600</v>
      </c>
    </row>
    <row r="64" ht="15.0" customHeight="1">
      <c r="A64" s="27"/>
      <c r="B64" s="28" t="s">
        <v>28</v>
      </c>
      <c r="C64" s="7"/>
      <c r="D64" s="7"/>
      <c r="E64" s="7"/>
      <c r="F64" s="8"/>
      <c r="G64" s="23" t="s">
        <v>29</v>
      </c>
      <c r="H64" s="23">
        <v>1.0</v>
      </c>
      <c r="I64" s="23">
        <v>35000.0</v>
      </c>
      <c r="J64" s="29">
        <f t="shared" si="22"/>
        <v>35000</v>
      </c>
      <c r="K64" s="23"/>
      <c r="L64" s="22"/>
      <c r="M64" s="23"/>
      <c r="N64" s="22">
        <f t="shared" si="21"/>
        <v>35000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4.25" customHeight="1">
      <c r="A65" s="13" t="s">
        <v>51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</row>
    <row r="66" ht="15.75" customHeight="1">
      <c r="A66" s="14">
        <f>A61+1</f>
        <v>7</v>
      </c>
      <c r="B66" s="15" t="s">
        <v>12</v>
      </c>
      <c r="C66" s="7"/>
      <c r="D66" s="7"/>
      <c r="E66" s="7"/>
      <c r="F66" s="8"/>
      <c r="G66" s="16" t="s">
        <v>13</v>
      </c>
      <c r="H66" s="16">
        <v>280.0</v>
      </c>
      <c r="I66" s="17"/>
      <c r="J66" s="18"/>
      <c r="K66" s="17">
        <v>200.0</v>
      </c>
      <c r="L66" s="16">
        <f>H66*K66</f>
        <v>56000</v>
      </c>
      <c r="M66" s="17"/>
      <c r="N66" s="16">
        <f t="shared" ref="N66:N81" si="23">L66+J66</f>
        <v>56000</v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4.25" customHeight="1">
      <c r="A67" s="20"/>
      <c r="B67" s="21" t="s">
        <v>14</v>
      </c>
      <c r="C67" s="7"/>
      <c r="D67" s="7"/>
      <c r="E67" s="7"/>
      <c r="F67" s="8"/>
      <c r="G67" s="22" t="s">
        <v>15</v>
      </c>
      <c r="H67" s="22">
        <f>MROUND(H66*0.3,20)</f>
        <v>80</v>
      </c>
      <c r="I67" s="23">
        <v>200.0</v>
      </c>
      <c r="J67" s="24">
        <f t="shared" ref="J67:J68" si="24">I67*H67</f>
        <v>16000</v>
      </c>
      <c r="K67" s="22"/>
      <c r="L67" s="22"/>
      <c r="M67" s="22"/>
      <c r="N67" s="22">
        <f t="shared" si="23"/>
        <v>16000</v>
      </c>
    </row>
    <row r="68" ht="12.75" customHeight="1">
      <c r="A68" s="20"/>
      <c r="B68" s="25" t="s">
        <v>16</v>
      </c>
      <c r="C68" s="7"/>
      <c r="D68" s="7"/>
      <c r="E68" s="7"/>
      <c r="F68" s="8"/>
      <c r="G68" s="22" t="s">
        <v>13</v>
      </c>
      <c r="H68" s="22">
        <f>MROUND(H66*1.2,7.5)</f>
        <v>337.5</v>
      </c>
      <c r="I68" s="23">
        <v>510.0</v>
      </c>
      <c r="J68" s="24">
        <f t="shared" si="24"/>
        <v>172125</v>
      </c>
      <c r="K68" s="23"/>
      <c r="L68" s="22"/>
      <c r="M68" s="23"/>
      <c r="N68" s="22">
        <f t="shared" si="23"/>
        <v>172125</v>
      </c>
    </row>
    <row r="69" ht="15.0" customHeight="1">
      <c r="A69" s="14">
        <f>A66+1</f>
        <v>8</v>
      </c>
      <c r="B69" s="15" t="s">
        <v>45</v>
      </c>
      <c r="C69" s="7"/>
      <c r="D69" s="7"/>
      <c r="E69" s="7"/>
      <c r="F69" s="8"/>
      <c r="G69" s="16" t="s">
        <v>27</v>
      </c>
      <c r="H69" s="16">
        <v>18.0</v>
      </c>
      <c r="I69" s="17"/>
      <c r="J69" s="26"/>
      <c r="K69" s="16">
        <v>3000.0</v>
      </c>
      <c r="L69" s="16">
        <f>H69*K69</f>
        <v>54000</v>
      </c>
      <c r="M69" s="14"/>
      <c r="N69" s="16">
        <f t="shared" si="23"/>
        <v>54000</v>
      </c>
    </row>
    <row r="70" ht="15.0" customHeight="1">
      <c r="A70" s="20"/>
      <c r="B70" s="21" t="s">
        <v>46</v>
      </c>
      <c r="C70" s="7"/>
      <c r="D70" s="7"/>
      <c r="E70" s="7"/>
      <c r="F70" s="8"/>
      <c r="G70" s="22" t="s">
        <v>27</v>
      </c>
      <c r="H70" s="22">
        <v>18.0</v>
      </c>
      <c r="I70" s="23">
        <v>5900.0</v>
      </c>
      <c r="J70" s="29">
        <f>H70*I70</f>
        <v>106200</v>
      </c>
      <c r="K70" s="23"/>
      <c r="L70" s="22"/>
      <c r="M70" s="23"/>
      <c r="N70" s="22">
        <f t="shared" si="23"/>
        <v>106200</v>
      </c>
    </row>
    <row r="71" ht="18.0" customHeight="1">
      <c r="A71" s="14">
        <f>A69+1</f>
        <v>9</v>
      </c>
      <c r="B71" s="15" t="s">
        <v>17</v>
      </c>
      <c r="C71" s="7"/>
      <c r="D71" s="7"/>
      <c r="E71" s="7"/>
      <c r="F71" s="8"/>
      <c r="G71" s="16" t="s">
        <v>13</v>
      </c>
      <c r="H71" s="16">
        <f>H66</f>
        <v>280</v>
      </c>
      <c r="I71" s="17"/>
      <c r="J71" s="26"/>
      <c r="K71" s="16">
        <v>250.0</v>
      </c>
      <c r="L71" s="16">
        <f>H71*K71</f>
        <v>70000</v>
      </c>
      <c r="M71" s="14"/>
      <c r="N71" s="16">
        <f t="shared" si="23"/>
        <v>70000</v>
      </c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4.25" customHeight="1">
      <c r="A72" s="20"/>
      <c r="B72" s="21" t="s">
        <v>18</v>
      </c>
      <c r="C72" s="7"/>
      <c r="D72" s="7"/>
      <c r="E72" s="7"/>
      <c r="F72" s="8"/>
      <c r="G72" s="22" t="s">
        <v>13</v>
      </c>
      <c r="H72" s="22">
        <f>MROUND(H71*1.2,300)</f>
        <v>300</v>
      </c>
      <c r="I72" s="23">
        <v>30.0</v>
      </c>
      <c r="J72" s="24">
        <f t="shared" ref="J72:J73" si="25">I72*H72</f>
        <v>9000</v>
      </c>
      <c r="K72" s="22"/>
      <c r="L72" s="22"/>
      <c r="M72" s="22"/>
      <c r="N72" s="22">
        <f t="shared" si="23"/>
        <v>9000</v>
      </c>
    </row>
    <row r="73" ht="14.25" customHeight="1">
      <c r="A73" s="20"/>
      <c r="B73" s="21" t="s">
        <v>23</v>
      </c>
      <c r="C73" s="7"/>
      <c r="D73" s="7"/>
      <c r="E73" s="7"/>
      <c r="F73" s="8"/>
      <c r="G73" s="22" t="s">
        <v>24</v>
      </c>
      <c r="H73" s="23">
        <v>3.4</v>
      </c>
      <c r="I73" s="23">
        <v>60000.0</v>
      </c>
      <c r="J73" s="24">
        <f t="shared" si="25"/>
        <v>204000</v>
      </c>
      <c r="K73" s="23"/>
      <c r="L73" s="22"/>
      <c r="M73" s="23"/>
      <c r="N73" s="22">
        <f t="shared" si="23"/>
        <v>204000</v>
      </c>
    </row>
    <row r="74" ht="15.0" customHeight="1">
      <c r="A74" s="14">
        <f>A71+1</f>
        <v>10</v>
      </c>
      <c r="B74" s="15" t="s">
        <v>52</v>
      </c>
      <c r="C74" s="7"/>
      <c r="D74" s="7"/>
      <c r="E74" s="7"/>
      <c r="F74" s="8"/>
      <c r="G74" s="16" t="s">
        <v>13</v>
      </c>
      <c r="H74" s="16">
        <v>35.0</v>
      </c>
      <c r="I74" s="17"/>
      <c r="J74" s="26"/>
      <c r="K74" s="16">
        <v>10000.0</v>
      </c>
      <c r="L74" s="16">
        <f>H74*K74</f>
        <v>350000</v>
      </c>
      <c r="M74" s="14"/>
      <c r="N74" s="16">
        <f t="shared" si="23"/>
        <v>350000</v>
      </c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0" customHeight="1">
      <c r="A75" s="20"/>
      <c r="B75" s="21" t="s">
        <v>26</v>
      </c>
      <c r="C75" s="7"/>
      <c r="D75" s="7"/>
      <c r="E75" s="7"/>
      <c r="F75" s="8"/>
      <c r="G75" s="22" t="s">
        <v>27</v>
      </c>
      <c r="H75" s="22">
        <v>35.0</v>
      </c>
      <c r="I75" s="23">
        <v>6800.0</v>
      </c>
      <c r="J75" s="29">
        <f t="shared" ref="J75:J76" si="26">H75*I75</f>
        <v>238000</v>
      </c>
      <c r="K75" s="23"/>
      <c r="L75" s="22"/>
      <c r="M75" s="23"/>
      <c r="N75" s="22">
        <f t="shared" si="23"/>
        <v>238000</v>
      </c>
    </row>
    <row r="76" ht="14.25" customHeight="1">
      <c r="A76" s="27"/>
      <c r="B76" s="28" t="s">
        <v>28</v>
      </c>
      <c r="C76" s="7"/>
      <c r="D76" s="7"/>
      <c r="E76" s="7"/>
      <c r="F76" s="8"/>
      <c r="G76" s="23" t="s">
        <v>29</v>
      </c>
      <c r="H76" s="23">
        <v>1.0</v>
      </c>
      <c r="I76" s="23">
        <v>50000.0</v>
      </c>
      <c r="J76" s="29">
        <f t="shared" si="26"/>
        <v>50000</v>
      </c>
      <c r="K76" s="23"/>
      <c r="L76" s="22"/>
      <c r="M76" s="23"/>
      <c r="N76" s="22">
        <f t="shared" si="23"/>
        <v>50000</v>
      </c>
    </row>
    <row r="77" ht="27.75" customHeight="1">
      <c r="A77" s="14">
        <f>A74+1</f>
        <v>11</v>
      </c>
      <c r="B77" s="15" t="s">
        <v>53</v>
      </c>
      <c r="C77" s="7"/>
      <c r="D77" s="7"/>
      <c r="E77" s="7"/>
      <c r="F77" s="8"/>
      <c r="G77" s="16" t="s">
        <v>54</v>
      </c>
      <c r="H77" s="16">
        <v>1.0</v>
      </c>
      <c r="I77" s="17"/>
      <c r="J77" s="26"/>
      <c r="K77" s="16">
        <v>1000000.0</v>
      </c>
      <c r="L77" s="16">
        <f>H77*K77</f>
        <v>1000000</v>
      </c>
      <c r="M77" s="14"/>
      <c r="N77" s="16">
        <f t="shared" si="23"/>
        <v>1000000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2.75" customHeight="1">
      <c r="A78" s="20"/>
      <c r="B78" s="28" t="s">
        <v>55</v>
      </c>
      <c r="C78" s="7"/>
      <c r="D78" s="7"/>
      <c r="E78" s="7"/>
      <c r="F78" s="8"/>
      <c r="G78" s="22" t="s">
        <v>24</v>
      </c>
      <c r="H78" s="22">
        <v>7.5</v>
      </c>
      <c r="I78" s="23">
        <v>80000.0</v>
      </c>
      <c r="J78" s="22">
        <f t="shared" ref="J78:J81" si="27">I78*H78</f>
        <v>600000</v>
      </c>
      <c r="K78" s="22"/>
      <c r="L78" s="22"/>
      <c r="M78" s="22"/>
      <c r="N78" s="22">
        <f t="shared" si="23"/>
        <v>600000</v>
      </c>
    </row>
    <row r="79" ht="15.0" customHeight="1">
      <c r="A79" s="27"/>
      <c r="B79" s="28" t="s">
        <v>56</v>
      </c>
      <c r="C79" s="7"/>
      <c r="D79" s="7"/>
      <c r="E79" s="7"/>
      <c r="F79" s="8"/>
      <c r="G79" s="23" t="s">
        <v>24</v>
      </c>
      <c r="H79" s="23">
        <v>3.4</v>
      </c>
      <c r="I79" s="23">
        <v>76000.0</v>
      </c>
      <c r="J79" s="22">
        <f t="shared" si="27"/>
        <v>258400</v>
      </c>
      <c r="K79" s="22"/>
      <c r="L79" s="22"/>
      <c r="M79" s="22"/>
      <c r="N79" s="22">
        <f t="shared" si="23"/>
        <v>258400</v>
      </c>
    </row>
    <row r="80" ht="15.0" customHeight="1">
      <c r="A80" s="27"/>
      <c r="B80" s="28" t="s">
        <v>57</v>
      </c>
      <c r="C80" s="7"/>
      <c r="D80" s="7"/>
      <c r="E80" s="7"/>
      <c r="F80" s="8"/>
      <c r="G80" s="23" t="s">
        <v>22</v>
      </c>
      <c r="H80" s="23">
        <v>5450.0</v>
      </c>
      <c r="I80" s="23">
        <v>90.0</v>
      </c>
      <c r="J80" s="22">
        <f t="shared" si="27"/>
        <v>490500</v>
      </c>
      <c r="K80" s="22"/>
      <c r="L80" s="22"/>
      <c r="M80" s="22"/>
      <c r="N80" s="22">
        <f t="shared" si="23"/>
        <v>490500</v>
      </c>
    </row>
    <row r="81" ht="15.0" customHeight="1">
      <c r="A81" s="27"/>
      <c r="B81" s="28" t="s">
        <v>58</v>
      </c>
      <c r="C81" s="7"/>
      <c r="D81" s="7"/>
      <c r="E81" s="7"/>
      <c r="F81" s="8"/>
      <c r="G81" s="23" t="s">
        <v>22</v>
      </c>
      <c r="H81" s="23">
        <v>5450.0</v>
      </c>
      <c r="I81" s="23">
        <v>90.0</v>
      </c>
      <c r="J81" s="22">
        <f t="shared" si="27"/>
        <v>490500</v>
      </c>
      <c r="K81" s="22"/>
      <c r="L81" s="22"/>
      <c r="M81" s="22"/>
      <c r="N81" s="22">
        <f t="shared" si="23"/>
        <v>490500</v>
      </c>
    </row>
    <row r="82" ht="14.25" customHeight="1">
      <c r="A82" s="30" t="s">
        <v>39</v>
      </c>
      <c r="B82" s="30"/>
      <c r="C82" s="30"/>
      <c r="D82" s="30"/>
      <c r="E82" s="30"/>
      <c r="F82" s="30"/>
      <c r="G82" s="30"/>
      <c r="H82" s="30"/>
      <c r="I82" s="10"/>
      <c r="J82" s="31">
        <f>SUM(J49:J81)</f>
        <v>5680325</v>
      </c>
      <c r="K82" s="31"/>
      <c r="L82" s="31">
        <f>SUM(L49:L81)</f>
        <v>9206000</v>
      </c>
      <c r="M82" s="31">
        <f>SUM(M66:M81)</f>
        <v>0</v>
      </c>
      <c r="N82" s="31">
        <f>SUM(N49:N81)</f>
        <v>14886325</v>
      </c>
    </row>
    <row r="83" ht="14.25" customHeight="1">
      <c r="A83" s="36" t="s">
        <v>59</v>
      </c>
      <c r="B83" s="37"/>
      <c r="C83" s="37"/>
      <c r="D83" s="37"/>
      <c r="E83" s="37"/>
      <c r="F83" s="37"/>
      <c r="I83" s="32"/>
      <c r="J83" s="33"/>
      <c r="N83" s="38">
        <f>N82+N45+N23</f>
        <v>38191050</v>
      </c>
    </row>
    <row r="84" ht="14.25" customHeight="1">
      <c r="I84" s="32"/>
      <c r="J84" s="33"/>
    </row>
    <row r="85" ht="14.25" customHeight="1">
      <c r="I85" s="32"/>
      <c r="J85" s="33"/>
    </row>
    <row r="86" ht="14.25" customHeight="1">
      <c r="I86" s="32"/>
      <c r="J86" s="33"/>
    </row>
    <row r="87" ht="14.25" customHeight="1">
      <c r="I87" s="32"/>
      <c r="J87" s="33"/>
    </row>
    <row r="88" ht="14.25" customHeight="1">
      <c r="I88" s="32"/>
      <c r="J88" s="33"/>
    </row>
    <row r="89" ht="14.25" customHeight="1">
      <c r="I89" s="32"/>
      <c r="J89" s="33"/>
    </row>
    <row r="90" ht="14.25" customHeight="1">
      <c r="I90" s="32"/>
      <c r="J90" s="33"/>
    </row>
    <row r="91" ht="14.25" customHeight="1">
      <c r="I91" s="32"/>
      <c r="J91" s="33"/>
    </row>
    <row r="92" ht="14.25" customHeight="1">
      <c r="I92" s="32"/>
      <c r="J92" s="33"/>
    </row>
    <row r="93" ht="14.25" customHeight="1">
      <c r="I93" s="32"/>
      <c r="J93" s="33"/>
    </row>
    <row r="94" ht="14.25" customHeight="1">
      <c r="I94" s="32"/>
      <c r="J94" s="33"/>
    </row>
    <row r="95" ht="14.25" customHeight="1">
      <c r="I95" s="32"/>
      <c r="J95" s="33"/>
    </row>
    <row r="96" ht="14.25" customHeight="1">
      <c r="I96" s="32"/>
      <c r="J96" s="33"/>
    </row>
    <row r="97" ht="14.25" customHeight="1">
      <c r="I97" s="32"/>
      <c r="J97" s="33"/>
    </row>
    <row r="98" ht="14.25" customHeight="1">
      <c r="I98" s="32"/>
      <c r="J98" s="33"/>
    </row>
    <row r="99" ht="14.25" customHeight="1">
      <c r="I99" s="32"/>
      <c r="J99" s="33"/>
    </row>
    <row r="100" ht="14.25" customHeight="1">
      <c r="I100" s="32"/>
      <c r="J100" s="33"/>
    </row>
    <row r="101" ht="14.25" customHeight="1">
      <c r="I101" s="32"/>
      <c r="J101" s="33"/>
    </row>
    <row r="102" ht="14.25" customHeight="1">
      <c r="I102" s="32"/>
      <c r="J102" s="33"/>
    </row>
    <row r="103" ht="14.25" customHeight="1">
      <c r="I103" s="32"/>
      <c r="J103" s="33"/>
    </row>
    <row r="104" ht="14.25" customHeight="1">
      <c r="I104" s="32"/>
      <c r="J104" s="33"/>
    </row>
    <row r="105" ht="14.25" customHeight="1">
      <c r="I105" s="32"/>
      <c r="J105" s="33"/>
    </row>
    <row r="106" ht="14.25" customHeight="1">
      <c r="I106" s="32"/>
      <c r="J106" s="33"/>
    </row>
    <row r="107" ht="14.25" customHeight="1">
      <c r="I107" s="32"/>
      <c r="J107" s="33"/>
    </row>
    <row r="108" ht="14.25" customHeight="1">
      <c r="I108" s="32"/>
      <c r="J108" s="33"/>
    </row>
    <row r="109" ht="14.25" customHeight="1">
      <c r="I109" s="32"/>
      <c r="J109" s="33"/>
    </row>
    <row r="110" ht="14.25" customHeight="1">
      <c r="I110" s="32"/>
      <c r="J110" s="33"/>
    </row>
    <row r="111" ht="14.25" customHeight="1">
      <c r="I111" s="32"/>
      <c r="J111" s="33"/>
    </row>
    <row r="112" ht="14.25" customHeight="1">
      <c r="I112" s="32"/>
      <c r="J112" s="33"/>
    </row>
    <row r="113" ht="14.25" customHeight="1">
      <c r="I113" s="32"/>
      <c r="J113" s="33"/>
    </row>
    <row r="114" ht="14.25" customHeight="1">
      <c r="I114" s="32"/>
      <c r="J114" s="33"/>
    </row>
    <row r="115" ht="14.25" customHeight="1">
      <c r="I115" s="32"/>
      <c r="J115" s="33"/>
    </row>
    <row r="116" ht="14.25" customHeight="1">
      <c r="I116" s="32"/>
      <c r="J116" s="33"/>
    </row>
    <row r="117" ht="14.25" customHeight="1">
      <c r="I117" s="32"/>
      <c r="J117" s="33"/>
    </row>
    <row r="118" ht="14.25" customHeight="1">
      <c r="I118" s="32"/>
      <c r="J118" s="33"/>
    </row>
    <row r="119" ht="14.25" customHeight="1">
      <c r="I119" s="32"/>
      <c r="J119" s="33"/>
    </row>
    <row r="120" ht="14.25" customHeight="1">
      <c r="I120" s="32"/>
      <c r="J120" s="33"/>
    </row>
    <row r="121" ht="14.25" customHeight="1">
      <c r="I121" s="32"/>
      <c r="J121" s="33"/>
    </row>
    <row r="122" ht="14.25" customHeight="1">
      <c r="I122" s="32"/>
      <c r="J122" s="33"/>
    </row>
    <row r="123" ht="14.25" customHeight="1">
      <c r="I123" s="32"/>
      <c r="J123" s="33"/>
    </row>
    <row r="124" ht="14.25" customHeight="1">
      <c r="I124" s="32"/>
      <c r="J124" s="33"/>
    </row>
    <row r="125" ht="14.25" customHeight="1">
      <c r="I125" s="32"/>
      <c r="J125" s="33"/>
    </row>
    <row r="126" ht="14.25" customHeight="1">
      <c r="I126" s="32"/>
      <c r="J126" s="33"/>
    </row>
    <row r="127" ht="14.25" customHeight="1">
      <c r="I127" s="32"/>
      <c r="J127" s="33"/>
    </row>
    <row r="128" ht="14.25" customHeight="1">
      <c r="I128" s="32"/>
      <c r="J128" s="33"/>
    </row>
    <row r="129" ht="14.25" customHeight="1">
      <c r="I129" s="32"/>
      <c r="J129" s="33"/>
    </row>
    <row r="130" ht="14.25" customHeight="1">
      <c r="I130" s="32"/>
      <c r="J130" s="33"/>
    </row>
    <row r="131" ht="14.25" customHeight="1">
      <c r="I131" s="32"/>
      <c r="J131" s="33"/>
    </row>
    <row r="132" ht="14.25" customHeight="1">
      <c r="I132" s="32"/>
      <c r="J132" s="33"/>
    </row>
    <row r="133" ht="14.25" customHeight="1">
      <c r="I133" s="32"/>
      <c r="J133" s="33"/>
    </row>
    <row r="134" ht="14.25" customHeight="1">
      <c r="I134" s="32"/>
      <c r="J134" s="33"/>
    </row>
    <row r="135" ht="14.25" customHeight="1">
      <c r="I135" s="32"/>
      <c r="J135" s="33"/>
    </row>
    <row r="136" ht="14.25" customHeight="1">
      <c r="I136" s="32"/>
      <c r="J136" s="33"/>
    </row>
    <row r="137" ht="14.25" customHeight="1">
      <c r="I137" s="32"/>
      <c r="J137" s="33"/>
    </row>
    <row r="138" ht="14.25" customHeight="1">
      <c r="I138" s="32"/>
      <c r="J138" s="33"/>
    </row>
    <row r="139" ht="14.25" customHeight="1">
      <c r="I139" s="32"/>
      <c r="J139" s="33"/>
    </row>
    <row r="140" ht="14.25" customHeight="1">
      <c r="I140" s="32"/>
      <c r="J140" s="33"/>
    </row>
    <row r="141" ht="14.25" customHeight="1">
      <c r="I141" s="32"/>
      <c r="J141" s="33"/>
    </row>
    <row r="142" ht="14.25" customHeight="1">
      <c r="I142" s="32"/>
      <c r="J142" s="33"/>
    </row>
    <row r="143" ht="14.25" customHeight="1">
      <c r="I143" s="32"/>
      <c r="J143" s="33"/>
    </row>
    <row r="144" ht="14.25" customHeight="1">
      <c r="I144" s="32"/>
      <c r="J144" s="33"/>
    </row>
    <row r="145" ht="14.25" customHeight="1">
      <c r="I145" s="32"/>
      <c r="J145" s="33"/>
    </row>
    <row r="146" ht="14.25" customHeight="1">
      <c r="I146" s="32"/>
      <c r="J146" s="33"/>
    </row>
    <row r="147" ht="14.25" customHeight="1">
      <c r="I147" s="32"/>
      <c r="J147" s="33"/>
    </row>
    <row r="148" ht="14.25" customHeight="1">
      <c r="I148" s="32"/>
      <c r="J148" s="33"/>
    </row>
    <row r="149" ht="14.25" customHeight="1">
      <c r="I149" s="32"/>
      <c r="J149" s="33"/>
    </row>
    <row r="150" ht="14.25" customHeight="1">
      <c r="I150" s="32"/>
      <c r="J150" s="33"/>
    </row>
    <row r="151" ht="14.25" customHeight="1">
      <c r="I151" s="32"/>
      <c r="J151" s="33"/>
    </row>
    <row r="152" ht="14.25" customHeight="1">
      <c r="I152" s="32"/>
      <c r="J152" s="33"/>
    </row>
    <row r="153" ht="14.25" customHeight="1">
      <c r="I153" s="32"/>
      <c r="J153" s="33"/>
    </row>
    <row r="154" ht="14.25" customHeight="1">
      <c r="I154" s="32"/>
      <c r="J154" s="33"/>
    </row>
    <row r="155" ht="14.25" customHeight="1">
      <c r="I155" s="32"/>
      <c r="J155" s="33"/>
    </row>
    <row r="156" ht="14.25" customHeight="1">
      <c r="I156" s="32"/>
      <c r="J156" s="33"/>
    </row>
    <row r="157" ht="14.25" customHeight="1">
      <c r="I157" s="32"/>
      <c r="J157" s="33"/>
    </row>
    <row r="158" ht="14.25" customHeight="1">
      <c r="I158" s="32"/>
      <c r="J158" s="33"/>
    </row>
    <row r="159" ht="14.25" customHeight="1">
      <c r="I159" s="32"/>
      <c r="J159" s="33"/>
    </row>
    <row r="160" ht="14.25" customHeight="1">
      <c r="I160" s="32"/>
      <c r="J160" s="33"/>
    </row>
    <row r="161" ht="14.25" customHeight="1">
      <c r="I161" s="32"/>
      <c r="J161" s="33"/>
    </row>
    <row r="162" ht="14.25" customHeight="1">
      <c r="I162" s="32"/>
      <c r="J162" s="33"/>
    </row>
    <row r="163" ht="14.25" customHeight="1">
      <c r="I163" s="32"/>
      <c r="J163" s="33"/>
    </row>
    <row r="164" ht="14.25" customHeight="1">
      <c r="I164" s="32"/>
      <c r="J164" s="33"/>
    </row>
    <row r="165" ht="14.25" customHeight="1">
      <c r="I165" s="32"/>
      <c r="J165" s="33"/>
    </row>
    <row r="166" ht="14.25" customHeight="1">
      <c r="I166" s="32"/>
      <c r="J166" s="33"/>
    </row>
    <row r="167" ht="14.25" customHeight="1">
      <c r="I167" s="32"/>
      <c r="J167" s="33"/>
    </row>
    <row r="168" ht="14.25" customHeight="1">
      <c r="I168" s="32"/>
      <c r="J168" s="33"/>
    </row>
    <row r="169" ht="14.25" customHeight="1">
      <c r="I169" s="32"/>
      <c r="J169" s="33"/>
    </row>
    <row r="170" ht="14.25" customHeight="1">
      <c r="I170" s="32"/>
      <c r="J170" s="33"/>
    </row>
    <row r="171" ht="14.25" customHeight="1">
      <c r="I171" s="32"/>
      <c r="J171" s="33"/>
    </row>
    <row r="172" ht="14.25" customHeight="1">
      <c r="I172" s="32"/>
      <c r="J172" s="33"/>
    </row>
    <row r="173" ht="14.25" customHeight="1">
      <c r="I173" s="32"/>
      <c r="J173" s="33"/>
    </row>
    <row r="174" ht="14.25" customHeight="1">
      <c r="I174" s="32"/>
      <c r="J174" s="33"/>
    </row>
    <row r="175" ht="14.25" customHeight="1">
      <c r="I175" s="32"/>
      <c r="J175" s="33"/>
    </row>
    <row r="176" ht="14.25" customHeight="1">
      <c r="I176" s="32"/>
      <c r="J176" s="33"/>
    </row>
    <row r="177" ht="14.25" customHeight="1">
      <c r="I177" s="32"/>
      <c r="J177" s="33"/>
    </row>
    <row r="178" ht="14.25" customHeight="1">
      <c r="I178" s="32"/>
      <c r="J178" s="33"/>
    </row>
    <row r="179" ht="14.25" customHeight="1">
      <c r="I179" s="32"/>
      <c r="J179" s="33"/>
    </row>
    <row r="180" ht="14.25" customHeight="1">
      <c r="I180" s="32"/>
      <c r="J180" s="33"/>
    </row>
    <row r="181" ht="14.25" customHeight="1">
      <c r="I181" s="32"/>
      <c r="J181" s="33"/>
    </row>
    <row r="182" ht="14.25" customHeight="1">
      <c r="I182" s="32"/>
      <c r="J182" s="33"/>
    </row>
    <row r="183" ht="14.25" customHeight="1">
      <c r="I183" s="32"/>
      <c r="J183" s="33"/>
    </row>
    <row r="184" ht="14.25" customHeight="1">
      <c r="I184" s="32"/>
      <c r="J184" s="33"/>
    </row>
    <row r="185" ht="14.25" customHeight="1">
      <c r="I185" s="32"/>
      <c r="J185" s="33"/>
    </row>
    <row r="186" ht="14.25" customHeight="1">
      <c r="I186" s="32"/>
      <c r="J186" s="33"/>
    </row>
    <row r="187" ht="14.25" customHeight="1">
      <c r="I187" s="32"/>
      <c r="J187" s="33"/>
    </row>
    <row r="188" ht="14.25" customHeight="1">
      <c r="I188" s="32"/>
      <c r="J188" s="33"/>
    </row>
    <row r="189" ht="14.25" customHeight="1">
      <c r="I189" s="32"/>
      <c r="J189" s="33"/>
    </row>
    <row r="190" ht="14.25" customHeight="1">
      <c r="I190" s="32"/>
      <c r="J190" s="33"/>
    </row>
    <row r="191" ht="14.25" customHeight="1">
      <c r="I191" s="32"/>
      <c r="J191" s="33"/>
    </row>
    <row r="192" ht="14.25" customHeight="1">
      <c r="I192" s="32"/>
      <c r="J192" s="33"/>
    </row>
    <row r="193" ht="14.25" customHeight="1">
      <c r="I193" s="32"/>
      <c r="J193" s="33"/>
    </row>
    <row r="194" ht="14.25" customHeight="1">
      <c r="I194" s="32"/>
      <c r="J194" s="33"/>
    </row>
    <row r="195" ht="14.25" customHeight="1">
      <c r="I195" s="32"/>
      <c r="J195" s="33"/>
    </row>
    <row r="196" ht="14.25" customHeight="1">
      <c r="I196" s="32"/>
      <c r="J196" s="33"/>
    </row>
    <row r="197" ht="14.25" customHeight="1">
      <c r="I197" s="32"/>
      <c r="J197" s="33"/>
    </row>
    <row r="198" ht="14.25" customHeight="1">
      <c r="I198" s="32"/>
      <c r="J198" s="33"/>
    </row>
    <row r="199" ht="14.25" customHeight="1">
      <c r="I199" s="32"/>
      <c r="J199" s="33"/>
    </row>
    <row r="200" ht="14.25" customHeight="1">
      <c r="I200" s="32"/>
      <c r="J200" s="33"/>
    </row>
    <row r="201" ht="14.25" customHeight="1">
      <c r="I201" s="32"/>
      <c r="J201" s="33"/>
    </row>
    <row r="202" ht="14.25" customHeight="1">
      <c r="I202" s="32"/>
      <c r="J202" s="33"/>
    </row>
    <row r="203" ht="14.25" customHeight="1">
      <c r="I203" s="32"/>
      <c r="J203" s="33"/>
    </row>
    <row r="204" ht="14.25" customHeight="1">
      <c r="I204" s="32"/>
      <c r="J204" s="33"/>
    </row>
    <row r="205" ht="14.25" customHeight="1">
      <c r="I205" s="32"/>
      <c r="J205" s="33"/>
    </row>
    <row r="206" ht="14.25" customHeight="1">
      <c r="I206" s="32"/>
      <c r="J206" s="33"/>
    </row>
    <row r="207" ht="14.25" customHeight="1">
      <c r="I207" s="32"/>
      <c r="J207" s="33"/>
    </row>
    <row r="208" ht="14.25" customHeight="1">
      <c r="I208" s="32"/>
      <c r="J208" s="33"/>
    </row>
    <row r="209" ht="14.25" customHeight="1">
      <c r="I209" s="32"/>
      <c r="J209" s="33"/>
    </row>
    <row r="210" ht="14.25" customHeight="1">
      <c r="I210" s="32"/>
      <c r="J210" s="33"/>
    </row>
    <row r="211" ht="14.25" customHeight="1">
      <c r="I211" s="32"/>
      <c r="J211" s="33"/>
    </row>
    <row r="212" ht="14.25" customHeight="1">
      <c r="I212" s="32"/>
      <c r="J212" s="33"/>
    </row>
    <row r="213" ht="14.25" customHeight="1">
      <c r="I213" s="32"/>
      <c r="J213" s="33"/>
    </row>
    <row r="214" ht="14.25" customHeight="1">
      <c r="I214" s="32"/>
      <c r="J214" s="33"/>
    </row>
    <row r="215" ht="14.25" customHeight="1">
      <c r="I215" s="32"/>
      <c r="J215" s="33"/>
    </row>
    <row r="216" ht="14.25" customHeight="1">
      <c r="I216" s="32"/>
      <c r="J216" s="33"/>
    </row>
    <row r="217" ht="14.25" customHeight="1">
      <c r="I217" s="32"/>
      <c r="J217" s="33"/>
    </row>
    <row r="218" ht="14.25" customHeight="1">
      <c r="I218" s="32"/>
      <c r="J218" s="33"/>
    </row>
    <row r="219" ht="14.25" customHeight="1">
      <c r="I219" s="32"/>
      <c r="J219" s="33"/>
    </row>
    <row r="220" ht="14.25" customHeight="1">
      <c r="I220" s="32"/>
      <c r="J220" s="33"/>
    </row>
    <row r="221" ht="14.25" customHeight="1">
      <c r="I221" s="32"/>
      <c r="J221" s="33"/>
    </row>
    <row r="222" ht="14.25" customHeight="1">
      <c r="I222" s="32"/>
      <c r="J222" s="33"/>
    </row>
    <row r="223" ht="14.25" customHeight="1">
      <c r="I223" s="32"/>
      <c r="J223" s="33"/>
    </row>
    <row r="224" ht="14.25" customHeight="1">
      <c r="I224" s="32"/>
      <c r="J224" s="33"/>
    </row>
    <row r="225" ht="14.25" customHeight="1">
      <c r="I225" s="32"/>
      <c r="J225" s="33"/>
    </row>
    <row r="226" ht="14.25" customHeight="1">
      <c r="I226" s="32"/>
      <c r="J226" s="33"/>
    </row>
    <row r="227" ht="14.25" customHeight="1">
      <c r="I227" s="32"/>
      <c r="J227" s="33"/>
    </row>
    <row r="228" ht="14.25" customHeight="1">
      <c r="I228" s="32"/>
      <c r="J228" s="33"/>
    </row>
    <row r="229" ht="14.25" customHeight="1">
      <c r="I229" s="32"/>
      <c r="J229" s="33"/>
    </row>
    <row r="230" ht="14.25" customHeight="1">
      <c r="I230" s="32"/>
      <c r="J230" s="33"/>
    </row>
    <row r="231" ht="14.25" customHeight="1">
      <c r="I231" s="32"/>
      <c r="J231" s="33"/>
    </row>
    <row r="232" ht="14.25" customHeight="1">
      <c r="I232" s="32"/>
      <c r="J232" s="33"/>
    </row>
    <row r="233" ht="14.25" customHeight="1">
      <c r="I233" s="32"/>
      <c r="J233" s="33"/>
    </row>
    <row r="234" ht="14.25" customHeight="1">
      <c r="I234" s="32"/>
      <c r="J234" s="33"/>
    </row>
    <row r="235" ht="14.25" customHeight="1">
      <c r="I235" s="32"/>
      <c r="J235" s="33"/>
    </row>
    <row r="236" ht="14.25" customHeight="1">
      <c r="I236" s="32"/>
      <c r="J236" s="33"/>
    </row>
    <row r="237" ht="14.25" customHeight="1">
      <c r="I237" s="32"/>
      <c r="J237" s="33"/>
    </row>
    <row r="238" ht="14.25" customHeight="1">
      <c r="I238" s="32"/>
      <c r="J238" s="33"/>
    </row>
    <row r="239" ht="14.25" customHeight="1">
      <c r="I239" s="32"/>
      <c r="J239" s="33"/>
    </row>
    <row r="240" ht="14.25" customHeight="1">
      <c r="I240" s="32"/>
      <c r="J240" s="33"/>
    </row>
    <row r="241" ht="14.25" customHeight="1">
      <c r="I241" s="32"/>
      <c r="J241" s="33"/>
    </row>
    <row r="242" ht="14.25" customHeight="1">
      <c r="I242" s="32"/>
      <c r="J242" s="33"/>
    </row>
    <row r="243" ht="14.25" customHeight="1">
      <c r="I243" s="32"/>
      <c r="J243" s="33"/>
    </row>
    <row r="244" ht="14.25" customHeight="1">
      <c r="I244" s="32"/>
      <c r="J244" s="33"/>
    </row>
    <row r="245" ht="14.25" customHeight="1">
      <c r="I245" s="32"/>
      <c r="J245" s="33"/>
    </row>
    <row r="246" ht="14.25" customHeight="1">
      <c r="I246" s="32"/>
      <c r="J246" s="33"/>
    </row>
    <row r="247" ht="14.25" customHeight="1">
      <c r="I247" s="32"/>
      <c r="J247" s="33"/>
    </row>
    <row r="248" ht="14.25" customHeight="1">
      <c r="I248" s="32"/>
      <c r="J248" s="33"/>
    </row>
    <row r="249" ht="14.25" customHeight="1">
      <c r="I249" s="32"/>
      <c r="J249" s="33"/>
    </row>
    <row r="250" ht="14.25" customHeight="1">
      <c r="I250" s="32"/>
      <c r="J250" s="33"/>
    </row>
    <row r="251" ht="14.25" customHeight="1">
      <c r="I251" s="32"/>
      <c r="J251" s="33"/>
    </row>
    <row r="252" ht="14.25" customHeight="1">
      <c r="I252" s="32"/>
      <c r="J252" s="33"/>
    </row>
    <row r="253" ht="14.25" customHeight="1">
      <c r="I253" s="32"/>
      <c r="J253" s="33"/>
    </row>
    <row r="254" ht="14.25" customHeight="1">
      <c r="I254" s="32"/>
      <c r="J254" s="33"/>
    </row>
    <row r="255" ht="14.25" customHeight="1">
      <c r="I255" s="32"/>
      <c r="J255" s="33"/>
    </row>
    <row r="256" ht="14.25" customHeight="1">
      <c r="I256" s="32"/>
      <c r="J256" s="33"/>
    </row>
    <row r="257" ht="14.25" customHeight="1">
      <c r="I257" s="32"/>
      <c r="J257" s="33"/>
    </row>
    <row r="258" ht="14.25" customHeight="1">
      <c r="I258" s="32"/>
      <c r="J258" s="33"/>
    </row>
    <row r="259" ht="14.25" customHeight="1">
      <c r="I259" s="32"/>
      <c r="J259" s="33"/>
    </row>
    <row r="260" ht="14.25" customHeight="1">
      <c r="I260" s="32"/>
      <c r="J260" s="33"/>
    </row>
    <row r="261" ht="14.25" customHeight="1">
      <c r="I261" s="32"/>
      <c r="J261" s="33"/>
    </row>
    <row r="262" ht="14.25" customHeight="1">
      <c r="I262" s="32"/>
      <c r="J262" s="33"/>
    </row>
    <row r="263" ht="14.25" customHeight="1">
      <c r="I263" s="32"/>
      <c r="J263" s="33"/>
    </row>
    <row r="264" ht="14.25" customHeight="1">
      <c r="I264" s="32"/>
      <c r="J264" s="33"/>
    </row>
    <row r="265" ht="14.25" customHeight="1">
      <c r="I265" s="32"/>
      <c r="J265" s="33"/>
    </row>
    <row r="266" ht="14.25" customHeight="1">
      <c r="I266" s="32"/>
      <c r="J266" s="33"/>
    </row>
    <row r="267" ht="14.25" customHeight="1">
      <c r="I267" s="32"/>
      <c r="J267" s="33"/>
    </row>
    <row r="268" ht="14.25" customHeight="1">
      <c r="I268" s="32"/>
      <c r="J268" s="33"/>
    </row>
    <row r="269" ht="14.25" customHeight="1">
      <c r="I269" s="32"/>
      <c r="J269" s="33"/>
    </row>
    <row r="270" ht="14.25" customHeight="1">
      <c r="I270" s="32"/>
      <c r="J270" s="33"/>
    </row>
    <row r="271" ht="14.25" customHeight="1">
      <c r="I271" s="32"/>
      <c r="J271" s="33"/>
    </row>
    <row r="272" ht="14.25" customHeight="1">
      <c r="I272" s="32"/>
      <c r="J272" s="33"/>
    </row>
    <row r="273" ht="14.25" customHeight="1">
      <c r="I273" s="32"/>
      <c r="J273" s="33"/>
    </row>
    <row r="274" ht="14.25" customHeight="1">
      <c r="I274" s="32"/>
      <c r="J274" s="33"/>
    </row>
    <row r="275" ht="14.25" customHeight="1">
      <c r="I275" s="32"/>
      <c r="J275" s="33"/>
    </row>
    <row r="276" ht="14.25" customHeight="1">
      <c r="I276" s="32"/>
      <c r="J276" s="33"/>
    </row>
    <row r="277" ht="14.25" customHeight="1">
      <c r="I277" s="32"/>
      <c r="J277" s="33"/>
    </row>
    <row r="278" ht="14.25" customHeight="1">
      <c r="I278" s="32"/>
      <c r="J278" s="33"/>
    </row>
    <row r="279" ht="14.25" customHeight="1">
      <c r="I279" s="32"/>
      <c r="J279" s="33"/>
    </row>
    <row r="280" ht="14.25" customHeight="1">
      <c r="I280" s="32"/>
      <c r="J280" s="33"/>
    </row>
    <row r="281" ht="14.25" customHeight="1">
      <c r="I281" s="32"/>
      <c r="J281" s="33"/>
    </row>
    <row r="282" ht="14.25" customHeight="1">
      <c r="I282" s="32"/>
      <c r="J282" s="33"/>
    </row>
    <row r="283" ht="14.25" customHeight="1">
      <c r="I283" s="32"/>
      <c r="J283" s="33"/>
    </row>
    <row r="284" ht="14.25" customHeight="1">
      <c r="I284" s="32"/>
      <c r="J284" s="33"/>
    </row>
    <row r="285" ht="14.25" customHeight="1">
      <c r="I285" s="32"/>
      <c r="J285" s="33"/>
    </row>
    <row r="286" ht="14.25" customHeight="1">
      <c r="I286" s="32"/>
      <c r="J286" s="33"/>
    </row>
    <row r="287" ht="14.25" customHeight="1">
      <c r="I287" s="32"/>
      <c r="J287" s="33"/>
    </row>
    <row r="288" ht="14.25" customHeight="1">
      <c r="I288" s="32"/>
      <c r="J288" s="33"/>
    </row>
    <row r="289" ht="14.25" customHeight="1">
      <c r="I289" s="32"/>
      <c r="J289" s="33"/>
    </row>
    <row r="290" ht="14.25" customHeight="1">
      <c r="I290" s="32"/>
      <c r="J290" s="33"/>
    </row>
    <row r="291" ht="14.25" customHeight="1">
      <c r="I291" s="32"/>
      <c r="J291" s="33"/>
    </row>
    <row r="292" ht="14.25" customHeight="1">
      <c r="I292" s="32"/>
      <c r="J292" s="33"/>
    </row>
    <row r="293" ht="14.25" customHeight="1">
      <c r="I293" s="32"/>
      <c r="J293" s="33"/>
    </row>
    <row r="294" ht="14.25" customHeight="1">
      <c r="I294" s="32"/>
      <c r="J294" s="33"/>
    </row>
    <row r="295" ht="14.25" customHeight="1">
      <c r="I295" s="32"/>
      <c r="J295" s="33"/>
    </row>
    <row r="296" ht="14.25" customHeight="1">
      <c r="I296" s="32"/>
      <c r="J296" s="33"/>
    </row>
    <row r="297" ht="14.25" customHeight="1">
      <c r="I297" s="32"/>
      <c r="J297" s="33"/>
    </row>
    <row r="298" ht="14.25" customHeight="1">
      <c r="I298" s="32"/>
      <c r="J298" s="33"/>
    </row>
    <row r="299" ht="14.25" customHeight="1">
      <c r="I299" s="32"/>
      <c r="J299" s="33"/>
    </row>
    <row r="300" ht="14.25" customHeight="1">
      <c r="I300" s="32"/>
      <c r="J300" s="33"/>
    </row>
    <row r="301" ht="14.25" customHeight="1">
      <c r="I301" s="32"/>
      <c r="J301" s="33"/>
    </row>
    <row r="302" ht="14.25" customHeight="1">
      <c r="I302" s="32"/>
      <c r="J302" s="33"/>
    </row>
    <row r="303" ht="14.25" customHeight="1">
      <c r="I303" s="32"/>
      <c r="J303" s="33"/>
    </row>
    <row r="304" ht="14.25" customHeight="1">
      <c r="I304" s="32"/>
      <c r="J304" s="33"/>
    </row>
    <row r="305" ht="14.25" customHeight="1">
      <c r="I305" s="32"/>
      <c r="J305" s="33"/>
    </row>
    <row r="306" ht="14.25" customHeight="1">
      <c r="I306" s="32"/>
      <c r="J306" s="33"/>
    </row>
    <row r="307" ht="14.25" customHeight="1">
      <c r="I307" s="32"/>
      <c r="J307" s="33"/>
    </row>
    <row r="308" ht="14.25" customHeight="1">
      <c r="I308" s="32"/>
      <c r="J308" s="33"/>
    </row>
    <row r="309" ht="14.25" customHeight="1">
      <c r="I309" s="32"/>
      <c r="J309" s="33"/>
    </row>
    <row r="310" ht="14.25" customHeight="1">
      <c r="I310" s="32"/>
      <c r="J310" s="33"/>
    </row>
    <row r="311" ht="14.25" customHeight="1">
      <c r="I311" s="32"/>
      <c r="J311" s="33"/>
    </row>
    <row r="312" ht="14.25" customHeight="1">
      <c r="I312" s="32"/>
      <c r="J312" s="33"/>
    </row>
    <row r="313" ht="14.25" customHeight="1">
      <c r="I313" s="32"/>
      <c r="J313" s="33"/>
    </row>
    <row r="314" ht="14.25" customHeight="1">
      <c r="I314" s="32"/>
      <c r="J314" s="33"/>
    </row>
    <row r="315" ht="14.25" customHeight="1">
      <c r="I315" s="32"/>
      <c r="J315" s="33"/>
    </row>
    <row r="316" ht="14.25" customHeight="1">
      <c r="I316" s="32"/>
      <c r="J316" s="33"/>
    </row>
    <row r="317" ht="14.25" customHeight="1">
      <c r="I317" s="32"/>
      <c r="J317" s="33"/>
    </row>
    <row r="318" ht="14.25" customHeight="1">
      <c r="I318" s="32"/>
      <c r="J318" s="33"/>
    </row>
    <row r="319" ht="14.25" customHeight="1">
      <c r="I319" s="32"/>
      <c r="J319" s="33"/>
    </row>
    <row r="320" ht="14.25" customHeight="1">
      <c r="I320" s="32"/>
      <c r="J320" s="33"/>
    </row>
    <row r="321" ht="14.25" customHeight="1">
      <c r="I321" s="32"/>
      <c r="J321" s="33"/>
    </row>
    <row r="322" ht="14.25" customHeight="1">
      <c r="I322" s="32"/>
      <c r="J322" s="33"/>
    </row>
    <row r="323" ht="14.25" customHeight="1">
      <c r="I323" s="32"/>
      <c r="J323" s="33"/>
    </row>
    <row r="324" ht="14.25" customHeight="1">
      <c r="I324" s="32"/>
      <c r="J324" s="33"/>
    </row>
    <row r="325" ht="14.25" customHeight="1">
      <c r="I325" s="32"/>
      <c r="J325" s="33"/>
    </row>
    <row r="326" ht="14.25" customHeight="1">
      <c r="I326" s="32"/>
      <c r="J326" s="33"/>
    </row>
    <row r="327" ht="14.25" customHeight="1">
      <c r="I327" s="32"/>
      <c r="J327" s="33"/>
    </row>
    <row r="328" ht="14.25" customHeight="1">
      <c r="I328" s="32"/>
      <c r="J328" s="33"/>
    </row>
    <row r="329" ht="14.25" customHeight="1">
      <c r="I329" s="32"/>
      <c r="J329" s="33"/>
    </row>
    <row r="330" ht="14.25" customHeight="1">
      <c r="I330" s="32"/>
      <c r="J330" s="33"/>
    </row>
    <row r="331" ht="14.25" customHeight="1">
      <c r="I331" s="32"/>
      <c r="J331" s="33"/>
    </row>
    <row r="332" ht="14.25" customHeight="1">
      <c r="I332" s="32"/>
      <c r="J332" s="33"/>
    </row>
    <row r="333" ht="14.25" customHeight="1">
      <c r="I333" s="32"/>
      <c r="J333" s="33"/>
    </row>
    <row r="334" ht="14.25" customHeight="1">
      <c r="I334" s="32"/>
      <c r="J334" s="33"/>
    </row>
    <row r="335" ht="14.25" customHeight="1">
      <c r="I335" s="32"/>
      <c r="J335" s="33"/>
    </row>
    <row r="336" ht="14.25" customHeight="1">
      <c r="I336" s="32"/>
      <c r="J336" s="33"/>
    </row>
    <row r="337" ht="14.25" customHeight="1">
      <c r="I337" s="32"/>
      <c r="J337" s="33"/>
    </row>
    <row r="338" ht="14.25" customHeight="1">
      <c r="I338" s="32"/>
      <c r="J338" s="33"/>
    </row>
    <row r="339" ht="14.25" customHeight="1">
      <c r="I339" s="32"/>
      <c r="J339" s="33"/>
    </row>
    <row r="340" ht="14.25" customHeight="1">
      <c r="I340" s="32"/>
      <c r="J340" s="33"/>
    </row>
    <row r="341" ht="14.25" customHeight="1">
      <c r="I341" s="32"/>
      <c r="J341" s="33"/>
    </row>
    <row r="342" ht="14.25" customHeight="1">
      <c r="I342" s="32"/>
      <c r="J342" s="33"/>
    </row>
    <row r="343" ht="14.25" customHeight="1">
      <c r="I343" s="32"/>
      <c r="J343" s="33"/>
    </row>
    <row r="344" ht="14.25" customHeight="1">
      <c r="I344" s="32"/>
      <c r="J344" s="33"/>
    </row>
    <row r="345" ht="14.25" customHeight="1">
      <c r="I345" s="32"/>
      <c r="J345" s="33"/>
    </row>
    <row r="346" ht="14.25" customHeight="1">
      <c r="I346" s="32"/>
      <c r="J346" s="33"/>
    </row>
    <row r="347" ht="14.25" customHeight="1">
      <c r="I347" s="32"/>
      <c r="J347" s="33"/>
    </row>
    <row r="348" ht="14.25" customHeight="1">
      <c r="I348" s="32"/>
      <c r="J348" s="33"/>
    </row>
    <row r="349" ht="14.25" customHeight="1">
      <c r="I349" s="32"/>
      <c r="J349" s="33"/>
    </row>
    <row r="350" ht="14.25" customHeight="1">
      <c r="I350" s="32"/>
      <c r="J350" s="33"/>
    </row>
    <row r="351" ht="14.25" customHeight="1">
      <c r="I351" s="32"/>
      <c r="J351" s="33"/>
    </row>
    <row r="352" ht="14.25" customHeight="1">
      <c r="I352" s="32"/>
      <c r="J352" s="33"/>
    </row>
    <row r="353" ht="14.25" customHeight="1">
      <c r="I353" s="32"/>
      <c r="J353" s="33"/>
    </row>
    <row r="354" ht="14.25" customHeight="1">
      <c r="I354" s="32"/>
      <c r="J354" s="33"/>
    </row>
    <row r="355" ht="14.25" customHeight="1">
      <c r="I355" s="32"/>
      <c r="J355" s="33"/>
    </row>
    <row r="356" ht="14.25" customHeight="1">
      <c r="I356" s="32"/>
      <c r="J356" s="33"/>
    </row>
    <row r="357" ht="14.25" customHeight="1">
      <c r="I357" s="32"/>
      <c r="J357" s="33"/>
    </row>
    <row r="358" ht="14.25" customHeight="1">
      <c r="I358" s="32"/>
      <c r="J358" s="33"/>
    </row>
    <row r="359" ht="14.25" customHeight="1">
      <c r="I359" s="32"/>
      <c r="J359" s="33"/>
    </row>
    <row r="360" ht="14.25" customHeight="1">
      <c r="I360" s="32"/>
      <c r="J360" s="33"/>
    </row>
    <row r="361" ht="14.25" customHeight="1">
      <c r="I361" s="32"/>
      <c r="J361" s="33"/>
    </row>
    <row r="362" ht="14.25" customHeight="1">
      <c r="I362" s="32"/>
      <c r="J362" s="33"/>
    </row>
    <row r="363" ht="14.25" customHeight="1">
      <c r="I363" s="32"/>
      <c r="J363" s="33"/>
    </row>
    <row r="364" ht="14.25" customHeight="1">
      <c r="I364" s="32"/>
      <c r="J364" s="33"/>
    </row>
    <row r="365" ht="14.25" customHeight="1">
      <c r="I365" s="32"/>
      <c r="J365" s="33"/>
    </row>
    <row r="366" ht="14.25" customHeight="1">
      <c r="I366" s="32"/>
      <c r="J366" s="33"/>
    </row>
    <row r="367" ht="14.25" customHeight="1">
      <c r="I367" s="32"/>
      <c r="J367" s="33"/>
    </row>
    <row r="368" ht="14.25" customHeight="1">
      <c r="I368" s="32"/>
      <c r="J368" s="33"/>
    </row>
    <row r="369" ht="14.25" customHeight="1">
      <c r="I369" s="32"/>
      <c r="J369" s="33"/>
    </row>
    <row r="370" ht="14.25" customHeight="1">
      <c r="I370" s="32"/>
      <c r="J370" s="33"/>
    </row>
    <row r="371" ht="14.25" customHeight="1">
      <c r="I371" s="32"/>
      <c r="J371" s="33"/>
    </row>
    <row r="372" ht="14.25" customHeight="1">
      <c r="I372" s="32"/>
      <c r="J372" s="33"/>
    </row>
    <row r="373" ht="14.25" customHeight="1">
      <c r="I373" s="32"/>
      <c r="J373" s="33"/>
    </row>
    <row r="374" ht="14.25" customHeight="1">
      <c r="I374" s="32"/>
      <c r="J374" s="33"/>
    </row>
    <row r="375" ht="14.25" customHeight="1">
      <c r="I375" s="32"/>
      <c r="J375" s="33"/>
    </row>
    <row r="376" ht="14.25" customHeight="1">
      <c r="I376" s="32"/>
      <c r="J376" s="33"/>
    </row>
    <row r="377" ht="14.25" customHeight="1">
      <c r="I377" s="32"/>
      <c r="J377" s="33"/>
    </row>
    <row r="378" ht="14.25" customHeight="1">
      <c r="I378" s="32"/>
      <c r="J378" s="33"/>
    </row>
    <row r="379" ht="14.25" customHeight="1">
      <c r="I379" s="32"/>
      <c r="J379" s="33"/>
    </row>
    <row r="380" ht="14.25" customHeight="1">
      <c r="I380" s="32"/>
      <c r="J380" s="33"/>
    </row>
    <row r="381" ht="14.25" customHeight="1">
      <c r="I381" s="32"/>
      <c r="J381" s="33"/>
    </row>
    <row r="382" ht="14.25" customHeight="1">
      <c r="I382" s="32"/>
      <c r="J382" s="33"/>
    </row>
    <row r="383" ht="14.25" customHeight="1">
      <c r="I383" s="32"/>
      <c r="J383" s="33"/>
    </row>
    <row r="384" ht="14.25" customHeight="1">
      <c r="I384" s="32"/>
      <c r="J384" s="33"/>
    </row>
    <row r="385" ht="14.25" customHeight="1">
      <c r="I385" s="32"/>
      <c r="J385" s="33"/>
    </row>
    <row r="386" ht="14.25" customHeight="1">
      <c r="I386" s="32"/>
      <c r="J386" s="33"/>
    </row>
    <row r="387" ht="14.25" customHeight="1">
      <c r="I387" s="32"/>
      <c r="J387" s="33"/>
    </row>
    <row r="388" ht="14.25" customHeight="1">
      <c r="I388" s="32"/>
      <c r="J388" s="33"/>
    </row>
    <row r="389" ht="14.25" customHeight="1">
      <c r="I389" s="32"/>
      <c r="J389" s="33"/>
    </row>
    <row r="390" ht="14.25" customHeight="1">
      <c r="I390" s="32"/>
      <c r="J390" s="33"/>
    </row>
    <row r="391" ht="14.25" customHeight="1">
      <c r="I391" s="32"/>
      <c r="J391" s="33"/>
    </row>
    <row r="392" ht="14.25" customHeight="1">
      <c r="I392" s="32"/>
      <c r="J392" s="33"/>
    </row>
    <row r="393" ht="14.25" customHeight="1">
      <c r="I393" s="32"/>
      <c r="J393" s="33"/>
    </row>
    <row r="394" ht="14.25" customHeight="1">
      <c r="I394" s="32"/>
      <c r="J394" s="33"/>
    </row>
    <row r="395" ht="14.25" customHeight="1">
      <c r="I395" s="32"/>
      <c r="J395" s="33"/>
    </row>
    <row r="396" ht="14.25" customHeight="1">
      <c r="I396" s="32"/>
      <c r="J396" s="33"/>
    </row>
    <row r="397" ht="14.25" customHeight="1">
      <c r="I397" s="32"/>
      <c r="J397" s="33"/>
    </row>
    <row r="398" ht="14.25" customHeight="1">
      <c r="I398" s="32"/>
      <c r="J398" s="33"/>
    </row>
    <row r="399" ht="14.25" customHeight="1">
      <c r="I399" s="32"/>
      <c r="J399" s="33"/>
    </row>
    <row r="400" ht="14.25" customHeight="1">
      <c r="I400" s="32"/>
      <c r="J400" s="33"/>
    </row>
    <row r="401" ht="14.25" customHeight="1">
      <c r="I401" s="32"/>
      <c r="J401" s="33"/>
    </row>
    <row r="402" ht="14.25" customHeight="1">
      <c r="I402" s="32"/>
      <c r="J402" s="33"/>
    </row>
    <row r="403" ht="14.25" customHeight="1">
      <c r="I403" s="32"/>
      <c r="J403" s="33"/>
    </row>
    <row r="404" ht="14.25" customHeight="1">
      <c r="I404" s="32"/>
      <c r="J404" s="33"/>
    </row>
    <row r="405" ht="14.25" customHeight="1">
      <c r="I405" s="32"/>
      <c r="J405" s="33"/>
    </row>
    <row r="406" ht="14.25" customHeight="1">
      <c r="I406" s="32"/>
      <c r="J406" s="33"/>
    </row>
    <row r="407" ht="14.25" customHeight="1">
      <c r="I407" s="32"/>
      <c r="J407" s="33"/>
    </row>
    <row r="408" ht="14.25" customHeight="1">
      <c r="I408" s="32"/>
      <c r="J408" s="33"/>
    </row>
    <row r="409" ht="14.25" customHeight="1">
      <c r="I409" s="32"/>
      <c r="J409" s="33"/>
    </row>
    <row r="410" ht="14.25" customHeight="1">
      <c r="I410" s="32"/>
      <c r="J410" s="33"/>
    </row>
    <row r="411" ht="14.25" customHeight="1">
      <c r="I411" s="32"/>
      <c r="J411" s="33"/>
    </row>
    <row r="412" ht="14.25" customHeight="1">
      <c r="I412" s="32"/>
      <c r="J412" s="33"/>
    </row>
    <row r="413" ht="14.25" customHeight="1">
      <c r="I413" s="32"/>
      <c r="J413" s="33"/>
    </row>
    <row r="414" ht="14.25" customHeight="1">
      <c r="I414" s="32"/>
      <c r="J414" s="33"/>
    </row>
    <row r="415" ht="14.25" customHeight="1">
      <c r="I415" s="32"/>
      <c r="J415" s="33"/>
    </row>
    <row r="416" ht="14.25" customHeight="1">
      <c r="I416" s="32"/>
      <c r="J416" s="33"/>
    </row>
    <row r="417" ht="14.25" customHeight="1">
      <c r="I417" s="32"/>
      <c r="J417" s="33"/>
    </row>
    <row r="418" ht="14.25" customHeight="1">
      <c r="I418" s="32"/>
      <c r="J418" s="33"/>
    </row>
    <row r="419" ht="14.25" customHeight="1">
      <c r="I419" s="32"/>
      <c r="J419" s="33"/>
    </row>
    <row r="420" ht="14.25" customHeight="1">
      <c r="I420" s="32"/>
      <c r="J420" s="33"/>
    </row>
    <row r="421" ht="14.25" customHeight="1">
      <c r="I421" s="32"/>
      <c r="J421" s="33"/>
    </row>
    <row r="422" ht="14.25" customHeight="1">
      <c r="I422" s="32"/>
      <c r="J422" s="33"/>
    </row>
    <row r="423" ht="14.25" customHeight="1">
      <c r="I423" s="32"/>
      <c r="J423" s="33"/>
    </row>
    <row r="424" ht="14.25" customHeight="1">
      <c r="I424" s="32"/>
      <c r="J424" s="33"/>
    </row>
    <row r="425" ht="14.25" customHeight="1">
      <c r="I425" s="32"/>
      <c r="J425" s="33"/>
    </row>
    <row r="426" ht="14.25" customHeight="1">
      <c r="I426" s="32"/>
      <c r="J426" s="33"/>
    </row>
    <row r="427" ht="14.25" customHeight="1">
      <c r="I427" s="32"/>
      <c r="J427" s="33"/>
    </row>
    <row r="428" ht="14.25" customHeight="1">
      <c r="I428" s="32"/>
      <c r="J428" s="33"/>
    </row>
    <row r="429" ht="14.25" customHeight="1">
      <c r="I429" s="32"/>
      <c r="J429" s="33"/>
    </row>
    <row r="430" ht="14.25" customHeight="1">
      <c r="I430" s="32"/>
      <c r="J430" s="33"/>
    </row>
    <row r="431" ht="14.25" customHeight="1">
      <c r="I431" s="32"/>
      <c r="J431" s="33"/>
    </row>
    <row r="432" ht="14.25" customHeight="1">
      <c r="I432" s="32"/>
      <c r="J432" s="33"/>
    </row>
    <row r="433" ht="14.25" customHeight="1">
      <c r="I433" s="32"/>
      <c r="J433" s="33"/>
    </row>
    <row r="434" ht="14.25" customHeight="1">
      <c r="I434" s="32"/>
      <c r="J434" s="33"/>
    </row>
    <row r="435" ht="14.25" customHeight="1">
      <c r="I435" s="32"/>
      <c r="J435" s="33"/>
    </row>
    <row r="436" ht="14.25" customHeight="1">
      <c r="I436" s="32"/>
      <c r="J436" s="33"/>
    </row>
    <row r="437" ht="14.25" customHeight="1">
      <c r="I437" s="32"/>
      <c r="J437" s="33"/>
    </row>
    <row r="438" ht="14.25" customHeight="1">
      <c r="I438" s="32"/>
      <c r="J438" s="33"/>
    </row>
    <row r="439" ht="14.25" customHeight="1">
      <c r="I439" s="32"/>
      <c r="J439" s="33"/>
    </row>
    <row r="440" ht="14.25" customHeight="1">
      <c r="I440" s="32"/>
      <c r="J440" s="33"/>
    </row>
    <row r="441" ht="14.25" customHeight="1">
      <c r="I441" s="32"/>
      <c r="J441" s="33"/>
    </row>
    <row r="442" ht="14.25" customHeight="1">
      <c r="I442" s="32"/>
      <c r="J442" s="33"/>
    </row>
    <row r="443" ht="14.25" customHeight="1">
      <c r="I443" s="32"/>
      <c r="J443" s="33"/>
    </row>
    <row r="444" ht="14.25" customHeight="1">
      <c r="I444" s="32"/>
      <c r="J444" s="33"/>
    </row>
    <row r="445" ht="14.25" customHeight="1">
      <c r="I445" s="32"/>
      <c r="J445" s="33"/>
    </row>
    <row r="446" ht="14.25" customHeight="1">
      <c r="I446" s="32"/>
      <c r="J446" s="33"/>
    </row>
    <row r="447" ht="14.25" customHeight="1">
      <c r="I447" s="32"/>
      <c r="J447" s="33"/>
    </row>
    <row r="448" ht="14.25" customHeight="1">
      <c r="I448" s="32"/>
      <c r="J448" s="33"/>
    </row>
    <row r="449" ht="14.25" customHeight="1">
      <c r="I449" s="32"/>
      <c r="J449" s="33"/>
    </row>
    <row r="450" ht="14.25" customHeight="1">
      <c r="I450" s="32"/>
      <c r="J450" s="33"/>
    </row>
    <row r="451" ht="14.25" customHeight="1">
      <c r="I451" s="32"/>
      <c r="J451" s="33"/>
    </row>
    <row r="452" ht="14.25" customHeight="1">
      <c r="I452" s="32"/>
      <c r="J452" s="33"/>
    </row>
    <row r="453" ht="14.25" customHeight="1">
      <c r="I453" s="32"/>
      <c r="J453" s="33"/>
    </row>
    <row r="454" ht="14.25" customHeight="1">
      <c r="I454" s="32"/>
      <c r="J454" s="33"/>
    </row>
    <row r="455" ht="14.25" customHeight="1">
      <c r="I455" s="32"/>
      <c r="J455" s="33"/>
    </row>
    <row r="456" ht="14.25" customHeight="1">
      <c r="I456" s="32"/>
      <c r="J456" s="33"/>
    </row>
    <row r="457" ht="14.25" customHeight="1">
      <c r="I457" s="32"/>
      <c r="J457" s="33"/>
    </row>
    <row r="458" ht="14.25" customHeight="1">
      <c r="I458" s="32"/>
      <c r="J458" s="33"/>
    </row>
    <row r="459" ht="14.25" customHeight="1">
      <c r="I459" s="32"/>
      <c r="J459" s="33"/>
    </row>
    <row r="460" ht="14.25" customHeight="1">
      <c r="I460" s="32"/>
      <c r="J460" s="33"/>
    </row>
    <row r="461" ht="14.25" customHeight="1">
      <c r="I461" s="32"/>
      <c r="J461" s="33"/>
    </row>
    <row r="462" ht="14.25" customHeight="1">
      <c r="I462" s="32"/>
      <c r="J462" s="33"/>
    </row>
    <row r="463" ht="14.25" customHeight="1">
      <c r="I463" s="32"/>
      <c r="J463" s="33"/>
    </row>
    <row r="464" ht="14.25" customHeight="1">
      <c r="I464" s="32"/>
      <c r="J464" s="33"/>
    </row>
    <row r="465" ht="14.25" customHeight="1">
      <c r="I465" s="32"/>
      <c r="J465" s="33"/>
    </row>
    <row r="466" ht="14.25" customHeight="1">
      <c r="I466" s="32"/>
      <c r="J466" s="33"/>
    </row>
    <row r="467" ht="14.25" customHeight="1">
      <c r="I467" s="32"/>
      <c r="J467" s="33"/>
    </row>
    <row r="468" ht="14.25" customHeight="1">
      <c r="I468" s="32"/>
      <c r="J468" s="33"/>
    </row>
    <row r="469" ht="14.25" customHeight="1">
      <c r="I469" s="32"/>
      <c r="J469" s="33"/>
    </row>
    <row r="470" ht="14.25" customHeight="1">
      <c r="I470" s="32"/>
      <c r="J470" s="33"/>
    </row>
    <row r="471" ht="14.25" customHeight="1">
      <c r="I471" s="32"/>
      <c r="J471" s="33"/>
    </row>
    <row r="472" ht="14.25" customHeight="1">
      <c r="I472" s="32"/>
      <c r="J472" s="33"/>
    </row>
    <row r="473" ht="14.25" customHeight="1">
      <c r="I473" s="32"/>
      <c r="J473" s="33"/>
    </row>
    <row r="474" ht="14.25" customHeight="1">
      <c r="I474" s="32"/>
      <c r="J474" s="33"/>
    </row>
    <row r="475" ht="14.25" customHeight="1">
      <c r="I475" s="32"/>
      <c r="J475" s="33"/>
    </row>
    <row r="476" ht="14.25" customHeight="1">
      <c r="I476" s="32"/>
      <c r="J476" s="33"/>
    </row>
    <row r="477" ht="14.25" customHeight="1">
      <c r="I477" s="32"/>
      <c r="J477" s="33"/>
    </row>
    <row r="478" ht="14.25" customHeight="1">
      <c r="I478" s="32"/>
      <c r="J478" s="33"/>
    </row>
    <row r="479" ht="14.25" customHeight="1">
      <c r="I479" s="32"/>
      <c r="J479" s="33"/>
    </row>
    <row r="480" ht="14.25" customHeight="1">
      <c r="I480" s="32"/>
      <c r="J480" s="33"/>
    </row>
    <row r="481" ht="14.25" customHeight="1">
      <c r="I481" s="32"/>
      <c r="J481" s="33"/>
    </row>
    <row r="482" ht="14.25" customHeight="1">
      <c r="I482" s="32"/>
      <c r="J482" s="33"/>
    </row>
    <row r="483" ht="14.25" customHeight="1">
      <c r="I483" s="32"/>
      <c r="J483" s="33"/>
    </row>
    <row r="484" ht="14.25" customHeight="1">
      <c r="I484" s="32"/>
      <c r="J484" s="33"/>
    </row>
    <row r="485" ht="14.25" customHeight="1">
      <c r="I485" s="32"/>
      <c r="J485" s="33"/>
    </row>
    <row r="486" ht="14.25" customHeight="1">
      <c r="I486" s="32"/>
      <c r="J486" s="33"/>
    </row>
    <row r="487" ht="14.25" customHeight="1">
      <c r="I487" s="32"/>
      <c r="J487" s="33"/>
    </row>
    <row r="488" ht="14.25" customHeight="1">
      <c r="I488" s="32"/>
      <c r="J488" s="33"/>
    </row>
    <row r="489" ht="14.25" customHeight="1">
      <c r="I489" s="32"/>
      <c r="J489" s="33"/>
    </row>
    <row r="490" ht="14.25" customHeight="1">
      <c r="I490" s="32"/>
      <c r="J490" s="33"/>
    </row>
    <row r="491" ht="14.25" customHeight="1">
      <c r="I491" s="32"/>
      <c r="J491" s="33"/>
    </row>
    <row r="492" ht="14.25" customHeight="1">
      <c r="I492" s="32"/>
      <c r="J492" s="33"/>
    </row>
    <row r="493" ht="14.25" customHeight="1">
      <c r="I493" s="32"/>
      <c r="J493" s="33"/>
    </row>
    <row r="494" ht="14.25" customHeight="1">
      <c r="I494" s="32"/>
      <c r="J494" s="33"/>
    </row>
    <row r="495" ht="14.25" customHeight="1">
      <c r="I495" s="32"/>
      <c r="J495" s="33"/>
    </row>
    <row r="496" ht="14.25" customHeight="1">
      <c r="I496" s="32"/>
      <c r="J496" s="33"/>
    </row>
    <row r="497" ht="14.25" customHeight="1">
      <c r="I497" s="32"/>
      <c r="J497" s="33"/>
    </row>
    <row r="498" ht="14.25" customHeight="1">
      <c r="I498" s="32"/>
      <c r="J498" s="33"/>
    </row>
    <row r="499" ht="14.25" customHeight="1">
      <c r="I499" s="32"/>
      <c r="J499" s="33"/>
    </row>
    <row r="500" ht="14.25" customHeight="1">
      <c r="I500" s="32"/>
      <c r="J500" s="33"/>
    </row>
    <row r="501" ht="14.25" customHeight="1">
      <c r="I501" s="32"/>
      <c r="J501" s="33"/>
    </row>
    <row r="502" ht="14.25" customHeight="1">
      <c r="I502" s="32"/>
      <c r="J502" s="33"/>
    </row>
    <row r="503" ht="14.25" customHeight="1">
      <c r="I503" s="32"/>
      <c r="J503" s="33"/>
    </row>
    <row r="504" ht="14.25" customHeight="1">
      <c r="I504" s="32"/>
      <c r="J504" s="33"/>
    </row>
    <row r="505" ht="14.25" customHeight="1">
      <c r="I505" s="32"/>
      <c r="J505" s="33"/>
    </row>
    <row r="506" ht="14.25" customHeight="1">
      <c r="I506" s="32"/>
      <c r="J506" s="33"/>
    </row>
    <row r="507" ht="14.25" customHeight="1">
      <c r="I507" s="32"/>
      <c r="J507" s="33"/>
    </row>
    <row r="508" ht="14.25" customHeight="1">
      <c r="I508" s="32"/>
      <c r="J508" s="33"/>
    </row>
    <row r="509" ht="14.25" customHeight="1">
      <c r="I509" s="32"/>
      <c r="J509" s="33"/>
    </row>
    <row r="510" ht="14.25" customHeight="1">
      <c r="I510" s="32"/>
      <c r="J510" s="33"/>
    </row>
    <row r="511" ht="14.25" customHeight="1">
      <c r="I511" s="32"/>
      <c r="J511" s="33"/>
    </row>
    <row r="512" ht="14.25" customHeight="1">
      <c r="I512" s="32"/>
      <c r="J512" s="33"/>
    </row>
    <row r="513" ht="14.25" customHeight="1">
      <c r="I513" s="32"/>
      <c r="J513" s="33"/>
    </row>
    <row r="514" ht="14.25" customHeight="1">
      <c r="I514" s="32"/>
      <c r="J514" s="33"/>
    </row>
    <row r="515" ht="14.25" customHeight="1">
      <c r="I515" s="32"/>
      <c r="J515" s="33"/>
    </row>
    <row r="516" ht="14.25" customHeight="1">
      <c r="I516" s="32"/>
      <c r="J516" s="33"/>
    </row>
    <row r="517" ht="14.25" customHeight="1">
      <c r="I517" s="32"/>
      <c r="J517" s="33"/>
    </row>
    <row r="518" ht="14.25" customHeight="1">
      <c r="I518" s="32"/>
      <c r="J518" s="33"/>
    </row>
    <row r="519" ht="14.25" customHeight="1">
      <c r="I519" s="32"/>
      <c r="J519" s="33"/>
    </row>
    <row r="520" ht="14.25" customHeight="1">
      <c r="I520" s="32"/>
      <c r="J520" s="33"/>
    </row>
    <row r="521" ht="14.25" customHeight="1">
      <c r="I521" s="32"/>
      <c r="J521" s="33"/>
    </row>
    <row r="522" ht="14.25" customHeight="1">
      <c r="I522" s="32"/>
      <c r="J522" s="33"/>
    </row>
    <row r="523" ht="14.25" customHeight="1">
      <c r="I523" s="32"/>
      <c r="J523" s="33"/>
    </row>
    <row r="524" ht="14.25" customHeight="1">
      <c r="I524" s="32"/>
      <c r="J524" s="33"/>
    </row>
    <row r="525" ht="14.25" customHeight="1">
      <c r="I525" s="32"/>
      <c r="J525" s="33"/>
    </row>
    <row r="526" ht="14.25" customHeight="1">
      <c r="I526" s="32"/>
      <c r="J526" s="33"/>
    </row>
    <row r="527" ht="14.25" customHeight="1">
      <c r="I527" s="32"/>
      <c r="J527" s="33"/>
    </row>
    <row r="528" ht="14.25" customHeight="1">
      <c r="I528" s="32"/>
      <c r="J528" s="33"/>
    </row>
    <row r="529" ht="14.25" customHeight="1">
      <c r="I529" s="32"/>
      <c r="J529" s="33"/>
    </row>
    <row r="530" ht="14.25" customHeight="1">
      <c r="I530" s="32"/>
      <c r="J530" s="33"/>
    </row>
    <row r="531" ht="14.25" customHeight="1">
      <c r="I531" s="32"/>
      <c r="J531" s="33"/>
    </row>
    <row r="532" ht="14.25" customHeight="1">
      <c r="I532" s="32"/>
      <c r="J532" s="33"/>
    </row>
    <row r="533" ht="14.25" customHeight="1">
      <c r="I533" s="32"/>
      <c r="J533" s="33"/>
    </row>
    <row r="534" ht="14.25" customHeight="1">
      <c r="I534" s="32"/>
      <c r="J534" s="33"/>
    </row>
    <row r="535" ht="14.25" customHeight="1">
      <c r="I535" s="32"/>
      <c r="J535" s="33"/>
    </row>
    <row r="536" ht="14.25" customHeight="1">
      <c r="I536" s="32"/>
      <c r="J536" s="33"/>
    </row>
    <row r="537" ht="14.25" customHeight="1">
      <c r="I537" s="32"/>
      <c r="J537" s="33"/>
    </row>
    <row r="538" ht="14.25" customHeight="1">
      <c r="I538" s="32"/>
      <c r="J538" s="33"/>
    </row>
    <row r="539" ht="14.25" customHeight="1">
      <c r="I539" s="32"/>
      <c r="J539" s="33"/>
    </row>
    <row r="540" ht="14.25" customHeight="1">
      <c r="I540" s="32"/>
      <c r="J540" s="33"/>
    </row>
    <row r="541" ht="14.25" customHeight="1">
      <c r="I541" s="32"/>
      <c r="J541" s="33"/>
    </row>
    <row r="542" ht="14.25" customHeight="1">
      <c r="I542" s="32"/>
      <c r="J542" s="33"/>
    </row>
    <row r="543" ht="14.25" customHeight="1">
      <c r="I543" s="32"/>
      <c r="J543" s="33"/>
    </row>
    <row r="544" ht="14.25" customHeight="1">
      <c r="I544" s="32"/>
      <c r="J544" s="33"/>
    </row>
    <row r="545" ht="14.25" customHeight="1">
      <c r="I545" s="32"/>
      <c r="J545" s="33"/>
    </row>
    <row r="546" ht="14.25" customHeight="1">
      <c r="I546" s="32"/>
      <c r="J546" s="33"/>
    </row>
    <row r="547" ht="14.25" customHeight="1">
      <c r="I547" s="32"/>
      <c r="J547" s="33"/>
    </row>
    <row r="548" ht="14.25" customHeight="1">
      <c r="I548" s="32"/>
      <c r="J548" s="33"/>
    </row>
    <row r="549" ht="14.25" customHeight="1">
      <c r="I549" s="32"/>
      <c r="J549" s="33"/>
    </row>
    <row r="550" ht="14.25" customHeight="1">
      <c r="I550" s="32"/>
      <c r="J550" s="33"/>
    </row>
    <row r="551" ht="14.25" customHeight="1">
      <c r="I551" s="32"/>
      <c r="J551" s="33"/>
    </row>
    <row r="552" ht="14.25" customHeight="1">
      <c r="I552" s="32"/>
      <c r="J552" s="33"/>
    </row>
    <row r="553" ht="14.25" customHeight="1">
      <c r="I553" s="32"/>
      <c r="J553" s="33"/>
    </row>
    <row r="554" ht="14.25" customHeight="1">
      <c r="I554" s="32"/>
      <c r="J554" s="33"/>
    </row>
    <row r="555" ht="14.25" customHeight="1">
      <c r="I555" s="32"/>
      <c r="J555" s="33"/>
    </row>
    <row r="556" ht="14.25" customHeight="1">
      <c r="I556" s="32"/>
      <c r="J556" s="33"/>
    </row>
    <row r="557" ht="14.25" customHeight="1">
      <c r="I557" s="32"/>
      <c r="J557" s="33"/>
    </row>
    <row r="558" ht="14.25" customHeight="1">
      <c r="I558" s="32"/>
      <c r="J558" s="33"/>
    </row>
    <row r="559" ht="14.25" customHeight="1">
      <c r="I559" s="32"/>
      <c r="J559" s="33"/>
    </row>
    <row r="560" ht="14.25" customHeight="1">
      <c r="I560" s="32"/>
      <c r="J560" s="33"/>
    </row>
    <row r="561" ht="14.25" customHeight="1">
      <c r="I561" s="32"/>
      <c r="J561" s="33"/>
    </row>
    <row r="562" ht="14.25" customHeight="1">
      <c r="I562" s="32"/>
      <c r="J562" s="33"/>
    </row>
    <row r="563" ht="14.25" customHeight="1">
      <c r="I563" s="32"/>
      <c r="J563" s="33"/>
    </row>
    <row r="564" ht="14.25" customHeight="1">
      <c r="I564" s="32"/>
      <c r="J564" s="33"/>
    </row>
    <row r="565" ht="14.25" customHeight="1">
      <c r="I565" s="32"/>
      <c r="J565" s="33"/>
    </row>
    <row r="566" ht="14.25" customHeight="1">
      <c r="I566" s="32"/>
      <c r="J566" s="33"/>
    </row>
    <row r="567" ht="14.25" customHeight="1">
      <c r="I567" s="32"/>
      <c r="J567" s="33"/>
    </row>
    <row r="568" ht="14.25" customHeight="1">
      <c r="I568" s="32"/>
      <c r="J568" s="33"/>
    </row>
    <row r="569" ht="14.25" customHeight="1">
      <c r="I569" s="32"/>
      <c r="J569" s="33"/>
    </row>
    <row r="570" ht="14.25" customHeight="1">
      <c r="I570" s="32"/>
      <c r="J570" s="33"/>
    </row>
    <row r="571" ht="14.25" customHeight="1">
      <c r="I571" s="32"/>
      <c r="J571" s="33"/>
    </row>
    <row r="572" ht="14.25" customHeight="1">
      <c r="I572" s="32"/>
      <c r="J572" s="33"/>
    </row>
    <row r="573" ht="14.25" customHeight="1">
      <c r="I573" s="32"/>
      <c r="J573" s="33"/>
    </row>
    <row r="574" ht="14.25" customHeight="1">
      <c r="I574" s="32"/>
      <c r="J574" s="33"/>
    </row>
    <row r="575" ht="14.25" customHeight="1">
      <c r="I575" s="32"/>
      <c r="J575" s="33"/>
    </row>
    <row r="576" ht="14.25" customHeight="1">
      <c r="I576" s="32"/>
      <c r="J576" s="33"/>
    </row>
    <row r="577" ht="14.25" customHeight="1">
      <c r="I577" s="32"/>
      <c r="J577" s="33"/>
    </row>
    <row r="578" ht="14.25" customHeight="1">
      <c r="I578" s="32"/>
      <c r="J578" s="33"/>
    </row>
    <row r="579" ht="14.25" customHeight="1">
      <c r="I579" s="32"/>
      <c r="J579" s="33"/>
    </row>
    <row r="580" ht="14.25" customHeight="1">
      <c r="I580" s="32"/>
      <c r="J580" s="33"/>
    </row>
    <row r="581" ht="14.25" customHeight="1">
      <c r="I581" s="32"/>
      <c r="J581" s="33"/>
    </row>
    <row r="582" ht="14.25" customHeight="1">
      <c r="I582" s="32"/>
      <c r="J582" s="33"/>
    </row>
    <row r="583" ht="14.25" customHeight="1">
      <c r="I583" s="32"/>
      <c r="J583" s="33"/>
    </row>
    <row r="584" ht="14.25" customHeight="1">
      <c r="I584" s="32"/>
      <c r="J584" s="33"/>
    </row>
    <row r="585" ht="14.25" customHeight="1">
      <c r="I585" s="32"/>
      <c r="J585" s="33"/>
    </row>
    <row r="586" ht="14.25" customHeight="1">
      <c r="I586" s="32"/>
      <c r="J586" s="33"/>
    </row>
    <row r="587" ht="14.25" customHeight="1">
      <c r="I587" s="32"/>
      <c r="J587" s="33"/>
    </row>
    <row r="588" ht="14.25" customHeight="1">
      <c r="I588" s="32"/>
      <c r="J588" s="33"/>
    </row>
    <row r="589" ht="14.25" customHeight="1">
      <c r="I589" s="32"/>
      <c r="J589" s="33"/>
    </row>
    <row r="590" ht="14.25" customHeight="1">
      <c r="I590" s="32"/>
      <c r="J590" s="33"/>
    </row>
    <row r="591" ht="14.25" customHeight="1">
      <c r="I591" s="32"/>
      <c r="J591" s="33"/>
    </row>
    <row r="592" ht="14.25" customHeight="1">
      <c r="I592" s="32"/>
      <c r="J592" s="33"/>
    </row>
    <row r="593" ht="14.25" customHeight="1">
      <c r="I593" s="32"/>
      <c r="J593" s="33"/>
    </row>
    <row r="594" ht="14.25" customHeight="1">
      <c r="I594" s="32"/>
      <c r="J594" s="33"/>
    </row>
    <row r="595" ht="14.25" customHeight="1">
      <c r="I595" s="32"/>
      <c r="J595" s="33"/>
    </row>
    <row r="596" ht="14.25" customHeight="1">
      <c r="I596" s="32"/>
      <c r="J596" s="33"/>
    </row>
    <row r="597" ht="14.25" customHeight="1">
      <c r="I597" s="32"/>
      <c r="J597" s="33"/>
    </row>
    <row r="598" ht="14.25" customHeight="1">
      <c r="I598" s="32"/>
      <c r="J598" s="33"/>
    </row>
    <row r="599" ht="14.25" customHeight="1">
      <c r="I599" s="32"/>
      <c r="J599" s="33"/>
    </row>
    <row r="600" ht="14.25" customHeight="1">
      <c r="I600" s="32"/>
      <c r="J600" s="33"/>
    </row>
    <row r="601" ht="14.25" customHeight="1">
      <c r="I601" s="32"/>
      <c r="J601" s="33"/>
    </row>
    <row r="602" ht="14.25" customHeight="1">
      <c r="I602" s="32"/>
      <c r="J602" s="33"/>
    </row>
    <row r="603" ht="14.25" customHeight="1">
      <c r="I603" s="32"/>
      <c r="J603" s="33"/>
    </row>
    <row r="604" ht="14.25" customHeight="1">
      <c r="I604" s="32"/>
      <c r="J604" s="33"/>
    </row>
    <row r="605" ht="14.25" customHeight="1">
      <c r="I605" s="32"/>
      <c r="J605" s="33"/>
    </row>
    <row r="606" ht="14.25" customHeight="1">
      <c r="I606" s="32"/>
      <c r="J606" s="33"/>
    </row>
    <row r="607" ht="14.25" customHeight="1">
      <c r="I607" s="32"/>
      <c r="J607" s="33"/>
    </row>
    <row r="608" ht="14.25" customHeight="1">
      <c r="I608" s="32"/>
      <c r="J608" s="33"/>
    </row>
    <row r="609" ht="14.25" customHeight="1">
      <c r="I609" s="32"/>
      <c r="J609" s="33"/>
    </row>
    <row r="610" ht="14.25" customHeight="1">
      <c r="I610" s="32"/>
      <c r="J610" s="33"/>
    </row>
    <row r="611" ht="14.25" customHeight="1">
      <c r="I611" s="32"/>
      <c r="J611" s="33"/>
    </row>
    <row r="612" ht="14.25" customHeight="1">
      <c r="I612" s="32"/>
      <c r="J612" s="33"/>
    </row>
    <row r="613" ht="14.25" customHeight="1">
      <c r="I613" s="32"/>
      <c r="J613" s="33"/>
    </row>
    <row r="614" ht="14.25" customHeight="1">
      <c r="I614" s="32"/>
      <c r="J614" s="33"/>
    </row>
    <row r="615" ht="14.25" customHeight="1">
      <c r="I615" s="32"/>
      <c r="J615" s="33"/>
    </row>
    <row r="616" ht="14.25" customHeight="1">
      <c r="I616" s="32"/>
      <c r="J616" s="33"/>
    </row>
    <row r="617" ht="14.25" customHeight="1">
      <c r="I617" s="32"/>
      <c r="J617" s="33"/>
    </row>
    <row r="618" ht="14.25" customHeight="1">
      <c r="I618" s="32"/>
      <c r="J618" s="33"/>
    </row>
    <row r="619" ht="14.25" customHeight="1">
      <c r="I619" s="32"/>
      <c r="J619" s="33"/>
    </row>
    <row r="620" ht="14.25" customHeight="1">
      <c r="I620" s="32"/>
      <c r="J620" s="33"/>
    </row>
    <row r="621" ht="14.25" customHeight="1">
      <c r="I621" s="32"/>
      <c r="J621" s="33"/>
    </row>
    <row r="622" ht="14.25" customHeight="1">
      <c r="I622" s="32"/>
      <c r="J622" s="33"/>
    </row>
    <row r="623" ht="14.25" customHeight="1">
      <c r="I623" s="32"/>
      <c r="J623" s="33"/>
    </row>
    <row r="624" ht="14.25" customHeight="1">
      <c r="I624" s="32"/>
      <c r="J624" s="33"/>
    </row>
    <row r="625" ht="14.25" customHeight="1">
      <c r="I625" s="32"/>
      <c r="J625" s="33"/>
    </row>
    <row r="626" ht="14.25" customHeight="1">
      <c r="I626" s="32"/>
      <c r="J626" s="33"/>
    </row>
    <row r="627" ht="14.25" customHeight="1">
      <c r="I627" s="32"/>
      <c r="J627" s="33"/>
    </row>
    <row r="628" ht="14.25" customHeight="1">
      <c r="I628" s="32"/>
      <c r="J628" s="33"/>
    </row>
    <row r="629" ht="14.25" customHeight="1">
      <c r="I629" s="32"/>
      <c r="J629" s="33"/>
    </row>
    <row r="630" ht="14.25" customHeight="1">
      <c r="I630" s="32"/>
      <c r="J630" s="33"/>
    </row>
    <row r="631" ht="14.25" customHeight="1">
      <c r="I631" s="32"/>
      <c r="J631" s="33"/>
    </row>
    <row r="632" ht="14.25" customHeight="1">
      <c r="I632" s="32"/>
      <c r="J632" s="33"/>
    </row>
    <row r="633" ht="14.25" customHeight="1">
      <c r="I633" s="32"/>
      <c r="J633" s="33"/>
    </row>
    <row r="634" ht="14.25" customHeight="1">
      <c r="I634" s="32"/>
      <c r="J634" s="33"/>
    </row>
    <row r="635" ht="14.25" customHeight="1">
      <c r="I635" s="32"/>
      <c r="J635" s="33"/>
    </row>
    <row r="636" ht="14.25" customHeight="1">
      <c r="I636" s="32"/>
      <c r="J636" s="33"/>
    </row>
    <row r="637" ht="14.25" customHeight="1">
      <c r="I637" s="32"/>
      <c r="J637" s="33"/>
    </row>
    <row r="638" ht="14.25" customHeight="1">
      <c r="I638" s="32"/>
      <c r="J638" s="33"/>
    </row>
    <row r="639" ht="14.25" customHeight="1">
      <c r="I639" s="32"/>
      <c r="J639" s="33"/>
    </row>
    <row r="640" ht="14.25" customHeight="1">
      <c r="I640" s="32"/>
      <c r="J640" s="33"/>
    </row>
    <row r="641" ht="14.25" customHeight="1">
      <c r="I641" s="32"/>
      <c r="J641" s="33"/>
    </row>
    <row r="642" ht="14.25" customHeight="1">
      <c r="I642" s="32"/>
      <c r="J642" s="33"/>
    </row>
    <row r="643" ht="14.25" customHeight="1">
      <c r="I643" s="32"/>
      <c r="J643" s="33"/>
    </row>
    <row r="644" ht="14.25" customHeight="1">
      <c r="I644" s="32"/>
      <c r="J644" s="33"/>
    </row>
    <row r="645" ht="14.25" customHeight="1">
      <c r="I645" s="32"/>
      <c r="J645" s="33"/>
    </row>
    <row r="646" ht="14.25" customHeight="1">
      <c r="I646" s="32"/>
      <c r="J646" s="33"/>
    </row>
    <row r="647" ht="14.25" customHeight="1">
      <c r="I647" s="32"/>
      <c r="J647" s="33"/>
    </row>
    <row r="648" ht="14.25" customHeight="1">
      <c r="I648" s="32"/>
      <c r="J648" s="33"/>
    </row>
    <row r="649" ht="14.25" customHeight="1">
      <c r="I649" s="32"/>
      <c r="J649" s="33"/>
    </row>
    <row r="650" ht="14.25" customHeight="1">
      <c r="I650" s="32"/>
      <c r="J650" s="33"/>
    </row>
    <row r="651" ht="14.25" customHeight="1">
      <c r="I651" s="32"/>
      <c r="J651" s="33"/>
    </row>
    <row r="652" ht="14.25" customHeight="1">
      <c r="I652" s="32"/>
      <c r="J652" s="33"/>
    </row>
    <row r="653" ht="14.25" customHeight="1">
      <c r="I653" s="32"/>
      <c r="J653" s="33"/>
    </row>
    <row r="654" ht="14.25" customHeight="1">
      <c r="I654" s="32"/>
      <c r="J654" s="33"/>
    </row>
    <row r="655" ht="14.25" customHeight="1">
      <c r="I655" s="32"/>
      <c r="J655" s="33"/>
    </row>
    <row r="656" ht="14.25" customHeight="1">
      <c r="I656" s="32"/>
      <c r="J656" s="33"/>
    </row>
    <row r="657" ht="14.25" customHeight="1">
      <c r="I657" s="32"/>
      <c r="J657" s="33"/>
    </row>
    <row r="658" ht="14.25" customHeight="1">
      <c r="I658" s="32"/>
      <c r="J658" s="33"/>
    </row>
    <row r="659" ht="14.25" customHeight="1">
      <c r="I659" s="32"/>
      <c r="J659" s="33"/>
    </row>
    <row r="660" ht="14.25" customHeight="1">
      <c r="I660" s="32"/>
      <c r="J660" s="33"/>
    </row>
    <row r="661" ht="14.25" customHeight="1">
      <c r="I661" s="32"/>
      <c r="J661" s="33"/>
    </row>
    <row r="662" ht="14.25" customHeight="1">
      <c r="I662" s="32"/>
      <c r="J662" s="33"/>
    </row>
    <row r="663" ht="14.25" customHeight="1">
      <c r="I663" s="32"/>
      <c r="J663" s="33"/>
    </row>
    <row r="664" ht="14.25" customHeight="1">
      <c r="I664" s="32"/>
      <c r="J664" s="33"/>
    </row>
    <row r="665" ht="14.25" customHeight="1">
      <c r="I665" s="32"/>
      <c r="J665" s="33"/>
    </row>
    <row r="666" ht="14.25" customHeight="1">
      <c r="I666" s="32"/>
      <c r="J666" s="33"/>
    </row>
    <row r="667" ht="14.25" customHeight="1">
      <c r="I667" s="32"/>
      <c r="J667" s="33"/>
    </row>
    <row r="668" ht="14.25" customHeight="1">
      <c r="I668" s="32"/>
      <c r="J668" s="33"/>
    </row>
    <row r="669" ht="14.25" customHeight="1">
      <c r="I669" s="32"/>
      <c r="J669" s="33"/>
    </row>
    <row r="670" ht="14.25" customHeight="1">
      <c r="I670" s="32"/>
      <c r="J670" s="33"/>
    </row>
    <row r="671" ht="14.25" customHeight="1">
      <c r="I671" s="32"/>
      <c r="J671" s="33"/>
    </row>
    <row r="672" ht="14.25" customHeight="1">
      <c r="I672" s="32"/>
      <c r="J672" s="33"/>
    </row>
    <row r="673" ht="14.25" customHeight="1">
      <c r="I673" s="32"/>
      <c r="J673" s="33"/>
    </row>
    <row r="674" ht="14.25" customHeight="1">
      <c r="I674" s="32"/>
      <c r="J674" s="33"/>
    </row>
    <row r="675" ht="14.25" customHeight="1">
      <c r="I675" s="32"/>
      <c r="J675" s="33"/>
    </row>
    <row r="676" ht="14.25" customHeight="1">
      <c r="I676" s="32"/>
      <c r="J676" s="33"/>
    </row>
    <row r="677" ht="14.25" customHeight="1">
      <c r="I677" s="32"/>
      <c r="J677" s="33"/>
    </row>
    <row r="678" ht="14.25" customHeight="1">
      <c r="I678" s="32"/>
      <c r="J678" s="33"/>
    </row>
    <row r="679" ht="14.25" customHeight="1">
      <c r="I679" s="32"/>
      <c r="J679" s="33"/>
    </row>
    <row r="680" ht="14.25" customHeight="1">
      <c r="I680" s="32"/>
      <c r="J680" s="33"/>
    </row>
    <row r="681" ht="14.25" customHeight="1">
      <c r="I681" s="32"/>
      <c r="J681" s="33"/>
    </row>
    <row r="682" ht="14.25" customHeight="1">
      <c r="I682" s="32"/>
      <c r="J682" s="33"/>
    </row>
    <row r="683" ht="14.25" customHeight="1">
      <c r="I683" s="32"/>
      <c r="J683" s="33"/>
    </row>
    <row r="684" ht="14.25" customHeight="1">
      <c r="I684" s="32"/>
      <c r="J684" s="33"/>
    </row>
    <row r="685" ht="14.25" customHeight="1">
      <c r="I685" s="32"/>
      <c r="J685" s="33"/>
    </row>
    <row r="686" ht="14.25" customHeight="1">
      <c r="I686" s="32"/>
      <c r="J686" s="33"/>
    </row>
    <row r="687" ht="14.25" customHeight="1">
      <c r="I687" s="32"/>
      <c r="J687" s="33"/>
    </row>
    <row r="688" ht="14.25" customHeight="1">
      <c r="I688" s="32"/>
      <c r="J688" s="33"/>
    </row>
    <row r="689" ht="14.25" customHeight="1">
      <c r="I689" s="32"/>
      <c r="J689" s="33"/>
    </row>
    <row r="690" ht="14.25" customHeight="1">
      <c r="I690" s="32"/>
      <c r="J690" s="33"/>
    </row>
    <row r="691" ht="14.25" customHeight="1">
      <c r="I691" s="32"/>
      <c r="J691" s="33"/>
    </row>
    <row r="692" ht="14.25" customHeight="1">
      <c r="I692" s="32"/>
      <c r="J692" s="33"/>
    </row>
    <row r="693" ht="14.25" customHeight="1">
      <c r="I693" s="32"/>
      <c r="J693" s="33"/>
    </row>
    <row r="694" ht="14.25" customHeight="1">
      <c r="I694" s="32"/>
      <c r="J694" s="33"/>
    </row>
    <row r="695" ht="14.25" customHeight="1">
      <c r="I695" s="32"/>
      <c r="J695" s="33"/>
    </row>
    <row r="696" ht="14.25" customHeight="1">
      <c r="I696" s="32"/>
      <c r="J696" s="33"/>
    </row>
    <row r="697" ht="14.25" customHeight="1">
      <c r="I697" s="32"/>
      <c r="J697" s="33"/>
    </row>
    <row r="698" ht="14.25" customHeight="1">
      <c r="I698" s="32"/>
      <c r="J698" s="33"/>
    </row>
    <row r="699" ht="14.25" customHeight="1">
      <c r="I699" s="32"/>
      <c r="J699" s="33"/>
    </row>
    <row r="700" ht="14.25" customHeight="1">
      <c r="I700" s="32"/>
      <c r="J700" s="33"/>
    </row>
    <row r="701" ht="14.25" customHeight="1">
      <c r="I701" s="32"/>
      <c r="J701" s="33"/>
    </row>
    <row r="702" ht="14.25" customHeight="1">
      <c r="I702" s="32"/>
      <c r="J702" s="33"/>
    </row>
    <row r="703" ht="14.25" customHeight="1">
      <c r="I703" s="32"/>
      <c r="J703" s="33"/>
    </row>
    <row r="704" ht="14.25" customHeight="1">
      <c r="I704" s="32"/>
      <c r="J704" s="33"/>
    </row>
    <row r="705" ht="14.25" customHeight="1">
      <c r="I705" s="32"/>
      <c r="J705" s="33"/>
    </row>
    <row r="706" ht="14.25" customHeight="1">
      <c r="I706" s="32"/>
      <c r="J706" s="33"/>
    </row>
    <row r="707" ht="14.25" customHeight="1">
      <c r="I707" s="32"/>
      <c r="J707" s="33"/>
    </row>
    <row r="708" ht="14.25" customHeight="1">
      <c r="I708" s="32"/>
      <c r="J708" s="33"/>
    </row>
    <row r="709" ht="14.25" customHeight="1">
      <c r="I709" s="32"/>
      <c r="J709" s="33"/>
    </row>
    <row r="710" ht="14.25" customHeight="1">
      <c r="I710" s="32"/>
      <c r="J710" s="33"/>
    </row>
    <row r="711" ht="14.25" customHeight="1">
      <c r="I711" s="32"/>
      <c r="J711" s="33"/>
    </row>
    <row r="712" ht="14.25" customHeight="1">
      <c r="I712" s="32"/>
      <c r="J712" s="33"/>
    </row>
    <row r="713" ht="14.25" customHeight="1">
      <c r="I713" s="32"/>
      <c r="J713" s="33"/>
    </row>
    <row r="714" ht="14.25" customHeight="1">
      <c r="I714" s="32"/>
      <c r="J714" s="33"/>
    </row>
    <row r="715" ht="14.25" customHeight="1">
      <c r="I715" s="32"/>
      <c r="J715" s="33"/>
    </row>
    <row r="716" ht="14.25" customHeight="1">
      <c r="I716" s="32"/>
      <c r="J716" s="33"/>
    </row>
    <row r="717" ht="14.25" customHeight="1">
      <c r="I717" s="32"/>
      <c r="J717" s="33"/>
    </row>
    <row r="718" ht="14.25" customHeight="1">
      <c r="I718" s="32"/>
      <c r="J718" s="33"/>
    </row>
    <row r="719" ht="14.25" customHeight="1">
      <c r="I719" s="32"/>
      <c r="J719" s="33"/>
    </row>
    <row r="720" ht="14.25" customHeight="1">
      <c r="I720" s="32"/>
      <c r="J720" s="33"/>
    </row>
    <row r="721" ht="14.25" customHeight="1">
      <c r="I721" s="32"/>
      <c r="J721" s="33"/>
    </row>
    <row r="722" ht="14.25" customHeight="1">
      <c r="I722" s="32"/>
      <c r="J722" s="33"/>
    </row>
    <row r="723" ht="14.25" customHeight="1">
      <c r="I723" s="32"/>
      <c r="J723" s="33"/>
    </row>
    <row r="724" ht="14.25" customHeight="1">
      <c r="I724" s="32"/>
      <c r="J724" s="33"/>
    </row>
    <row r="725" ht="14.25" customHeight="1">
      <c r="I725" s="32"/>
      <c r="J725" s="33"/>
    </row>
    <row r="726" ht="14.25" customHeight="1">
      <c r="I726" s="32"/>
      <c r="J726" s="33"/>
    </row>
    <row r="727" ht="14.25" customHeight="1">
      <c r="I727" s="32"/>
      <c r="J727" s="33"/>
    </row>
    <row r="728" ht="14.25" customHeight="1">
      <c r="I728" s="32"/>
      <c r="J728" s="33"/>
    </row>
    <row r="729" ht="14.25" customHeight="1">
      <c r="I729" s="32"/>
      <c r="J729" s="33"/>
    </row>
    <row r="730" ht="14.25" customHeight="1">
      <c r="I730" s="32"/>
      <c r="J730" s="33"/>
    </row>
    <row r="731" ht="14.25" customHeight="1">
      <c r="I731" s="32"/>
      <c r="J731" s="33"/>
    </row>
    <row r="732" ht="14.25" customHeight="1">
      <c r="I732" s="32"/>
      <c r="J732" s="33"/>
    </row>
    <row r="733" ht="14.25" customHeight="1">
      <c r="I733" s="32"/>
      <c r="J733" s="33"/>
    </row>
    <row r="734" ht="14.25" customHeight="1">
      <c r="I734" s="32"/>
      <c r="J734" s="33"/>
    </row>
    <row r="735" ht="14.25" customHeight="1">
      <c r="I735" s="32"/>
      <c r="J735" s="33"/>
    </row>
    <row r="736" ht="14.25" customHeight="1">
      <c r="I736" s="32"/>
      <c r="J736" s="33"/>
    </row>
    <row r="737" ht="14.25" customHeight="1">
      <c r="I737" s="32"/>
      <c r="J737" s="33"/>
    </row>
    <row r="738" ht="14.25" customHeight="1">
      <c r="I738" s="32"/>
      <c r="J738" s="33"/>
    </row>
    <row r="739" ht="14.25" customHeight="1">
      <c r="I739" s="32"/>
      <c r="J739" s="33"/>
    </row>
    <row r="740" ht="14.25" customHeight="1">
      <c r="I740" s="32"/>
      <c r="J740" s="33"/>
    </row>
    <row r="741" ht="14.25" customHeight="1">
      <c r="I741" s="32"/>
      <c r="J741" s="33"/>
    </row>
    <row r="742" ht="14.25" customHeight="1">
      <c r="I742" s="32"/>
      <c r="J742" s="33"/>
    </row>
    <row r="743" ht="14.25" customHeight="1">
      <c r="I743" s="32"/>
      <c r="J743" s="33"/>
    </row>
    <row r="744" ht="14.25" customHeight="1">
      <c r="I744" s="32"/>
      <c r="J744" s="33"/>
    </row>
    <row r="745" ht="14.25" customHeight="1">
      <c r="I745" s="32"/>
      <c r="J745" s="33"/>
    </row>
    <row r="746" ht="14.25" customHeight="1">
      <c r="I746" s="32"/>
      <c r="J746" s="33"/>
    </row>
    <row r="747" ht="14.25" customHeight="1">
      <c r="I747" s="32"/>
      <c r="J747" s="33"/>
    </row>
    <row r="748" ht="14.25" customHeight="1">
      <c r="I748" s="32"/>
      <c r="J748" s="33"/>
    </row>
    <row r="749" ht="14.25" customHeight="1">
      <c r="I749" s="32"/>
      <c r="J749" s="33"/>
    </row>
    <row r="750" ht="14.25" customHeight="1">
      <c r="I750" s="32"/>
      <c r="J750" s="33"/>
    </row>
    <row r="751" ht="14.25" customHeight="1">
      <c r="I751" s="32"/>
      <c r="J751" s="33"/>
    </row>
    <row r="752" ht="14.25" customHeight="1">
      <c r="I752" s="32"/>
      <c r="J752" s="33"/>
    </row>
    <row r="753" ht="14.25" customHeight="1">
      <c r="I753" s="32"/>
      <c r="J753" s="33"/>
    </row>
    <row r="754" ht="14.25" customHeight="1">
      <c r="I754" s="32"/>
      <c r="J754" s="33"/>
    </row>
    <row r="755" ht="14.25" customHeight="1">
      <c r="I755" s="32"/>
      <c r="J755" s="33"/>
    </row>
    <row r="756" ht="14.25" customHeight="1">
      <c r="I756" s="32"/>
      <c r="J756" s="33"/>
    </row>
    <row r="757" ht="14.25" customHeight="1">
      <c r="I757" s="32"/>
      <c r="J757" s="33"/>
    </row>
    <row r="758" ht="14.25" customHeight="1">
      <c r="I758" s="32"/>
      <c r="J758" s="33"/>
    </row>
    <row r="759" ht="14.25" customHeight="1">
      <c r="I759" s="32"/>
      <c r="J759" s="33"/>
    </row>
    <row r="760" ht="14.25" customHeight="1">
      <c r="I760" s="32"/>
      <c r="J760" s="33"/>
    </row>
    <row r="761" ht="14.25" customHeight="1">
      <c r="I761" s="32"/>
      <c r="J761" s="33"/>
    </row>
    <row r="762" ht="14.25" customHeight="1">
      <c r="I762" s="32"/>
      <c r="J762" s="33"/>
    </row>
    <row r="763" ht="14.25" customHeight="1">
      <c r="I763" s="32"/>
      <c r="J763" s="33"/>
    </row>
    <row r="764" ht="14.25" customHeight="1">
      <c r="I764" s="32"/>
      <c r="J764" s="33"/>
    </row>
    <row r="765" ht="14.25" customHeight="1">
      <c r="I765" s="32"/>
      <c r="J765" s="33"/>
    </row>
    <row r="766" ht="14.25" customHeight="1">
      <c r="I766" s="32"/>
      <c r="J766" s="33"/>
    </row>
    <row r="767" ht="14.25" customHeight="1">
      <c r="I767" s="32"/>
      <c r="J767" s="33"/>
    </row>
    <row r="768" ht="14.25" customHeight="1">
      <c r="I768" s="32"/>
      <c r="J768" s="33"/>
    </row>
    <row r="769" ht="14.25" customHeight="1">
      <c r="I769" s="32"/>
      <c r="J769" s="33"/>
    </row>
    <row r="770" ht="14.25" customHeight="1">
      <c r="I770" s="32"/>
      <c r="J770" s="33"/>
    </row>
    <row r="771" ht="14.25" customHeight="1">
      <c r="I771" s="32"/>
      <c r="J771" s="33"/>
    </row>
    <row r="772" ht="14.25" customHeight="1">
      <c r="I772" s="32"/>
      <c r="J772" s="33"/>
    </row>
    <row r="773" ht="14.25" customHeight="1">
      <c r="I773" s="32"/>
      <c r="J773" s="33"/>
    </row>
    <row r="774" ht="14.25" customHeight="1">
      <c r="I774" s="32"/>
      <c r="J774" s="33"/>
    </row>
    <row r="775" ht="14.25" customHeight="1">
      <c r="I775" s="32"/>
      <c r="J775" s="33"/>
    </row>
    <row r="776" ht="14.25" customHeight="1">
      <c r="I776" s="32"/>
      <c r="J776" s="33"/>
    </row>
    <row r="777" ht="14.25" customHeight="1">
      <c r="I777" s="32"/>
      <c r="J777" s="33"/>
    </row>
    <row r="778" ht="14.25" customHeight="1">
      <c r="I778" s="32"/>
      <c r="J778" s="33"/>
    </row>
    <row r="779" ht="14.25" customHeight="1">
      <c r="I779" s="32"/>
      <c r="J779" s="33"/>
    </row>
    <row r="780" ht="14.25" customHeight="1">
      <c r="I780" s="32"/>
      <c r="J780" s="33"/>
    </row>
    <row r="781" ht="14.25" customHeight="1">
      <c r="I781" s="32"/>
      <c r="J781" s="33"/>
    </row>
    <row r="782" ht="14.25" customHeight="1">
      <c r="I782" s="32"/>
      <c r="J782" s="33"/>
    </row>
    <row r="783" ht="14.25" customHeight="1">
      <c r="I783" s="32"/>
      <c r="J783" s="33"/>
    </row>
    <row r="784" ht="14.25" customHeight="1">
      <c r="I784" s="32"/>
      <c r="J784" s="33"/>
    </row>
    <row r="785" ht="14.25" customHeight="1">
      <c r="I785" s="32"/>
      <c r="J785" s="33"/>
    </row>
    <row r="786" ht="14.25" customHeight="1">
      <c r="I786" s="32"/>
      <c r="J786" s="33"/>
    </row>
    <row r="787" ht="14.25" customHeight="1">
      <c r="I787" s="32"/>
      <c r="J787" s="33"/>
    </row>
    <row r="788" ht="14.25" customHeight="1">
      <c r="I788" s="32"/>
      <c r="J788" s="33"/>
    </row>
    <row r="789" ht="14.25" customHeight="1">
      <c r="I789" s="32"/>
      <c r="J789" s="33"/>
    </row>
    <row r="790" ht="14.25" customHeight="1">
      <c r="I790" s="32"/>
      <c r="J790" s="33"/>
    </row>
    <row r="791" ht="14.25" customHeight="1">
      <c r="I791" s="32"/>
      <c r="J791" s="33"/>
    </row>
    <row r="792" ht="14.25" customHeight="1">
      <c r="I792" s="32"/>
      <c r="J792" s="33"/>
    </row>
    <row r="793" ht="14.25" customHeight="1">
      <c r="I793" s="32"/>
      <c r="J793" s="33"/>
    </row>
    <row r="794" ht="14.25" customHeight="1">
      <c r="I794" s="32"/>
      <c r="J794" s="33"/>
    </row>
    <row r="795" ht="14.25" customHeight="1">
      <c r="I795" s="32"/>
      <c r="J795" s="33"/>
    </row>
    <row r="796" ht="14.25" customHeight="1">
      <c r="I796" s="32"/>
      <c r="J796" s="33"/>
    </row>
    <row r="797" ht="14.25" customHeight="1">
      <c r="I797" s="32"/>
      <c r="J797" s="33"/>
    </row>
    <row r="798" ht="14.25" customHeight="1">
      <c r="I798" s="32"/>
      <c r="J798" s="33"/>
    </row>
    <row r="799" ht="14.25" customHeight="1">
      <c r="I799" s="32"/>
      <c r="J799" s="33"/>
    </row>
    <row r="800" ht="14.25" customHeight="1">
      <c r="I800" s="32"/>
      <c r="J800" s="33"/>
    </row>
    <row r="801" ht="14.25" customHeight="1">
      <c r="I801" s="32"/>
      <c r="J801" s="33"/>
    </row>
    <row r="802" ht="14.25" customHeight="1">
      <c r="I802" s="32"/>
      <c r="J802" s="33"/>
    </row>
    <row r="803" ht="14.25" customHeight="1">
      <c r="I803" s="32"/>
      <c r="J803" s="33"/>
    </row>
    <row r="804" ht="14.25" customHeight="1">
      <c r="I804" s="32"/>
      <c r="J804" s="33"/>
    </row>
    <row r="805" ht="14.25" customHeight="1">
      <c r="I805" s="32"/>
      <c r="J805" s="33"/>
    </row>
    <row r="806" ht="14.25" customHeight="1">
      <c r="I806" s="32"/>
      <c r="J806" s="33"/>
    </row>
    <row r="807" ht="14.25" customHeight="1">
      <c r="I807" s="32"/>
      <c r="J807" s="33"/>
    </row>
    <row r="808" ht="14.25" customHeight="1">
      <c r="I808" s="32"/>
      <c r="J808" s="33"/>
    </row>
    <row r="809" ht="14.25" customHeight="1">
      <c r="I809" s="32"/>
      <c r="J809" s="33"/>
    </row>
    <row r="810" ht="14.25" customHeight="1">
      <c r="I810" s="32"/>
      <c r="J810" s="33"/>
    </row>
    <row r="811" ht="14.25" customHeight="1">
      <c r="I811" s="32"/>
      <c r="J811" s="33"/>
    </row>
    <row r="812" ht="14.25" customHeight="1">
      <c r="I812" s="32"/>
      <c r="J812" s="33"/>
    </row>
    <row r="813" ht="14.25" customHeight="1">
      <c r="I813" s="32"/>
      <c r="J813" s="33"/>
    </row>
    <row r="814" ht="14.25" customHeight="1">
      <c r="I814" s="32"/>
      <c r="J814" s="33"/>
    </row>
    <row r="815" ht="14.25" customHeight="1">
      <c r="I815" s="32"/>
      <c r="J815" s="33"/>
    </row>
    <row r="816" ht="14.25" customHeight="1">
      <c r="I816" s="32"/>
      <c r="J816" s="33"/>
    </row>
    <row r="817" ht="14.25" customHeight="1">
      <c r="I817" s="32"/>
      <c r="J817" s="33"/>
    </row>
    <row r="818" ht="14.25" customHeight="1">
      <c r="I818" s="32"/>
      <c r="J818" s="33"/>
    </row>
    <row r="819" ht="14.25" customHeight="1">
      <c r="I819" s="32"/>
      <c r="J819" s="33"/>
    </row>
    <row r="820" ht="14.25" customHeight="1">
      <c r="I820" s="32"/>
      <c r="J820" s="33"/>
    </row>
    <row r="821" ht="14.25" customHeight="1">
      <c r="I821" s="32"/>
      <c r="J821" s="33"/>
    </row>
    <row r="822" ht="14.25" customHeight="1">
      <c r="I822" s="32"/>
      <c r="J822" s="33"/>
    </row>
    <row r="823" ht="14.25" customHeight="1">
      <c r="I823" s="32"/>
      <c r="J823" s="33"/>
    </row>
    <row r="824" ht="14.25" customHeight="1">
      <c r="I824" s="32"/>
      <c r="J824" s="33"/>
    </row>
    <row r="825" ht="14.25" customHeight="1">
      <c r="I825" s="32"/>
      <c r="J825" s="33"/>
    </row>
    <row r="826" ht="14.25" customHeight="1">
      <c r="I826" s="32"/>
      <c r="J826" s="33"/>
    </row>
    <row r="827" ht="14.25" customHeight="1">
      <c r="I827" s="32"/>
      <c r="J827" s="33"/>
    </row>
    <row r="828" ht="14.25" customHeight="1">
      <c r="I828" s="32"/>
      <c r="J828" s="33"/>
    </row>
    <row r="829" ht="14.25" customHeight="1">
      <c r="I829" s="32"/>
      <c r="J829" s="33"/>
    </row>
    <row r="830" ht="14.25" customHeight="1">
      <c r="I830" s="32"/>
      <c r="J830" s="33"/>
    </row>
    <row r="831" ht="14.25" customHeight="1">
      <c r="I831" s="32"/>
      <c r="J831" s="33"/>
    </row>
    <row r="832" ht="14.25" customHeight="1">
      <c r="I832" s="32"/>
      <c r="J832" s="33"/>
    </row>
    <row r="833" ht="14.25" customHeight="1">
      <c r="I833" s="32"/>
      <c r="J833" s="33"/>
    </row>
    <row r="834" ht="14.25" customHeight="1">
      <c r="I834" s="32"/>
      <c r="J834" s="33"/>
    </row>
    <row r="835" ht="14.25" customHeight="1">
      <c r="I835" s="32"/>
      <c r="J835" s="33"/>
    </row>
    <row r="836" ht="14.25" customHeight="1">
      <c r="I836" s="32"/>
      <c r="J836" s="33"/>
    </row>
    <row r="837" ht="14.25" customHeight="1">
      <c r="I837" s="32"/>
      <c r="J837" s="33"/>
    </row>
    <row r="838" ht="14.25" customHeight="1">
      <c r="I838" s="32"/>
      <c r="J838" s="33"/>
    </row>
    <row r="839" ht="14.25" customHeight="1">
      <c r="I839" s="32"/>
      <c r="J839" s="33"/>
    </row>
    <row r="840" ht="14.25" customHeight="1">
      <c r="I840" s="32"/>
      <c r="J840" s="33"/>
    </row>
    <row r="841" ht="14.25" customHeight="1">
      <c r="I841" s="32"/>
      <c r="J841" s="33"/>
    </row>
    <row r="842" ht="14.25" customHeight="1">
      <c r="I842" s="32"/>
      <c r="J842" s="33"/>
    </row>
    <row r="843" ht="14.25" customHeight="1">
      <c r="I843" s="32"/>
      <c r="J843" s="33"/>
    </row>
    <row r="844" ht="14.25" customHeight="1">
      <c r="I844" s="32"/>
      <c r="J844" s="33"/>
    </row>
    <row r="845" ht="14.25" customHeight="1">
      <c r="I845" s="32"/>
      <c r="J845" s="33"/>
    </row>
    <row r="846" ht="14.25" customHeight="1">
      <c r="I846" s="32"/>
      <c r="J846" s="33"/>
    </row>
    <row r="847" ht="14.25" customHeight="1">
      <c r="I847" s="32"/>
      <c r="J847" s="33"/>
    </row>
    <row r="848" ht="14.25" customHeight="1">
      <c r="I848" s="32"/>
      <c r="J848" s="33"/>
    </row>
    <row r="849" ht="14.25" customHeight="1">
      <c r="I849" s="32"/>
      <c r="J849" s="33"/>
    </row>
    <row r="850" ht="14.25" customHeight="1">
      <c r="I850" s="32"/>
      <c r="J850" s="33"/>
    </row>
    <row r="851" ht="14.25" customHeight="1">
      <c r="I851" s="32"/>
      <c r="J851" s="33"/>
    </row>
    <row r="852" ht="14.25" customHeight="1">
      <c r="I852" s="32"/>
      <c r="J852" s="33"/>
    </row>
    <row r="853" ht="14.25" customHeight="1">
      <c r="I853" s="32"/>
      <c r="J853" s="33"/>
    </row>
    <row r="854" ht="14.25" customHeight="1">
      <c r="I854" s="32"/>
      <c r="J854" s="33"/>
    </row>
    <row r="855" ht="14.25" customHeight="1">
      <c r="I855" s="32"/>
      <c r="J855" s="33"/>
    </row>
    <row r="856" ht="14.25" customHeight="1">
      <c r="I856" s="32"/>
      <c r="J856" s="33"/>
    </row>
    <row r="857" ht="14.25" customHeight="1">
      <c r="I857" s="32"/>
      <c r="J857" s="33"/>
    </row>
    <row r="858" ht="14.25" customHeight="1">
      <c r="I858" s="32"/>
      <c r="J858" s="33"/>
    </row>
    <row r="859" ht="14.25" customHeight="1">
      <c r="I859" s="32"/>
      <c r="J859" s="33"/>
    </row>
    <row r="860" ht="14.25" customHeight="1">
      <c r="I860" s="32"/>
      <c r="J860" s="33"/>
    </row>
    <row r="861" ht="14.25" customHeight="1">
      <c r="I861" s="32"/>
      <c r="J861" s="33"/>
    </row>
    <row r="862" ht="14.25" customHeight="1">
      <c r="I862" s="32"/>
      <c r="J862" s="33"/>
    </row>
    <row r="863" ht="14.25" customHeight="1">
      <c r="I863" s="32"/>
      <c r="J863" s="33"/>
    </row>
    <row r="864" ht="14.25" customHeight="1">
      <c r="I864" s="32"/>
      <c r="J864" s="33"/>
    </row>
    <row r="865" ht="14.25" customHeight="1">
      <c r="I865" s="32"/>
      <c r="J865" s="33"/>
    </row>
    <row r="866" ht="14.25" customHeight="1">
      <c r="I866" s="32"/>
      <c r="J866" s="33"/>
    </row>
    <row r="867" ht="14.25" customHeight="1">
      <c r="I867" s="32"/>
      <c r="J867" s="33"/>
    </row>
    <row r="868" ht="14.25" customHeight="1">
      <c r="I868" s="32"/>
      <c r="J868" s="33"/>
    </row>
    <row r="869" ht="14.25" customHeight="1">
      <c r="I869" s="32"/>
      <c r="J869" s="33"/>
    </row>
    <row r="870" ht="14.25" customHeight="1">
      <c r="I870" s="32"/>
      <c r="J870" s="33"/>
    </row>
    <row r="871" ht="14.25" customHeight="1">
      <c r="I871" s="32"/>
      <c r="J871" s="33"/>
    </row>
    <row r="872" ht="14.25" customHeight="1">
      <c r="I872" s="32"/>
      <c r="J872" s="33"/>
    </row>
    <row r="873" ht="14.25" customHeight="1">
      <c r="I873" s="32"/>
      <c r="J873" s="33"/>
    </row>
    <row r="874" ht="14.25" customHeight="1">
      <c r="I874" s="32"/>
      <c r="J874" s="33"/>
    </row>
    <row r="875" ht="14.25" customHeight="1">
      <c r="I875" s="32"/>
      <c r="J875" s="33"/>
    </row>
    <row r="876" ht="14.25" customHeight="1">
      <c r="I876" s="32"/>
      <c r="J876" s="33"/>
    </row>
    <row r="877" ht="14.25" customHeight="1">
      <c r="I877" s="32"/>
      <c r="J877" s="33"/>
    </row>
    <row r="878" ht="14.25" customHeight="1">
      <c r="I878" s="32"/>
      <c r="J878" s="33"/>
    </row>
    <row r="879" ht="14.25" customHeight="1">
      <c r="I879" s="32"/>
      <c r="J879" s="33"/>
    </row>
    <row r="880" ht="14.25" customHeight="1">
      <c r="I880" s="32"/>
      <c r="J880" s="33"/>
    </row>
    <row r="881" ht="14.25" customHeight="1">
      <c r="I881" s="32"/>
      <c r="J881" s="33"/>
    </row>
    <row r="882" ht="14.25" customHeight="1">
      <c r="I882" s="32"/>
      <c r="J882" s="33"/>
    </row>
    <row r="883" ht="14.25" customHeight="1">
      <c r="I883" s="32"/>
      <c r="J883" s="33"/>
    </row>
    <row r="884" ht="14.25" customHeight="1">
      <c r="I884" s="32"/>
      <c r="J884" s="33"/>
    </row>
    <row r="885" ht="14.25" customHeight="1">
      <c r="I885" s="32"/>
      <c r="J885" s="33"/>
    </row>
    <row r="886" ht="14.25" customHeight="1">
      <c r="I886" s="32"/>
      <c r="J886" s="33"/>
    </row>
    <row r="887" ht="14.25" customHeight="1">
      <c r="I887" s="32"/>
      <c r="J887" s="33"/>
    </row>
    <row r="888" ht="14.25" customHeight="1">
      <c r="I888" s="32"/>
      <c r="J888" s="33"/>
    </row>
    <row r="889" ht="14.25" customHeight="1">
      <c r="I889" s="32"/>
      <c r="J889" s="33"/>
    </row>
    <row r="890" ht="14.25" customHeight="1">
      <c r="I890" s="32"/>
      <c r="J890" s="33"/>
    </row>
    <row r="891" ht="14.25" customHeight="1">
      <c r="I891" s="32"/>
      <c r="J891" s="33"/>
    </row>
    <row r="892" ht="14.25" customHeight="1">
      <c r="I892" s="32"/>
      <c r="J892" s="33"/>
    </row>
    <row r="893" ht="14.25" customHeight="1">
      <c r="I893" s="32"/>
      <c r="J893" s="33"/>
    </row>
    <row r="894" ht="14.25" customHeight="1">
      <c r="I894" s="32"/>
      <c r="J894" s="33"/>
    </row>
    <row r="895" ht="14.25" customHeight="1">
      <c r="I895" s="32"/>
      <c r="J895" s="33"/>
    </row>
    <row r="896" ht="14.25" customHeight="1">
      <c r="I896" s="32"/>
      <c r="J896" s="33"/>
    </row>
    <row r="897" ht="14.25" customHeight="1">
      <c r="I897" s="32"/>
      <c r="J897" s="33"/>
    </row>
    <row r="898" ht="14.25" customHeight="1">
      <c r="I898" s="32"/>
      <c r="J898" s="33"/>
    </row>
    <row r="899" ht="14.25" customHeight="1">
      <c r="I899" s="32"/>
      <c r="J899" s="33"/>
    </row>
    <row r="900" ht="14.25" customHeight="1">
      <c r="I900" s="32"/>
      <c r="J900" s="33"/>
    </row>
    <row r="901" ht="14.25" customHeight="1">
      <c r="I901" s="32"/>
      <c r="J901" s="33"/>
    </row>
    <row r="902" ht="14.25" customHeight="1">
      <c r="I902" s="32"/>
      <c r="J902" s="33"/>
    </row>
    <row r="903" ht="14.25" customHeight="1">
      <c r="I903" s="32"/>
      <c r="J903" s="33"/>
    </row>
    <row r="904" ht="14.25" customHeight="1">
      <c r="I904" s="32"/>
      <c r="J904" s="33"/>
    </row>
    <row r="905" ht="14.25" customHeight="1">
      <c r="I905" s="32"/>
      <c r="J905" s="33"/>
    </row>
    <row r="906" ht="14.25" customHeight="1">
      <c r="I906" s="32"/>
      <c r="J906" s="33"/>
    </row>
    <row r="907" ht="14.25" customHeight="1">
      <c r="I907" s="32"/>
      <c r="J907" s="33"/>
    </row>
    <row r="908" ht="14.25" customHeight="1">
      <c r="I908" s="32"/>
      <c r="J908" s="33"/>
    </row>
    <row r="909" ht="14.25" customHeight="1">
      <c r="I909" s="32"/>
      <c r="J909" s="33"/>
    </row>
    <row r="910" ht="14.25" customHeight="1">
      <c r="I910" s="32"/>
      <c r="J910" s="33"/>
    </row>
    <row r="911" ht="14.25" customHeight="1">
      <c r="I911" s="32"/>
      <c r="J911" s="33"/>
    </row>
    <row r="912" ht="14.25" customHeight="1">
      <c r="I912" s="32"/>
      <c r="J912" s="33"/>
    </row>
    <row r="913" ht="14.25" customHeight="1">
      <c r="I913" s="32"/>
      <c r="J913" s="33"/>
    </row>
    <row r="914" ht="14.25" customHeight="1">
      <c r="I914" s="32"/>
      <c r="J914" s="33"/>
    </row>
    <row r="915" ht="14.25" customHeight="1">
      <c r="I915" s="32"/>
      <c r="J915" s="33"/>
    </row>
    <row r="916" ht="14.25" customHeight="1">
      <c r="I916" s="32"/>
      <c r="J916" s="33"/>
    </row>
    <row r="917" ht="14.25" customHeight="1">
      <c r="I917" s="32"/>
      <c r="J917" s="33"/>
    </row>
    <row r="918" ht="14.25" customHeight="1">
      <c r="I918" s="32"/>
      <c r="J918" s="33"/>
    </row>
    <row r="919" ht="14.25" customHeight="1">
      <c r="I919" s="32"/>
      <c r="J919" s="33"/>
    </row>
    <row r="920" ht="14.25" customHeight="1">
      <c r="I920" s="32"/>
      <c r="J920" s="33"/>
    </row>
    <row r="921" ht="14.25" customHeight="1">
      <c r="I921" s="32"/>
      <c r="J921" s="33"/>
    </row>
    <row r="922" ht="14.25" customHeight="1">
      <c r="I922" s="32"/>
      <c r="J922" s="33"/>
    </row>
    <row r="923" ht="14.25" customHeight="1">
      <c r="I923" s="32"/>
      <c r="J923" s="33"/>
    </row>
    <row r="924" ht="14.25" customHeight="1">
      <c r="I924" s="32"/>
      <c r="J924" s="33"/>
    </row>
    <row r="925" ht="14.25" customHeight="1">
      <c r="I925" s="32"/>
      <c r="J925" s="33"/>
    </row>
    <row r="926" ht="14.25" customHeight="1">
      <c r="I926" s="32"/>
      <c r="J926" s="33"/>
    </row>
    <row r="927" ht="14.25" customHeight="1">
      <c r="I927" s="32"/>
      <c r="J927" s="33"/>
    </row>
    <row r="928" ht="14.25" customHeight="1">
      <c r="I928" s="32"/>
      <c r="J928" s="33"/>
    </row>
    <row r="929" ht="14.25" customHeight="1">
      <c r="I929" s="32"/>
      <c r="J929" s="33"/>
    </row>
    <row r="930" ht="14.25" customHeight="1">
      <c r="I930" s="32"/>
      <c r="J930" s="33"/>
    </row>
    <row r="931" ht="14.25" customHeight="1">
      <c r="I931" s="32"/>
      <c r="J931" s="33"/>
    </row>
    <row r="932" ht="14.25" customHeight="1">
      <c r="I932" s="32"/>
      <c r="J932" s="33"/>
    </row>
    <row r="933" ht="14.25" customHeight="1">
      <c r="I933" s="32"/>
      <c r="J933" s="33"/>
    </row>
    <row r="934" ht="14.25" customHeight="1">
      <c r="I934" s="32"/>
      <c r="J934" s="33"/>
    </row>
    <row r="935" ht="14.25" customHeight="1">
      <c r="I935" s="32"/>
      <c r="J935" s="33"/>
    </row>
    <row r="936" ht="14.25" customHeight="1">
      <c r="I936" s="32"/>
      <c r="J936" s="33"/>
    </row>
    <row r="937" ht="14.25" customHeight="1">
      <c r="I937" s="32"/>
      <c r="J937" s="33"/>
    </row>
    <row r="938" ht="14.25" customHeight="1">
      <c r="I938" s="32"/>
      <c r="J938" s="33"/>
    </row>
    <row r="939" ht="14.25" customHeight="1">
      <c r="I939" s="32"/>
      <c r="J939" s="33"/>
    </row>
    <row r="940" ht="14.25" customHeight="1">
      <c r="I940" s="32"/>
      <c r="J940" s="33"/>
    </row>
    <row r="941" ht="14.25" customHeight="1">
      <c r="I941" s="32"/>
      <c r="J941" s="33"/>
    </row>
    <row r="942" ht="14.25" customHeight="1">
      <c r="I942" s="32"/>
      <c r="J942" s="33"/>
    </row>
    <row r="943" ht="14.25" customHeight="1">
      <c r="I943" s="32"/>
      <c r="J943" s="33"/>
    </row>
    <row r="944" ht="14.25" customHeight="1">
      <c r="I944" s="32"/>
      <c r="J944" s="33"/>
    </row>
    <row r="945" ht="14.25" customHeight="1">
      <c r="I945" s="32"/>
      <c r="J945" s="33"/>
    </row>
    <row r="946" ht="14.25" customHeight="1">
      <c r="I946" s="32"/>
      <c r="J946" s="33"/>
    </row>
    <row r="947" ht="14.25" customHeight="1">
      <c r="I947" s="32"/>
      <c r="J947" s="33"/>
    </row>
    <row r="948" ht="14.25" customHeight="1">
      <c r="I948" s="32"/>
      <c r="J948" s="33"/>
    </row>
    <row r="949" ht="14.25" customHeight="1">
      <c r="I949" s="32"/>
      <c r="J949" s="33"/>
    </row>
    <row r="950" ht="14.25" customHeight="1">
      <c r="I950" s="32"/>
      <c r="J950" s="33"/>
    </row>
    <row r="951" ht="14.25" customHeight="1">
      <c r="I951" s="32"/>
      <c r="J951" s="33"/>
    </row>
    <row r="952" ht="14.25" customHeight="1">
      <c r="I952" s="32"/>
      <c r="J952" s="33"/>
    </row>
    <row r="953" ht="14.25" customHeight="1">
      <c r="I953" s="32"/>
      <c r="J953" s="33"/>
    </row>
    <row r="954" ht="14.25" customHeight="1">
      <c r="I954" s="32"/>
      <c r="J954" s="33"/>
    </row>
    <row r="955" ht="14.25" customHeight="1">
      <c r="I955" s="32"/>
      <c r="J955" s="33"/>
    </row>
    <row r="956" ht="14.25" customHeight="1">
      <c r="I956" s="32"/>
      <c r="J956" s="33"/>
    </row>
    <row r="957" ht="14.25" customHeight="1">
      <c r="I957" s="32"/>
      <c r="J957" s="33"/>
    </row>
    <row r="958" ht="14.25" customHeight="1">
      <c r="I958" s="32"/>
      <c r="J958" s="33"/>
    </row>
    <row r="959" ht="14.25" customHeight="1">
      <c r="I959" s="32"/>
      <c r="J959" s="33"/>
    </row>
    <row r="960" ht="14.25" customHeight="1">
      <c r="I960" s="32"/>
      <c r="J960" s="33"/>
    </row>
    <row r="961" ht="14.25" customHeight="1">
      <c r="I961" s="32"/>
      <c r="J961" s="33"/>
    </row>
    <row r="962" ht="14.25" customHeight="1">
      <c r="I962" s="32"/>
      <c r="J962" s="33"/>
    </row>
    <row r="963" ht="14.25" customHeight="1">
      <c r="I963" s="32"/>
      <c r="J963" s="33"/>
    </row>
    <row r="964" ht="14.25" customHeight="1">
      <c r="I964" s="32"/>
      <c r="J964" s="33"/>
    </row>
    <row r="965" ht="14.25" customHeight="1">
      <c r="I965" s="32"/>
      <c r="J965" s="33"/>
    </row>
    <row r="966" ht="14.25" customHeight="1">
      <c r="I966" s="32"/>
      <c r="J966" s="33"/>
    </row>
    <row r="967" ht="14.25" customHeight="1">
      <c r="I967" s="32"/>
      <c r="J967" s="33"/>
    </row>
    <row r="968" ht="14.25" customHeight="1">
      <c r="I968" s="32"/>
      <c r="J968" s="33"/>
    </row>
    <row r="969" ht="14.25" customHeight="1">
      <c r="I969" s="32"/>
      <c r="J969" s="33"/>
    </row>
    <row r="970" ht="14.25" customHeight="1">
      <c r="I970" s="32"/>
      <c r="J970" s="33"/>
    </row>
    <row r="971" ht="14.25" customHeight="1">
      <c r="I971" s="32"/>
      <c r="J971" s="33"/>
    </row>
    <row r="972" ht="14.25" customHeight="1">
      <c r="I972" s="32"/>
      <c r="J972" s="33"/>
    </row>
    <row r="973" ht="14.25" customHeight="1">
      <c r="I973" s="32"/>
      <c r="J973" s="33"/>
    </row>
    <row r="974" ht="14.25" customHeight="1">
      <c r="I974" s="32"/>
      <c r="J974" s="33"/>
    </row>
    <row r="975" ht="14.25" customHeight="1">
      <c r="I975" s="32"/>
      <c r="J975" s="33"/>
    </row>
    <row r="976" ht="14.25" customHeight="1">
      <c r="I976" s="32"/>
      <c r="J976" s="33"/>
    </row>
    <row r="977" ht="14.25" customHeight="1">
      <c r="I977" s="32"/>
      <c r="J977" s="33"/>
    </row>
    <row r="978" ht="14.25" customHeight="1">
      <c r="I978" s="32"/>
      <c r="J978" s="33"/>
    </row>
    <row r="979" ht="14.25" customHeight="1">
      <c r="I979" s="32"/>
      <c r="J979" s="33"/>
    </row>
    <row r="980" ht="14.25" customHeight="1">
      <c r="I980" s="32"/>
      <c r="J980" s="33"/>
    </row>
    <row r="981" ht="14.25" customHeight="1">
      <c r="I981" s="32"/>
      <c r="J981" s="33"/>
    </row>
    <row r="982" ht="14.25" customHeight="1">
      <c r="I982" s="32"/>
      <c r="J982" s="33"/>
    </row>
    <row r="983" ht="14.25" customHeight="1">
      <c r="I983" s="32"/>
      <c r="J983" s="33"/>
    </row>
    <row r="984" ht="14.25" customHeight="1">
      <c r="I984" s="32"/>
      <c r="J984" s="33"/>
    </row>
    <row r="985" ht="14.25" customHeight="1">
      <c r="I985" s="32"/>
      <c r="J985" s="33"/>
    </row>
    <row r="986" ht="14.25" customHeight="1">
      <c r="I986" s="32"/>
      <c r="J986" s="33"/>
    </row>
    <row r="987" ht="14.25" customHeight="1">
      <c r="I987" s="32"/>
      <c r="J987" s="33"/>
    </row>
    <row r="988" ht="14.25" customHeight="1">
      <c r="I988" s="32"/>
      <c r="J988" s="33"/>
    </row>
    <row r="989" ht="14.25" customHeight="1">
      <c r="I989" s="32"/>
      <c r="J989" s="33"/>
    </row>
    <row r="990" ht="14.25" customHeight="1">
      <c r="I990" s="32"/>
      <c r="J990" s="33"/>
    </row>
    <row r="991" ht="14.25" customHeight="1">
      <c r="I991" s="32"/>
      <c r="J991" s="33"/>
    </row>
    <row r="992" ht="14.25" customHeight="1">
      <c r="I992" s="32"/>
      <c r="J992" s="33"/>
    </row>
    <row r="993" ht="14.25" customHeight="1">
      <c r="I993" s="32"/>
      <c r="J993" s="33"/>
    </row>
    <row r="994" ht="14.25" customHeight="1">
      <c r="I994" s="32"/>
      <c r="J994" s="33"/>
    </row>
    <row r="995" ht="14.25" customHeight="1">
      <c r="I995" s="32"/>
      <c r="J995" s="33"/>
    </row>
    <row r="996" ht="14.25" customHeight="1">
      <c r="I996" s="32"/>
      <c r="J996" s="33"/>
    </row>
    <row r="997" ht="14.25" customHeight="1">
      <c r="I997" s="32"/>
      <c r="J997" s="33"/>
    </row>
    <row r="998" ht="14.25" customHeight="1">
      <c r="I998" s="32"/>
      <c r="J998" s="33"/>
    </row>
    <row r="999" ht="14.25" customHeight="1">
      <c r="I999" s="32"/>
      <c r="J999" s="33"/>
    </row>
    <row r="1000" ht="14.25" customHeight="1">
      <c r="I1000" s="32"/>
      <c r="J1000" s="33"/>
    </row>
  </sheetData>
  <mergeCells count="75">
    <mergeCell ref="B47:F47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9:F59"/>
    <mergeCell ref="B60:F60"/>
    <mergeCell ref="B75:F75"/>
    <mergeCell ref="B76:F76"/>
    <mergeCell ref="B77:F77"/>
    <mergeCell ref="B78:F78"/>
    <mergeCell ref="B79:F79"/>
    <mergeCell ref="B80:F80"/>
    <mergeCell ref="B81:F81"/>
    <mergeCell ref="A83:F83"/>
    <mergeCell ref="B68:F68"/>
    <mergeCell ref="B69:F69"/>
    <mergeCell ref="B70:F70"/>
    <mergeCell ref="B71:F71"/>
    <mergeCell ref="B72:F72"/>
    <mergeCell ref="B73:F73"/>
    <mergeCell ref="B74:F74"/>
    <mergeCell ref="I1:M1"/>
    <mergeCell ref="A2:N2"/>
    <mergeCell ref="B3:F3"/>
    <mergeCell ref="A4:N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5:F25"/>
    <mergeCell ref="A26:N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61:F61"/>
    <mergeCell ref="B62:F62"/>
    <mergeCell ref="B63:F63"/>
    <mergeCell ref="B64:F64"/>
    <mergeCell ref="B66:F66"/>
    <mergeCell ref="B67:F67"/>
  </mergeCells>
  <printOptions/>
  <pageMargins bottom="0.75" footer="0.0" header="0.0" left="0.7" right="0.7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2021-02-11T07:24:03Z</dcterms:created>
  <dc:creator>Natalia</dc:creator>
</cp:coreProperties>
</file>