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E3126BC-D45E-4718-960D-C5DF271C7128}" xr6:coauthVersionLast="47" xr6:coauthVersionMax="47" xr10:uidLastSave="{00000000-0000-0000-0000-000000000000}"/>
  <bookViews>
    <workbookView xWindow="1596" yWindow="96" windowWidth="16020" windowHeight="11376" xr2:uid="{00000000-000D-0000-FFFF-FFFF00000000}"/>
  </bookViews>
  <sheets>
    <sheet name="КП" sheetId="4" r:id="rId1"/>
  </sheets>
  <calcPr calcId="181029"/>
</workbook>
</file>

<file path=xl/calcChain.xml><?xml version="1.0" encoding="utf-8"?>
<calcChain xmlns="http://schemas.openxmlformats.org/spreadsheetml/2006/main">
  <c r="F47" i="4" l="1"/>
  <c r="F57" i="4"/>
  <c r="F66" i="4"/>
  <c r="F86" i="4"/>
  <c r="F65" i="4"/>
  <c r="F85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9" i="4"/>
  <c r="F50" i="4"/>
  <c r="F51" i="4"/>
  <c r="F52" i="4"/>
  <c r="F53" i="4"/>
  <c r="F54" i="4"/>
  <c r="F55" i="4"/>
  <c r="F59" i="4"/>
  <c r="F60" i="4"/>
  <c r="F61" i="4"/>
  <c r="F62" i="4"/>
  <c r="F63" i="4"/>
  <c r="F64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25" i="4"/>
  <c r="F22" i="4"/>
  <c r="F26" i="4"/>
  <c r="F27" i="4"/>
  <c r="F28" i="4"/>
  <c r="F19" i="4"/>
  <c r="F21" i="4"/>
  <c r="F23" i="4"/>
  <c r="F24" i="4"/>
  <c r="A19" i="4"/>
  <c r="A20" i="4" s="1"/>
  <c r="A21" i="4" s="1"/>
  <c r="A22" i="4" s="1"/>
  <c r="A23" i="4" s="1"/>
  <c r="A24" i="4" s="1"/>
  <c r="A25" i="4" s="1"/>
  <c r="A26" i="4" s="1"/>
  <c r="F20" i="4"/>
  <c r="F87" i="4" l="1"/>
  <c r="A27" i="4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50" i="4" l="1"/>
  <c r="A51" i="4" s="1"/>
  <c r="A52" i="4" s="1"/>
  <c r="A53" i="4" s="1"/>
  <c r="A54" i="4" s="1"/>
  <c r="A55" i="4" s="1"/>
  <c r="A60" i="4" s="1"/>
  <c r="A61" i="4" s="1"/>
  <c r="A62" i="4" s="1"/>
  <c r="A63" i="4" s="1"/>
  <c r="A64" i="4" s="1"/>
  <c r="A46" i="4"/>
  <c r="F88" i="4"/>
  <c r="A65" i="4" l="1"/>
  <c r="A69" i="4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56" i="4"/>
  <c r="F46" i="4"/>
  <c r="F56" i="4"/>
</calcChain>
</file>

<file path=xl/sharedStrings.xml><?xml version="1.0" encoding="utf-8"?>
<sst xmlns="http://schemas.openxmlformats.org/spreadsheetml/2006/main" count="155" uniqueCount="86">
  <si>
    <t>№п\п.</t>
  </si>
  <si>
    <t>Ед. изм.</t>
  </si>
  <si>
    <t>Кол-во</t>
  </si>
  <si>
    <t xml:space="preserve">Цена един. (руб.) </t>
  </si>
  <si>
    <t>Стоимость (руб.)</t>
  </si>
  <si>
    <t>ООО «ПЕРСПЕКТИВНЫЕ ЭНЕРГЕТИЧЕСКИЕ РЕШЕНИЯ»</t>
  </si>
  <si>
    <t>ИНН 5050114115</t>
  </si>
  <si>
    <t>КПП 505001001</t>
  </si>
  <si>
    <t>ОГРН 1145050005682</t>
  </si>
  <si>
    <t>ОКПО 34900904</t>
  </si>
  <si>
    <t>ОКАТО 46480000000</t>
  </si>
  <si>
    <t>Коммерческое предложение</t>
  </si>
  <si>
    <t>Наименование работ и затрат</t>
  </si>
  <si>
    <t>м</t>
  </si>
  <si>
    <t>ВСЕГО по всем работам:</t>
  </si>
  <si>
    <t>в том числе НДС-20%</t>
  </si>
  <si>
    <t>С Уважением Генеральный директор</t>
  </si>
  <si>
    <t>шт</t>
  </si>
  <si>
    <t>Р/с 40702810300000067192</t>
  </si>
  <si>
    <t>В филиале «ЦЕНТРАЛЬНЫЙ» Банка ВТБ ПАО г.Москва</t>
  </si>
  <si>
    <t>К/с 30101810145250000411</t>
  </si>
  <si>
    <t>БИК 044525411</t>
  </si>
  <si>
    <t>Генеральный директор Штаненко С.В.</t>
  </si>
  <si>
    <t>Тел.+7-909-914-62-08 Е-mail: shtanenko1974@yandex.ru</t>
  </si>
  <si>
    <t>Адрес: 141108, Московская область, Г.О. Щелково, г. Щелково, ул. Советская, вл. 16, помещ. 63</t>
  </si>
  <si>
    <t>ИТОГО по разделу 1:</t>
  </si>
  <si>
    <t>ИТОГО по разделу 2:</t>
  </si>
  <si>
    <t>Штаненко С.В.</t>
  </si>
  <si>
    <t>на ремонт этожного щита</t>
  </si>
  <si>
    <t>Раздел 1: Силовое электрооборудование</t>
  </si>
  <si>
    <t>Монтаж щита распределительного ЩР1…ЩР22, навесного исполнения, с одним вводом на 125 А, масса единицы не более 50кг</t>
  </si>
  <si>
    <t>Монтаж ящика с понижающими трансформаторами 
ЯТП-0,25-220/12 с розеткой</t>
  </si>
  <si>
    <t>комплект</t>
  </si>
  <si>
    <t>Монтаж щита силового ЩС для питания силового электрооборудования (компрессоры, щиты управления воротами, контактная машина, автомат газирования воды) с вводным автоматом на 250А</t>
  </si>
  <si>
    <t>Монтаж щита управления воротами ЩУ корпус металлический ЩРн-48-620х310х120-IP31-УХЛ3-КЭАЗ</t>
  </si>
  <si>
    <t>Прокладка кабеля ВВГнг(А)-LS-1 ож сеч. 5х35 мм2</t>
  </si>
  <si>
    <t>Прокладка кабеля ВВГнг(А)-LS-1 ож сеч. 5х10 мм2</t>
  </si>
  <si>
    <t>Прокладка кабеля ВВГнг(А)-LS-1 ож сеч. 5х2,5 мм2</t>
  </si>
  <si>
    <t>Прокладка кабеля ВВГнг(А)-LS-1 ож сеч. 3х2,5 мм2</t>
  </si>
  <si>
    <t>Опрессовка кабеля наконечниками кабельными медными ТМ 35-10-10,
ном. сечение 35 мм2</t>
  </si>
  <si>
    <t>Светильник светодиодный 
LED СРП-01-1000Лм 12в 10м
переносной  12В со штепсельной вилкой</t>
  </si>
  <si>
    <t>Монтаж розетки одинарной накладной 2Р+Е, 16А, 250В, IP44</t>
  </si>
  <si>
    <t>Лоток листовой перфорированный 
ЛЛПЗ 400-100-3 s-1,5 ГЦ,  
l=3000 мм, h=100 мм, b=400мм, монтаж в бетонные лотки с металлическими закладными деталями для крепления</t>
  </si>
  <si>
    <t>Труба ПВХ гибкая гофр. д.50мм, лёгкая с протяжкой, 30м, цвет серый арт. 9195030</t>
  </si>
  <si>
    <t>Скоба двухлапковая из оцинкованной стали с покрытием СМД-П 48-50</t>
  </si>
  <si>
    <t>Монтаж коробки ответвительной шинопровода ШМА-73 250 А У2033</t>
  </si>
  <si>
    <t>Монтаж трубы ПВХ гибкой гофр. д.25мм, лёгкой с протяжкой, 25м, цвет серый
арт. 9192525</t>
  </si>
  <si>
    <t>Скоба двухлапковая из оцинкованной стали с покрытием СМД-П 25-26</t>
  </si>
  <si>
    <t>Крепление трубы электротехнической стальной оцинкованной
ø50x1,2x3000 мм 6008-50L3 (прокладка кабеля от токопровода до ЩР)</t>
  </si>
  <si>
    <t xml:space="preserve">Монтаж шкафа питания вентиляцией, с вводным автоматом на 125А </t>
  </si>
  <si>
    <t>Монтаж короба с крышкой с направляющими для установки разделителей TA-GN 25х30 или аналога</t>
  </si>
  <si>
    <t>Монтаж трубы ПВХ гибкой гофр. д.25мм, лёгкой с протяжкой, цвет серый
арт. 9192525</t>
  </si>
  <si>
    <t>Монтаж внутреннего заземления здания из полосы стальной сеч. 40х4</t>
  </si>
  <si>
    <t>Раздел 2: Наружное освещение</t>
  </si>
  <si>
    <t>Монтаж ящика управления освещением ЯУО9601-3474 автоматические выключатели 3P 1х32А 1P 1х1А контактор 1х25А таймер фотореле IEK
арт. NKU10-YAUO-96013474-01</t>
  </si>
  <si>
    <t>Прокладка кабеля ВВГнг(А)- LS-1 ож сеч. 5х6 мм2</t>
  </si>
  <si>
    <t>Прокладка кабеля ВВГнг(А)- LS-1 ож сеч. 3х2,5 мм2</t>
  </si>
  <si>
    <t>Монтаж светодиодного светильника VARTON прожектор FL-PRO 60° 50 Вт 5000 K RAL7045 Муар
арт. V1-I0-70589-04L07-6505050</t>
  </si>
  <si>
    <t>Монтаж скобы металлической
двухлапковой d 25-26мм</t>
  </si>
  <si>
    <t>Монтаж металлорукава РЗ-ЦПнг-LS-25 с протяжкой</t>
  </si>
  <si>
    <t>Монтаж коробки распределительной 150х110x70 IP55</t>
  </si>
  <si>
    <t>Прокладка кабеля ВВГнг(А)-FRLS-1 ож сеч. 3х2,5 мм2</t>
  </si>
  <si>
    <t>Монтаж светодиодного светильника VARTON промышленный OLYMP 2.0 250 Вт 5000 K класс защиты IP65 угол 60 градусов
арт. V1-I0-70608-04L07-6525050</t>
  </si>
  <si>
    <t>Монтаж блока аварийного питания EM-RECOVERY 300 Вт IP65 1 час 
арт. V1-EM-00478-21A01-6530000</t>
  </si>
  <si>
    <t>Монтаж трубы ПВХ гибкой гофр. д.25мм, лёгкая с протяжкой, 25м, цвет серый
арт. 9192525</t>
  </si>
  <si>
    <t>Монтаж скобы металлической двухлапковой d 25-26мм</t>
  </si>
  <si>
    <t>Раздел 3: Электрическое освещение</t>
  </si>
  <si>
    <t>Раздел 4: АБК Электрическое освещение</t>
  </si>
  <si>
    <t>Монтаж щита распределительного ЩРО навесного исполнения, с одним вводом на 63А</t>
  </si>
  <si>
    <t>Монтаж щита распределительного ЩАО навесного исполнения, с одним вводом на 63А</t>
  </si>
  <si>
    <t>Монтаж панели ППУ в комплекте с АВР, навесного исполнения, с двумя вводами на 25А</t>
  </si>
  <si>
    <t>Прокладка кабеля ВВГнг(А)-LS-1 ож сеч. 5х6 мм2</t>
  </si>
  <si>
    <t>Монтаж светодиодного светильника VARTON A070 2.0 офисный встраиваемый/накладной 20 Вт 4000 K 595x595x50 мм IP40 с рассеивателем опал
арт. V1-A0-0LL70-01OP0-4002040</t>
  </si>
  <si>
    <t>Монтаж светодиодного светильника VARTON A070 2.0 офисный встраиваемый/накладной 20 Вт 4000 K 595x595x50 мм IP40 с рассеивателем опал 
EM 1h
арт. V1-A0-0LL70-01OPА-4002040</t>
  </si>
  <si>
    <t>Монтаж светодиодного светильника VARTON DL-01 круглый встраиваемый 190х70 мм 25 Вт 4000 K IP54 RAL9010 белый матовый
арт. V1-R0-00083-10000-4402540</t>
  </si>
  <si>
    <t>Монтаж светодиодного светильника VARTON ЖКХ Круг 10 Вт IP65 185х70 мм антивандальный 4000 K 1/10
арт. V1-U0-00005-21000-6501040</t>
  </si>
  <si>
    <t>Монтаж выключателя однополюсного для открытой установки, одноклавишного, ~220В, 10А, IP20</t>
  </si>
  <si>
    <t>Монтаж выключателя однополюсного для открытой установки, одноклавишного, ~220В, 10А, IP54</t>
  </si>
  <si>
    <t>Монтаж переключателя однополюсного на два направления для открытой установки, ~220В, 10А, IP20</t>
  </si>
  <si>
    <t>Монтаж розетки силовой 2Р+Е, со шторками,  «Viva», 2мод., цвет белый 
арт. 45005</t>
  </si>
  <si>
    <t>Монтаж короба с крышкой TA-GN 25x30  L=2м арт. 00323</t>
  </si>
  <si>
    <t>Монтаж лотка проволочного 
ЛП 50-35-3 s-4,0 ГЦ, L=3 м
арт. 227134</t>
  </si>
  <si>
    <t>Расходный материал</t>
  </si>
  <si>
    <t>ИТОГО по разделу 4:</t>
  </si>
  <si>
    <t>ИТОГО по разделу 3:</t>
  </si>
  <si>
    <t xml:space="preserve">Монтаж ящика с рубильником и штепсельным разъемом (380В)
ЯВЗШ-31 100А IP54 ППН-33 63А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</si>
</sst>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topLeftCell="A81" zoomScale="90" zoomScaleNormal="90" workbookViewId="0">
      <selection activeCell="H40" sqref="H40"/>
    </sheetView>
  </sheetViews>
  <sheetFormatPr defaultColWidth="9.109375" defaultRowHeight="15.6" x14ac:dyDescent="0.3"/>
  <cols>
    <col min="1" max="1" width="7" style="1" customWidth="1"/>
    <col min="2" max="2" width="39.44140625" style="1" customWidth="1"/>
    <col min="3" max="3" width="11.109375" style="1" customWidth="1"/>
    <col min="4" max="4" width="10.5546875" style="1" customWidth="1"/>
    <col min="5" max="5" width="12.88671875" style="1" customWidth="1"/>
    <col min="6" max="6" width="15.33203125" style="1" customWidth="1"/>
    <col min="7" max="7" width="13" style="1" bestFit="1" customWidth="1"/>
    <col min="8" max="8" width="9.88671875" style="1" customWidth="1"/>
    <col min="9" max="16384" width="9.109375" style="1"/>
  </cols>
  <sheetData>
    <row r="1" spans="1:7" ht="20.55" customHeight="1" x14ac:dyDescent="0.3">
      <c r="A1" s="20" t="s">
        <v>5</v>
      </c>
      <c r="B1" s="20"/>
      <c r="C1" s="20"/>
      <c r="D1" s="20"/>
      <c r="E1" s="20"/>
      <c r="F1" s="20"/>
    </row>
    <row r="2" spans="1:7" s="14" customFormat="1" ht="13.2" x14ac:dyDescent="0.25">
      <c r="A2" s="13" t="s">
        <v>24</v>
      </c>
      <c r="E2" s="15"/>
    </row>
    <row r="3" spans="1:7" s="14" customFormat="1" ht="13.2" x14ac:dyDescent="0.25">
      <c r="A3" s="13" t="s">
        <v>6</v>
      </c>
      <c r="E3" s="15"/>
    </row>
    <row r="4" spans="1:7" s="14" customFormat="1" ht="13.2" x14ac:dyDescent="0.25">
      <c r="A4" s="13" t="s">
        <v>7</v>
      </c>
      <c r="E4" s="15"/>
    </row>
    <row r="5" spans="1:7" s="14" customFormat="1" ht="13.2" x14ac:dyDescent="0.25">
      <c r="A5" s="13" t="s">
        <v>8</v>
      </c>
      <c r="E5" s="15"/>
    </row>
    <row r="6" spans="1:7" s="14" customFormat="1" ht="13.2" x14ac:dyDescent="0.25">
      <c r="A6" s="13" t="s">
        <v>9</v>
      </c>
      <c r="E6" s="15"/>
    </row>
    <row r="7" spans="1:7" s="14" customFormat="1" ht="13.2" x14ac:dyDescent="0.25">
      <c r="A7" s="13" t="s">
        <v>10</v>
      </c>
      <c r="E7" s="15"/>
    </row>
    <row r="8" spans="1:7" s="14" customFormat="1" ht="13.2" x14ac:dyDescent="0.25">
      <c r="A8" s="13" t="s">
        <v>18</v>
      </c>
      <c r="E8" s="15"/>
    </row>
    <row r="9" spans="1:7" s="14" customFormat="1" ht="13.2" x14ac:dyDescent="0.25">
      <c r="A9" s="13" t="s">
        <v>19</v>
      </c>
      <c r="E9" s="15"/>
    </row>
    <row r="10" spans="1:7" s="14" customFormat="1" ht="13.2" x14ac:dyDescent="0.25">
      <c r="A10" s="13" t="s">
        <v>20</v>
      </c>
      <c r="E10" s="15"/>
    </row>
    <row r="11" spans="1:7" s="14" customFormat="1" ht="13.2" x14ac:dyDescent="0.25">
      <c r="A11" s="13" t="s">
        <v>21</v>
      </c>
      <c r="E11" s="15"/>
    </row>
    <row r="12" spans="1:7" s="16" customFormat="1" ht="13.2" x14ac:dyDescent="0.25">
      <c r="A12" s="16" t="s">
        <v>23</v>
      </c>
      <c r="E12" s="17"/>
    </row>
    <row r="13" spans="1:7" s="16" customFormat="1" ht="13.2" x14ac:dyDescent="0.25">
      <c r="A13" s="16" t="s">
        <v>22</v>
      </c>
      <c r="E13" s="17"/>
    </row>
    <row r="14" spans="1:7" s="2" customFormat="1" ht="19.8" customHeight="1" x14ac:dyDescent="0.3">
      <c r="A14" s="21" t="s">
        <v>11</v>
      </c>
      <c r="B14" s="21"/>
      <c r="C14" s="21"/>
      <c r="D14" s="21"/>
      <c r="E14" s="21"/>
      <c r="F14" s="21"/>
      <c r="G14" s="3"/>
    </row>
    <row r="15" spans="1:7" s="2" customFormat="1" ht="19.8" customHeight="1" x14ac:dyDescent="0.3">
      <c r="A15" s="21" t="s">
        <v>28</v>
      </c>
      <c r="B15" s="21"/>
      <c r="C15" s="21"/>
      <c r="D15" s="21"/>
      <c r="E15" s="21"/>
      <c r="F15" s="21"/>
      <c r="G15" s="3"/>
    </row>
    <row r="16" spans="1:7" s="2" customFormat="1" ht="10.050000000000001" customHeight="1" x14ac:dyDescent="0.3">
      <c r="A16" s="4"/>
      <c r="B16" s="4"/>
      <c r="C16" s="4"/>
      <c r="D16" s="4"/>
      <c r="E16" s="4"/>
      <c r="F16" s="4"/>
      <c r="G16" s="3"/>
    </row>
    <row r="17" spans="1:6" s="5" customFormat="1" ht="39.75" customHeight="1" x14ac:dyDescent="0.3">
      <c r="A17" s="18" t="s">
        <v>0</v>
      </c>
      <c r="B17" s="18" t="s">
        <v>12</v>
      </c>
      <c r="C17" s="18" t="s">
        <v>1</v>
      </c>
      <c r="D17" s="18" t="s">
        <v>2</v>
      </c>
      <c r="E17" s="19" t="s">
        <v>3</v>
      </c>
      <c r="F17" s="19" t="s">
        <v>4</v>
      </c>
    </row>
    <row r="18" spans="1:6" s="7" customFormat="1" ht="28.8" customHeight="1" x14ac:dyDescent="0.3">
      <c r="A18" s="30"/>
      <c r="B18" s="31" t="s">
        <v>29</v>
      </c>
      <c r="C18" s="32"/>
      <c r="D18" s="32"/>
      <c r="E18" s="32"/>
      <c r="F18" s="32"/>
    </row>
    <row r="19" spans="1:6" s="11" customFormat="1" ht="55.2" x14ac:dyDescent="0.3">
      <c r="A19" s="8">
        <f>A18+1</f>
        <v>1</v>
      </c>
      <c r="B19" s="9" t="s">
        <v>30</v>
      </c>
      <c r="C19" s="10" t="s">
        <v>32</v>
      </c>
      <c r="D19" s="10">
        <v>22</v>
      </c>
      <c r="E19" s="10">
        <v>12000</v>
      </c>
      <c r="F19" s="10">
        <f t="shared" ref="F19:F85" si="0">D19*E19</f>
        <v>264000</v>
      </c>
    </row>
    <row r="20" spans="1:6" s="11" customFormat="1" ht="41.4" x14ac:dyDescent="0.3">
      <c r="A20" s="8">
        <f t="shared" ref="A20:A85" si="1">A19+1</f>
        <v>2</v>
      </c>
      <c r="B20" s="9" t="s">
        <v>85</v>
      </c>
      <c r="C20" s="10" t="s">
        <v>32</v>
      </c>
      <c r="D20" s="10">
        <v>75</v>
      </c>
      <c r="E20" s="10">
        <v>5000</v>
      </c>
      <c r="F20" s="10">
        <f t="shared" si="0"/>
        <v>375000</v>
      </c>
    </row>
    <row r="21" spans="1:6" s="11" customFormat="1" ht="41.4" x14ac:dyDescent="0.3">
      <c r="A21" s="8">
        <f t="shared" si="1"/>
        <v>3</v>
      </c>
      <c r="B21" s="9" t="s">
        <v>31</v>
      </c>
      <c r="C21" s="10" t="s">
        <v>32</v>
      </c>
      <c r="D21" s="10">
        <v>16</v>
      </c>
      <c r="E21" s="10">
        <v>1300</v>
      </c>
      <c r="F21" s="10">
        <f t="shared" si="0"/>
        <v>20800</v>
      </c>
    </row>
    <row r="22" spans="1:6" s="11" customFormat="1" ht="82.8" x14ac:dyDescent="0.3">
      <c r="A22" s="8">
        <f t="shared" si="1"/>
        <v>4</v>
      </c>
      <c r="B22" s="9" t="s">
        <v>33</v>
      </c>
      <c r="C22" s="10" t="s">
        <v>32</v>
      </c>
      <c r="D22" s="10">
        <v>1</v>
      </c>
      <c r="E22" s="10">
        <v>17000</v>
      </c>
      <c r="F22" s="10">
        <f t="shared" si="0"/>
        <v>17000</v>
      </c>
    </row>
    <row r="23" spans="1:6" s="11" customFormat="1" ht="41.4" x14ac:dyDescent="0.3">
      <c r="A23" s="8">
        <f t="shared" si="1"/>
        <v>5</v>
      </c>
      <c r="B23" s="9" t="s">
        <v>34</v>
      </c>
      <c r="C23" s="10" t="s">
        <v>32</v>
      </c>
      <c r="D23" s="10">
        <v>2</v>
      </c>
      <c r="E23" s="10">
        <v>5000</v>
      </c>
      <c r="F23" s="10">
        <f t="shared" si="0"/>
        <v>10000</v>
      </c>
    </row>
    <row r="24" spans="1:6" s="11" customFormat="1" ht="27.6" x14ac:dyDescent="0.3">
      <c r="A24" s="8">
        <f t="shared" si="1"/>
        <v>6</v>
      </c>
      <c r="B24" s="9" t="s">
        <v>35</v>
      </c>
      <c r="C24" s="10" t="s">
        <v>13</v>
      </c>
      <c r="D24" s="10">
        <v>720</v>
      </c>
      <c r="E24" s="10">
        <v>380</v>
      </c>
      <c r="F24" s="10">
        <f t="shared" si="0"/>
        <v>273600</v>
      </c>
    </row>
    <row r="25" spans="1:6" s="11" customFormat="1" ht="27.6" x14ac:dyDescent="0.3">
      <c r="A25" s="8">
        <f t="shared" si="1"/>
        <v>7</v>
      </c>
      <c r="B25" s="9" t="s">
        <v>36</v>
      </c>
      <c r="C25" s="10" t="s">
        <v>13</v>
      </c>
      <c r="D25" s="10">
        <v>1700</v>
      </c>
      <c r="E25" s="10">
        <v>280</v>
      </c>
      <c r="F25" s="10">
        <f t="shared" si="0"/>
        <v>476000</v>
      </c>
    </row>
    <row r="26" spans="1:6" s="11" customFormat="1" ht="27.6" x14ac:dyDescent="0.3">
      <c r="A26" s="8">
        <f t="shared" si="1"/>
        <v>8</v>
      </c>
      <c r="B26" s="9" t="s">
        <v>37</v>
      </c>
      <c r="C26" s="10" t="s">
        <v>13</v>
      </c>
      <c r="D26" s="10">
        <v>400</v>
      </c>
      <c r="E26" s="10">
        <v>180</v>
      </c>
      <c r="F26" s="10">
        <f t="shared" si="0"/>
        <v>72000</v>
      </c>
    </row>
    <row r="27" spans="1:6" s="11" customFormat="1" ht="27.6" x14ac:dyDescent="0.3">
      <c r="A27" s="8">
        <f t="shared" si="1"/>
        <v>9</v>
      </c>
      <c r="B27" s="9" t="s">
        <v>38</v>
      </c>
      <c r="C27" s="10" t="s">
        <v>13</v>
      </c>
      <c r="D27" s="10">
        <v>500</v>
      </c>
      <c r="E27" s="10">
        <v>150</v>
      </c>
      <c r="F27" s="10">
        <f t="shared" si="0"/>
        <v>75000</v>
      </c>
    </row>
    <row r="28" spans="1:6" s="11" customFormat="1" ht="41.4" x14ac:dyDescent="0.3">
      <c r="A28" s="8">
        <f t="shared" si="1"/>
        <v>10</v>
      </c>
      <c r="B28" s="9" t="s">
        <v>39</v>
      </c>
      <c r="C28" s="10" t="s">
        <v>17</v>
      </c>
      <c r="D28" s="10">
        <v>270</v>
      </c>
      <c r="E28" s="10">
        <v>120</v>
      </c>
      <c r="F28" s="10">
        <f t="shared" si="0"/>
        <v>32400</v>
      </c>
    </row>
    <row r="29" spans="1:6" s="11" customFormat="1" ht="41.4" x14ac:dyDescent="0.3">
      <c r="A29" s="8">
        <f t="shared" si="1"/>
        <v>11</v>
      </c>
      <c r="B29" s="9" t="s">
        <v>40</v>
      </c>
      <c r="C29" s="10" t="s">
        <v>17</v>
      </c>
      <c r="D29" s="10">
        <v>16</v>
      </c>
      <c r="E29" s="10">
        <v>2500</v>
      </c>
      <c r="F29" s="10">
        <f t="shared" si="0"/>
        <v>40000</v>
      </c>
    </row>
    <row r="30" spans="1:6" s="11" customFormat="1" ht="27.6" x14ac:dyDescent="0.3">
      <c r="A30" s="8">
        <f t="shared" si="1"/>
        <v>12</v>
      </c>
      <c r="B30" s="9" t="s">
        <v>41</v>
      </c>
      <c r="C30" s="10" t="s">
        <v>17</v>
      </c>
      <c r="D30" s="10">
        <v>3</v>
      </c>
      <c r="E30" s="10">
        <v>1000</v>
      </c>
      <c r="F30" s="10">
        <f t="shared" si="0"/>
        <v>3000</v>
      </c>
    </row>
    <row r="31" spans="1:6" s="11" customFormat="1" ht="69" x14ac:dyDescent="0.3">
      <c r="A31" s="8">
        <f t="shared" si="1"/>
        <v>13</v>
      </c>
      <c r="B31" s="9" t="s">
        <v>42</v>
      </c>
      <c r="C31" s="10" t="s">
        <v>13</v>
      </c>
      <c r="D31" s="10">
        <v>500</v>
      </c>
      <c r="E31" s="10">
        <v>380</v>
      </c>
      <c r="F31" s="10">
        <f t="shared" si="0"/>
        <v>190000</v>
      </c>
    </row>
    <row r="32" spans="1:6" s="11" customFormat="1" ht="27.6" x14ac:dyDescent="0.3">
      <c r="A32" s="8">
        <f t="shared" si="1"/>
        <v>14</v>
      </c>
      <c r="B32" s="9" t="s">
        <v>45</v>
      </c>
      <c r="C32" s="10" t="s">
        <v>17</v>
      </c>
      <c r="D32" s="10">
        <v>20</v>
      </c>
      <c r="E32" s="10">
        <v>1800</v>
      </c>
      <c r="F32" s="10">
        <f t="shared" si="0"/>
        <v>36000</v>
      </c>
    </row>
    <row r="33" spans="1:6" s="11" customFormat="1" ht="27.6" x14ac:dyDescent="0.3">
      <c r="A33" s="8">
        <f t="shared" si="1"/>
        <v>15</v>
      </c>
      <c r="B33" s="9" t="s">
        <v>43</v>
      </c>
      <c r="C33" s="10" t="s">
        <v>13</v>
      </c>
      <c r="D33" s="10">
        <v>100</v>
      </c>
      <c r="E33" s="10">
        <v>35</v>
      </c>
      <c r="F33" s="10">
        <f t="shared" si="0"/>
        <v>3500</v>
      </c>
    </row>
    <row r="34" spans="1:6" s="11" customFormat="1" ht="41.4" x14ac:dyDescent="0.3">
      <c r="A34" s="8">
        <f t="shared" si="1"/>
        <v>16</v>
      </c>
      <c r="B34" s="9" t="s">
        <v>46</v>
      </c>
      <c r="C34" s="10" t="s">
        <v>13</v>
      </c>
      <c r="D34" s="10">
        <v>500</v>
      </c>
      <c r="E34" s="10">
        <v>35</v>
      </c>
      <c r="F34" s="10">
        <f t="shared" si="0"/>
        <v>17500</v>
      </c>
    </row>
    <row r="35" spans="1:6" s="11" customFormat="1" ht="27.6" x14ac:dyDescent="0.3">
      <c r="A35" s="8">
        <f t="shared" si="1"/>
        <v>17</v>
      </c>
      <c r="B35" s="9" t="s">
        <v>44</v>
      </c>
      <c r="C35" s="10" t="s">
        <v>17</v>
      </c>
      <c r="D35" s="10">
        <v>100</v>
      </c>
      <c r="E35" s="10">
        <v>20</v>
      </c>
      <c r="F35" s="10">
        <f t="shared" si="0"/>
        <v>2000</v>
      </c>
    </row>
    <row r="36" spans="1:6" s="11" customFormat="1" ht="27.6" x14ac:dyDescent="0.3">
      <c r="A36" s="8">
        <f t="shared" si="1"/>
        <v>18</v>
      </c>
      <c r="B36" s="9" t="s">
        <v>47</v>
      </c>
      <c r="C36" s="10" t="s">
        <v>17</v>
      </c>
      <c r="D36" s="10">
        <v>500</v>
      </c>
      <c r="E36" s="10">
        <v>20</v>
      </c>
      <c r="F36" s="10">
        <f t="shared" si="0"/>
        <v>10000</v>
      </c>
    </row>
    <row r="37" spans="1:6" s="11" customFormat="1" ht="55.2" x14ac:dyDescent="0.3">
      <c r="A37" s="8">
        <f t="shared" si="1"/>
        <v>19</v>
      </c>
      <c r="B37" s="9" t="s">
        <v>48</v>
      </c>
      <c r="C37" s="10" t="s">
        <v>13</v>
      </c>
      <c r="D37" s="10">
        <v>600</v>
      </c>
      <c r="E37" s="10">
        <v>210</v>
      </c>
      <c r="F37" s="10">
        <f t="shared" si="0"/>
        <v>126000</v>
      </c>
    </row>
    <row r="38" spans="1:6" s="11" customFormat="1" ht="27.6" x14ac:dyDescent="0.3">
      <c r="A38" s="8">
        <f t="shared" si="1"/>
        <v>20</v>
      </c>
      <c r="B38" s="9" t="s">
        <v>49</v>
      </c>
      <c r="C38" s="10" t="s">
        <v>32</v>
      </c>
      <c r="D38" s="10">
        <v>2</v>
      </c>
      <c r="E38" s="10">
        <v>7000</v>
      </c>
      <c r="F38" s="10">
        <f t="shared" si="0"/>
        <v>14000</v>
      </c>
    </row>
    <row r="39" spans="1:6" s="11" customFormat="1" ht="27.6" x14ac:dyDescent="0.3">
      <c r="A39" s="8">
        <f t="shared" si="1"/>
        <v>21</v>
      </c>
      <c r="B39" s="9" t="s">
        <v>36</v>
      </c>
      <c r="C39" s="10" t="s">
        <v>13</v>
      </c>
      <c r="D39" s="10">
        <v>200</v>
      </c>
      <c r="E39" s="10">
        <v>280</v>
      </c>
      <c r="F39" s="10">
        <f t="shared" si="0"/>
        <v>56000</v>
      </c>
    </row>
    <row r="40" spans="1:6" s="11" customFormat="1" ht="27.6" x14ac:dyDescent="0.3">
      <c r="A40" s="8">
        <f t="shared" si="1"/>
        <v>22</v>
      </c>
      <c r="B40" s="9" t="s">
        <v>37</v>
      </c>
      <c r="C40" s="10" t="s">
        <v>13</v>
      </c>
      <c r="D40" s="10">
        <v>300</v>
      </c>
      <c r="E40" s="10">
        <v>180</v>
      </c>
      <c r="F40" s="10">
        <f t="shared" si="0"/>
        <v>54000</v>
      </c>
    </row>
    <row r="41" spans="1:6" s="11" customFormat="1" ht="27.6" x14ac:dyDescent="0.3">
      <c r="A41" s="8">
        <f t="shared" si="1"/>
        <v>23</v>
      </c>
      <c r="B41" s="9" t="s">
        <v>38</v>
      </c>
      <c r="C41" s="10" t="s">
        <v>13</v>
      </c>
      <c r="D41" s="10">
        <v>300</v>
      </c>
      <c r="E41" s="10">
        <v>150</v>
      </c>
      <c r="F41" s="10">
        <f t="shared" si="0"/>
        <v>45000</v>
      </c>
    </row>
    <row r="42" spans="1:6" s="11" customFormat="1" ht="41.4" x14ac:dyDescent="0.3">
      <c r="A42" s="8">
        <f t="shared" si="1"/>
        <v>24</v>
      </c>
      <c r="B42" s="9" t="s">
        <v>50</v>
      </c>
      <c r="C42" s="10" t="s">
        <v>13</v>
      </c>
      <c r="D42" s="10">
        <v>60</v>
      </c>
      <c r="E42" s="10">
        <v>380</v>
      </c>
      <c r="F42" s="10">
        <f t="shared" si="0"/>
        <v>22800</v>
      </c>
    </row>
    <row r="43" spans="1:6" s="11" customFormat="1" ht="41.4" x14ac:dyDescent="0.3">
      <c r="A43" s="8">
        <f t="shared" si="1"/>
        <v>25</v>
      </c>
      <c r="B43" s="9" t="s">
        <v>51</v>
      </c>
      <c r="C43" s="10" t="s">
        <v>13</v>
      </c>
      <c r="D43" s="10">
        <v>300</v>
      </c>
      <c r="E43" s="10">
        <v>35</v>
      </c>
      <c r="F43" s="10">
        <f t="shared" si="0"/>
        <v>10500</v>
      </c>
    </row>
    <row r="44" spans="1:6" s="11" customFormat="1" ht="27.6" x14ac:dyDescent="0.3">
      <c r="A44" s="8">
        <f t="shared" si="1"/>
        <v>26</v>
      </c>
      <c r="B44" s="9" t="s">
        <v>47</v>
      </c>
      <c r="C44" s="10" t="s">
        <v>17</v>
      </c>
      <c r="D44" s="10">
        <v>300</v>
      </c>
      <c r="E44" s="10">
        <v>20</v>
      </c>
      <c r="F44" s="10">
        <f t="shared" si="0"/>
        <v>6000</v>
      </c>
    </row>
    <row r="45" spans="1:6" s="11" customFormat="1" ht="27.6" x14ac:dyDescent="0.3">
      <c r="A45" s="8">
        <f t="shared" si="1"/>
        <v>27</v>
      </c>
      <c r="B45" s="9" t="s">
        <v>52</v>
      </c>
      <c r="C45" s="10" t="s">
        <v>13</v>
      </c>
      <c r="D45" s="10">
        <v>200</v>
      </c>
      <c r="E45" s="10">
        <v>180</v>
      </c>
      <c r="F45" s="10">
        <f t="shared" si="0"/>
        <v>36000</v>
      </c>
    </row>
    <row r="46" spans="1:6" s="11" customFormat="1" x14ac:dyDescent="0.3">
      <c r="A46" s="8">
        <f t="shared" si="1"/>
        <v>28</v>
      </c>
      <c r="B46" s="9" t="s">
        <v>82</v>
      </c>
      <c r="C46" s="10" t="s">
        <v>32</v>
      </c>
      <c r="D46" s="10">
        <v>1</v>
      </c>
      <c r="E46" s="10">
        <v>41185.85</v>
      </c>
      <c r="F46" s="10">
        <f t="shared" si="0"/>
        <v>41185.85</v>
      </c>
    </row>
    <row r="47" spans="1:6" s="7" customFormat="1" ht="20.25" customHeight="1" x14ac:dyDescent="0.3">
      <c r="A47" s="22"/>
      <c r="B47" s="29" t="s">
        <v>25</v>
      </c>
      <c r="C47" s="29"/>
      <c r="D47" s="29"/>
      <c r="E47" s="29"/>
      <c r="F47" s="23">
        <f>SUM(F19:F46)</f>
        <v>2329285.85</v>
      </c>
    </row>
    <row r="48" spans="1:6" s="7" customFormat="1" ht="30" customHeight="1" x14ac:dyDescent="0.3">
      <c r="A48" s="30"/>
      <c r="B48" s="31" t="s">
        <v>53</v>
      </c>
      <c r="C48" s="32"/>
      <c r="D48" s="32"/>
      <c r="E48" s="32"/>
      <c r="F48" s="32"/>
    </row>
    <row r="49" spans="1:6" s="11" customFormat="1" ht="69" x14ac:dyDescent="0.3">
      <c r="A49" s="8">
        <v>29</v>
      </c>
      <c r="B49" s="9" t="s">
        <v>54</v>
      </c>
      <c r="C49" s="10" t="s">
        <v>32</v>
      </c>
      <c r="D49" s="10">
        <v>1</v>
      </c>
      <c r="E49" s="10">
        <v>5000</v>
      </c>
      <c r="F49" s="10">
        <f t="shared" si="0"/>
        <v>5000</v>
      </c>
    </row>
    <row r="50" spans="1:6" s="11" customFormat="1" ht="27.6" x14ac:dyDescent="0.3">
      <c r="A50" s="8">
        <f t="shared" si="1"/>
        <v>30</v>
      </c>
      <c r="B50" s="9" t="s">
        <v>55</v>
      </c>
      <c r="C50" s="10" t="s">
        <v>13</v>
      </c>
      <c r="D50" s="10">
        <v>30</v>
      </c>
      <c r="E50" s="10">
        <v>230</v>
      </c>
      <c r="F50" s="10">
        <f t="shared" si="0"/>
        <v>6900</v>
      </c>
    </row>
    <row r="51" spans="1:6" s="11" customFormat="1" ht="27.6" x14ac:dyDescent="0.3">
      <c r="A51" s="8">
        <f t="shared" si="1"/>
        <v>31</v>
      </c>
      <c r="B51" s="9" t="s">
        <v>56</v>
      </c>
      <c r="C51" s="10" t="s">
        <v>13</v>
      </c>
      <c r="D51" s="10">
        <v>300</v>
      </c>
      <c r="E51" s="10">
        <v>150</v>
      </c>
      <c r="F51" s="10">
        <f t="shared" si="0"/>
        <v>45000</v>
      </c>
    </row>
    <row r="52" spans="1:6" s="11" customFormat="1" ht="55.2" x14ac:dyDescent="0.3">
      <c r="A52" s="8">
        <f t="shared" si="1"/>
        <v>32</v>
      </c>
      <c r="B52" s="9" t="s">
        <v>57</v>
      </c>
      <c r="C52" s="10" t="s">
        <v>17</v>
      </c>
      <c r="D52" s="10">
        <v>23</v>
      </c>
      <c r="E52" s="10">
        <v>2500</v>
      </c>
      <c r="F52" s="10">
        <f t="shared" si="0"/>
        <v>57500</v>
      </c>
    </row>
    <row r="53" spans="1:6" s="11" customFormat="1" ht="27.6" x14ac:dyDescent="0.3">
      <c r="A53" s="8">
        <f t="shared" si="1"/>
        <v>33</v>
      </c>
      <c r="B53" s="9" t="s">
        <v>58</v>
      </c>
      <c r="C53" s="10" t="s">
        <v>17</v>
      </c>
      <c r="D53" s="10">
        <v>330</v>
      </c>
      <c r="E53" s="10">
        <v>20</v>
      </c>
      <c r="F53" s="10">
        <f t="shared" si="0"/>
        <v>6600</v>
      </c>
    </row>
    <row r="54" spans="1:6" s="11" customFormat="1" ht="27.6" x14ac:dyDescent="0.3">
      <c r="A54" s="8">
        <f t="shared" si="1"/>
        <v>34</v>
      </c>
      <c r="B54" s="9" t="s">
        <v>59</v>
      </c>
      <c r="C54" s="10" t="s">
        <v>13</v>
      </c>
      <c r="D54" s="10">
        <v>330</v>
      </c>
      <c r="E54" s="10">
        <v>70</v>
      </c>
      <c r="F54" s="10">
        <f t="shared" si="0"/>
        <v>23100</v>
      </c>
    </row>
    <row r="55" spans="1:6" s="11" customFormat="1" ht="27.6" x14ac:dyDescent="0.3">
      <c r="A55" s="8">
        <f t="shared" si="1"/>
        <v>35</v>
      </c>
      <c r="B55" s="9" t="s">
        <v>60</v>
      </c>
      <c r="C55" s="10" t="s">
        <v>17</v>
      </c>
      <c r="D55" s="10">
        <v>23</v>
      </c>
      <c r="E55" s="10">
        <v>400</v>
      </c>
      <c r="F55" s="10">
        <f t="shared" si="0"/>
        <v>9200</v>
      </c>
    </row>
    <row r="56" spans="1:6" s="11" customFormat="1" x14ac:dyDescent="0.3">
      <c r="A56" s="8">
        <f t="shared" si="1"/>
        <v>36</v>
      </c>
      <c r="B56" s="9" t="s">
        <v>82</v>
      </c>
      <c r="C56" s="10" t="s">
        <v>32</v>
      </c>
      <c r="D56" s="10">
        <v>1</v>
      </c>
      <c r="E56" s="10">
        <v>7270</v>
      </c>
      <c r="F56" s="10">
        <f t="shared" ref="F56" si="2">D56*E56</f>
        <v>7270</v>
      </c>
    </row>
    <row r="57" spans="1:6" s="7" customFormat="1" ht="20.25" customHeight="1" x14ac:dyDescent="0.3">
      <c r="A57" s="22"/>
      <c r="B57" s="29" t="s">
        <v>26</v>
      </c>
      <c r="C57" s="29"/>
      <c r="D57" s="29"/>
      <c r="E57" s="29"/>
      <c r="F57" s="23">
        <f>SUM(F49:F56)</f>
        <v>160570</v>
      </c>
    </row>
    <row r="58" spans="1:6" s="7" customFormat="1" ht="30" customHeight="1" x14ac:dyDescent="0.3">
      <c r="A58" s="30"/>
      <c r="B58" s="31" t="s">
        <v>66</v>
      </c>
      <c r="C58" s="32"/>
      <c r="D58" s="32"/>
      <c r="E58" s="32"/>
      <c r="F58" s="32"/>
    </row>
    <row r="59" spans="1:6" s="11" customFormat="1" ht="27.6" x14ac:dyDescent="0.3">
      <c r="A59" s="8">
        <v>37</v>
      </c>
      <c r="B59" s="9" t="s">
        <v>61</v>
      </c>
      <c r="C59" s="10" t="s">
        <v>13</v>
      </c>
      <c r="D59" s="10">
        <v>480</v>
      </c>
      <c r="E59" s="10">
        <v>150</v>
      </c>
      <c r="F59" s="10">
        <f t="shared" si="0"/>
        <v>72000</v>
      </c>
    </row>
    <row r="60" spans="1:6" s="11" customFormat="1" ht="69" x14ac:dyDescent="0.3">
      <c r="A60" s="8">
        <f t="shared" si="1"/>
        <v>38</v>
      </c>
      <c r="B60" s="9" t="s">
        <v>62</v>
      </c>
      <c r="C60" s="10" t="s">
        <v>17</v>
      </c>
      <c r="D60" s="10">
        <v>186</v>
      </c>
      <c r="E60" s="10">
        <v>2500</v>
      </c>
      <c r="F60" s="10">
        <f t="shared" si="0"/>
        <v>465000</v>
      </c>
    </row>
    <row r="61" spans="1:6" s="11" customFormat="1" ht="41.4" x14ac:dyDescent="0.3">
      <c r="A61" s="8">
        <f t="shared" si="1"/>
        <v>39</v>
      </c>
      <c r="B61" s="9" t="s">
        <v>63</v>
      </c>
      <c r="C61" s="10" t="s">
        <v>17</v>
      </c>
      <c r="D61" s="10">
        <v>16</v>
      </c>
      <c r="E61" s="10">
        <v>1200</v>
      </c>
      <c r="F61" s="10">
        <f t="shared" si="0"/>
        <v>19200</v>
      </c>
    </row>
    <row r="62" spans="1:6" s="11" customFormat="1" ht="27.6" x14ac:dyDescent="0.3">
      <c r="A62" s="8">
        <f t="shared" si="1"/>
        <v>40</v>
      </c>
      <c r="B62" s="9" t="s">
        <v>60</v>
      </c>
      <c r="C62" s="10" t="s">
        <v>17</v>
      </c>
      <c r="D62" s="10">
        <v>7</v>
      </c>
      <c r="E62" s="10">
        <v>400</v>
      </c>
      <c r="F62" s="10">
        <f t="shared" si="0"/>
        <v>2800</v>
      </c>
    </row>
    <row r="63" spans="1:6" s="11" customFormat="1" ht="41.4" x14ac:dyDescent="0.3">
      <c r="A63" s="8">
        <f t="shared" si="1"/>
        <v>41</v>
      </c>
      <c r="B63" s="9" t="s">
        <v>64</v>
      </c>
      <c r="C63" s="10" t="s">
        <v>13</v>
      </c>
      <c r="D63" s="10">
        <v>480</v>
      </c>
      <c r="E63" s="10">
        <v>35</v>
      </c>
      <c r="F63" s="10">
        <f t="shared" si="0"/>
        <v>16800</v>
      </c>
    </row>
    <row r="64" spans="1:6" s="11" customFormat="1" ht="27.6" x14ac:dyDescent="0.3">
      <c r="A64" s="8">
        <f t="shared" si="1"/>
        <v>42</v>
      </c>
      <c r="B64" s="9" t="s">
        <v>65</v>
      </c>
      <c r="C64" s="10" t="s">
        <v>17</v>
      </c>
      <c r="D64" s="10">
        <v>480</v>
      </c>
      <c r="E64" s="10">
        <v>20</v>
      </c>
      <c r="F64" s="10">
        <f t="shared" si="0"/>
        <v>9600</v>
      </c>
    </row>
    <row r="65" spans="1:6" s="11" customFormat="1" x14ac:dyDescent="0.3">
      <c r="A65" s="8">
        <f t="shared" si="1"/>
        <v>43</v>
      </c>
      <c r="B65" s="9" t="s">
        <v>82</v>
      </c>
      <c r="C65" s="10" t="s">
        <v>32</v>
      </c>
      <c r="D65" s="10">
        <v>1</v>
      </c>
      <c r="E65" s="10">
        <v>17700.330000000002</v>
      </c>
      <c r="F65" s="10">
        <f t="shared" si="0"/>
        <v>17700.330000000002</v>
      </c>
    </row>
    <row r="66" spans="1:6" s="7" customFormat="1" ht="20.25" customHeight="1" x14ac:dyDescent="0.3">
      <c r="A66" s="22"/>
      <c r="B66" s="29" t="s">
        <v>84</v>
      </c>
      <c r="C66" s="29"/>
      <c r="D66" s="29"/>
      <c r="E66" s="29"/>
      <c r="F66" s="23">
        <f>SUM(F59:F65)</f>
        <v>603100.32999999996</v>
      </c>
    </row>
    <row r="67" spans="1:6" s="7" customFormat="1" ht="26.4" customHeight="1" x14ac:dyDescent="0.3">
      <c r="A67" s="30"/>
      <c r="B67" s="31" t="s">
        <v>67</v>
      </c>
      <c r="C67" s="32"/>
      <c r="D67" s="32"/>
      <c r="E67" s="32"/>
      <c r="F67" s="32"/>
    </row>
    <row r="68" spans="1:6" s="11" customFormat="1" ht="41.4" x14ac:dyDescent="0.3">
      <c r="A68" s="8">
        <v>44</v>
      </c>
      <c r="B68" s="9" t="s">
        <v>68</v>
      </c>
      <c r="C68" s="10" t="s">
        <v>32</v>
      </c>
      <c r="D68" s="10">
        <v>1</v>
      </c>
      <c r="E68" s="10">
        <v>5000</v>
      </c>
      <c r="F68" s="10">
        <f t="shared" si="0"/>
        <v>5000</v>
      </c>
    </row>
    <row r="69" spans="1:6" s="11" customFormat="1" ht="41.4" x14ac:dyDescent="0.3">
      <c r="A69" s="8">
        <f t="shared" si="1"/>
        <v>45</v>
      </c>
      <c r="B69" s="9" t="s">
        <v>69</v>
      </c>
      <c r="C69" s="10" t="s">
        <v>32</v>
      </c>
      <c r="D69" s="10">
        <v>1</v>
      </c>
      <c r="E69" s="10">
        <v>3000</v>
      </c>
      <c r="F69" s="10">
        <f t="shared" si="0"/>
        <v>3000</v>
      </c>
    </row>
    <row r="70" spans="1:6" s="11" customFormat="1" ht="41.4" x14ac:dyDescent="0.3">
      <c r="A70" s="8">
        <f t="shared" si="1"/>
        <v>46</v>
      </c>
      <c r="B70" s="9" t="s">
        <v>70</v>
      </c>
      <c r="C70" s="10" t="s">
        <v>32</v>
      </c>
      <c r="D70" s="10">
        <v>1</v>
      </c>
      <c r="E70" s="10">
        <v>3000</v>
      </c>
      <c r="F70" s="10">
        <f t="shared" si="0"/>
        <v>3000</v>
      </c>
    </row>
    <row r="71" spans="1:6" s="11" customFormat="1" ht="27.6" x14ac:dyDescent="0.3">
      <c r="A71" s="8">
        <f t="shared" si="1"/>
        <v>47</v>
      </c>
      <c r="B71" s="9" t="s">
        <v>71</v>
      </c>
      <c r="C71" s="10" t="s">
        <v>13</v>
      </c>
      <c r="D71" s="10">
        <v>270</v>
      </c>
      <c r="E71" s="10">
        <v>230</v>
      </c>
      <c r="F71" s="10">
        <f t="shared" si="0"/>
        <v>62100</v>
      </c>
    </row>
    <row r="72" spans="1:6" s="11" customFormat="1" ht="27.6" x14ac:dyDescent="0.3">
      <c r="A72" s="8">
        <f t="shared" si="1"/>
        <v>48</v>
      </c>
      <c r="B72" s="9" t="s">
        <v>38</v>
      </c>
      <c r="C72" s="10" t="s">
        <v>13</v>
      </c>
      <c r="D72" s="10">
        <v>300</v>
      </c>
      <c r="E72" s="10">
        <v>150</v>
      </c>
      <c r="F72" s="10">
        <f t="shared" si="0"/>
        <v>45000</v>
      </c>
    </row>
    <row r="73" spans="1:6" s="11" customFormat="1" ht="69" x14ac:dyDescent="0.3">
      <c r="A73" s="8">
        <f t="shared" si="1"/>
        <v>49</v>
      </c>
      <c r="B73" s="9" t="s">
        <v>72</v>
      </c>
      <c r="C73" s="10" t="s">
        <v>17</v>
      </c>
      <c r="D73" s="10">
        <v>78</v>
      </c>
      <c r="E73" s="10">
        <v>1000</v>
      </c>
      <c r="F73" s="10">
        <f t="shared" si="0"/>
        <v>78000</v>
      </c>
    </row>
    <row r="74" spans="1:6" s="11" customFormat="1" ht="82.8" x14ac:dyDescent="0.3">
      <c r="A74" s="8">
        <f t="shared" si="1"/>
        <v>50</v>
      </c>
      <c r="B74" s="9" t="s">
        <v>73</v>
      </c>
      <c r="C74" s="10" t="s">
        <v>17</v>
      </c>
      <c r="D74" s="10">
        <v>15</v>
      </c>
      <c r="E74" s="10">
        <v>1000</v>
      </c>
      <c r="F74" s="10">
        <f t="shared" si="0"/>
        <v>15000</v>
      </c>
    </row>
    <row r="75" spans="1:6" s="11" customFormat="1" ht="69" x14ac:dyDescent="0.3">
      <c r="A75" s="8">
        <f t="shared" si="1"/>
        <v>51</v>
      </c>
      <c r="B75" s="9" t="s">
        <v>74</v>
      </c>
      <c r="C75" s="10" t="s">
        <v>17</v>
      </c>
      <c r="D75" s="10">
        <v>41</v>
      </c>
      <c r="E75" s="10">
        <v>1000</v>
      </c>
      <c r="F75" s="10">
        <f t="shared" si="0"/>
        <v>41000</v>
      </c>
    </row>
    <row r="76" spans="1:6" s="11" customFormat="1" ht="55.2" x14ac:dyDescent="0.3">
      <c r="A76" s="8">
        <f t="shared" si="1"/>
        <v>52</v>
      </c>
      <c r="B76" s="9" t="s">
        <v>75</v>
      </c>
      <c r="C76" s="10" t="s">
        <v>17</v>
      </c>
      <c r="D76" s="10">
        <v>3</v>
      </c>
      <c r="E76" s="10">
        <v>1000</v>
      </c>
      <c r="F76" s="10">
        <f t="shared" si="0"/>
        <v>3000</v>
      </c>
    </row>
    <row r="77" spans="1:6" s="11" customFormat="1" ht="41.4" x14ac:dyDescent="0.3">
      <c r="A77" s="8">
        <f t="shared" si="1"/>
        <v>53</v>
      </c>
      <c r="B77" s="9" t="s">
        <v>76</v>
      </c>
      <c r="C77" s="10" t="s">
        <v>17</v>
      </c>
      <c r="D77" s="10">
        <v>14</v>
      </c>
      <c r="E77" s="10">
        <v>900</v>
      </c>
      <c r="F77" s="10">
        <f t="shared" si="0"/>
        <v>12600</v>
      </c>
    </row>
    <row r="78" spans="1:6" s="11" customFormat="1" ht="41.4" x14ac:dyDescent="0.3">
      <c r="A78" s="8">
        <f t="shared" si="1"/>
        <v>54</v>
      </c>
      <c r="B78" s="9" t="s">
        <v>77</v>
      </c>
      <c r="C78" s="10" t="s">
        <v>17</v>
      </c>
      <c r="D78" s="10">
        <v>9</v>
      </c>
      <c r="E78" s="10">
        <v>900</v>
      </c>
      <c r="F78" s="10">
        <f t="shared" si="0"/>
        <v>8100</v>
      </c>
    </row>
    <row r="79" spans="1:6" s="11" customFormat="1" ht="41.4" x14ac:dyDescent="0.3">
      <c r="A79" s="8">
        <f t="shared" si="1"/>
        <v>55</v>
      </c>
      <c r="B79" s="9" t="s">
        <v>78</v>
      </c>
      <c r="C79" s="10" t="s">
        <v>17</v>
      </c>
      <c r="D79" s="10">
        <v>14</v>
      </c>
      <c r="E79" s="10">
        <v>900</v>
      </c>
      <c r="F79" s="10">
        <f t="shared" si="0"/>
        <v>12600</v>
      </c>
    </row>
    <row r="80" spans="1:6" s="11" customFormat="1" ht="41.4" x14ac:dyDescent="0.3">
      <c r="A80" s="8">
        <f t="shared" si="1"/>
        <v>56</v>
      </c>
      <c r="B80" s="9" t="s">
        <v>79</v>
      </c>
      <c r="C80" s="10" t="s">
        <v>17</v>
      </c>
      <c r="D80" s="10">
        <v>38</v>
      </c>
      <c r="E80" s="10">
        <v>1100</v>
      </c>
      <c r="F80" s="10">
        <f t="shared" si="0"/>
        <v>41800</v>
      </c>
    </row>
    <row r="81" spans="1:8" s="11" customFormat="1" ht="27.6" x14ac:dyDescent="0.3">
      <c r="A81" s="8">
        <f t="shared" si="1"/>
        <v>57</v>
      </c>
      <c r="B81" s="9" t="s">
        <v>60</v>
      </c>
      <c r="C81" s="10" t="s">
        <v>17</v>
      </c>
      <c r="D81" s="10">
        <v>100</v>
      </c>
      <c r="E81" s="10">
        <v>400</v>
      </c>
      <c r="F81" s="10">
        <f t="shared" si="0"/>
        <v>40000</v>
      </c>
    </row>
    <row r="82" spans="1:8" s="11" customFormat="1" ht="27.6" x14ac:dyDescent="0.3">
      <c r="A82" s="8">
        <f t="shared" si="1"/>
        <v>58</v>
      </c>
      <c r="B82" s="9" t="s">
        <v>80</v>
      </c>
      <c r="C82" s="10" t="s">
        <v>17</v>
      </c>
      <c r="D82" s="10">
        <v>32</v>
      </c>
      <c r="E82" s="10">
        <v>210</v>
      </c>
      <c r="F82" s="10">
        <f t="shared" si="0"/>
        <v>6720</v>
      </c>
    </row>
    <row r="83" spans="1:8" s="11" customFormat="1" ht="41.4" x14ac:dyDescent="0.3">
      <c r="A83" s="8">
        <f t="shared" si="1"/>
        <v>59</v>
      </c>
      <c r="B83" s="9" t="s">
        <v>81</v>
      </c>
      <c r="C83" s="10" t="s">
        <v>13</v>
      </c>
      <c r="D83" s="10">
        <v>300</v>
      </c>
      <c r="E83" s="10">
        <v>280</v>
      </c>
      <c r="F83" s="10">
        <f t="shared" si="0"/>
        <v>84000</v>
      </c>
    </row>
    <row r="84" spans="1:8" s="11" customFormat="1" ht="41.4" x14ac:dyDescent="0.3">
      <c r="A84" s="8">
        <f t="shared" si="1"/>
        <v>60</v>
      </c>
      <c r="B84" s="9" t="s">
        <v>64</v>
      </c>
      <c r="C84" s="10" t="s">
        <v>13</v>
      </c>
      <c r="D84" s="10">
        <v>800</v>
      </c>
      <c r="E84" s="10">
        <v>35</v>
      </c>
      <c r="F84" s="10">
        <f t="shared" si="0"/>
        <v>28000</v>
      </c>
    </row>
    <row r="85" spans="1:8" s="11" customFormat="1" x14ac:dyDescent="0.3">
      <c r="A85" s="8">
        <f t="shared" si="1"/>
        <v>61</v>
      </c>
      <c r="B85" s="9" t="s">
        <v>82</v>
      </c>
      <c r="C85" s="10" t="s">
        <v>32</v>
      </c>
      <c r="D85" s="10">
        <v>1</v>
      </c>
      <c r="E85" s="10">
        <v>15320</v>
      </c>
      <c r="F85" s="10">
        <f t="shared" si="0"/>
        <v>15320</v>
      </c>
    </row>
    <row r="86" spans="1:8" s="7" customFormat="1" ht="20.25" customHeight="1" x14ac:dyDescent="0.3">
      <c r="A86" s="22"/>
      <c r="B86" s="29" t="s">
        <v>83</v>
      </c>
      <c r="C86" s="29"/>
      <c r="D86" s="29"/>
      <c r="E86" s="29"/>
      <c r="F86" s="23">
        <f>SUM(F68:F85)</f>
        <v>504240</v>
      </c>
    </row>
    <row r="87" spans="1:8" s="7" customFormat="1" ht="20.25" customHeight="1" x14ac:dyDescent="0.3">
      <c r="A87" s="22"/>
      <c r="B87" s="29" t="s">
        <v>14</v>
      </c>
      <c r="C87" s="29"/>
      <c r="D87" s="29"/>
      <c r="E87" s="29"/>
      <c r="F87" s="23">
        <f>F86+F66+F57+F47</f>
        <v>3597196.18</v>
      </c>
    </row>
    <row r="88" spans="1:8" s="12" customFormat="1" ht="23.25" customHeight="1" x14ac:dyDescent="0.3">
      <c r="A88" s="24"/>
      <c r="B88" s="25" t="s">
        <v>15</v>
      </c>
      <c r="C88" s="26"/>
      <c r="D88" s="26"/>
      <c r="E88" s="27"/>
      <c r="F88" s="28">
        <f>F87-F87/1.2</f>
        <v>599532.69666666677</v>
      </c>
    </row>
    <row r="89" spans="1:8" x14ac:dyDescent="0.3">
      <c r="C89" s="6"/>
    </row>
    <row r="90" spans="1:8" x14ac:dyDescent="0.3">
      <c r="C90" s="6"/>
    </row>
    <row r="91" spans="1:8" x14ac:dyDescent="0.3">
      <c r="B91" s="1" t="s">
        <v>16</v>
      </c>
      <c r="F91" s="1" t="s">
        <v>27</v>
      </c>
      <c r="H91" s="6"/>
    </row>
    <row r="92" spans="1:8" x14ac:dyDescent="0.3">
      <c r="C92" s="6"/>
    </row>
  </sheetData>
  <mergeCells count="9">
    <mergeCell ref="B87:E87"/>
    <mergeCell ref="B88:E88"/>
    <mergeCell ref="A1:F1"/>
    <mergeCell ref="A14:F14"/>
    <mergeCell ref="A15:F15"/>
    <mergeCell ref="B86:E86"/>
    <mergeCell ref="B66:E66"/>
    <mergeCell ref="B57:E57"/>
    <mergeCell ref="B47:E47"/>
  </mergeCells>
  <phoneticPr fontId="10" type="noConversion"/>
  <pageMargins left="0.51181102362204722" right="0.19685039370078741" top="0.39370078740157483" bottom="0.31496062992125984" header="0.31496062992125984" footer="0.23622047244094491"/>
  <pageSetup paperSize="9"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2023-04-17T07:31:07Z</dcterms:modified>
</cp:coreProperties>
</file>