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"/>
    </mc:Choice>
  </mc:AlternateContent>
  <xr:revisionPtr revIDLastSave="0" documentId="13_ncr:1_{4106EC26-C7DA-48EE-80A3-23C1ACAB949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АР-ВОР" sheetId="10" r:id="rId1"/>
    <sheet name="ВОР-2" sheetId="8" r:id="rId2"/>
    <sheet name="ВОП" sheetId="1" r:id="rId3"/>
    <sheet name="СПНС" sheetId="2" r:id="rId4"/>
    <sheet name="СПП" sheetId="3" r:id="rId5"/>
    <sheet name="ВОР-1" sheetId="4" r:id="rId6"/>
    <sheet name="ОК" sheetId="7" r:id="rId7"/>
    <sheet name="ДВ" sheetId="6" r:id="rId8"/>
    <sheet name="ПП" sheetId="5" r:id="rId9"/>
    <sheet name="пол" sheetId="9" r:id="rId10"/>
  </sheets>
  <definedNames>
    <definedName name="_xlnm._FilterDatabase" localSheetId="2" hidden="1">ВОП!$A$1:$E$57</definedName>
    <definedName name="_xlnm._FilterDatabase" localSheetId="9" hidden="1">пол!$E$1:$E$119</definedName>
    <definedName name="_xlnm._FilterDatabase" localSheetId="4" hidden="1">СПП!$A$1:$F$93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10" l="1"/>
  <c r="H2" i="10"/>
  <c r="F2" i="10"/>
  <c r="F77" i="10"/>
  <c r="I77" i="10" s="1"/>
  <c r="H77" i="10"/>
  <c r="F78" i="10"/>
  <c r="H78" i="10"/>
  <c r="F79" i="10"/>
  <c r="I79" i="10" s="1"/>
  <c r="H79" i="10"/>
  <c r="F80" i="10"/>
  <c r="H80" i="10"/>
  <c r="I80" i="10"/>
  <c r="F5" i="10"/>
  <c r="H5" i="10"/>
  <c r="F6" i="10"/>
  <c r="H6" i="10"/>
  <c r="F7" i="10"/>
  <c r="H7" i="10"/>
  <c r="F8" i="10"/>
  <c r="H8" i="10"/>
  <c r="F9" i="10"/>
  <c r="H9" i="10"/>
  <c r="F10" i="10"/>
  <c r="H10" i="10"/>
  <c r="F11" i="10"/>
  <c r="H11" i="10"/>
  <c r="F12" i="10"/>
  <c r="H12" i="10"/>
  <c r="F13" i="10"/>
  <c r="H13" i="10"/>
  <c r="F14" i="10"/>
  <c r="H14" i="10"/>
  <c r="F15" i="10"/>
  <c r="H15" i="10"/>
  <c r="F16" i="10"/>
  <c r="H16" i="10"/>
  <c r="F17" i="10"/>
  <c r="H17" i="10"/>
  <c r="F18" i="10"/>
  <c r="H18" i="10"/>
  <c r="F19" i="10"/>
  <c r="H19" i="10"/>
  <c r="F20" i="10"/>
  <c r="H20" i="10"/>
  <c r="F21" i="10"/>
  <c r="H21" i="10"/>
  <c r="F22" i="10"/>
  <c r="H22" i="10"/>
  <c r="F23" i="10"/>
  <c r="H23" i="10"/>
  <c r="F25" i="10"/>
  <c r="H25" i="10"/>
  <c r="F26" i="10"/>
  <c r="H26" i="10"/>
  <c r="F27" i="10"/>
  <c r="H27" i="10"/>
  <c r="F28" i="10"/>
  <c r="H28" i="10"/>
  <c r="F29" i="10"/>
  <c r="H29" i="10"/>
  <c r="F30" i="10"/>
  <c r="H30" i="10"/>
  <c r="F31" i="10"/>
  <c r="H31" i="10"/>
  <c r="F32" i="10"/>
  <c r="H32" i="10"/>
  <c r="F33" i="10"/>
  <c r="H33" i="10"/>
  <c r="F34" i="10"/>
  <c r="H34" i="10"/>
  <c r="F35" i="10"/>
  <c r="H35" i="10"/>
  <c r="F36" i="10"/>
  <c r="H36" i="10"/>
  <c r="F37" i="10"/>
  <c r="H37" i="10"/>
  <c r="I37" i="10" s="1"/>
  <c r="F38" i="10"/>
  <c r="H38" i="10"/>
  <c r="F39" i="10"/>
  <c r="H39" i="10"/>
  <c r="F40" i="10"/>
  <c r="H40" i="10"/>
  <c r="F41" i="10"/>
  <c r="H41" i="10"/>
  <c r="F42" i="10"/>
  <c r="H42" i="10"/>
  <c r="F43" i="10"/>
  <c r="H43" i="10"/>
  <c r="F45" i="10"/>
  <c r="H45" i="10"/>
  <c r="F46" i="10"/>
  <c r="H46" i="10"/>
  <c r="I46" i="10" s="1"/>
  <c r="F47" i="10"/>
  <c r="H47" i="10"/>
  <c r="F48" i="10"/>
  <c r="H48" i="10"/>
  <c r="F50" i="10"/>
  <c r="H50" i="10"/>
  <c r="F51" i="10"/>
  <c r="H51" i="10"/>
  <c r="F52" i="10"/>
  <c r="H52" i="10"/>
  <c r="F53" i="10"/>
  <c r="H53" i="10"/>
  <c r="F54" i="10"/>
  <c r="H54" i="10"/>
  <c r="F56" i="10"/>
  <c r="H56" i="10"/>
  <c r="F57" i="10"/>
  <c r="H57" i="10"/>
  <c r="F58" i="10"/>
  <c r="H58" i="10"/>
  <c r="F59" i="10"/>
  <c r="H59" i="10"/>
  <c r="F60" i="10"/>
  <c r="H60" i="10"/>
  <c r="F61" i="10"/>
  <c r="H61" i="10"/>
  <c r="F62" i="10"/>
  <c r="H62" i="10"/>
  <c r="F63" i="10"/>
  <c r="H63" i="10"/>
  <c r="F64" i="10"/>
  <c r="H64" i="10"/>
  <c r="F65" i="10"/>
  <c r="H65" i="10"/>
  <c r="F66" i="10"/>
  <c r="H66" i="10"/>
  <c r="F67" i="10"/>
  <c r="H67" i="10"/>
  <c r="F68" i="10"/>
  <c r="H68" i="10"/>
  <c r="F69" i="10"/>
  <c r="H69" i="10"/>
  <c r="F70" i="10"/>
  <c r="H70" i="10"/>
  <c r="F71" i="10"/>
  <c r="H71" i="10"/>
  <c r="F72" i="10"/>
  <c r="H72" i="10"/>
  <c r="F73" i="10"/>
  <c r="H73" i="10"/>
  <c r="F74" i="10"/>
  <c r="H74" i="10"/>
  <c r="F75" i="10"/>
  <c r="H75" i="10"/>
  <c r="H4" i="10"/>
  <c r="F4" i="10"/>
  <c r="I31" i="10" l="1"/>
  <c r="I78" i="10"/>
  <c r="I9" i="10"/>
  <c r="I28" i="10"/>
  <c r="I52" i="10"/>
  <c r="I8" i="10"/>
  <c r="I23" i="10"/>
  <c r="I71" i="10"/>
  <c r="I73" i="10"/>
  <c r="I74" i="10"/>
  <c r="I68" i="10"/>
  <c r="I13" i="10"/>
  <c r="I14" i="10"/>
  <c r="I75" i="10"/>
  <c r="I20" i="10"/>
  <c r="I19" i="10"/>
  <c r="I59" i="10"/>
  <c r="I15" i="10"/>
  <c r="I39" i="10"/>
  <c r="I63" i="10"/>
  <c r="I53" i="10"/>
  <c r="I12" i="10"/>
  <c r="I11" i="10"/>
  <c r="I66" i="10"/>
  <c r="I51" i="10"/>
  <c r="I30" i="10"/>
  <c r="I57" i="10"/>
  <c r="I62" i="10"/>
  <c r="I7" i="10"/>
  <c r="I69" i="10"/>
  <c r="I29" i="10"/>
  <c r="I16" i="10"/>
  <c r="I67" i="10"/>
  <c r="I60" i="10"/>
  <c r="I54" i="10"/>
  <c r="I48" i="10"/>
  <c r="I42" i="10"/>
  <c r="I35" i="10"/>
  <c r="I22" i="10"/>
  <c r="I72" i="10"/>
  <c r="I6" i="10"/>
  <c r="I18" i="10"/>
  <c r="I58" i="10"/>
  <c r="I27" i="10"/>
  <c r="I38" i="10"/>
  <c r="I33" i="10"/>
  <c r="I64" i="10"/>
  <c r="I34" i="10"/>
  <c r="I45" i="10"/>
  <c r="I32" i="10"/>
  <c r="I40" i="10"/>
  <c r="I26" i="10"/>
  <c r="I4" i="10"/>
  <c r="I70" i="10"/>
  <c r="I10" i="10"/>
  <c r="I41" i="10"/>
  <c r="I21" i="10"/>
  <c r="I25" i="10"/>
  <c r="I47" i="10"/>
  <c r="I36" i="10"/>
  <c r="I61" i="10"/>
  <c r="I43" i="10"/>
  <c r="I56" i="10"/>
  <c r="I50" i="10"/>
  <c r="I17" i="10"/>
  <c r="I65" i="10"/>
  <c r="I5" i="10"/>
  <c r="E63" i="1" l="1"/>
  <c r="E62" i="1"/>
  <c r="E61" i="1"/>
  <c r="E60" i="1"/>
  <c r="E59" i="1"/>
  <c r="C61" i="1"/>
  <c r="C60" i="1"/>
  <c r="E3" i="8"/>
  <c r="E2" i="8"/>
  <c r="C59" i="1"/>
  <c r="E20" i="4" s="1"/>
  <c r="E3" i="4"/>
  <c r="G94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2" i="3"/>
  <c r="E2" i="4"/>
  <c r="G11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2" i="2"/>
  <c r="E112" i="2"/>
  <c r="E94" i="3"/>
  <c r="E20" i="8" l="1"/>
</calcChain>
</file>

<file path=xl/sharedStrings.xml><?xml version="1.0" encoding="utf-8"?>
<sst xmlns="http://schemas.openxmlformats.org/spreadsheetml/2006/main" count="1694" uniqueCount="528">
  <si>
    <t>Номер помещения</t>
  </si>
  <si>
    <t>Потолок</t>
  </si>
  <si>
    <t>Стены и перегородки</t>
  </si>
  <si>
    <t>Примечание</t>
  </si>
  <si>
    <t>Без отделки /заводское покрытие/; подшивной потолок на отм.+2.500</t>
  </si>
  <si>
    <t>Затирка, грунтовка, окраска влагостойкими акриловыми составами.</t>
  </si>
  <si>
    <t>Грунтовка, окраска акриловыми красками</t>
  </si>
  <si>
    <t>Без отделки /заводское покрытие/</t>
  </si>
  <si>
    <t>Шпаклевка, грунтовка, влагостойкая покраска</t>
  </si>
  <si>
    <t>Керамическая плитка на универсальном клее</t>
  </si>
  <si>
    <t>Реечный потолок</t>
  </si>
  <si>
    <t>Шпатлевка, грунтовка, окраска акриловыми составами</t>
  </si>
  <si>
    <t>110, 209,
311
(лестничная клетка)</t>
  </si>
  <si>
    <t>Площадь, м2</t>
  </si>
  <si>
    <t>Затирка, грунтовка, шпатлевка, окраска влагостойкими акриловыми составами (голубой, в цвет панели)</t>
  </si>
  <si>
    <t>Грунтовка, окраска акриловыми красками (потолок л/к, маршей и площадок л/к)</t>
  </si>
  <si>
    <t>Затирка, грунтовка, шпатлевка, окраска влагостойкими акриловыми составами</t>
  </si>
  <si>
    <t>Ведомость отделки помещений</t>
  </si>
  <si>
    <t>Подвесной потолок, плиты 600х600 мм</t>
  </si>
  <si>
    <t>Поз.</t>
  </si>
  <si>
    <t>Обозначение</t>
  </si>
  <si>
    <t>Наименование</t>
  </si>
  <si>
    <t>Всего ед.
шт.</t>
  </si>
  <si>
    <t>Длина, мм</t>
  </si>
  <si>
    <t>П1</t>
  </si>
  <si>
    <t>ТСП-Z-150-1190-Г-Г-МВ
(ПЭ-01-RGB150/195/235-0.7 / ПЭ-01-RGB174/174/174-0.7) - ГОСТ 32603-2012</t>
  </si>
  <si>
    <t>Сэндвич-панель голубого цвета</t>
  </si>
  <si>
    <t>ТСП-Z-150-1190-Г-Г-МВ
(ПЭ-01-RGB195/215/105-0.7 / ПЭ-01-RGB174/174/174-0.7) - ГОСТ 32603-2012</t>
  </si>
  <si>
    <t>Сэндвич-панель светло-зеленого цвета</t>
  </si>
  <si>
    <t>ТСП-Z-150-1190-Г-Г-МВ
(ПЭ-01-RGB50/110/160-0.7 / ПЭ-01-RGB174/174/174-0.7) - ГОСТ 32603-2012</t>
  </si>
  <si>
    <t>Сэндвич-панель синего цвета</t>
  </si>
  <si>
    <t>П2</t>
  </si>
  <si>
    <t>ТСП-Z-150-1190-Г-Г-МВ (ПЭ-01-RGB50/110/160-0.7 /
ПЭ-01-RGB174/174/174-0.7) - ГОСТ 32603-2012</t>
  </si>
  <si>
    <t>П3</t>
  </si>
  <si>
    <t>П3.1</t>
  </si>
  <si>
    <t>см.п.п.1</t>
  </si>
  <si>
    <t>П4</t>
  </si>
  <si>
    <t>П5</t>
  </si>
  <si>
    <t>ТСП-Z-150-1190-Г-Г-МВ (ПЭ-01-RGB142/168/39-0.7 /
ПЭ-01-RGB174/174/174-0.7) - ГОСТ 32603-2012</t>
  </si>
  <si>
    <t>Сэндвич-панель зеленого цвета</t>
  </si>
  <si>
    <t>П5.1</t>
  </si>
  <si>
    <t>П5*</t>
  </si>
  <si>
    <t>ТСП-Z-150-290-Г-Г-МВ
(ПЭ-01-RGB142/168/39-0.7 / ПЭ-01-RGB174/174/174-0.7) - ГОСТ 32603-2012</t>
  </si>
  <si>
    <t>П6</t>
  </si>
  <si>
    <t>П7</t>
  </si>
  <si>
    <t>П7.1</t>
  </si>
  <si>
    <t>П8</t>
  </si>
  <si>
    <t>П9</t>
  </si>
  <si>
    <t>П10</t>
  </si>
  <si>
    <t>П10.1</t>
  </si>
  <si>
    <t>П11</t>
  </si>
  <si>
    <t>П12</t>
  </si>
  <si>
    <t>П13</t>
  </si>
  <si>
    <t>П14</t>
  </si>
  <si>
    <t>П15</t>
  </si>
  <si>
    <t>П16</t>
  </si>
  <si>
    <t>П17</t>
  </si>
  <si>
    <t>П18</t>
  </si>
  <si>
    <t>П19</t>
  </si>
  <si>
    <t>П19.1</t>
  </si>
  <si>
    <t>П20</t>
  </si>
  <si>
    <t>П21</t>
  </si>
  <si>
    <t>П22</t>
  </si>
  <si>
    <t>П23</t>
  </si>
  <si>
    <t>П24</t>
  </si>
  <si>
    <t>П24.1</t>
  </si>
  <si>
    <t>П25</t>
  </si>
  <si>
    <t>П26</t>
  </si>
  <si>
    <t>П27</t>
  </si>
  <si>
    <t>П28</t>
  </si>
  <si>
    <t>П29</t>
  </si>
  <si>
    <t>П30</t>
  </si>
  <si>
    <t>П31</t>
  </si>
  <si>
    <t>П32</t>
  </si>
  <si>
    <t>П33</t>
  </si>
  <si>
    <t>П34</t>
  </si>
  <si>
    <t>П34.1</t>
  </si>
  <si>
    <t>П35</t>
  </si>
  <si>
    <t>П35.1</t>
  </si>
  <si>
    <t>П35*</t>
  </si>
  <si>
    <t>П36</t>
  </si>
  <si>
    <t>П36.1</t>
  </si>
  <si>
    <t>П36*</t>
  </si>
  <si>
    <t>П37</t>
  </si>
  <si>
    <t>П38</t>
  </si>
  <si>
    <t>П39</t>
  </si>
  <si>
    <t>П40</t>
  </si>
  <si>
    <t>П41</t>
  </si>
  <si>
    <t>П42</t>
  </si>
  <si>
    <t>П42.1</t>
  </si>
  <si>
    <t>П42*</t>
  </si>
  <si>
    <t>П43</t>
  </si>
  <si>
    <t>П44</t>
  </si>
  <si>
    <t>П45</t>
  </si>
  <si>
    <t>П45.1</t>
  </si>
  <si>
    <t>П45*</t>
  </si>
  <si>
    <t>П46</t>
  </si>
  <si>
    <t>П47</t>
  </si>
  <si>
    <t>П47.1</t>
  </si>
  <si>
    <t>П47*</t>
  </si>
  <si>
    <t>П48</t>
  </si>
  <si>
    <t>П49</t>
  </si>
  <si>
    <t>П50</t>
  </si>
  <si>
    <t>П51</t>
  </si>
  <si>
    <t>П52</t>
  </si>
  <si>
    <t>П53</t>
  </si>
  <si>
    <t>Спецификация к схемам расположения сэндвич-панелей наружных стен</t>
  </si>
  <si>
    <t>ПП1</t>
  </si>
  <si>
    <t>ТСП-Z-100-1190-Г-Г-МВ
(ПЭ-01-RGB174/174/174-0.7 / ПЭ-01-RGB174/174/174-0.7) - ГОСТ 32603-2012</t>
  </si>
  <si>
    <t>ПП1/1</t>
  </si>
  <si>
    <t>-//-</t>
  </si>
  <si>
    <t>ПП1/2</t>
  </si>
  <si>
    <t>ПП2</t>
  </si>
  <si>
    <t>ПП2.1</t>
  </si>
  <si>
    <t>ПП2/1</t>
  </si>
  <si>
    <t>ПП3</t>
  </si>
  <si>
    <t>ПП3.1</t>
  </si>
  <si>
    <t>ПП4</t>
  </si>
  <si>
    <t>ПП4.1</t>
  </si>
  <si>
    <t>ПП5</t>
  </si>
  <si>
    <t>ПП5.1</t>
  </si>
  <si>
    <t>ПП6</t>
  </si>
  <si>
    <t>ПП7</t>
  </si>
  <si>
    <t>ПП8</t>
  </si>
  <si>
    <t>ПП8.1</t>
  </si>
  <si>
    <t>ПП9</t>
  </si>
  <si>
    <t>ПП9.1</t>
  </si>
  <si>
    <t>ПП10</t>
  </si>
  <si>
    <t>ПП11</t>
  </si>
  <si>
    <t>ПП12</t>
  </si>
  <si>
    <t>ПП12/1</t>
  </si>
  <si>
    <t>ПП13</t>
  </si>
  <si>
    <t>ПП13/1</t>
  </si>
  <si>
    <t>ПП14</t>
  </si>
  <si>
    <t>ПП15</t>
  </si>
  <si>
    <t>ПП16</t>
  </si>
  <si>
    <t>ПП16.1</t>
  </si>
  <si>
    <t>ПП16/1</t>
  </si>
  <si>
    <t>ПП17</t>
  </si>
  <si>
    <t>ПП18</t>
  </si>
  <si>
    <t>ПП18.1</t>
  </si>
  <si>
    <t>ПП19</t>
  </si>
  <si>
    <t>ПП19.1</t>
  </si>
  <si>
    <t>ПП20</t>
  </si>
  <si>
    <t>ПП21</t>
  </si>
  <si>
    <t>ПП22</t>
  </si>
  <si>
    <t>ПП23</t>
  </si>
  <si>
    <t>ПП24</t>
  </si>
  <si>
    <t>ППн1</t>
  </si>
  <si>
    <t>ТСП-Z-100-800-Г-Г-МВ
(ПЭ-01-RGB174/174/174-0.7 / ПЭ-01-RGB174/174/174-0.7) - ГОСТ 32603-2012</t>
  </si>
  <si>
    <t>Сэндвич-панель серого цвета, толщиной - 100мм, высотой - 800мм</t>
  </si>
  <si>
    <t>ППн2</t>
  </si>
  <si>
    <t>ППв2**</t>
  </si>
  <si>
    <t>ТСП-Z-100-390-Г-Г-МВ
(ПЭ-01-RGB174/174/174-0.7 / ПЭ-01-RGB174/174/174-0.7) - ГОСТ 32603-2012</t>
  </si>
  <si>
    <t>Сэндвич-панель серого цвета, толщиной - 100мм, высотой - 390мм</t>
  </si>
  <si>
    <t>ППв2*</t>
  </si>
  <si>
    <t>ТСП-Z-100-370-Г-Г-МВ
(ПЭ-01-RGB174/174/174-0.7 / ПЭ-01-RGB174/174/174-0.7) - ГОСТ 32603-2012</t>
  </si>
  <si>
    <t>Сэндвич-панель серого цвета, толщиной - 100мм, высотой - 370мм</t>
  </si>
  <si>
    <t>ППв2</t>
  </si>
  <si>
    <t>ТСП-Z-100-330-Г-Г-МВ
(ПЭ-01-RGB174/174/174-0.7 / ПЭ-01-RGB174/174/174-0.7) - ГОСТ 32603-2012</t>
  </si>
  <si>
    <t>Сэндвич-панель серого цвета, толщиной - 100мм, высотой - 330мм</t>
  </si>
  <si>
    <t>ППн3</t>
  </si>
  <si>
    <t>ППв3</t>
  </si>
  <si>
    <t>ППн4</t>
  </si>
  <si>
    <t>ППв4</t>
  </si>
  <si>
    <t>ППн5</t>
  </si>
  <si>
    <t>ППв5</t>
  </si>
  <si>
    <t>ППн6</t>
  </si>
  <si>
    <t>ППн7</t>
  </si>
  <si>
    <t>ППв7</t>
  </si>
  <si>
    <t>ТСП-Z-100-580-Г-Г-МВ
(ПЭ-01-RGB174/174/174-0.7 / ПЭ-01-RGB174/174/174-0.7) - ГОСТ 32603-2012</t>
  </si>
  <si>
    <t>Сэндвич-панель серого цвета, толщиной - 100мм, высотой - 580мм</t>
  </si>
  <si>
    <t>ППн8</t>
  </si>
  <si>
    <t>ППв8</t>
  </si>
  <si>
    <t>ППн9</t>
  </si>
  <si>
    <t>ППв9</t>
  </si>
  <si>
    <t>ТСП-Z-100-700-Г-Г-МВ
(ПЭ-01-RGB174/174/174-0.7 / ПЭ-01-RGB174/174/174-0.7) - ГОСТ 32603-2012</t>
  </si>
  <si>
    <t>Сэндвич-панель серого цвета, толщиной - 100мм, высотой - 700мм</t>
  </si>
  <si>
    <t>ППн10</t>
  </si>
  <si>
    <t>ППв10</t>
  </si>
  <si>
    <t>ППн11</t>
  </si>
  <si>
    <t>ППв11</t>
  </si>
  <si>
    <t>ППн12</t>
  </si>
  <si>
    <t>ППв12</t>
  </si>
  <si>
    <t>ППн13</t>
  </si>
  <si>
    <t>ППн14</t>
  </si>
  <si>
    <t>ППн15</t>
  </si>
  <si>
    <t>ППв15</t>
  </si>
  <si>
    <t>ППн16</t>
  </si>
  <si>
    <t>ППн17</t>
  </si>
  <si>
    <t>ППв17</t>
  </si>
  <si>
    <t>ППн18</t>
  </si>
  <si>
    <t>ППв18*</t>
  </si>
  <si>
    <t>ППв18</t>
  </si>
  <si>
    <t>ППн19</t>
  </si>
  <si>
    <t>ППв19*</t>
  </si>
  <si>
    <t>ППв19</t>
  </si>
  <si>
    <t>ППн20</t>
  </si>
  <si>
    <t>ППн21</t>
  </si>
  <si>
    <t>ППн22</t>
  </si>
  <si>
    <t>ППн23</t>
  </si>
  <si>
    <t>ППн24</t>
  </si>
  <si>
    <t>ППн25</t>
  </si>
  <si>
    <t>ППн26</t>
  </si>
  <si>
    <t>ППн27</t>
  </si>
  <si>
    <t>ППн28</t>
  </si>
  <si>
    <t>ППн29</t>
  </si>
  <si>
    <t>ППн30</t>
  </si>
  <si>
    <t>ППн31</t>
  </si>
  <si>
    <t>ППн32</t>
  </si>
  <si>
    <t>ППн33</t>
  </si>
  <si>
    <t>ППн34</t>
  </si>
  <si>
    <t>ППн35</t>
  </si>
  <si>
    <t>Сэндвич-панель серого цвета, толщиной-100мм, высотой-1190мм, минвата группы НГ.</t>
  </si>
  <si>
    <t>Спецификация к схемам расположения сэндвич-панелей перегородок</t>
  </si>
  <si>
    <t>№ п/п</t>
  </si>
  <si>
    <t>Наименование работ</t>
  </si>
  <si>
    <t>Единица измерения</t>
  </si>
  <si>
    <t>Количество</t>
  </si>
  <si>
    <t>Обоснование и методика расчета</t>
  </si>
  <si>
    <t>Источник (листы проекта)</t>
  </si>
  <si>
    <t>Устройство наружных стен из сэндвич-панелей</t>
  </si>
  <si>
    <t>м²</t>
  </si>
  <si>
    <t>Суммарная площадь по спецификации сэндвич-панелей (поз. П, П1, П2 и др.)</t>
  </si>
  <si>
    <t>Л.6, Л.10, Л.13</t>
  </si>
  <si>
    <t>Устройство перегородок из сэндвич-панелей</t>
  </si>
  <si>
    <t>По спецификации перегородок (поз. ПП1–ПП35) и схемам расположения</t>
  </si>
  <si>
    <t>Л.12, Л.14</t>
  </si>
  <si>
    <t>Устройство газобетонных стен (блоки 600x160x250 мм)</t>
  </si>
  <si>
    <t>Площадь стен из блоков по спецификации (поз. П1, П2)</t>
  </si>
  <si>
    <t>Л.6</t>
  </si>
  <si>
    <t>Устройство газобетонных перегородок (блоки 600x100x250 мм)</t>
  </si>
  <si>
    <t>Площадь перегородок по спецификации (поз. П2)</t>
  </si>
  <si>
    <t>Устройство кровли с внутренним водостоком (профлист по металлическому каркасу)</t>
  </si>
  <si>
    <t>Площадь застройки здания (технико-экономические показатели)</t>
  </si>
  <si>
    <t>Л.1, Л.5</t>
  </si>
  <si>
    <t>Устройство гидроизоляции кровли (Техноэласт ЭПП и ПЛАМЯ СТОП)</t>
  </si>
  <si>
    <t>Совпадает с площадью кровли</t>
  </si>
  <si>
    <t>Л.5, Л.8</t>
  </si>
  <si>
    <t>Устройство теплоизоляции кровли (минераловатные плиты)</t>
  </si>
  <si>
    <t>Устройство пароизоляции кровли (Бикрост)</t>
  </si>
  <si>
    <t>Устройство цементно-бетонных полов (стяжка В7,5)</t>
  </si>
  <si>
    <t>Общая площадь здания (технико-экономические показатели)</t>
  </si>
  <si>
    <t>Л.1, Л.6, Л.9</t>
  </si>
  <si>
    <t>Устройство гидроизоляции полов ("Гидротекс К")</t>
  </si>
  <si>
    <t>Совпадает с площадью полов</t>
  </si>
  <si>
    <t>Л.6, Л.9</t>
  </si>
  <si>
    <t>Установка подъемно-секционных ворот (4500х4500 мм)</t>
  </si>
  <si>
    <t>шт.</t>
  </si>
  <si>
    <t>По спецификации элементов заполнения проемов (поз. 1, 3)</t>
  </si>
  <si>
    <t>Л.6, Л.13</t>
  </si>
  <si>
    <t>Установка подъемно-секционных ворот (8000х5000 мм)</t>
  </si>
  <si>
    <t>По спецификации элементов заполнения проемов (поз. 2)</t>
  </si>
  <si>
    <t>Установка металлических дверей (1000х2100 мм)</t>
  </si>
  <si>
    <t>По спецификации элементов заполнения проемов (поз. 5, 6, 6/1)</t>
  </si>
  <si>
    <t>Установка противопожарных дверей (1000х2100 мм)</t>
  </si>
  <si>
    <t>По спецификации элементов заполнения проемов (поз. 10, 11, 14)</t>
  </si>
  <si>
    <t>Установка оконных блоков из алюминиевых профилей</t>
  </si>
  <si>
    <t>По спецификации элементов заполнения проемов (поз. ОК1–ОК5)</t>
  </si>
  <si>
    <t>Л.13</t>
  </si>
  <si>
    <t>Установка витражей из алюминиевых профилей</t>
  </si>
  <si>
    <t>По спецификации элементов заполнения проемов (поз. В1–В6)</t>
  </si>
  <si>
    <t>Устройство подвесных потолков (плиты 600х600 мм)</t>
  </si>
  <si>
    <t>Площадь административной части здания (технико-экономические показатели)</t>
  </si>
  <si>
    <t>Л.1, Л.4</t>
  </si>
  <si>
    <t>Отделка стен влагостойкими акриловыми составами</t>
  </si>
  <si>
    <t>По ведомости отделки помещений (поз. 1, 2, 4, 6, 7, 11, 12, 13, 14)</t>
  </si>
  <si>
    <t>Л.4</t>
  </si>
  <si>
    <t>Отделка стен керамической плиткой</t>
  </si>
  <si>
    <t>По ведомости отделки помещений (поз. 15, 17, 18, 20, 21, 22, 23, 24, 25, 26, 27, 28, 29, 30)</t>
  </si>
  <si>
    <t>Устройство асфальто-бетонной отмостки</t>
  </si>
  <si>
    <t>1 (ширина)</t>
  </si>
  <si>
    <t>Ширина отмостки 1 м по периметру здания (п.17 общих указаний)</t>
  </si>
  <si>
    <t>Л.1</t>
  </si>
  <si>
    <t>Устройство противопожарных стен из монолитного железобетона</t>
  </si>
  <si>
    <t>По проекту</t>
  </si>
  <si>
    <t>Уточняется по рабочим чертежам (п.13 общих указаний)</t>
  </si>
  <si>
    <t>Л.1, Л.2</t>
  </si>
  <si>
    <t>Устройство лестничных клеток из монолитного железобетона</t>
  </si>
  <si>
    <t>Устройство смотровой ямы</t>
  </si>
  <si>
    <t>По плану полов и разрезам (поз. 24)</t>
  </si>
  <si>
    <t>Устройство приямков пескоуловителей</t>
  </si>
  <si>
    <t>По плану полов и схемам устройства лотков (поз. 1–4)</t>
  </si>
  <si>
    <t>Устройство системы водоотвода (лотки, трапы)</t>
  </si>
  <si>
    <t>м.пог.</t>
  </si>
  <si>
    <t>Уточняется по схемам устройства лотков и планам полов</t>
  </si>
  <si>
    <t>Облицовка стен ГКЛ (стандарт)</t>
  </si>
  <si>
    <t>Облицовка стен ГКЛ (влагостойкий)</t>
  </si>
  <si>
    <t>4500х4500</t>
  </si>
  <si>
    <t>8000х5000</t>
  </si>
  <si>
    <t>4500х3200</t>
  </si>
  <si>
    <t>1500х2100</t>
  </si>
  <si>
    <t>1000х2100</t>
  </si>
  <si>
    <t>800х2100</t>
  </si>
  <si>
    <t>Масса, кг</t>
  </si>
  <si>
    <t>индивидуальный</t>
  </si>
  <si>
    <t>Ворота
подъемно-секционные, утепленные, 4500х4500 (h)</t>
  </si>
  <si>
    <t>Ворота
подъемно-секционные, утепленные, 8000х5000 (h)</t>
  </si>
  <si>
    <t>Ворота  складные (без нижней направляющей), утепленные, 4500х4500 (h)</t>
  </si>
  <si>
    <t>Ворота
подъемно-секционные, утепленные, 4500х3200 (h)</t>
  </si>
  <si>
    <t>Дверной блок металлический, утепленный, однопольный, остекленный, с левой навеской,1000Х2100(h)</t>
  </si>
  <si>
    <t>5/1</t>
  </si>
  <si>
    <t>Дверной блок металлический, утепленный, однопольный, остекленный, с правой навеской,1000Х2100(h)</t>
  </si>
  <si>
    <t>Дверной блок металлический, утепленный, однопольный, глухой, с левой
навеской,1000Х2100(h)</t>
  </si>
  <si>
    <t>6/1</t>
  </si>
  <si>
    <t>Дверной блок металлический, утепленный, однопольный, глухой, с правой навеской,1000Х2100(h)</t>
  </si>
  <si>
    <t>Дверной блок металлический, утепленный, двухпольный, глухой, 1500Х2100(h), рабочая створка 900мм с правой навеской.</t>
  </si>
  <si>
    <t>Дверной блок противопожарный, однопольный, с левой навеской,1000Х2100(h)</t>
  </si>
  <si>
    <t>EI 30</t>
  </si>
  <si>
    <t>8/1</t>
  </si>
  <si>
    <t>Дверной блок противопожарный, однопольный, с правой
навеской,1000Х2100(h)</t>
  </si>
  <si>
    <t>Дверной блок противопожарный, двупольный,1500Х2100(h)</t>
  </si>
  <si>
    <t>EI 60</t>
  </si>
  <si>
    <t>Дверной блок противопожарный, однопольный, с левой
навеской, 850Х1600(h)</t>
  </si>
  <si>
    <t>Дверной блок металлопластиковый, утепленный, двупольный, остекленный,1500Х2100(h)</t>
  </si>
  <si>
    <t>Оснастить устройством экстренного открывания "Антипаника"</t>
  </si>
  <si>
    <t>Дверной блок деревянный, однопольный, с левой навеской,800Х2100(h)</t>
  </si>
  <si>
    <t>14/1</t>
  </si>
  <si>
    <t>Дверной блок деревянный, однопольный, с правой навеской,800Х2100(h)</t>
  </si>
  <si>
    <t>Дверной блок деревянный, однопольный, с левой навеской,1000Х2100(h)</t>
  </si>
  <si>
    <t>15/1</t>
  </si>
  <si>
    <t>Дверной блок деревянный, однопольный, с правой навеской,1000Х2100(h)</t>
  </si>
  <si>
    <t>Ворота подъемно-секционные, утепленные, 4500х4500 (h)</t>
  </si>
  <si>
    <t>Ворота подъемно-секционные, утепленные, 8000х5000 (h)</t>
  </si>
  <si>
    <t>Ворота подъемно-секционные, утепленные, 4500х3200 (h)</t>
  </si>
  <si>
    <r>
      <rPr>
        <sz val="11.5"/>
        <rFont val="Arial"/>
        <family val="2"/>
      </rPr>
      <t>Поз.</t>
    </r>
  </si>
  <si>
    <r>
      <rPr>
        <sz val="11.5"/>
        <rFont val="Arial"/>
        <family val="2"/>
      </rPr>
      <t>Обозначение</t>
    </r>
  </si>
  <si>
    <r>
      <rPr>
        <sz val="11.5"/>
        <rFont val="Arial"/>
        <family val="2"/>
      </rPr>
      <t>Наименование</t>
    </r>
  </si>
  <si>
    <r>
      <rPr>
        <sz val="11.5"/>
        <rFont val="Arial"/>
        <family val="2"/>
      </rPr>
      <t>Кол-во шт.</t>
    </r>
  </si>
  <si>
    <r>
      <rPr>
        <sz val="11.5"/>
        <rFont val="Arial"/>
        <family val="2"/>
      </rPr>
      <t>Примечание</t>
    </r>
  </si>
  <si>
    <r>
      <rPr>
        <sz val="11.5"/>
        <rFont val="Arial"/>
        <family val="2"/>
      </rPr>
      <t>ОК1</t>
    </r>
  </si>
  <si>
    <r>
      <rPr>
        <sz val="9.5"/>
        <rFont val="Arial"/>
        <family val="2"/>
      </rPr>
      <t xml:space="preserve">ОП Г1 1500-1200 (4М1-12-4М1-12-4М1-И4)
</t>
    </r>
    <r>
      <rPr>
        <sz val="9.5"/>
        <rFont val="Arial"/>
        <family val="2"/>
      </rPr>
      <t>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  </r>
  </si>
  <si>
    <r>
      <rPr>
        <sz val="9.5"/>
        <rFont val="Arial"/>
        <family val="2"/>
      </rPr>
      <t>Rтр=0.5-0.56</t>
    </r>
  </si>
  <si>
    <r>
      <rPr>
        <sz val="11.5"/>
        <rFont val="Arial"/>
        <family val="2"/>
      </rPr>
      <t>ОК2</t>
    </r>
  </si>
  <si>
    <r>
      <rPr>
        <sz val="9.5"/>
        <rFont val="Arial"/>
        <family val="2"/>
      </rPr>
      <t xml:space="preserve">ОП Г1 1500-1800 (4М1-12-4М1-12-4М1-И4)
</t>
    </r>
    <r>
      <rPr>
        <sz val="9.5"/>
        <rFont val="Arial"/>
        <family val="2"/>
      </rPr>
      <t>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  </r>
  </si>
  <si>
    <r>
      <rPr>
        <sz val="11.5"/>
        <rFont val="Arial"/>
        <family val="2"/>
      </rPr>
      <t>Ж.р.1</t>
    </r>
  </si>
  <si>
    <r>
      <rPr>
        <sz val="9.5"/>
        <rFont val="Arial"/>
        <family val="2"/>
      </rPr>
      <t>Жалюзийная решетка Ж.р.1, под отв. ОВ 1200х600(h)мм</t>
    </r>
  </si>
  <si>
    <r>
      <rPr>
        <sz val="11.5"/>
        <rFont val="Arial"/>
        <family val="2"/>
      </rPr>
      <t>Ж.р.2</t>
    </r>
  </si>
  <si>
    <r>
      <rPr>
        <sz val="9.5"/>
        <rFont val="Arial"/>
        <family val="2"/>
      </rPr>
      <t>Жалюзийная решетка Ж.р.2, под отв. ОВ 500х300(h)мм</t>
    </r>
  </si>
  <si>
    <r>
      <rPr>
        <sz val="11.5"/>
        <rFont val="Arial"/>
        <family val="2"/>
      </rPr>
      <t>Ж.р.3</t>
    </r>
  </si>
  <si>
    <r>
      <rPr>
        <sz val="9.5"/>
        <rFont val="Arial"/>
        <family val="2"/>
      </rPr>
      <t>Жалюзийная решетка Ж.р.3, под отв. ОВ 1000х500(h)мм</t>
    </r>
  </si>
  <si>
    <r>
      <rPr>
        <sz val="11.5"/>
        <rFont val="Arial"/>
        <family val="2"/>
      </rPr>
      <t>Ж.р.4</t>
    </r>
  </si>
  <si>
    <r>
      <rPr>
        <sz val="9.5"/>
        <rFont val="Arial"/>
        <family val="2"/>
      </rPr>
      <t>Жалюзийная решетка Ж.р.4, под отв. ОВ 1500х600(h)мм</t>
    </r>
  </si>
  <si>
    <r>
      <rPr>
        <sz val="11.5"/>
        <rFont val="Arial"/>
        <family val="2"/>
      </rPr>
      <t>Ж.р.5</t>
    </r>
  </si>
  <si>
    <r>
      <rPr>
        <sz val="9.5"/>
        <rFont val="Arial"/>
        <family val="2"/>
      </rPr>
      <t>Жалюзийная решетка Ж.р.5, под отв. ОВ 1200х500(h)мм</t>
    </r>
  </si>
  <si>
    <r>
      <rPr>
        <sz val="11.5"/>
        <rFont val="Arial"/>
        <family val="2"/>
      </rPr>
      <t>Ж.р.6</t>
    </r>
  </si>
  <si>
    <r>
      <rPr>
        <sz val="9.5"/>
        <rFont val="Arial"/>
        <family val="2"/>
      </rPr>
      <t>Жалюзийная решетка Ж.р.6, под отв. ОВ 350х450(h)мм</t>
    </r>
  </si>
  <si>
    <r>
      <rPr>
        <sz val="11.5"/>
        <rFont val="Arial"/>
        <family val="2"/>
      </rPr>
      <t>Ж.р.7</t>
    </r>
  </si>
  <si>
    <r>
      <rPr>
        <sz val="9.5"/>
        <rFont val="Arial"/>
        <family val="2"/>
      </rPr>
      <t>Жалюзийная решетка Ж.р.7, под отв. ОВ  Ø300мм</t>
    </r>
  </si>
  <si>
    <r>
      <rPr>
        <sz val="11.5"/>
        <rFont val="Arial"/>
        <family val="2"/>
      </rPr>
      <t>ОК3</t>
    </r>
  </si>
  <si>
    <r>
      <rPr>
        <sz val="9.5"/>
        <rFont val="Arial"/>
        <family val="2"/>
      </rPr>
      <t xml:space="preserve">О АКУ СПО
</t>
    </r>
    <r>
      <rPr>
        <sz val="9.5"/>
        <rFont val="Arial"/>
        <family val="2"/>
      </rPr>
      <t xml:space="preserve">(4М1-12-4М1-12-4М1-И4) 1850-1200 Г1 ГОСТ
</t>
    </r>
    <r>
      <rPr>
        <sz val="9.5"/>
        <rFont val="Arial"/>
        <family val="2"/>
      </rPr>
      <t>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  </r>
  </si>
  <si>
    <r>
      <rPr>
        <sz val="11.5"/>
        <rFont val="Arial"/>
        <family val="2"/>
      </rPr>
      <t>ОК4</t>
    </r>
  </si>
  <si>
    <r>
      <rPr>
        <sz val="9.5"/>
        <rFont val="Arial"/>
        <family val="2"/>
      </rPr>
      <t>Оконный блок металлический, глухой, противопожарный, 1850-1200(h). EIW-30</t>
    </r>
  </si>
  <si>
    <r>
      <rPr>
        <sz val="11.5"/>
        <rFont val="Arial"/>
        <family val="2"/>
      </rPr>
      <t>ОК5</t>
    </r>
  </si>
  <si>
    <r>
      <rPr>
        <sz val="9.5"/>
        <rFont val="Arial"/>
        <family val="2"/>
      </rPr>
      <t xml:space="preserve">О АКУ СПО
</t>
    </r>
    <r>
      <rPr>
        <sz val="9.5"/>
        <rFont val="Arial"/>
        <family val="2"/>
      </rPr>
      <t xml:space="preserve">(4М1-12-4М1-12-4М1-И4) 2380-1200 Г1 ГОСТ
</t>
    </r>
    <r>
      <rPr>
        <sz val="9.5"/>
        <rFont val="Arial"/>
        <family val="2"/>
      </rPr>
      <t>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  </r>
  </si>
  <si>
    <r>
      <rPr>
        <sz val="11.5"/>
        <rFont val="Arial"/>
        <family val="2"/>
      </rPr>
      <t>В1</t>
    </r>
  </si>
  <si>
    <r>
      <rPr>
        <sz val="9.5"/>
        <rFont val="Arial"/>
        <family val="2"/>
      </rPr>
      <t>Витраж из алюминиевых профилей с двухкамерными стеклопакетами из стекла листового с мягким селективным покрытием, 4500х1190(h)</t>
    </r>
  </si>
  <si>
    <r>
      <rPr>
        <sz val="11.5"/>
        <rFont val="Arial"/>
        <family val="2"/>
      </rPr>
      <t>В2</t>
    </r>
  </si>
  <si>
    <r>
      <rPr>
        <sz val="9.5"/>
        <rFont val="Arial"/>
        <family val="2"/>
      </rPr>
      <t>Витраж металлический, глухой, противопожарный, 4500х1190(h). EIW-30</t>
    </r>
  </si>
  <si>
    <r>
      <rPr>
        <sz val="11.5"/>
        <rFont val="Arial"/>
        <family val="2"/>
      </rPr>
      <t>В3</t>
    </r>
  </si>
  <si>
    <r>
      <rPr>
        <sz val="9.5"/>
        <rFont val="Arial"/>
        <family val="2"/>
      </rPr>
      <t>Витраж из алюминиевых профилей с двухкамерными стеклопакетами из стекла листового с мягким селективным покрытием, 4500х2380(h)</t>
    </r>
  </si>
  <si>
    <r>
      <rPr>
        <sz val="11.5"/>
        <rFont val="Arial"/>
        <family val="2"/>
      </rPr>
      <t>В4</t>
    </r>
  </si>
  <si>
    <r>
      <rPr>
        <sz val="9.5"/>
        <rFont val="Arial"/>
        <family val="2"/>
      </rPr>
      <t>Витраж из алюминиевых профилей с двухкамерными стеклопакетами из стекла листового, с мягким селективным покрытием</t>
    </r>
  </si>
  <si>
    <r>
      <rPr>
        <sz val="9.5"/>
        <rFont val="Arial"/>
        <family val="2"/>
      </rPr>
      <t>Дверь в составе витража утепленная.</t>
    </r>
  </si>
  <si>
    <r>
      <rPr>
        <sz val="11.5"/>
        <rFont val="Arial"/>
        <family val="2"/>
      </rPr>
      <t>В5</t>
    </r>
  </si>
  <si>
    <r>
      <rPr>
        <sz val="9.5"/>
        <rFont val="Arial"/>
        <family val="2"/>
      </rPr>
      <t>Витраж из алюминиевых профилей с двухкамерными стеклопакетами из стекла листового, с мягким селективным покрытием.</t>
    </r>
  </si>
  <si>
    <r>
      <rPr>
        <sz val="11.5"/>
        <rFont val="Arial"/>
        <family val="2"/>
      </rPr>
      <t>В6</t>
    </r>
  </si>
  <si>
    <r>
      <rPr>
        <sz val="9.5"/>
        <rFont val="Arial"/>
        <family val="2"/>
      </rPr>
      <t>Витраж из алюминиевых профилей с двухкамерными стеклопакетами из стекла листового, с мягким селективным покрытием, 1200х10200(h)</t>
    </r>
  </si>
  <si>
    <t>Дверной блок металлический, утепленный, однопольный, глухой, с левой навеской,1000Х2100(h)</t>
  </si>
  <si>
    <t>Дверной блок противопожарный, однопольный, с правой навеской,1000Х2100(h)</t>
  </si>
  <si>
    <t>Дверной блок противопожарный, однопольный, с левой навеской, 850Х1600(h)</t>
  </si>
  <si>
    <t>ОП Г1 1500-1200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</si>
  <si>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ОП Г1 1500-1800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</si>
  <si>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Жалюзийная решетка Ж.р.1, под отв. ОВ 1200х600(h)мм</t>
  </si>
  <si>
    <t>Жалюзийная решетка Ж.р.2, под отв. ОВ 500х300(h)мм</t>
  </si>
  <si>
    <t>Жалюзийная решетка Ж.р.3, под отв. ОВ 1000х500(h)мм</t>
  </si>
  <si>
    <t>Жалюзийная решетка Ж.р.4, под отв. ОВ 1500х600(h)мм</t>
  </si>
  <si>
    <t>Жалюзийная решетка Ж.р.5, под отв. ОВ 1200х500(h)мм</t>
  </si>
  <si>
    <t>Жалюзийная решетка Ж.р.6, под отв. ОВ 350х450(h)мм</t>
  </si>
  <si>
    <t>Жалюзийная решетка Ж.р.7, под отв. ОВ  Ø300мм</t>
  </si>
  <si>
    <t>О АКУ СПО
(4М1-12-4М1-12-4М1-И4) 1850-1200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</si>
  <si>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Оконный блок металлический, глухой, противопожарный, 1850-1200(h). EIW-30</t>
  </si>
  <si>
    <t>О АКУ СПО
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</si>
  <si>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Витраж из алюминиевых профилей с двухкамерными стеклопакетами из стекла листового с мягким селективным покрытием, 4500х1190(h)</t>
  </si>
  <si>
    <t>Витраж металлический, глухой, противопожарный, 4500х1190(h). EIW-30</t>
  </si>
  <si>
    <t>Витраж из алюминиевых профилей с двухкамерными стеклопакетами из стекла листового с мягким селективным покрытием, 4500х2380(h)</t>
  </si>
  <si>
    <t>Витраж из алюминиевых профилей с двухкамерными стеклопакетами из стекла листового, с мягким селективным покрытием</t>
  </si>
  <si>
    <t>Дверь в составе витража утепленная.</t>
  </si>
  <si>
    <t>Витраж из алюминиевых профилей с двухкамерными стеклопакетами из стекла листового, с мягким селективным покрытием.</t>
  </si>
  <si>
    <t>Витраж из алюминиевых профилей с двухкамерными стеклопакетами из стекла листового, с мягким селективным покрытием, 1200х10200(h)</t>
  </si>
  <si>
    <t>Подшивной потолок на отм.+2.500</t>
  </si>
  <si>
    <t>Отделочные работы (потолок)</t>
  </si>
  <si>
    <t>м2</t>
  </si>
  <si>
    <t>Отделочные работы (стены)</t>
  </si>
  <si>
    <t>О АКУ СПО 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</si>
  <si>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О АКУ СПО (4М1-12-4М1-12-4М1-И4) 1850-1200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</si>
  <si>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r>
      <rPr>
        <sz val="9.5"/>
        <rFont val="Arial"/>
        <family val="2"/>
      </rPr>
      <t>Номера помещений</t>
    </r>
  </si>
  <si>
    <r>
      <rPr>
        <sz val="9.5"/>
        <rFont val="Arial"/>
        <family val="2"/>
      </rPr>
      <t>Тип пола</t>
    </r>
  </si>
  <si>
    <r>
      <rPr>
        <sz val="9.5"/>
        <rFont val="Arial"/>
        <family val="2"/>
      </rPr>
      <t xml:space="preserve">Схема пола или тип
</t>
    </r>
    <r>
      <rPr>
        <sz val="9.5"/>
        <rFont val="Arial"/>
        <family val="2"/>
      </rPr>
      <t>пола по серии</t>
    </r>
  </si>
  <si>
    <r>
      <rPr>
        <sz val="9.5"/>
        <rFont val="Arial"/>
        <family val="2"/>
      </rPr>
      <t>Данные элементов пола (наименование, толщина, основание и др.), мм</t>
    </r>
  </si>
  <si>
    <r>
      <rPr>
        <sz val="9.5"/>
        <rFont val="Arial"/>
        <family val="2"/>
      </rPr>
      <t>Площадь, м</t>
    </r>
  </si>
  <si>
    <r>
      <rPr>
        <sz val="9.5"/>
        <rFont val="Arial"/>
        <family val="2"/>
      </rPr>
      <t>мм</t>
    </r>
  </si>
  <si>
    <r>
      <rPr>
        <sz val="9.5"/>
        <rFont val="Arial"/>
        <family val="2"/>
      </rPr>
      <t>2. Стяжка уклонообразующая- бетон В25</t>
    </r>
  </si>
  <si>
    <r>
      <rPr>
        <sz val="9.5"/>
        <rFont val="Arial"/>
        <family val="2"/>
      </rPr>
      <t xml:space="preserve">3. Гидроизоляция- полимер-цементная
</t>
    </r>
    <r>
      <rPr>
        <sz val="9.5"/>
        <rFont val="Arial"/>
        <family val="2"/>
      </rPr>
      <t>MasterSeal 525 (или аналог)</t>
    </r>
  </si>
  <si>
    <r>
      <rPr>
        <sz val="9.5"/>
        <rFont val="Arial"/>
        <family val="2"/>
      </rPr>
      <t>-</t>
    </r>
  </si>
  <si>
    <r>
      <rPr>
        <sz val="9.5"/>
        <rFont val="Arial"/>
        <family val="2"/>
      </rPr>
      <t>4. Основание- ж/б плита см.КЖ</t>
    </r>
  </si>
  <si>
    <r>
      <rPr>
        <sz val="9.5"/>
        <rFont val="Arial"/>
        <family val="2"/>
      </rPr>
      <t>6, 11, 15, 17</t>
    </r>
  </si>
  <si>
    <r>
      <rPr>
        <sz val="9.5"/>
        <rFont val="Arial"/>
        <family val="2"/>
      </rPr>
      <t>1. Покрытие -топинг MasterTop 450 (или аналог)</t>
    </r>
  </si>
  <si>
    <r>
      <rPr>
        <sz val="9.5"/>
        <rFont val="Arial"/>
        <family val="2"/>
      </rPr>
      <t>18, 19</t>
    </r>
  </si>
  <si>
    <r>
      <rPr>
        <sz val="9.5"/>
        <rFont val="Arial"/>
        <family val="2"/>
      </rPr>
      <t xml:space="preserve">1. Полиуретан-цементное покрытие Novapur MF 320 (или
</t>
    </r>
    <r>
      <rPr>
        <sz val="9.5"/>
        <rFont val="Arial"/>
        <family val="2"/>
      </rPr>
      <t>аналог)</t>
    </r>
  </si>
  <si>
    <r>
      <rPr>
        <sz val="9.5"/>
        <rFont val="Arial"/>
        <family val="2"/>
      </rPr>
      <t>2, 3, 5</t>
    </r>
  </si>
  <si>
    <r>
      <rPr>
        <sz val="9.5"/>
        <rFont val="Arial"/>
        <family val="2"/>
      </rPr>
      <t>1. Полиуретан-цементное покрытие Novapur MF 320 (или аналог)</t>
    </r>
  </si>
  <si>
    <r>
      <rPr>
        <sz val="9.5"/>
        <rFont val="Arial"/>
        <family val="2"/>
      </rPr>
      <t>51-146</t>
    </r>
  </si>
  <si>
    <r>
      <rPr>
        <sz val="9.5"/>
        <rFont val="Arial"/>
        <family val="2"/>
      </rPr>
      <t>1, 12</t>
    </r>
  </si>
  <si>
    <r>
      <rPr>
        <sz val="9.5"/>
        <rFont val="Arial"/>
        <family val="2"/>
      </rPr>
      <t>73-98</t>
    </r>
  </si>
  <si>
    <r>
      <rPr>
        <sz val="9.5"/>
        <rFont val="Arial"/>
        <family val="2"/>
      </rPr>
      <t xml:space="preserve">206, 207,
</t>
    </r>
    <r>
      <rPr>
        <sz val="9.5"/>
        <rFont val="Arial"/>
        <family val="2"/>
      </rPr>
      <t>308, 309</t>
    </r>
  </si>
  <si>
    <r>
      <rPr>
        <sz val="9.5"/>
        <rFont val="Arial"/>
        <family val="2"/>
      </rPr>
      <t>1. Покрытие- керамогранит</t>
    </r>
  </si>
  <si>
    <r>
      <rPr>
        <sz val="9.5"/>
        <rFont val="Arial"/>
        <family val="2"/>
      </rPr>
      <t>4, 7, 20, 31</t>
    </r>
  </si>
  <si>
    <r>
      <rPr>
        <sz val="9.5"/>
        <rFont val="Arial"/>
        <family val="2"/>
      </rPr>
      <t>1. Полимерное защитное покрытие</t>
    </r>
  </si>
  <si>
    <r>
      <rPr>
        <sz val="9.5"/>
        <rFont val="Arial"/>
        <family val="2"/>
      </rPr>
      <t>2. Прослойка- клей на цементной основе</t>
    </r>
  </si>
  <si>
    <r>
      <rPr>
        <sz val="9.5"/>
        <rFont val="Arial"/>
        <family val="2"/>
      </rPr>
      <t>слой</t>
    </r>
  </si>
  <si>
    <r>
      <rPr>
        <sz val="9.5"/>
        <rFont val="Arial"/>
        <family val="2"/>
      </rPr>
      <t>2. Покрытие- бетон В15</t>
    </r>
  </si>
  <si>
    <r>
      <rPr>
        <sz val="9.5"/>
        <rFont val="Arial"/>
        <family val="2"/>
      </rPr>
      <t>3. Гидроизоляция- полимерная мастика на водной основе</t>
    </r>
  </si>
  <si>
    <r>
      <rPr>
        <sz val="9.5"/>
        <rFont val="Arial"/>
        <family val="2"/>
      </rPr>
      <t>слоя</t>
    </r>
  </si>
  <si>
    <r>
      <rPr>
        <sz val="9.5"/>
        <rFont val="Arial"/>
        <family val="2"/>
      </rPr>
      <t>3. Стяжка выравнивающая- бетон В12.5 армированная сеткой 4ВрI с яч.100х100мм</t>
    </r>
  </si>
  <si>
    <r>
      <rPr>
        <sz val="9.5"/>
        <rFont val="Arial"/>
        <family val="2"/>
      </rPr>
      <t>5. Основание- ж/б плита см.КЖ</t>
    </r>
  </si>
  <si>
    <r>
      <rPr>
        <sz val="9.5"/>
        <rFont val="Arial"/>
        <family val="2"/>
      </rPr>
      <t>21, 22, 23</t>
    </r>
  </si>
  <si>
    <r>
      <rPr>
        <sz val="9.5"/>
        <rFont val="Arial"/>
        <family val="2"/>
      </rPr>
      <t>40-80</t>
    </r>
  </si>
  <si>
    <r>
      <rPr>
        <sz val="9.5"/>
        <rFont val="Arial"/>
        <family val="2"/>
      </rPr>
      <t xml:space="preserve">14, 27, 28,
</t>
    </r>
    <r>
      <rPr>
        <sz val="9.5"/>
        <rFont val="Arial"/>
        <family val="2"/>
      </rPr>
      <t>30</t>
    </r>
  </si>
  <si>
    <r>
      <rPr>
        <sz val="9.5"/>
        <rFont val="Arial"/>
        <family val="2"/>
      </rPr>
      <t>3. Стяжка выравнивающая- легкий бетон В5</t>
    </r>
  </si>
  <si>
    <r>
      <rPr>
        <sz val="9.5"/>
        <rFont val="Arial"/>
        <family val="2"/>
      </rPr>
      <t>4.Основание- ж/б плита см.КЖ</t>
    </r>
  </si>
  <si>
    <r>
      <rPr>
        <sz val="9.5"/>
        <rFont val="Arial"/>
        <family val="2"/>
      </rPr>
      <t>24, 25, 26</t>
    </r>
  </si>
  <si>
    <r>
      <rPr>
        <sz val="9.5"/>
        <rFont val="Arial"/>
        <family val="2"/>
      </rPr>
      <t>4. Стяжка выравнивающая- легкий бетон В5</t>
    </r>
  </si>
  <si>
    <r>
      <rPr>
        <sz val="9.5"/>
        <rFont val="Arial"/>
        <family val="2"/>
      </rPr>
      <t>отм.+5,100</t>
    </r>
  </si>
  <si>
    <r>
      <rPr>
        <sz val="9.5"/>
        <rFont val="Arial"/>
        <family val="2"/>
      </rPr>
      <t>5. Основание-ж/б плита см.КЖ</t>
    </r>
  </si>
  <si>
    <r>
      <rPr>
        <sz val="9.5"/>
        <rFont val="Arial"/>
        <family val="2"/>
      </rPr>
      <t xml:space="preserve">101, 102,
</t>
    </r>
    <r>
      <rPr>
        <sz val="9.5"/>
        <rFont val="Arial"/>
        <family val="2"/>
      </rPr>
      <t xml:space="preserve">103, 105,
</t>
    </r>
    <r>
      <rPr>
        <sz val="9.5"/>
        <rFont val="Arial"/>
        <family val="2"/>
      </rPr>
      <t>111</t>
    </r>
  </si>
  <si>
    <r>
      <rPr>
        <sz val="9.5"/>
        <rFont val="Arial"/>
        <family val="2"/>
      </rPr>
      <t xml:space="preserve">137,92 (в
</t>
    </r>
    <r>
      <rPr>
        <sz val="9.5"/>
        <rFont val="Arial"/>
        <family val="2"/>
      </rPr>
      <t xml:space="preserve">том числе 17м2 пол л/к на
</t>
    </r>
    <r>
      <rPr>
        <sz val="9.5"/>
        <rFont val="Arial"/>
        <family val="2"/>
      </rPr>
      <t>отм.0,000)</t>
    </r>
  </si>
  <si>
    <r>
      <rPr>
        <sz val="9.5"/>
        <rFont val="Arial"/>
        <family val="2"/>
      </rPr>
      <t>Крыльцо у оси 22</t>
    </r>
  </si>
  <si>
    <r>
      <rPr>
        <sz val="9.5"/>
        <rFont val="Arial"/>
        <family val="2"/>
      </rPr>
      <t>30-50</t>
    </r>
  </si>
  <si>
    <r>
      <rPr>
        <sz val="9.5"/>
        <rFont val="Arial"/>
        <family val="2"/>
      </rPr>
      <t xml:space="preserve">107, 108,
</t>
    </r>
    <r>
      <rPr>
        <sz val="9.5"/>
        <rFont val="Arial"/>
        <family val="2"/>
      </rPr>
      <t>109</t>
    </r>
  </si>
  <si>
    <r>
      <rPr>
        <sz val="9.5"/>
        <rFont val="Arial"/>
        <family val="2"/>
      </rPr>
      <t>Крыльца, пандусы</t>
    </r>
  </si>
  <si>
    <r>
      <rPr>
        <sz val="9.5"/>
        <rFont val="Arial"/>
        <family val="2"/>
      </rPr>
      <t>2. Основание-ж/б плита см.КЖ</t>
    </r>
  </si>
  <si>
    <r>
      <rPr>
        <sz val="9.5"/>
        <rFont val="Arial"/>
        <family val="2"/>
      </rPr>
      <t xml:space="preserve">110, 209,
</t>
    </r>
    <r>
      <rPr>
        <sz val="9.5"/>
        <rFont val="Arial"/>
        <family val="2"/>
      </rPr>
      <t xml:space="preserve">311
</t>
    </r>
    <r>
      <rPr>
        <sz val="9.5"/>
        <rFont val="Arial"/>
        <family val="2"/>
      </rPr>
      <t>(лестничные марши и площадка за осью 22)</t>
    </r>
  </si>
  <si>
    <r>
      <rPr>
        <sz val="9.5"/>
        <rFont val="Arial"/>
        <family val="2"/>
      </rPr>
      <t>4. Основание- см. КЖ</t>
    </r>
  </si>
  <si>
    <r>
      <rPr>
        <sz val="9.5"/>
        <rFont val="Arial"/>
        <family val="2"/>
      </rPr>
      <t xml:space="preserve">201, 202,
</t>
    </r>
    <r>
      <rPr>
        <sz val="9.5"/>
        <rFont val="Arial"/>
        <family val="2"/>
      </rPr>
      <t xml:space="preserve">203, 204,
</t>
    </r>
    <r>
      <rPr>
        <sz val="9.5"/>
        <rFont val="Arial"/>
        <family val="2"/>
      </rPr>
      <t xml:space="preserve">205, 208,
</t>
    </r>
    <r>
      <rPr>
        <sz val="9.5"/>
        <rFont val="Arial"/>
        <family val="2"/>
      </rPr>
      <t xml:space="preserve">301, 302,
</t>
    </r>
    <r>
      <rPr>
        <sz val="9.5"/>
        <rFont val="Arial"/>
        <family val="2"/>
      </rPr>
      <t xml:space="preserve">303, 304,
</t>
    </r>
    <r>
      <rPr>
        <sz val="9.5"/>
        <rFont val="Arial"/>
        <family val="2"/>
      </rPr>
      <t xml:space="preserve">305, 306,
</t>
    </r>
    <r>
      <rPr>
        <sz val="9.5"/>
        <rFont val="Arial"/>
        <family val="2"/>
      </rPr>
      <t>307, 310</t>
    </r>
  </si>
  <si>
    <r>
      <rPr>
        <sz val="9.5"/>
        <rFont val="Arial"/>
        <family val="2"/>
      </rPr>
      <t xml:space="preserve">304,37 (в
</t>
    </r>
    <r>
      <rPr>
        <sz val="9.5"/>
        <rFont val="Arial"/>
        <family val="2"/>
      </rPr>
      <t xml:space="preserve">том числе 13,5 м2
</t>
    </r>
    <r>
      <rPr>
        <sz val="9.5"/>
        <rFont val="Arial"/>
        <family val="2"/>
      </rPr>
      <t>на площадке л/к у оси 21)</t>
    </r>
  </si>
  <si>
    <t>1. Полиуретан-цементное покрытие Novapur HT410 (или аналог)-6мм</t>
  </si>
  <si>
    <t>99-144</t>
  </si>
  <si>
    <r>
      <rPr>
        <sz val="9.5"/>
        <rFont val="Arial"/>
        <family val="2"/>
      </rPr>
      <t>2. Стяжка уклонообразующая- бетон В25</t>
    </r>
    <r>
      <rPr>
        <sz val="9.5"/>
        <rFont val="Arial"/>
        <family val="2"/>
        <charset val="204"/>
      </rPr>
      <t>-99-144мм</t>
    </r>
  </si>
  <si>
    <t>3. Гидроизоляция- полимер-цементная MasterSeal 525 (или аналог)</t>
  </si>
  <si>
    <t>1. Полиуретан-цементное покрытие Novapur HT410 (или аналог)-6мм
2. Стяжка уклонообразующая- бетон В25-99-144мм
3. Гидроизоляция- полимер-цементная MasterSeal 525 (или аналог)</t>
  </si>
  <si>
    <t>95-150</t>
  </si>
  <si>
    <r>
      <rPr>
        <sz val="9.5"/>
        <rFont val="Arial"/>
        <family val="2"/>
      </rPr>
      <t>2. Стяжка уклонообразующая- бетон В25</t>
    </r>
    <r>
      <rPr>
        <sz val="9.5"/>
        <rFont val="Arial"/>
        <family val="2"/>
        <charset val="204"/>
      </rPr>
      <t>-95-150мм</t>
    </r>
  </si>
  <si>
    <r>
      <t>1. Покрытие -топинг MasterTop 450 (или аналог)</t>
    </r>
    <r>
      <rPr>
        <sz val="9.5"/>
        <rFont val="Arial"/>
        <family val="2"/>
        <charset val="204"/>
      </rPr>
      <t xml:space="preserve">
2. Стяжка уклонообразующая- бетон В25-95-150мм</t>
    </r>
    <r>
      <rPr>
        <sz val="9.5"/>
        <rFont val="Arial"/>
        <family val="2"/>
      </rPr>
      <t xml:space="preserve">
3. Гидроизоляция- полимер-цементная MasterSeal 525 (или аналог)</t>
    </r>
  </si>
  <si>
    <t>61-146</t>
  </si>
  <si>
    <r>
      <rPr>
        <sz val="9.5"/>
        <rFont val="Arial"/>
        <family val="2"/>
      </rPr>
      <t>2. Стяжка уклонообразующая- бетон В25</t>
    </r>
    <r>
      <rPr>
        <sz val="9.5"/>
        <rFont val="Arial"/>
        <family val="2"/>
        <charset val="204"/>
      </rPr>
      <t>-61-146мм</t>
    </r>
  </si>
  <si>
    <t>51-146</t>
  </si>
  <si>
    <r>
      <rPr>
        <sz val="9.5"/>
        <rFont val="Arial"/>
        <family val="2"/>
      </rPr>
      <t>2. Стяжка уклонообразующая- бетон В25</t>
    </r>
    <r>
      <rPr>
        <sz val="9.5"/>
        <rFont val="Arial"/>
        <family val="2"/>
        <charset val="204"/>
      </rPr>
      <t>-51-146мм</t>
    </r>
  </si>
  <si>
    <t>1. Полиуретан-цементное покрытие Novapur MF 320 (или аналог)-4мм
2. Стяжка уклонообразующая- бетон В25-61-146мм
3. Гидроизоляция- полимер-цементная MasterSeal 525 (или аналог)</t>
  </si>
  <si>
    <r>
      <t>1. Полиуретан-цементное покрытие Novapur MF 320 (или аналог)</t>
    </r>
    <r>
      <rPr>
        <sz val="9.5"/>
        <rFont val="Arial"/>
        <family val="2"/>
        <charset val="204"/>
      </rPr>
      <t>-4мм</t>
    </r>
    <r>
      <rPr>
        <sz val="9.5"/>
        <rFont val="Arial"/>
        <family val="2"/>
      </rPr>
      <t xml:space="preserve">
2. Стяжка уклонообразующая- бетон В25-51-146мм
3. Гидроизоляция- полимер-цементная MasterSeal 525 (или аналог)</t>
    </r>
  </si>
  <si>
    <t>1.Полимерное защитное покрытие антискользящее покрытие MasterTop 1273R (или аналог)-2мм</t>
  </si>
  <si>
    <t>2. Стяжка уклонообразующая- бетон В25-73-98мм</t>
  </si>
  <si>
    <t>1.Полимерное защитное покрытие антискользящее покрытие MasterTop 1273R (или аналог)-2мм
2. Стяжка уклонообразующая- бетон В25-73-98мм
3. Гидроизоляция- полимер-цементная MasterSeal 525 (или аналог)</t>
  </si>
  <si>
    <r>
      <rPr>
        <sz val="9.5"/>
        <rFont val="Arial"/>
        <family val="2"/>
      </rPr>
      <t>1. Полимерное защитное покрытие</t>
    </r>
    <r>
      <rPr>
        <sz val="9.5"/>
        <rFont val="Arial"/>
        <family val="2"/>
        <charset val="204"/>
      </rPr>
      <t>-5мм</t>
    </r>
  </si>
  <si>
    <r>
      <rPr>
        <sz val="9.5"/>
        <rFont val="Arial"/>
        <family val="2"/>
      </rPr>
      <t>2. Покрытие- бетон В15</t>
    </r>
    <r>
      <rPr>
        <sz val="9.5"/>
        <rFont val="Arial"/>
        <family val="2"/>
        <charset val="204"/>
      </rPr>
      <t>-30мм</t>
    </r>
  </si>
  <si>
    <r>
      <rPr>
        <sz val="9.5"/>
        <rFont val="Arial"/>
        <family val="2"/>
      </rPr>
      <t>3. Стяжка выравнивающая- бетон В12.5 армированная сеткой 4ВрI с яч.100х100мм</t>
    </r>
    <r>
      <rPr>
        <sz val="9.5"/>
        <rFont val="Arial"/>
        <family val="2"/>
        <charset val="204"/>
      </rPr>
      <t>-115мм</t>
    </r>
  </si>
  <si>
    <r>
      <t>1. Полимерное защитное покрытие</t>
    </r>
    <r>
      <rPr>
        <sz val="9.5"/>
        <rFont val="Arial"/>
        <family val="2"/>
        <charset val="204"/>
      </rPr>
      <t>-5мм</t>
    </r>
    <r>
      <rPr>
        <sz val="9.5"/>
        <rFont val="Arial"/>
        <family val="2"/>
      </rPr>
      <t xml:space="preserve">
2. Покрытие- бетон В15-30мм
3. Стяжка выравнивающая- бетон В12.5 армированная сеткой 4ВрI с яч.100х100мм-115мм</t>
    </r>
  </si>
  <si>
    <r>
      <t>1. Полимерное защитное покрытие</t>
    </r>
    <r>
      <rPr>
        <sz val="9.5"/>
        <rFont val="Arial"/>
        <family val="2"/>
        <charset val="204"/>
      </rPr>
      <t>-5мм</t>
    </r>
    <r>
      <rPr>
        <sz val="9.5"/>
        <rFont val="Arial"/>
        <family val="2"/>
      </rPr>
      <t xml:space="preserve">
2. Покрытие- бетон В15-30мм
3. Стяжка выравнивающая- бетон В12.5 армированная сеткой 4ВрI с яч.100х100мм-65мм</t>
    </r>
  </si>
  <si>
    <r>
      <rPr>
        <sz val="9.5"/>
        <rFont val="Arial"/>
        <family val="2"/>
      </rPr>
      <t>1. Покрытие- керамогранит</t>
    </r>
    <r>
      <rPr>
        <sz val="9.5"/>
        <rFont val="Arial"/>
        <family val="2"/>
        <charset val="204"/>
      </rPr>
      <t>-10мм</t>
    </r>
  </si>
  <si>
    <r>
      <rPr>
        <sz val="9.5"/>
        <rFont val="Arial"/>
        <family val="2"/>
      </rPr>
      <t>2. Прослойка- клей на цементной основе</t>
    </r>
    <r>
      <rPr>
        <sz val="9.5"/>
        <rFont val="Arial"/>
        <family val="2"/>
        <charset val="204"/>
      </rPr>
      <t>-5мм</t>
    </r>
  </si>
  <si>
    <r>
      <rPr>
        <sz val="9.5"/>
        <rFont val="Arial"/>
        <family val="2"/>
      </rPr>
      <t>3. Стяжка выравнивающая- легкий бетон В5</t>
    </r>
    <r>
      <rPr>
        <sz val="9.5"/>
        <rFont val="Arial"/>
        <family val="2"/>
        <charset val="204"/>
      </rPr>
      <t>-135мм</t>
    </r>
  </si>
  <si>
    <r>
      <t>1. Покрытие- керамогранит</t>
    </r>
    <r>
      <rPr>
        <sz val="9.5"/>
        <rFont val="Arial"/>
        <family val="2"/>
        <charset val="204"/>
      </rPr>
      <t>-10мм</t>
    </r>
    <r>
      <rPr>
        <sz val="9.5"/>
        <rFont val="Arial"/>
        <family val="2"/>
      </rPr>
      <t xml:space="preserve">
2. Прослойка- клей на цементной основе-5мм
3. Стяжка выравнивающая- легкий бетон В5-135мм</t>
    </r>
  </si>
  <si>
    <r>
      <rPr>
        <sz val="9.5"/>
        <rFont val="Arial"/>
        <family val="2"/>
      </rPr>
      <t>3. Гидроизоляция- полимерная мастика на водной основе</t>
    </r>
    <r>
      <rPr>
        <sz val="9.5"/>
        <rFont val="Arial"/>
        <family val="2"/>
        <charset val="204"/>
      </rPr>
      <t>2слоя</t>
    </r>
  </si>
  <si>
    <r>
      <rPr>
        <sz val="9.5"/>
        <rFont val="Arial"/>
        <family val="2"/>
      </rPr>
      <t>4. Стяжка выравнивающая- легкий бетон В5</t>
    </r>
    <r>
      <rPr>
        <sz val="9.5"/>
        <rFont val="Arial"/>
        <family val="2"/>
        <charset val="204"/>
      </rPr>
      <t>-115мм</t>
    </r>
  </si>
  <si>
    <r>
      <t>1. Покрытие- керамогранит</t>
    </r>
    <r>
      <rPr>
        <sz val="9.5"/>
        <rFont val="Arial"/>
        <family val="2"/>
        <charset val="204"/>
      </rPr>
      <t xml:space="preserve">-10мм
2. Прослойка- клей на цементной основе-5мм
</t>
    </r>
    <r>
      <rPr>
        <sz val="9.5"/>
        <rFont val="Arial"/>
        <family val="2"/>
      </rPr>
      <t>3. Гидроизоляция- полимерная мастика на водной основе-2слоя
4. Стяжка выравнивающая- легкий бетон В5-115мм</t>
    </r>
  </si>
  <si>
    <r>
      <t>1. Покрытие- керамогранит</t>
    </r>
    <r>
      <rPr>
        <sz val="9.5"/>
        <rFont val="Arial"/>
        <family val="2"/>
        <charset val="204"/>
      </rPr>
      <t>-10мм</t>
    </r>
    <r>
      <rPr>
        <sz val="9.5"/>
        <rFont val="Arial"/>
        <family val="2"/>
      </rPr>
      <t xml:space="preserve">
2. Прослойка- клей на цементной основе-5мм
3. Стяжка выравнивающая- легкий бетон В5-85мм</t>
    </r>
  </si>
  <si>
    <r>
      <t>1. Покрытие- керамогранит</t>
    </r>
    <r>
      <rPr>
        <sz val="9.5"/>
        <rFont val="Arial"/>
        <family val="2"/>
        <charset val="204"/>
      </rPr>
      <t xml:space="preserve">-10мм
2. Прослойка- клей на цементной основе-5мм
</t>
    </r>
    <r>
      <rPr>
        <sz val="9.5"/>
        <rFont val="Arial"/>
        <family val="2"/>
      </rPr>
      <t>3. Гидроизоляция- полимерная мастика на водной основе-2слоя
4. Стяжка выравнивающая- легкий бетон В5-65мм</t>
    </r>
  </si>
  <si>
    <t>3. Стяжка выравнивающая- цементно-песчаный р-р М150</t>
  </si>
  <si>
    <r>
      <t>1. Покрытие- керамогранит</t>
    </r>
    <r>
      <rPr>
        <sz val="9.5"/>
        <rFont val="Arial"/>
        <family val="2"/>
        <charset val="204"/>
      </rPr>
      <t>-10мм</t>
    </r>
    <r>
      <rPr>
        <sz val="9.5"/>
        <rFont val="Arial"/>
        <family val="2"/>
      </rPr>
      <t xml:space="preserve">
2. Прослойка- клей на цементной основе-5мм
3. Стяжка выравнивающая- цементно-песчаный р-р М150-15мм</t>
    </r>
  </si>
  <si>
    <r>
      <t>1. Покрытие- керамогранит</t>
    </r>
    <r>
      <rPr>
        <sz val="9.5"/>
        <rFont val="Arial"/>
        <family val="2"/>
        <charset val="204"/>
      </rPr>
      <t>-10мм</t>
    </r>
    <r>
      <rPr>
        <sz val="9.5"/>
        <rFont val="Arial"/>
        <family val="2"/>
      </rPr>
      <t xml:space="preserve">
2. Прослойка- клей на цементной основе-5мм
3. Стяжка выравнивающая- легкий бетон В5-35мм</t>
    </r>
  </si>
  <si>
    <r>
      <rPr>
        <sz val="9.5"/>
        <rFont val="Arial"/>
        <family val="2"/>
      </rPr>
      <t>3. Гидроизоляция- полимерная мастика на водной основе</t>
    </r>
    <r>
      <rPr>
        <sz val="9.5"/>
        <rFont val="Arial"/>
        <family val="2"/>
        <charset val="204"/>
      </rPr>
      <t>-2мм</t>
    </r>
  </si>
  <si>
    <r>
      <rPr>
        <sz val="9.5"/>
        <rFont val="Arial"/>
        <family val="2"/>
      </rPr>
      <t>4. Стяжка выравнивающая- цементно-песчаный р-р М150</t>
    </r>
    <r>
      <rPr>
        <sz val="9.5"/>
        <rFont val="Arial"/>
        <family val="2"/>
        <charset val="204"/>
      </rPr>
      <t>-15мм</t>
    </r>
  </si>
  <si>
    <r>
      <t>1. Покрытие- керамогранит</t>
    </r>
    <r>
      <rPr>
        <sz val="9.5"/>
        <rFont val="Arial"/>
        <family val="2"/>
        <charset val="204"/>
      </rPr>
      <t>-10мм</t>
    </r>
    <r>
      <rPr>
        <sz val="9.5"/>
        <rFont val="Arial"/>
        <family val="2"/>
      </rPr>
      <t xml:space="preserve">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  </r>
  </si>
  <si>
    <r>
      <rPr>
        <sz val="9.5"/>
        <rFont val="Arial"/>
        <family val="2"/>
      </rPr>
      <t>1. Покрытие- полимерное защитное покрытие</t>
    </r>
    <r>
      <rPr>
        <sz val="9.5"/>
        <rFont val="Arial"/>
        <family val="2"/>
        <charset val="204"/>
      </rPr>
      <t>-5мм</t>
    </r>
  </si>
  <si>
    <r>
      <rPr>
        <sz val="9.5"/>
        <rFont val="Arial"/>
        <family val="2"/>
      </rPr>
      <t>2. Стяжка уклонообразующая- бетон В15</t>
    </r>
    <r>
      <rPr>
        <sz val="9.5"/>
        <rFont val="Arial"/>
        <family val="2"/>
        <charset val="204"/>
      </rPr>
      <t>-40-80мм</t>
    </r>
  </si>
  <si>
    <r>
      <rPr>
        <sz val="9.5"/>
        <rFont val="Arial"/>
        <family val="2"/>
      </rPr>
      <t>3. Звукоизоляция- минераловатные ватные, на основе базальтового волокна, жесткие плиты с гидрофобным слоем</t>
    </r>
    <r>
      <rPr>
        <sz val="9.5"/>
        <rFont val="Arial"/>
        <family val="2"/>
        <charset val="204"/>
      </rPr>
      <t>-40мм</t>
    </r>
  </si>
  <si>
    <r>
      <rPr>
        <sz val="9.5"/>
        <rFont val="Arial"/>
        <family val="2"/>
      </rPr>
      <t>4. Гидроизоляция- полимерная мастика на водной основе</t>
    </r>
    <r>
      <rPr>
        <sz val="9.5"/>
        <rFont val="Arial"/>
        <family val="2"/>
        <charset val="204"/>
      </rPr>
      <t>-2слоя</t>
    </r>
  </si>
  <si>
    <r>
      <t>1. Покрытие- полимерное защитное покрытие</t>
    </r>
    <r>
      <rPr>
        <sz val="9.5"/>
        <rFont val="Arial"/>
        <family val="2"/>
        <charset val="204"/>
      </rPr>
      <t>-5мм</t>
    </r>
    <r>
      <rPr>
        <sz val="9.5"/>
        <rFont val="Arial"/>
        <family val="2"/>
      </rPr>
      <t xml:space="preserve">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  </r>
  </si>
  <si>
    <r>
      <rPr>
        <sz val="9.5"/>
        <rFont val="Arial"/>
        <family val="2"/>
      </rPr>
      <t>2. Стяжка выравнивающая- бетон В15</t>
    </r>
    <r>
      <rPr>
        <sz val="9.5"/>
        <rFont val="Arial"/>
        <family val="2"/>
        <charset val="204"/>
      </rPr>
      <t>-80мм</t>
    </r>
  </si>
  <si>
    <t>3. Звукоизоляция- минераловатные ватные, на основе базальтового волокна, жесткие плиты с гидрофобным слоем-40мм</t>
  </si>
  <si>
    <r>
      <t>1. Покрытие- полимерное защитное покрытие</t>
    </r>
    <r>
      <rPr>
        <sz val="9.5"/>
        <rFont val="Arial"/>
        <family val="2"/>
        <charset val="204"/>
      </rPr>
      <t>-5мм</t>
    </r>
    <r>
      <rPr>
        <sz val="9.5"/>
        <rFont val="Arial"/>
        <family val="2"/>
      </rPr>
      <t xml:space="preserve">
2. Стяжка выравнивающая- бетон В15-80мм
3. Звукоизоляция- минераловатные ватные, на основе базальтового волокна, жесткие плиты с гидрофобным слоем-40мм</t>
    </r>
  </si>
  <si>
    <r>
      <rPr>
        <sz val="9.5"/>
        <rFont val="Arial"/>
        <family val="2"/>
      </rPr>
      <t>1. Покрытие- бетон В15</t>
    </r>
    <r>
      <rPr>
        <sz val="9.5"/>
        <rFont val="Arial"/>
        <family val="2"/>
        <charset val="204"/>
      </rPr>
      <t>-20мм</t>
    </r>
  </si>
  <si>
    <r>
      <t>1. Покрытие- бетон В15</t>
    </r>
    <r>
      <rPr>
        <sz val="9.5"/>
        <rFont val="Arial"/>
        <family val="2"/>
        <charset val="204"/>
      </rPr>
      <t>-20мм</t>
    </r>
    <r>
      <rPr>
        <sz val="9.5"/>
        <rFont val="Arial"/>
        <family val="2"/>
      </rPr>
      <t xml:space="preserve">
4. Основание- ж/б плита см.КЖ</t>
    </r>
  </si>
  <si>
    <r>
      <rPr>
        <sz val="9.5"/>
        <rFont val="Arial"/>
        <family val="2"/>
      </rPr>
      <t>1. Покрытие защитное- антискользящее покрытие MasterTop 1273R (или аналог).</t>
    </r>
    <r>
      <rPr>
        <sz val="9.5"/>
        <rFont val="Arial"/>
        <family val="2"/>
        <charset val="204"/>
      </rPr>
      <t>-2мм</t>
    </r>
  </si>
  <si>
    <t>2. Покрытие-цементно-бетонное В 15-20мм</t>
  </si>
  <si>
    <r>
      <rPr>
        <sz val="9.5"/>
        <rFont val="Arial"/>
        <family val="2"/>
      </rPr>
      <t>3. Стяжка уклонообразующая- бетон В7,5</t>
    </r>
    <r>
      <rPr>
        <sz val="9.5"/>
        <rFont val="Arial"/>
        <family val="2"/>
        <charset val="204"/>
      </rPr>
      <t>-30-50мм</t>
    </r>
  </si>
  <si>
    <r>
      <rPr>
        <sz val="9.5"/>
        <rFont val="Arial"/>
        <family val="2"/>
      </rPr>
      <t>4. Пенополиэтилен НПЭ</t>
    </r>
    <r>
      <rPr>
        <sz val="9.5"/>
        <rFont val="Arial"/>
        <family val="2"/>
        <charset val="204"/>
      </rPr>
      <t>-8мм</t>
    </r>
  </si>
  <si>
    <r>
      <t>1. Покрытие защитное- антискользящее покрытие MasterTop 1273R (или аналог).</t>
    </r>
    <r>
      <rPr>
        <sz val="9.5"/>
        <rFont val="Arial"/>
        <family val="2"/>
        <charset val="204"/>
      </rPr>
      <t>-2мм</t>
    </r>
    <r>
      <rPr>
        <sz val="9.5"/>
        <rFont val="Arial"/>
        <family val="2"/>
      </rPr>
      <t xml:space="preserve">
2. Покрытие-цементно-бетонное В 15-20мм
3. Стяжка уклонообразующая- бетон В7,5-30-50мм
4. Пенополиэтилен НПЭ-8мм</t>
    </r>
  </si>
  <si>
    <r>
      <t>1. Покрытие защитное- антискользящее покрытие MasterTop 1273R (или аналог).</t>
    </r>
    <r>
      <rPr>
        <sz val="9.5"/>
        <rFont val="Arial"/>
        <family val="2"/>
        <charset val="204"/>
      </rPr>
      <t>-2мм</t>
    </r>
  </si>
  <si>
    <t>1. Покрытие защитное- антискользящее покрытие MasterTop 1273R (или аналог).-2мм</t>
  </si>
  <si>
    <t>1. Покрытие -топинг MasterTop 450 (или аналог)
2. Стяжка уклонообразующая- бетон В25-95-150мм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</si>
  <si>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В25-51-146мм
3. Гидроизоляция- полимер-цементная MasterSeal 525 (или аналог)</t>
  </si>
  <si>
    <t>1. Полимерное защитное покрытие-5мм
2. Покрытие- бетон В15-30мм
3. Стяжка выравнивающая- бетон В12.5 армированная сеткой 4ВрI с яч.100х100мм-115мм</t>
  </si>
  <si>
    <t>1. Полимерное защитное покрытие-5мм
2. Покрытие- бетон В15-30мм
3. Стяжка выравнивающая- бетон В12.5 армированная сеткой 4ВрI с яч.100х100мм-65мм</t>
  </si>
  <si>
    <t>1. Покрытие- керамогранит-10мм
2. Прослойка- клей на цементной основе-5мм
3. Стяжка выравнивающая- легкий бетон В5-135мм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</si>
  <si>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В5-115мм</t>
  </si>
  <si>
    <t>1. Покрытие- керамогранит-10мм
2. Прослойка- клей на цементной основе-5мм
3. Стяжка выравнивающая- легкий бетон В5-85мм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</si>
  <si>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В5-65мм</t>
  </si>
  <si>
    <t>1. Покрытие- керамогранит-10мм
2. Прослойка- клей на цементной основе-5мм
3. Стяжка выравнивающая- цементно-песчаный р-р М150-15мм</t>
  </si>
  <si>
    <t>1. Покрытие- керамогранит-10мм
2. Прослойка- клей на цементной основе-5мм
3. Стяжка выравнивающая- легкий бетон В5-35мм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</si>
  <si>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</si>
  <si>
    <t>1. Покрытие- полимерное защитное покрытие-5мм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</si>
  <si>
    <t>1. Покрытие- полимерное защитное покрытие-5мм
2. Стяжка выравнивающая- бетон В15-80мм
3. Звукоизоляция- минераловатные ватные, на основе базальтового волокна, жесткие плиты с гидрофобным слоем-40мм</t>
  </si>
  <si>
    <t>1. Покрытие- бетон В15-20мм
4. Основание- ж/б плита см.КЖ</t>
  </si>
  <si>
    <t>1. Покрытие защитное- антискользящее покрытие MasterTop 1273R (или аналог).-2мм
2. Покрытие-цементно-бетонное В 15-20мм
3. Стяжка уклонообразующая- бетон В7,5-30-50мм
4. Пенополиэтилен НПЭ-8мм</t>
  </si>
  <si>
    <t>Ед. изм.</t>
  </si>
  <si>
    <t>Кол-во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</si>
  <si>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</si>
  <si>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</si>
  <si>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</si>
  <si>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</si>
  <si>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</si>
  <si>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1632-2021-7.1-АР -РММ - Архитектурные решения  </t>
  </si>
  <si>
    <t>Двери-Ворота</t>
  </si>
  <si>
    <t>Окна-Решетки</t>
  </si>
  <si>
    <t>О АКУ СПО (4М1-12-4М1-12-4М1-И4) 1850-1200 Г1 ГОСТ 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</si>
  <si>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Полы</t>
  </si>
  <si>
    <t>Стены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</si>
</sst>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rgb="FF404040"/>
      <name val="Cambria"/>
      <family val="1"/>
      <charset val="204"/>
    </font>
    <font>
      <sz val="12"/>
      <color rgb="FF404040"/>
      <name val="Cambria"/>
      <family val="1"/>
      <charset val="204"/>
    </font>
    <font>
      <i/>
      <sz val="12"/>
      <color theme="1"/>
      <name val="Cambria"/>
      <family val="1"/>
      <charset val="204"/>
    </font>
    <font>
      <b/>
      <i/>
      <sz val="12"/>
      <color rgb="FFFF0000"/>
      <name val="Cambria"/>
      <family val="1"/>
      <charset val="204"/>
    </font>
    <font>
      <sz val="11.5"/>
      <name val="Arial"/>
    </font>
    <font>
      <sz val="11.5"/>
      <name val="Arial"/>
      <family val="2"/>
    </font>
    <font>
      <sz val="9.5"/>
      <name val="Arial"/>
      <family val="2"/>
    </font>
    <font>
      <sz val="9.5"/>
      <color rgb="FF000000"/>
      <name val="Arial"/>
      <family val="2"/>
    </font>
    <font>
      <sz val="9.5"/>
      <name val="Arial"/>
    </font>
    <font>
      <sz val="12"/>
      <color theme="0" tint="-0.14999847407452621"/>
      <name val="Cambria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9.5"/>
      <name val="Arial"/>
      <family val="2"/>
      <charset val="204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7" fillId="0" borderId="0"/>
    <xf numFmtId="0" fontId="19" fillId="0" borderId="0"/>
    <xf numFmtId="0" fontId="21" fillId="0" borderId="0"/>
  </cellStyleXfs>
  <cellXfs count="2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5" fillId="0" borderId="0" xfId="0" applyNumberFormat="1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" fontId="9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" fontId="13" fillId="0" borderId="3" xfId="0" applyNumberFormat="1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left" vertical="top" wrapText="1"/>
    </xf>
    <xf numFmtId="1" fontId="13" fillId="0" borderId="3" xfId="0" applyNumberFormat="1" applyFont="1" applyBorder="1" applyAlignment="1">
      <alignment horizontal="left" vertical="center" wrapText="1" shrinkToFit="1"/>
    </xf>
    <xf numFmtId="1" fontId="13" fillId="0" borderId="3" xfId="0" applyNumberFormat="1" applyFont="1" applyBorder="1" applyAlignment="1">
      <alignment horizontal="left" vertical="top" wrapText="1" shrinkToFi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 shrinkToFit="1"/>
    </xf>
    <xf numFmtId="1" fontId="13" fillId="0" borderId="5" xfId="0" applyNumberFormat="1" applyFont="1" applyBorder="1" applyAlignment="1">
      <alignment horizontal="center" vertical="center" wrapText="1" shrinkToFit="1"/>
    </xf>
    <xf numFmtId="1" fontId="13" fillId="0" borderId="6" xfId="0" applyNumberFormat="1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4" fontId="3" fillId="8" borderId="1" xfId="0" applyNumberFormat="1" applyFont="1" applyFill="1" applyBorder="1" applyAlignment="1">
      <alignment horizontal="center" vertical="center" wrapText="1"/>
    </xf>
    <xf numFmtId="0" fontId="17" fillId="0" borderId="0" xfId="1" applyAlignment="1">
      <alignment horizontal="left" vertical="top" wrapText="1"/>
    </xf>
    <xf numFmtId="0" fontId="17" fillId="0" borderId="0" xfId="1" applyAlignment="1">
      <alignment horizontal="left" vertical="top"/>
    </xf>
    <xf numFmtId="0" fontId="17" fillId="0" borderId="0" xfId="1" applyAlignment="1">
      <alignment horizontal="left" vertical="top" wrapText="1"/>
    </xf>
    <xf numFmtId="0" fontId="18" fillId="0" borderId="3" xfId="1" applyFont="1" applyBorder="1" applyAlignment="1">
      <alignment horizontal="left" vertical="center" wrapText="1" indent="1"/>
    </xf>
    <xf numFmtId="0" fontId="17" fillId="0" borderId="3" xfId="1" applyBorder="1" applyAlignment="1">
      <alignment horizontal="left" vertical="top" wrapText="1" indent="5"/>
    </xf>
    <xf numFmtId="0" fontId="18" fillId="0" borderId="8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18" fillId="0" borderId="10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left" vertical="center" wrapText="1"/>
    </xf>
    <xf numFmtId="0" fontId="17" fillId="0" borderId="0" xfId="1" applyAlignment="1">
      <alignment horizontal="left" vertical="center" wrapText="1"/>
    </xf>
    <xf numFmtId="1" fontId="13" fillId="0" borderId="4" xfId="1" applyNumberFormat="1" applyFont="1" applyBorder="1" applyAlignment="1">
      <alignment horizontal="center" vertical="center" shrinkToFit="1"/>
    </xf>
    <xf numFmtId="0" fontId="17" fillId="0" borderId="4" xfId="1" applyBorder="1" applyAlignment="1">
      <alignment horizontal="left" vertical="top" wrapText="1"/>
    </xf>
    <xf numFmtId="2" fontId="13" fillId="0" borderId="4" xfId="1" applyNumberFormat="1" applyFont="1" applyBorder="1" applyAlignment="1">
      <alignment horizontal="left" vertical="center" indent="2" shrinkToFit="1"/>
    </xf>
    <xf numFmtId="1" fontId="13" fillId="0" borderId="5" xfId="1" applyNumberFormat="1" applyFont="1" applyBorder="1" applyAlignment="1">
      <alignment horizontal="center" vertical="center" shrinkToFit="1"/>
    </xf>
    <xf numFmtId="0" fontId="17" fillId="0" borderId="5" xfId="1" applyBorder="1" applyAlignment="1">
      <alignment horizontal="left" vertical="top" wrapText="1"/>
    </xf>
    <xf numFmtId="0" fontId="18" fillId="0" borderId="3" xfId="1" applyFont="1" applyBorder="1" applyAlignment="1">
      <alignment horizontal="left" vertical="top" wrapText="1"/>
    </xf>
    <xf numFmtId="2" fontId="13" fillId="0" borderId="5" xfId="1" applyNumberFormat="1" applyFont="1" applyBorder="1" applyAlignment="1">
      <alignment horizontal="left" vertical="center" indent="2" shrinkToFit="1"/>
    </xf>
    <xf numFmtId="1" fontId="13" fillId="0" borderId="6" xfId="1" applyNumberFormat="1" applyFont="1" applyBorder="1" applyAlignment="1">
      <alignment horizontal="center" vertical="center" shrinkToFit="1"/>
    </xf>
    <xf numFmtId="0" fontId="17" fillId="0" borderId="6" xfId="1" applyBorder="1" applyAlignment="1">
      <alignment horizontal="left" vertical="top" wrapText="1"/>
    </xf>
    <xf numFmtId="2" fontId="13" fillId="0" borderId="6" xfId="1" applyNumberFormat="1" applyFont="1" applyBorder="1" applyAlignment="1">
      <alignment horizontal="left" vertical="center" indent="2" shrinkToFit="1"/>
    </xf>
    <xf numFmtId="0" fontId="18" fillId="0" borderId="4" xfId="1" applyFont="1" applyBorder="1" applyAlignment="1">
      <alignment horizontal="left" vertical="center" wrapText="1" indent="1"/>
    </xf>
    <xf numFmtId="0" fontId="18" fillId="0" borderId="5" xfId="1" applyFont="1" applyBorder="1" applyAlignment="1">
      <alignment horizontal="left" vertical="center" wrapText="1" indent="1"/>
    </xf>
    <xf numFmtId="0" fontId="18" fillId="0" borderId="6" xfId="1" applyFont="1" applyBorder="1" applyAlignment="1">
      <alignment horizontal="left" vertical="center" wrapText="1" indent="1"/>
    </xf>
    <xf numFmtId="0" fontId="18" fillId="0" borderId="4" xfId="1" applyFont="1" applyBorder="1" applyAlignment="1">
      <alignment horizontal="left" vertical="center" wrapText="1" indent="3"/>
    </xf>
    <xf numFmtId="164" fontId="13" fillId="0" borderId="4" xfId="1" applyNumberFormat="1" applyFont="1" applyBorder="1" applyAlignment="1">
      <alignment horizontal="left" vertical="center" indent="2" shrinkToFit="1"/>
    </xf>
    <xf numFmtId="0" fontId="18" fillId="0" borderId="5" xfId="1" applyFont="1" applyBorder="1" applyAlignment="1">
      <alignment horizontal="left" vertical="center" wrapText="1" indent="3"/>
    </xf>
    <xf numFmtId="164" fontId="13" fillId="0" borderId="5" xfId="1" applyNumberFormat="1" applyFont="1" applyBorder="1" applyAlignment="1">
      <alignment horizontal="left" vertical="center" indent="2" shrinkToFit="1"/>
    </xf>
    <xf numFmtId="0" fontId="18" fillId="0" borderId="6" xfId="1" applyFont="1" applyBorder="1" applyAlignment="1">
      <alignment horizontal="left" vertical="center" wrapText="1" indent="3"/>
    </xf>
    <xf numFmtId="164" fontId="13" fillId="0" borderId="6" xfId="1" applyNumberFormat="1" applyFont="1" applyBorder="1" applyAlignment="1">
      <alignment horizontal="left" vertical="center" indent="2" shrinkToFit="1"/>
    </xf>
    <xf numFmtId="0" fontId="17" fillId="0" borderId="3" xfId="1" applyBorder="1" applyAlignment="1">
      <alignment horizontal="left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0" xfId="1" applyAlignment="1">
      <alignment horizontal="left" wrapText="1"/>
    </xf>
    <xf numFmtId="0" fontId="18" fillId="0" borderId="4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0" fontId="17" fillId="0" borderId="4" xfId="1" applyBorder="1" applyAlignment="1">
      <alignment horizontal="left" vertical="center" wrapText="1" indent="2"/>
    </xf>
    <xf numFmtId="0" fontId="17" fillId="0" borderId="5" xfId="1" applyBorder="1" applyAlignment="1">
      <alignment horizontal="left" vertical="center" wrapText="1" indent="2"/>
    </xf>
    <xf numFmtId="0" fontId="17" fillId="0" borderId="6" xfId="1" applyBorder="1" applyAlignment="1">
      <alignment horizontal="left" vertical="center" wrapText="1" indent="2"/>
    </xf>
    <xf numFmtId="0" fontId="18" fillId="0" borderId="4" xfId="1" applyFont="1" applyBorder="1" applyAlignment="1">
      <alignment horizontal="left" vertical="center" wrapText="1" indent="2"/>
    </xf>
    <xf numFmtId="0" fontId="18" fillId="0" borderId="5" xfId="1" applyFont="1" applyBorder="1" applyAlignment="1">
      <alignment horizontal="left" vertical="center" wrapText="1" indent="2"/>
    </xf>
    <xf numFmtId="0" fontId="17" fillId="0" borderId="4" xfId="1" applyBorder="1" applyAlignment="1">
      <alignment horizontal="center" vertical="center" wrapText="1"/>
    </xf>
    <xf numFmtId="0" fontId="17" fillId="0" borderId="5" xfId="1" applyBorder="1" applyAlignment="1">
      <alignment horizontal="center" vertical="center" wrapText="1"/>
    </xf>
    <xf numFmtId="0" fontId="18" fillId="0" borderId="6" xfId="1" applyFont="1" applyBorder="1" applyAlignment="1">
      <alignment horizontal="left" vertical="center" wrapText="1" indent="2"/>
    </xf>
    <xf numFmtId="0" fontId="17" fillId="0" borderId="6" xfId="1" applyBorder="1" applyAlignment="1">
      <alignment horizontal="center" vertical="center" wrapText="1"/>
    </xf>
    <xf numFmtId="0" fontId="18" fillId="0" borderId="5" xfId="1" applyFont="1" applyBorder="1" applyAlignment="1">
      <alignment horizontal="left" vertical="top" wrapText="1"/>
    </xf>
    <xf numFmtId="0" fontId="17" fillId="0" borderId="4" xfId="1" applyBorder="1" applyAlignment="1">
      <alignment horizontal="center" vertical="top" wrapText="1"/>
    </xf>
    <xf numFmtId="0" fontId="17" fillId="0" borderId="5" xfId="1" applyBorder="1" applyAlignment="1">
      <alignment horizontal="center" vertical="top" wrapText="1"/>
    </xf>
    <xf numFmtId="164" fontId="13" fillId="0" borderId="4" xfId="1" applyNumberFormat="1" applyFont="1" applyBorder="1" applyAlignment="1">
      <alignment horizontal="center" vertical="center" shrinkToFit="1"/>
    </xf>
    <xf numFmtId="164" fontId="13" fillId="0" borderId="5" xfId="1" applyNumberFormat="1" applyFont="1" applyBorder="1" applyAlignment="1">
      <alignment horizontal="center" vertical="center" shrinkToFit="1"/>
    </xf>
    <xf numFmtId="0" fontId="17" fillId="0" borderId="6" xfId="1" applyBorder="1" applyAlignment="1">
      <alignment horizontal="center" vertical="top" wrapText="1"/>
    </xf>
    <xf numFmtId="164" fontId="13" fillId="0" borderId="6" xfId="1" applyNumberFormat="1" applyFont="1" applyBorder="1" applyAlignment="1">
      <alignment horizontal="center" vertical="center" shrinkToFit="1"/>
    </xf>
    <xf numFmtId="1" fontId="13" fillId="0" borderId="4" xfId="1" applyNumberFormat="1" applyFont="1" applyBorder="1" applyAlignment="1">
      <alignment horizontal="center" vertical="top" shrinkToFit="1"/>
    </xf>
    <xf numFmtId="1" fontId="13" fillId="0" borderId="5" xfId="1" applyNumberFormat="1" applyFont="1" applyBorder="1" applyAlignment="1">
      <alignment horizontal="center" vertical="top" shrinkToFit="1"/>
    </xf>
    <xf numFmtId="1" fontId="13" fillId="0" borderId="6" xfId="1" applyNumberFormat="1" applyFont="1" applyBorder="1" applyAlignment="1">
      <alignment horizontal="center" vertical="top" shrinkToFit="1"/>
    </xf>
    <xf numFmtId="0" fontId="17" fillId="0" borderId="4" xfId="1" applyBorder="1" applyAlignment="1">
      <alignment horizontal="left" vertical="top" wrapText="1" indent="2"/>
    </xf>
    <xf numFmtId="0" fontId="17" fillId="0" borderId="5" xfId="1" applyBorder="1" applyAlignment="1">
      <alignment horizontal="left" vertical="top" wrapText="1" indent="2"/>
    </xf>
    <xf numFmtId="0" fontId="17" fillId="0" borderId="6" xfId="1" applyBorder="1" applyAlignment="1">
      <alignment horizontal="left" vertical="top" wrapText="1" indent="2"/>
    </xf>
    <xf numFmtId="0" fontId="18" fillId="9" borderId="3" xfId="1" applyFont="1" applyFill="1" applyBorder="1" applyAlignment="1">
      <alignment horizontal="left" vertical="top" wrapText="1"/>
    </xf>
    <xf numFmtId="0" fontId="18" fillId="9" borderId="4" xfId="1" applyFont="1" applyFill="1" applyBorder="1" applyAlignment="1">
      <alignment horizontal="left" vertical="top" wrapText="1"/>
    </xf>
    <xf numFmtId="0" fontId="12" fillId="6" borderId="3" xfId="1" applyFont="1" applyFill="1" applyBorder="1" applyAlignment="1">
      <alignment horizontal="left" vertical="top" wrapText="1"/>
    </xf>
    <xf numFmtId="0" fontId="17" fillId="0" borderId="0" xfId="1" applyAlignment="1">
      <alignment horizontal="left" vertical="center"/>
    </xf>
    <xf numFmtId="0" fontId="12" fillId="6" borderId="3" xfId="1" applyFont="1" applyFill="1" applyBorder="1" applyAlignment="1">
      <alignment horizontal="left" vertical="center" wrapText="1"/>
    </xf>
    <xf numFmtId="0" fontId="17" fillId="0" borderId="0" xfId="1" applyAlignment="1">
      <alignment horizontal="center" vertical="center"/>
    </xf>
    <xf numFmtId="0" fontId="18" fillId="6" borderId="3" xfId="1" applyFont="1" applyFill="1" applyBorder="1" applyAlignment="1">
      <alignment horizontal="left" vertical="top" wrapText="1"/>
    </xf>
    <xf numFmtId="0" fontId="17" fillId="6" borderId="3" xfId="1" applyFill="1" applyBorder="1" applyAlignment="1">
      <alignment horizontal="left" vertical="top" wrapText="1"/>
    </xf>
    <xf numFmtId="1" fontId="13" fillId="0" borderId="3" xfId="1" applyNumberFormat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center" wrapText="1"/>
    </xf>
    <xf numFmtId="0" fontId="18" fillId="9" borderId="3" xfId="1" applyFont="1" applyFill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4" xfId="1" applyFont="1" applyBorder="1" applyAlignment="1">
      <alignment horizontal="center" vertical="top" wrapText="1"/>
    </xf>
    <xf numFmtId="0" fontId="18" fillId="0" borderId="6" xfId="1" applyFont="1" applyBorder="1" applyAlignment="1">
      <alignment horizontal="center" vertical="top" wrapText="1"/>
    </xf>
    <xf numFmtId="1" fontId="13" fillId="0" borderId="3" xfId="1" applyNumberFormat="1" applyFont="1" applyBorder="1" applyAlignment="1">
      <alignment horizontal="center" vertical="top" shrinkToFit="1"/>
    </xf>
    <xf numFmtId="0" fontId="17" fillId="0" borderId="0" xfId="1" applyAlignment="1">
      <alignment horizontal="center" vertical="top"/>
    </xf>
    <xf numFmtId="2" fontId="13" fillId="6" borderId="4" xfId="1" applyNumberFormat="1" applyFont="1" applyFill="1" applyBorder="1" applyAlignment="1">
      <alignment horizontal="left" vertical="center" indent="2" shrinkToFit="1"/>
    </xf>
    <xf numFmtId="2" fontId="13" fillId="6" borderId="5" xfId="1" applyNumberFormat="1" applyFont="1" applyFill="1" applyBorder="1" applyAlignment="1">
      <alignment horizontal="left" vertical="center" indent="2" shrinkToFit="1"/>
    </xf>
    <xf numFmtId="2" fontId="13" fillId="6" borderId="6" xfId="1" applyNumberFormat="1" applyFont="1" applyFill="1" applyBorder="1" applyAlignment="1">
      <alignment horizontal="left" vertical="center" indent="2" shrinkToFit="1"/>
    </xf>
    <xf numFmtId="164" fontId="13" fillId="6" borderId="4" xfId="1" applyNumberFormat="1" applyFont="1" applyFill="1" applyBorder="1" applyAlignment="1">
      <alignment horizontal="left" vertical="center" indent="2" shrinkToFit="1"/>
    </xf>
    <xf numFmtId="164" fontId="13" fillId="6" borderId="5" xfId="1" applyNumberFormat="1" applyFont="1" applyFill="1" applyBorder="1" applyAlignment="1">
      <alignment horizontal="left" vertical="center" indent="2" shrinkToFit="1"/>
    </xf>
    <xf numFmtId="164" fontId="13" fillId="6" borderId="6" xfId="1" applyNumberFormat="1" applyFont="1" applyFill="1" applyBorder="1" applyAlignment="1">
      <alignment horizontal="left" vertical="center" indent="2" shrinkToFit="1"/>
    </xf>
    <xf numFmtId="0" fontId="12" fillId="0" borderId="4" xfId="1" applyFont="1" applyBorder="1" applyAlignment="1">
      <alignment horizontal="left" vertical="top" wrapText="1"/>
    </xf>
    <xf numFmtId="0" fontId="12" fillId="6" borderId="4" xfId="1" applyFont="1" applyFill="1" applyBorder="1" applyAlignment="1">
      <alignment horizontal="left" vertical="top" wrapText="1"/>
    </xf>
    <xf numFmtId="0" fontId="18" fillId="6" borderId="6" xfId="1" applyFont="1" applyFill="1" applyBorder="1" applyAlignment="1">
      <alignment horizontal="left" vertical="top" wrapText="1"/>
    </xf>
    <xf numFmtId="0" fontId="12" fillId="6" borderId="4" xfId="1" applyFont="1" applyFill="1" applyBorder="1" applyAlignment="1">
      <alignment vertical="top" wrapText="1"/>
    </xf>
    <xf numFmtId="0" fontId="18" fillId="4" borderId="4" xfId="1" applyFont="1" applyFill="1" applyBorder="1" applyAlignment="1">
      <alignment horizontal="left" vertical="top" wrapText="1"/>
    </xf>
    <xf numFmtId="0" fontId="18" fillId="4" borderId="6" xfId="1" applyFont="1" applyFill="1" applyBorder="1" applyAlignment="1">
      <alignment horizontal="left" vertical="top" wrapText="1"/>
    </xf>
    <xf numFmtId="1" fontId="13" fillId="4" borderId="4" xfId="1" applyNumberFormat="1" applyFont="1" applyFill="1" applyBorder="1" applyAlignment="1">
      <alignment horizontal="center" vertical="top" shrinkToFit="1"/>
    </xf>
    <xf numFmtId="1" fontId="13" fillId="4" borderId="6" xfId="1" applyNumberFormat="1" applyFont="1" applyFill="1" applyBorder="1" applyAlignment="1">
      <alignment horizontal="center" vertical="top" shrinkToFit="1"/>
    </xf>
    <xf numFmtId="0" fontId="18" fillId="4" borderId="3" xfId="1" applyFont="1" applyFill="1" applyBorder="1" applyAlignment="1">
      <alignment horizontal="left" vertical="top" wrapText="1"/>
    </xf>
    <xf numFmtId="0" fontId="12" fillId="4" borderId="3" xfId="1" applyFont="1" applyFill="1" applyBorder="1" applyAlignment="1">
      <alignment horizontal="left" vertical="top" wrapText="1"/>
    </xf>
    <xf numFmtId="0" fontId="12" fillId="4" borderId="4" xfId="1" applyFont="1" applyFill="1" applyBorder="1" applyAlignment="1">
      <alignment horizontal="left" vertical="top" wrapText="1"/>
    </xf>
    <xf numFmtId="0" fontId="18" fillId="3" borderId="6" xfId="1" applyFont="1" applyFill="1" applyBorder="1" applyAlignment="1">
      <alignment horizontal="left" vertical="top" wrapText="1"/>
    </xf>
    <xf numFmtId="0" fontId="17" fillId="3" borderId="5" xfId="1" applyFill="1" applyBorder="1" applyAlignment="1">
      <alignment horizontal="left" vertical="top" wrapText="1"/>
    </xf>
    <xf numFmtId="0" fontId="17" fillId="3" borderId="6" xfId="1" applyFill="1" applyBorder="1" applyAlignment="1">
      <alignment horizontal="left" vertical="top" wrapText="1"/>
    </xf>
    <xf numFmtId="0" fontId="12" fillId="3" borderId="4" xfId="1" applyFont="1" applyFill="1" applyBorder="1" applyAlignment="1">
      <alignment horizontal="left" vertical="top" wrapText="1"/>
    </xf>
    <xf numFmtId="0" fontId="12" fillId="3" borderId="4" xfId="1" applyFont="1" applyFill="1" applyBorder="1" applyAlignment="1">
      <alignment vertical="top" wrapText="1"/>
    </xf>
    <xf numFmtId="0" fontId="12" fillId="4" borderId="4" xfId="1" applyFont="1" applyFill="1" applyBorder="1" applyAlignment="1">
      <alignment vertical="top" wrapText="1"/>
    </xf>
    <xf numFmtId="0" fontId="17" fillId="6" borderId="6" xfId="1" applyFill="1" applyBorder="1" applyAlignment="1">
      <alignment horizontal="left" vertical="top" wrapText="1"/>
    </xf>
    <xf numFmtId="0" fontId="5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20" fillId="2" borderId="1" xfId="2" applyNumberFormat="1" applyFont="1" applyFill="1" applyBorder="1" applyAlignment="1">
      <alignment horizontal="center" vertical="center" wrapText="1" shrinkToFit="1"/>
    </xf>
    <xf numFmtId="49" fontId="20" fillId="2" borderId="1" xfId="2" applyNumberFormat="1" applyFont="1" applyFill="1" applyBorder="1" applyAlignment="1">
      <alignment horizontal="center" vertical="center" wrapText="1" shrinkToFit="1"/>
    </xf>
    <xf numFmtId="49" fontId="20" fillId="4" borderId="1" xfId="2" applyNumberFormat="1" applyFont="1" applyFill="1" applyBorder="1" applyAlignment="1">
      <alignment horizontal="center" vertical="center" wrapText="1" shrinkToFit="1"/>
    </xf>
    <xf numFmtId="0" fontId="20" fillId="0" borderId="0" xfId="2" applyFont="1" applyAlignment="1">
      <alignment horizontal="center" vertical="center"/>
    </xf>
    <xf numFmtId="3" fontId="22" fillId="9" borderId="1" xfId="3" applyNumberFormat="1" applyFont="1" applyFill="1" applyBorder="1" applyAlignment="1">
      <alignment horizontal="center" vertical="center" wrapText="1"/>
    </xf>
    <xf numFmtId="0" fontId="22" fillId="9" borderId="1" xfId="2" applyFont="1" applyFill="1" applyBorder="1" applyAlignment="1">
      <alignment horizontal="left" vertical="center" wrapText="1"/>
    </xf>
    <xf numFmtId="49" fontId="22" fillId="9" borderId="1" xfId="3" applyNumberFormat="1" applyFont="1" applyFill="1" applyBorder="1" applyAlignment="1">
      <alignment horizontal="center" vertical="center" wrapText="1"/>
    </xf>
    <xf numFmtId="4" fontId="22" fillId="9" borderId="1" xfId="3" applyNumberFormat="1" applyFont="1" applyFill="1" applyBorder="1" applyAlignment="1">
      <alignment horizontal="center" vertical="center" wrapText="1"/>
    </xf>
    <xf numFmtId="4" fontId="23" fillId="9" borderId="1" xfId="2" applyNumberFormat="1" applyFont="1" applyFill="1" applyBorder="1" applyAlignment="1">
      <alignment horizontal="center" vertical="center" wrapText="1"/>
    </xf>
    <xf numFmtId="4" fontId="24" fillId="9" borderId="1" xfId="2" applyNumberFormat="1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3" fontId="20" fillId="0" borderId="1" xfId="3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center" vertical="center"/>
    </xf>
    <xf numFmtId="4" fontId="20" fillId="0" borderId="1" xfId="2" applyNumberFormat="1" applyFont="1" applyBorder="1" applyAlignment="1">
      <alignment horizontal="center" vertical="center"/>
    </xf>
    <xf numFmtId="4" fontId="26" fillId="0" borderId="1" xfId="2" applyNumberFormat="1" applyFont="1" applyBorder="1" applyAlignment="1">
      <alignment horizontal="center" vertical="center" wrapText="1"/>
    </xf>
    <xf numFmtId="4" fontId="26" fillId="0" borderId="1" xfId="2" applyNumberFormat="1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3" fontId="27" fillId="0" borderId="1" xfId="3" applyNumberFormat="1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 wrapText="1"/>
    </xf>
    <xf numFmtId="0" fontId="27" fillId="0" borderId="1" xfId="2" applyFont="1" applyBorder="1" applyAlignment="1">
      <alignment horizontal="center" vertical="center"/>
    </xf>
    <xf numFmtId="4" fontId="27" fillId="0" borderId="1" xfId="2" applyNumberFormat="1" applyFont="1" applyBorder="1" applyAlignment="1">
      <alignment horizontal="center" vertical="center"/>
    </xf>
    <xf numFmtId="4" fontId="25" fillId="0" borderId="1" xfId="2" applyNumberFormat="1" applyFont="1" applyBorder="1" applyAlignment="1">
      <alignment horizontal="center" vertical="center" wrapText="1"/>
    </xf>
    <xf numFmtId="4" fontId="25" fillId="0" borderId="1" xfId="2" applyNumberFormat="1" applyFont="1" applyBorder="1" applyAlignment="1">
      <alignment horizontal="center" vertical="center"/>
    </xf>
    <xf numFmtId="3" fontId="25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center" wrapText="1"/>
    </xf>
  </cellXfs>
  <cellStyles count="4">
    <cellStyle name="Обычный" xfId="0" builtinId="0"/>
    <cellStyle name="Обычный 2" xfId="1" xr:uid="{2F0D9347-E45E-434E-BA1D-82CE79247734}"/>
    <cellStyle name="Обычный 2 2" xfId="2" xr:uid="{188590D8-E131-4F21-BFC8-E75BD9E1F62F}"/>
    <cellStyle name="Пояснение 2" xfId="3" xr:uid="{65DC8657-B2D1-4D7A-A730-D8C0C2EEB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496390</xdr:colOff>
      <xdr:row>41</xdr:row>
      <xdr:rowOff>39195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46D0C44-01E4-41F4-9B2B-34FE867A9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11590" cy="784969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23</xdr:col>
      <xdr:colOff>191377</xdr:colOff>
      <xdr:row>32</xdr:row>
      <xdr:rowOff>143746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A8D5223-CDCA-45F2-9F9C-06A6BB44E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0"/>
          <a:ext cx="6287377" cy="6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8490-0CA5-4F73-984C-F8CA1B4C0B8F}">
  <sheetPr>
    <tabColor rgb="FF00B050"/>
  </sheetPr>
  <dimension ref="A1:J80"/>
  <sheetViews>
    <sheetView tabSelected="1" zoomScaleNormal="100" workbookViewId="0">
      <pane ySplit="1" topLeftCell="A2" activePane="bottomLeft" state="frozen"/>
      <selection pane="bottomLeft" activeCell="M9" sqref="M9"/>
    </sheetView>
  </sheetViews>
  <sheetFormatPr defaultColWidth="8.85546875" defaultRowHeight="15.75" x14ac:dyDescent="0.25"/>
  <cols>
    <col min="1" max="1" width="8.140625" style="239" customWidth="1"/>
    <col min="2" max="2" width="89.42578125" style="240" customWidth="1"/>
    <col min="3" max="3" width="11.5703125" style="225" customWidth="1"/>
    <col min="4" max="4" width="15.5703125" style="225" customWidth="1"/>
    <col min="5" max="9" width="25.7109375" style="225" customWidth="1"/>
    <col min="10" max="10" width="33.140625" style="225" customWidth="1"/>
    <col min="11" max="16384" width="8.85546875" style="225"/>
  </cols>
  <sheetData>
    <row r="1" spans="1:10" s="218" customFormat="1" ht="47.25" x14ac:dyDescent="0.25">
      <c r="A1" s="215" t="s">
        <v>215</v>
      </c>
      <c r="B1" s="216" t="s">
        <v>216</v>
      </c>
      <c r="C1" s="216" t="s">
        <v>515</v>
      </c>
      <c r="D1" s="216" t="s">
        <v>516</v>
      </c>
      <c r="E1" s="216" t="s">
        <v>517</v>
      </c>
      <c r="F1" s="216" t="s">
        <v>518</v>
      </c>
      <c r="G1" s="216" t="s">
        <v>519</v>
      </c>
      <c r="H1" s="216" t="s">
        <v>520</v>
      </c>
      <c r="I1" s="216" t="s">
        <v>521</v>
      </c>
      <c r="J1" s="217" t="s">
        <v>3</v>
      </c>
    </row>
    <row r="2" spans="1:10" x14ac:dyDescent="0.25">
      <c r="A2" s="219"/>
      <c r="B2" s="220" t="s">
        <v>522</v>
      </c>
      <c r="C2" s="221"/>
      <c r="D2" s="222"/>
      <c r="E2" s="223"/>
      <c r="F2" s="223">
        <f>SUM(F4:F80)</f>
        <v>0</v>
      </c>
      <c r="G2" s="223"/>
      <c r="H2" s="223">
        <f>SUM(H4:H80)</f>
        <v>0</v>
      </c>
      <c r="I2" s="223">
        <f>SUM(I4:I80)</f>
        <v>0</v>
      </c>
      <c r="J2" s="224"/>
    </row>
    <row r="3" spans="1:10" x14ac:dyDescent="0.25">
      <c r="A3" s="233"/>
      <c r="B3" s="227" t="s">
        <v>523</v>
      </c>
      <c r="C3" s="235"/>
      <c r="D3" s="236"/>
      <c r="E3" s="237"/>
      <c r="F3" s="237"/>
      <c r="G3" s="238"/>
      <c r="H3" s="237"/>
      <c r="I3" s="238"/>
      <c r="J3" s="238"/>
    </row>
    <row r="4" spans="1:10" x14ac:dyDescent="0.25">
      <c r="A4" s="233"/>
      <c r="B4" s="234" t="s">
        <v>322</v>
      </c>
      <c r="C4" s="235" t="s">
        <v>248</v>
      </c>
      <c r="D4" s="236">
        <v>9</v>
      </c>
      <c r="E4" s="237">
        <v>0</v>
      </c>
      <c r="F4" s="237">
        <f t="shared" ref="F4" si="0">D4*E4</f>
        <v>0</v>
      </c>
      <c r="G4" s="238">
        <v>0</v>
      </c>
      <c r="H4" s="237">
        <f t="shared" ref="H4" si="1">D4*G4</f>
        <v>0</v>
      </c>
      <c r="I4" s="238">
        <f t="shared" ref="I4" si="2">F4+H4</f>
        <v>0</v>
      </c>
      <c r="J4" s="238"/>
    </row>
    <row r="5" spans="1:10" x14ac:dyDescent="0.25">
      <c r="A5" s="233"/>
      <c r="B5" s="234" t="s">
        <v>323</v>
      </c>
      <c r="C5" s="235" t="s">
        <v>248</v>
      </c>
      <c r="D5" s="236">
        <v>1</v>
      </c>
      <c r="E5" s="237">
        <v>0</v>
      </c>
      <c r="F5" s="237">
        <f t="shared" ref="F5:F64" si="3">D5*E5</f>
        <v>0</v>
      </c>
      <c r="G5" s="238">
        <v>0</v>
      </c>
      <c r="H5" s="237">
        <f t="shared" ref="H5:H64" si="4">D5*G5</f>
        <v>0</v>
      </c>
      <c r="I5" s="238">
        <f t="shared" ref="I5:I64" si="5">F5+H5</f>
        <v>0</v>
      </c>
      <c r="J5" s="238"/>
    </row>
    <row r="6" spans="1:10" x14ac:dyDescent="0.25">
      <c r="A6" s="233"/>
      <c r="B6" s="234" t="s">
        <v>298</v>
      </c>
      <c r="C6" s="235" t="s">
        <v>248</v>
      </c>
      <c r="D6" s="236">
        <v>1</v>
      </c>
      <c r="E6" s="237">
        <v>0</v>
      </c>
      <c r="F6" s="237">
        <f t="shared" si="3"/>
        <v>0</v>
      </c>
      <c r="G6" s="238">
        <v>0</v>
      </c>
      <c r="H6" s="237">
        <f t="shared" si="4"/>
        <v>0</v>
      </c>
      <c r="I6" s="238">
        <f t="shared" si="5"/>
        <v>0</v>
      </c>
      <c r="J6" s="238"/>
    </row>
    <row r="7" spans="1:10" x14ac:dyDescent="0.25">
      <c r="A7" s="233"/>
      <c r="B7" s="234" t="s">
        <v>324</v>
      </c>
      <c r="C7" s="235" t="s">
        <v>248</v>
      </c>
      <c r="D7" s="236">
        <v>1</v>
      </c>
      <c r="E7" s="237">
        <v>0</v>
      </c>
      <c r="F7" s="237">
        <f t="shared" si="3"/>
        <v>0</v>
      </c>
      <c r="G7" s="238">
        <v>0</v>
      </c>
      <c r="H7" s="237">
        <f t="shared" si="4"/>
        <v>0</v>
      </c>
      <c r="I7" s="238">
        <f t="shared" si="5"/>
        <v>0</v>
      </c>
      <c r="J7" s="238"/>
    </row>
    <row r="8" spans="1:10" ht="31.5" x14ac:dyDescent="0.25">
      <c r="A8" s="233"/>
      <c r="B8" s="234" t="s">
        <v>300</v>
      </c>
      <c r="C8" s="235" t="s">
        <v>248</v>
      </c>
      <c r="D8" s="236">
        <v>3</v>
      </c>
      <c r="E8" s="237">
        <v>0</v>
      </c>
      <c r="F8" s="237">
        <f t="shared" si="3"/>
        <v>0</v>
      </c>
      <c r="G8" s="238">
        <v>0</v>
      </c>
      <c r="H8" s="237">
        <f t="shared" si="4"/>
        <v>0</v>
      </c>
      <c r="I8" s="238">
        <f t="shared" si="5"/>
        <v>0</v>
      </c>
      <c r="J8" s="238"/>
    </row>
    <row r="9" spans="1:10" ht="31.5" x14ac:dyDescent="0.25">
      <c r="A9" s="233"/>
      <c r="B9" s="234" t="s">
        <v>302</v>
      </c>
      <c r="C9" s="235" t="s">
        <v>248</v>
      </c>
      <c r="D9" s="236">
        <v>2</v>
      </c>
      <c r="E9" s="237">
        <v>0</v>
      </c>
      <c r="F9" s="237">
        <f t="shared" si="3"/>
        <v>0</v>
      </c>
      <c r="G9" s="238">
        <v>0</v>
      </c>
      <c r="H9" s="237">
        <f t="shared" si="4"/>
        <v>0</v>
      </c>
      <c r="I9" s="238">
        <f t="shared" si="5"/>
        <v>0</v>
      </c>
      <c r="J9" s="238"/>
    </row>
    <row r="10" spans="1:10" ht="31.5" x14ac:dyDescent="0.25">
      <c r="A10" s="233"/>
      <c r="B10" s="234" t="s">
        <v>368</v>
      </c>
      <c r="C10" s="235" t="s">
        <v>248</v>
      </c>
      <c r="D10" s="236">
        <v>9</v>
      </c>
      <c r="E10" s="237">
        <v>0</v>
      </c>
      <c r="F10" s="237">
        <f t="shared" si="3"/>
        <v>0</v>
      </c>
      <c r="G10" s="238">
        <v>0</v>
      </c>
      <c r="H10" s="237">
        <f t="shared" si="4"/>
        <v>0</v>
      </c>
      <c r="I10" s="238">
        <f t="shared" si="5"/>
        <v>0</v>
      </c>
      <c r="J10" s="238"/>
    </row>
    <row r="11" spans="1:10" ht="31.5" x14ac:dyDescent="0.25">
      <c r="A11" s="233"/>
      <c r="B11" s="234" t="s">
        <v>305</v>
      </c>
      <c r="C11" s="235" t="s">
        <v>248</v>
      </c>
      <c r="D11" s="236">
        <v>1</v>
      </c>
      <c r="E11" s="237">
        <v>0</v>
      </c>
      <c r="F11" s="237">
        <f t="shared" si="3"/>
        <v>0</v>
      </c>
      <c r="G11" s="238">
        <v>0</v>
      </c>
      <c r="H11" s="237">
        <f t="shared" si="4"/>
        <v>0</v>
      </c>
      <c r="I11" s="238">
        <f t="shared" si="5"/>
        <v>0</v>
      </c>
      <c r="J11" s="238"/>
    </row>
    <row r="12" spans="1:10" ht="31.5" x14ac:dyDescent="0.25">
      <c r="A12" s="233"/>
      <c r="B12" s="234" t="s">
        <v>306</v>
      </c>
      <c r="C12" s="235" t="s">
        <v>248</v>
      </c>
      <c r="D12" s="236">
        <v>1</v>
      </c>
      <c r="E12" s="237">
        <v>0</v>
      </c>
      <c r="F12" s="237">
        <f t="shared" si="3"/>
        <v>0</v>
      </c>
      <c r="G12" s="238">
        <v>0</v>
      </c>
      <c r="H12" s="237">
        <f t="shared" si="4"/>
        <v>0</v>
      </c>
      <c r="I12" s="238">
        <f t="shared" si="5"/>
        <v>0</v>
      </c>
      <c r="J12" s="238"/>
    </row>
    <row r="13" spans="1:10" x14ac:dyDescent="0.25">
      <c r="A13" s="233"/>
      <c r="B13" s="234" t="s">
        <v>307</v>
      </c>
      <c r="C13" s="235" t="s">
        <v>248</v>
      </c>
      <c r="D13" s="236">
        <v>8</v>
      </c>
      <c r="E13" s="237">
        <v>0</v>
      </c>
      <c r="F13" s="237">
        <f t="shared" si="3"/>
        <v>0</v>
      </c>
      <c r="G13" s="238">
        <v>0</v>
      </c>
      <c r="H13" s="237">
        <f t="shared" si="4"/>
        <v>0</v>
      </c>
      <c r="I13" s="238">
        <f t="shared" si="5"/>
        <v>0</v>
      </c>
      <c r="J13" s="238"/>
    </row>
    <row r="14" spans="1:10" x14ac:dyDescent="0.25">
      <c r="A14" s="233"/>
      <c r="B14" s="234" t="s">
        <v>369</v>
      </c>
      <c r="C14" s="235" t="s">
        <v>248</v>
      </c>
      <c r="D14" s="236">
        <v>8</v>
      </c>
      <c r="E14" s="237">
        <v>0</v>
      </c>
      <c r="F14" s="237">
        <f t="shared" si="3"/>
        <v>0</v>
      </c>
      <c r="G14" s="238">
        <v>0</v>
      </c>
      <c r="H14" s="237">
        <f t="shared" si="4"/>
        <v>0</v>
      </c>
      <c r="I14" s="238">
        <f t="shared" si="5"/>
        <v>0</v>
      </c>
      <c r="J14" s="238"/>
    </row>
    <row r="15" spans="1:10" x14ac:dyDescent="0.25">
      <c r="A15" s="233"/>
      <c r="B15" s="234" t="s">
        <v>311</v>
      </c>
      <c r="C15" s="235" t="s">
        <v>248</v>
      </c>
      <c r="D15" s="236">
        <v>1</v>
      </c>
      <c r="E15" s="237">
        <v>0</v>
      </c>
      <c r="F15" s="237">
        <f t="shared" si="3"/>
        <v>0</v>
      </c>
      <c r="G15" s="238">
        <v>0</v>
      </c>
      <c r="H15" s="237">
        <f t="shared" si="4"/>
        <v>0</v>
      </c>
      <c r="I15" s="238">
        <f t="shared" si="5"/>
        <v>0</v>
      </c>
      <c r="J15" s="238"/>
    </row>
    <row r="16" spans="1:10" x14ac:dyDescent="0.25">
      <c r="A16" s="233"/>
      <c r="B16" s="234" t="s">
        <v>369</v>
      </c>
      <c r="C16" s="235" t="s">
        <v>248</v>
      </c>
      <c r="D16" s="236">
        <v>1</v>
      </c>
      <c r="E16" s="237">
        <v>0</v>
      </c>
      <c r="F16" s="237">
        <f t="shared" si="3"/>
        <v>0</v>
      </c>
      <c r="G16" s="238">
        <v>0</v>
      </c>
      <c r="H16" s="237">
        <f t="shared" si="4"/>
        <v>0</v>
      </c>
      <c r="I16" s="238">
        <f t="shared" si="5"/>
        <v>0</v>
      </c>
      <c r="J16" s="238"/>
    </row>
    <row r="17" spans="1:10" x14ac:dyDescent="0.25">
      <c r="A17" s="233"/>
      <c r="B17" s="234" t="s">
        <v>311</v>
      </c>
      <c r="C17" s="235" t="s">
        <v>248</v>
      </c>
      <c r="D17" s="236">
        <v>1</v>
      </c>
      <c r="E17" s="237">
        <v>0</v>
      </c>
      <c r="F17" s="237">
        <f t="shared" si="3"/>
        <v>0</v>
      </c>
      <c r="G17" s="238">
        <v>0</v>
      </c>
      <c r="H17" s="237">
        <f t="shared" si="4"/>
        <v>0</v>
      </c>
      <c r="I17" s="238">
        <f t="shared" si="5"/>
        <v>0</v>
      </c>
      <c r="J17" s="238"/>
    </row>
    <row r="18" spans="1:10" x14ac:dyDescent="0.25">
      <c r="A18" s="233"/>
      <c r="B18" s="234" t="s">
        <v>370</v>
      </c>
      <c r="C18" s="235" t="s">
        <v>248</v>
      </c>
      <c r="D18" s="236">
        <v>1</v>
      </c>
      <c r="E18" s="237">
        <v>0</v>
      </c>
      <c r="F18" s="237">
        <f t="shared" si="3"/>
        <v>0</v>
      </c>
      <c r="G18" s="238">
        <v>0</v>
      </c>
      <c r="H18" s="237">
        <f t="shared" si="4"/>
        <v>0</v>
      </c>
      <c r="I18" s="238">
        <f t="shared" si="5"/>
        <v>0</v>
      </c>
      <c r="J18" s="238"/>
    </row>
    <row r="19" spans="1:10" ht="31.5" x14ac:dyDescent="0.25">
      <c r="A19" s="233"/>
      <c r="B19" s="234" t="s">
        <v>314</v>
      </c>
      <c r="C19" s="235" t="s">
        <v>248</v>
      </c>
      <c r="D19" s="236">
        <v>2</v>
      </c>
      <c r="E19" s="237">
        <v>0</v>
      </c>
      <c r="F19" s="237">
        <f t="shared" si="3"/>
        <v>0</v>
      </c>
      <c r="G19" s="238">
        <v>0</v>
      </c>
      <c r="H19" s="237">
        <f t="shared" si="4"/>
        <v>0</v>
      </c>
      <c r="I19" s="238">
        <f t="shared" si="5"/>
        <v>0</v>
      </c>
      <c r="J19" s="238"/>
    </row>
    <row r="20" spans="1:10" x14ac:dyDescent="0.25">
      <c r="A20" s="233"/>
      <c r="B20" s="234" t="s">
        <v>316</v>
      </c>
      <c r="C20" s="235" t="s">
        <v>248</v>
      </c>
      <c r="D20" s="236">
        <v>9</v>
      </c>
      <c r="E20" s="237">
        <v>0</v>
      </c>
      <c r="F20" s="237">
        <f t="shared" si="3"/>
        <v>0</v>
      </c>
      <c r="G20" s="238">
        <v>0</v>
      </c>
      <c r="H20" s="237">
        <f t="shared" si="4"/>
        <v>0</v>
      </c>
      <c r="I20" s="238">
        <f t="shared" si="5"/>
        <v>0</v>
      </c>
      <c r="J20" s="238"/>
    </row>
    <row r="21" spans="1:10" x14ac:dyDescent="0.25">
      <c r="A21" s="233"/>
      <c r="B21" s="234" t="s">
        <v>318</v>
      </c>
      <c r="C21" s="235" t="s">
        <v>248</v>
      </c>
      <c r="D21" s="236">
        <v>5</v>
      </c>
      <c r="E21" s="237">
        <v>0</v>
      </c>
      <c r="F21" s="237">
        <f t="shared" si="3"/>
        <v>0</v>
      </c>
      <c r="G21" s="238">
        <v>0</v>
      </c>
      <c r="H21" s="237">
        <f t="shared" si="4"/>
        <v>0</v>
      </c>
      <c r="I21" s="238">
        <f t="shared" si="5"/>
        <v>0</v>
      </c>
      <c r="J21" s="238"/>
    </row>
    <row r="22" spans="1:10" x14ac:dyDescent="0.25">
      <c r="A22" s="233"/>
      <c r="B22" s="234" t="s">
        <v>319</v>
      </c>
      <c r="C22" s="235" t="s">
        <v>248</v>
      </c>
      <c r="D22" s="236">
        <v>9</v>
      </c>
      <c r="E22" s="237">
        <v>0</v>
      </c>
      <c r="F22" s="237">
        <f t="shared" si="3"/>
        <v>0</v>
      </c>
      <c r="G22" s="238">
        <v>0</v>
      </c>
      <c r="H22" s="237">
        <f t="shared" si="4"/>
        <v>0</v>
      </c>
      <c r="I22" s="238">
        <f t="shared" si="5"/>
        <v>0</v>
      </c>
      <c r="J22" s="238"/>
    </row>
    <row r="23" spans="1:10" x14ac:dyDescent="0.25">
      <c r="A23" s="233"/>
      <c r="B23" s="234" t="s">
        <v>321</v>
      </c>
      <c r="C23" s="235" t="s">
        <v>248</v>
      </c>
      <c r="D23" s="236">
        <v>10</v>
      </c>
      <c r="E23" s="237">
        <v>0</v>
      </c>
      <c r="F23" s="237">
        <f t="shared" si="3"/>
        <v>0</v>
      </c>
      <c r="G23" s="238">
        <v>0</v>
      </c>
      <c r="H23" s="237">
        <f t="shared" si="4"/>
        <v>0</v>
      </c>
      <c r="I23" s="238">
        <f t="shared" si="5"/>
        <v>0</v>
      </c>
      <c r="J23" s="238"/>
    </row>
    <row r="24" spans="1:10" x14ac:dyDescent="0.25">
      <c r="A24" s="233"/>
      <c r="B24" s="227" t="s">
        <v>524</v>
      </c>
      <c r="C24" s="235"/>
      <c r="D24" s="236"/>
      <c r="E24" s="237"/>
      <c r="F24" s="237"/>
      <c r="G24" s="238">
        <v>0</v>
      </c>
      <c r="H24" s="237"/>
      <c r="I24" s="238"/>
      <c r="J24" s="238"/>
    </row>
    <row r="25" spans="1:10" ht="47.25" x14ac:dyDescent="0.25">
      <c r="A25" s="233"/>
      <c r="B25" s="234" t="s">
        <v>371</v>
      </c>
      <c r="C25" s="235" t="s">
        <v>248</v>
      </c>
      <c r="D25" s="236">
        <v>14</v>
      </c>
      <c r="E25" s="237">
        <v>0</v>
      </c>
      <c r="F25" s="237">
        <f t="shared" si="3"/>
        <v>0</v>
      </c>
      <c r="G25" s="238">
        <v>0</v>
      </c>
      <c r="H25" s="237">
        <f t="shared" si="4"/>
        <v>0</v>
      </c>
      <c r="I25" s="238">
        <f t="shared" si="5"/>
        <v>0</v>
      </c>
      <c r="J25" s="238"/>
    </row>
    <row r="26" spans="1:10" ht="47.25" x14ac:dyDescent="0.25">
      <c r="A26" s="233"/>
      <c r="B26" s="234" t="s">
        <v>372</v>
      </c>
      <c r="C26" s="235" t="s">
        <v>248</v>
      </c>
      <c r="D26" s="236">
        <v>13</v>
      </c>
      <c r="E26" s="237">
        <v>0</v>
      </c>
      <c r="F26" s="237">
        <f t="shared" si="3"/>
        <v>0</v>
      </c>
      <c r="G26" s="238">
        <v>0</v>
      </c>
      <c r="H26" s="237">
        <f t="shared" si="4"/>
        <v>0</v>
      </c>
      <c r="I26" s="238">
        <f t="shared" si="5"/>
        <v>0</v>
      </c>
      <c r="J26" s="238"/>
    </row>
    <row r="27" spans="1:10" x14ac:dyDescent="0.25">
      <c r="A27" s="233"/>
      <c r="B27" s="234" t="s">
        <v>373</v>
      </c>
      <c r="C27" s="235" t="s">
        <v>248</v>
      </c>
      <c r="D27" s="236">
        <v>1</v>
      </c>
      <c r="E27" s="237">
        <v>0</v>
      </c>
      <c r="F27" s="237">
        <f t="shared" si="3"/>
        <v>0</v>
      </c>
      <c r="G27" s="238">
        <v>0</v>
      </c>
      <c r="H27" s="237">
        <f t="shared" si="4"/>
        <v>0</v>
      </c>
      <c r="I27" s="238">
        <f t="shared" si="5"/>
        <v>0</v>
      </c>
      <c r="J27" s="238"/>
    </row>
    <row r="28" spans="1:10" x14ac:dyDescent="0.25">
      <c r="A28" s="233"/>
      <c r="B28" s="234" t="s">
        <v>374</v>
      </c>
      <c r="C28" s="235" t="s">
        <v>248</v>
      </c>
      <c r="D28" s="236">
        <v>1</v>
      </c>
      <c r="E28" s="237">
        <v>0</v>
      </c>
      <c r="F28" s="237">
        <f t="shared" si="3"/>
        <v>0</v>
      </c>
      <c r="G28" s="238">
        <v>0</v>
      </c>
      <c r="H28" s="237">
        <f t="shared" si="4"/>
        <v>0</v>
      </c>
      <c r="I28" s="238">
        <f t="shared" si="5"/>
        <v>0</v>
      </c>
      <c r="J28" s="238"/>
    </row>
    <row r="29" spans="1:10" x14ac:dyDescent="0.25">
      <c r="A29" s="233"/>
      <c r="B29" s="234" t="s">
        <v>375</v>
      </c>
      <c r="C29" s="235" t="s">
        <v>248</v>
      </c>
      <c r="D29" s="236">
        <v>1</v>
      </c>
      <c r="E29" s="237">
        <v>0</v>
      </c>
      <c r="F29" s="237">
        <f t="shared" si="3"/>
        <v>0</v>
      </c>
      <c r="G29" s="238">
        <v>0</v>
      </c>
      <c r="H29" s="237">
        <f t="shared" si="4"/>
        <v>0</v>
      </c>
      <c r="I29" s="238">
        <f t="shared" si="5"/>
        <v>0</v>
      </c>
      <c r="J29" s="238"/>
    </row>
    <row r="30" spans="1:10" x14ac:dyDescent="0.25">
      <c r="A30" s="233"/>
      <c r="B30" s="234" t="s">
        <v>376</v>
      </c>
      <c r="C30" s="235" t="s">
        <v>248</v>
      </c>
      <c r="D30" s="236">
        <v>1</v>
      </c>
      <c r="E30" s="237">
        <v>0</v>
      </c>
      <c r="F30" s="237">
        <f t="shared" si="3"/>
        <v>0</v>
      </c>
      <c r="G30" s="238">
        <v>0</v>
      </c>
      <c r="H30" s="237">
        <f t="shared" si="4"/>
        <v>0</v>
      </c>
      <c r="I30" s="238">
        <f t="shared" si="5"/>
        <v>0</v>
      </c>
      <c r="J30" s="238"/>
    </row>
    <row r="31" spans="1:10" x14ac:dyDescent="0.25">
      <c r="A31" s="233"/>
      <c r="B31" s="234" t="s">
        <v>377</v>
      </c>
      <c r="C31" s="235" t="s">
        <v>248</v>
      </c>
      <c r="D31" s="236">
        <v>1</v>
      </c>
      <c r="E31" s="237">
        <v>0</v>
      </c>
      <c r="F31" s="237">
        <f t="shared" si="3"/>
        <v>0</v>
      </c>
      <c r="G31" s="238">
        <v>0</v>
      </c>
      <c r="H31" s="237">
        <f t="shared" si="4"/>
        <v>0</v>
      </c>
      <c r="I31" s="238">
        <f t="shared" si="5"/>
        <v>0</v>
      </c>
      <c r="J31" s="238"/>
    </row>
    <row r="32" spans="1:10" x14ac:dyDescent="0.25">
      <c r="A32" s="233"/>
      <c r="B32" s="234" t="s">
        <v>378</v>
      </c>
      <c r="C32" s="235" t="s">
        <v>248</v>
      </c>
      <c r="D32" s="236">
        <v>1</v>
      </c>
      <c r="E32" s="237">
        <v>0</v>
      </c>
      <c r="F32" s="237">
        <f t="shared" si="3"/>
        <v>0</v>
      </c>
      <c r="G32" s="238">
        <v>0</v>
      </c>
      <c r="H32" s="237">
        <f t="shared" si="4"/>
        <v>0</v>
      </c>
      <c r="I32" s="238">
        <f t="shared" si="5"/>
        <v>0</v>
      </c>
      <c r="J32" s="238"/>
    </row>
    <row r="33" spans="1:10" x14ac:dyDescent="0.25">
      <c r="A33" s="233"/>
      <c r="B33" s="234" t="s">
        <v>379</v>
      </c>
      <c r="C33" s="235" t="s">
        <v>248</v>
      </c>
      <c r="D33" s="236">
        <v>2</v>
      </c>
      <c r="E33" s="237">
        <v>0</v>
      </c>
      <c r="F33" s="237">
        <f t="shared" si="3"/>
        <v>0</v>
      </c>
      <c r="G33" s="238">
        <v>0</v>
      </c>
      <c r="H33" s="237">
        <f t="shared" si="4"/>
        <v>0</v>
      </c>
      <c r="I33" s="238">
        <f t="shared" si="5"/>
        <v>0</v>
      </c>
      <c r="J33" s="238"/>
    </row>
    <row r="34" spans="1:10" ht="63" x14ac:dyDescent="0.25">
      <c r="A34" s="233"/>
      <c r="B34" s="234" t="s">
        <v>525</v>
      </c>
      <c r="C34" s="235" t="s">
        <v>248</v>
      </c>
      <c r="D34" s="236">
        <v>2</v>
      </c>
      <c r="E34" s="237">
        <v>0</v>
      </c>
      <c r="F34" s="237">
        <f t="shared" si="3"/>
        <v>0</v>
      </c>
      <c r="G34" s="238">
        <v>0</v>
      </c>
      <c r="H34" s="237">
        <f t="shared" si="4"/>
        <v>0</v>
      </c>
      <c r="I34" s="238">
        <f t="shared" si="5"/>
        <v>0</v>
      </c>
      <c r="J34" s="238"/>
    </row>
    <row r="35" spans="1:10" x14ac:dyDescent="0.25">
      <c r="A35" s="233"/>
      <c r="B35" s="234" t="s">
        <v>381</v>
      </c>
      <c r="C35" s="235" t="s">
        <v>248</v>
      </c>
      <c r="D35" s="236">
        <v>1</v>
      </c>
      <c r="E35" s="237">
        <v>0</v>
      </c>
      <c r="F35" s="237">
        <f t="shared" si="3"/>
        <v>0</v>
      </c>
      <c r="G35" s="238">
        <v>0</v>
      </c>
      <c r="H35" s="237">
        <f t="shared" si="4"/>
        <v>0</v>
      </c>
      <c r="I35" s="238">
        <f t="shared" si="5"/>
        <v>0</v>
      </c>
      <c r="J35" s="238"/>
    </row>
    <row r="36" spans="1:10" ht="63" x14ac:dyDescent="0.25">
      <c r="A36" s="233"/>
      <c r="B36" s="234" t="s">
        <v>394</v>
      </c>
      <c r="C36" s="235" t="s">
        <v>248</v>
      </c>
      <c r="D36" s="236">
        <v>5</v>
      </c>
      <c r="E36" s="237">
        <v>0</v>
      </c>
      <c r="F36" s="237">
        <f t="shared" si="3"/>
        <v>0</v>
      </c>
      <c r="G36" s="238">
        <v>0</v>
      </c>
      <c r="H36" s="237">
        <f t="shared" si="4"/>
        <v>0</v>
      </c>
      <c r="I36" s="238">
        <f t="shared" si="5"/>
        <v>0</v>
      </c>
      <c r="J36" s="238"/>
    </row>
    <row r="37" spans="1:10" ht="31.5" x14ac:dyDescent="0.25">
      <c r="A37" s="233"/>
      <c r="B37" s="234" t="s">
        <v>383</v>
      </c>
      <c r="C37" s="235" t="s">
        <v>248</v>
      </c>
      <c r="D37" s="236">
        <v>28</v>
      </c>
      <c r="E37" s="237">
        <v>0</v>
      </c>
      <c r="F37" s="237">
        <f t="shared" si="3"/>
        <v>0</v>
      </c>
      <c r="G37" s="238">
        <v>0</v>
      </c>
      <c r="H37" s="237">
        <f t="shared" si="4"/>
        <v>0</v>
      </c>
      <c r="I37" s="238">
        <f t="shared" si="5"/>
        <v>0</v>
      </c>
      <c r="J37" s="238"/>
    </row>
    <row r="38" spans="1:10" x14ac:dyDescent="0.25">
      <c r="A38" s="233"/>
      <c r="B38" s="234" t="s">
        <v>384</v>
      </c>
      <c r="C38" s="235" t="s">
        <v>248</v>
      </c>
      <c r="D38" s="236">
        <v>2</v>
      </c>
      <c r="E38" s="237">
        <v>0</v>
      </c>
      <c r="F38" s="237">
        <f t="shared" si="3"/>
        <v>0</v>
      </c>
      <c r="G38" s="238">
        <v>0</v>
      </c>
      <c r="H38" s="237">
        <f t="shared" si="4"/>
        <v>0</v>
      </c>
      <c r="I38" s="238">
        <f t="shared" si="5"/>
        <v>0</v>
      </c>
      <c r="J38" s="238"/>
    </row>
    <row r="39" spans="1:10" ht="31.5" x14ac:dyDescent="0.25">
      <c r="A39" s="233"/>
      <c r="B39" s="234" t="s">
        <v>385</v>
      </c>
      <c r="C39" s="235" t="s">
        <v>248</v>
      </c>
      <c r="D39" s="236">
        <v>6</v>
      </c>
      <c r="E39" s="237">
        <v>0</v>
      </c>
      <c r="F39" s="237">
        <f t="shared" si="3"/>
        <v>0</v>
      </c>
      <c r="G39" s="238">
        <v>0</v>
      </c>
      <c r="H39" s="237">
        <f t="shared" si="4"/>
        <v>0</v>
      </c>
      <c r="I39" s="238">
        <f t="shared" si="5"/>
        <v>0</v>
      </c>
      <c r="J39" s="238"/>
    </row>
    <row r="40" spans="1:10" ht="31.5" x14ac:dyDescent="0.25">
      <c r="A40" s="233"/>
      <c r="B40" s="234" t="s">
        <v>386</v>
      </c>
      <c r="C40" s="235" t="s">
        <v>248</v>
      </c>
      <c r="D40" s="236">
        <v>2</v>
      </c>
      <c r="E40" s="237">
        <v>0</v>
      </c>
      <c r="F40" s="237">
        <f t="shared" si="3"/>
        <v>0</v>
      </c>
      <c r="G40" s="238">
        <v>0</v>
      </c>
      <c r="H40" s="237">
        <f t="shared" si="4"/>
        <v>0</v>
      </c>
      <c r="I40" s="238">
        <f t="shared" si="5"/>
        <v>0</v>
      </c>
      <c r="J40" s="238"/>
    </row>
    <row r="41" spans="1:10" x14ac:dyDescent="0.25">
      <c r="A41" s="233"/>
      <c r="B41" s="234" t="s">
        <v>387</v>
      </c>
      <c r="C41" s="235" t="s">
        <v>248</v>
      </c>
      <c r="D41" s="236">
        <v>2</v>
      </c>
      <c r="E41" s="237">
        <v>0</v>
      </c>
      <c r="F41" s="237">
        <f t="shared" si="3"/>
        <v>0</v>
      </c>
      <c r="G41" s="238">
        <v>0</v>
      </c>
      <c r="H41" s="237">
        <f t="shared" si="4"/>
        <v>0</v>
      </c>
      <c r="I41" s="238">
        <f t="shared" si="5"/>
        <v>0</v>
      </c>
      <c r="J41" s="238"/>
    </row>
    <row r="42" spans="1:10" ht="31.5" x14ac:dyDescent="0.25">
      <c r="A42" s="233"/>
      <c r="B42" s="234" t="s">
        <v>388</v>
      </c>
      <c r="C42" s="235" t="s">
        <v>248</v>
      </c>
      <c r="D42" s="236">
        <v>1</v>
      </c>
      <c r="E42" s="237">
        <v>0</v>
      </c>
      <c r="F42" s="237">
        <f t="shared" si="3"/>
        <v>0</v>
      </c>
      <c r="G42" s="238">
        <v>0</v>
      </c>
      <c r="H42" s="237">
        <f t="shared" si="4"/>
        <v>0</v>
      </c>
      <c r="I42" s="238">
        <f t="shared" si="5"/>
        <v>0</v>
      </c>
      <c r="J42" s="238"/>
    </row>
    <row r="43" spans="1:10" ht="31.5" x14ac:dyDescent="0.25">
      <c r="A43" s="233"/>
      <c r="B43" s="234" t="s">
        <v>389</v>
      </c>
      <c r="C43" s="235" t="s">
        <v>248</v>
      </c>
      <c r="D43" s="236">
        <v>1</v>
      </c>
      <c r="E43" s="237">
        <v>0</v>
      </c>
      <c r="F43" s="237">
        <f t="shared" si="3"/>
        <v>0</v>
      </c>
      <c r="G43" s="238">
        <v>0</v>
      </c>
      <c r="H43" s="237">
        <f t="shared" si="4"/>
        <v>0</v>
      </c>
      <c r="I43" s="238">
        <f t="shared" si="5"/>
        <v>0</v>
      </c>
      <c r="J43" s="238"/>
    </row>
    <row r="44" spans="1:10" x14ac:dyDescent="0.25">
      <c r="A44" s="233"/>
      <c r="B44" s="227" t="s">
        <v>391</v>
      </c>
      <c r="C44" s="235"/>
      <c r="D44" s="236"/>
      <c r="E44" s="237"/>
      <c r="F44" s="237"/>
      <c r="G44" s="238"/>
      <c r="H44" s="237"/>
      <c r="I44" s="238"/>
      <c r="J44" s="238"/>
    </row>
    <row r="45" spans="1:10" x14ac:dyDescent="0.25">
      <c r="A45" s="233"/>
      <c r="B45" s="234" t="s">
        <v>18</v>
      </c>
      <c r="C45" s="235" t="s">
        <v>392</v>
      </c>
      <c r="D45" s="236">
        <v>447.5</v>
      </c>
      <c r="E45" s="237">
        <v>0</v>
      </c>
      <c r="F45" s="237">
        <f t="shared" si="3"/>
        <v>0</v>
      </c>
      <c r="G45" s="238">
        <v>0</v>
      </c>
      <c r="H45" s="237">
        <f t="shared" si="4"/>
        <v>0</v>
      </c>
      <c r="I45" s="238">
        <f t="shared" si="5"/>
        <v>0</v>
      </c>
      <c r="J45" s="238"/>
    </row>
    <row r="46" spans="1:10" x14ac:dyDescent="0.25">
      <c r="A46" s="233"/>
      <c r="B46" s="234" t="s">
        <v>6</v>
      </c>
      <c r="C46" s="235" t="s">
        <v>392</v>
      </c>
      <c r="D46" s="236">
        <v>382.46000000000004</v>
      </c>
      <c r="E46" s="237">
        <v>0</v>
      </c>
      <c r="F46" s="237">
        <f t="shared" si="3"/>
        <v>0</v>
      </c>
      <c r="G46" s="238">
        <v>0</v>
      </c>
      <c r="H46" s="237">
        <f t="shared" si="4"/>
        <v>0</v>
      </c>
      <c r="I46" s="238">
        <f t="shared" si="5"/>
        <v>0</v>
      </c>
      <c r="J46" s="238"/>
    </row>
    <row r="47" spans="1:10" x14ac:dyDescent="0.25">
      <c r="A47" s="233"/>
      <c r="B47" s="234" t="s">
        <v>10</v>
      </c>
      <c r="C47" s="235" t="s">
        <v>392</v>
      </c>
      <c r="D47" s="236">
        <v>80.8</v>
      </c>
      <c r="E47" s="237">
        <v>0</v>
      </c>
      <c r="F47" s="237">
        <f t="shared" si="3"/>
        <v>0</v>
      </c>
      <c r="G47" s="238">
        <v>0</v>
      </c>
      <c r="H47" s="237">
        <f t="shared" si="4"/>
        <v>0</v>
      </c>
      <c r="I47" s="238">
        <f t="shared" si="5"/>
        <v>0</v>
      </c>
      <c r="J47" s="238"/>
    </row>
    <row r="48" spans="1:10" x14ac:dyDescent="0.25">
      <c r="A48" s="233"/>
      <c r="B48" s="234" t="s">
        <v>390</v>
      </c>
      <c r="C48" s="235" t="s">
        <v>392</v>
      </c>
      <c r="D48" s="236">
        <v>23.8</v>
      </c>
      <c r="E48" s="237">
        <v>0</v>
      </c>
      <c r="F48" s="237">
        <f t="shared" si="3"/>
        <v>0</v>
      </c>
      <c r="G48" s="238">
        <v>0</v>
      </c>
      <c r="H48" s="237">
        <f t="shared" si="4"/>
        <v>0</v>
      </c>
      <c r="I48" s="238">
        <f t="shared" si="5"/>
        <v>0</v>
      </c>
      <c r="J48" s="238"/>
    </row>
    <row r="49" spans="1:10" s="232" customFormat="1" x14ac:dyDescent="0.25">
      <c r="A49" s="226"/>
      <c r="B49" s="227" t="s">
        <v>393</v>
      </c>
      <c r="C49" s="228"/>
      <c r="D49" s="229"/>
      <c r="E49" s="230"/>
      <c r="F49" s="230"/>
      <c r="G49" s="231"/>
      <c r="H49" s="230"/>
      <c r="I49" s="231"/>
      <c r="J49" s="231"/>
    </row>
    <row r="50" spans="1:10" x14ac:dyDescent="0.25">
      <c r="A50" s="233"/>
      <c r="B50" s="234" t="s">
        <v>5</v>
      </c>
      <c r="C50" s="235" t="s">
        <v>392</v>
      </c>
      <c r="D50" s="236">
        <v>988.89999999999986</v>
      </c>
      <c r="E50" s="237">
        <v>0</v>
      </c>
      <c r="F50" s="237">
        <f t="shared" si="3"/>
        <v>0</v>
      </c>
      <c r="G50" s="238">
        <v>0</v>
      </c>
      <c r="H50" s="237">
        <f t="shared" si="4"/>
        <v>0</v>
      </c>
      <c r="I50" s="238">
        <f t="shared" si="5"/>
        <v>0</v>
      </c>
      <c r="J50" s="238"/>
    </row>
    <row r="51" spans="1:10" x14ac:dyDescent="0.25">
      <c r="A51" s="233"/>
      <c r="B51" s="234" t="s">
        <v>16</v>
      </c>
      <c r="C51" s="235" t="s">
        <v>392</v>
      </c>
      <c r="D51" s="236">
        <v>202.47</v>
      </c>
      <c r="E51" s="237">
        <v>0</v>
      </c>
      <c r="F51" s="237">
        <f t="shared" si="3"/>
        <v>0</v>
      </c>
      <c r="G51" s="238">
        <v>0</v>
      </c>
      <c r="H51" s="237">
        <f t="shared" si="4"/>
        <v>0</v>
      </c>
      <c r="I51" s="238">
        <f t="shared" si="5"/>
        <v>0</v>
      </c>
      <c r="J51" s="238"/>
    </row>
    <row r="52" spans="1:10" x14ac:dyDescent="0.25">
      <c r="A52" s="233"/>
      <c r="B52" s="234" t="s">
        <v>9</v>
      </c>
      <c r="C52" s="235" t="s">
        <v>392</v>
      </c>
      <c r="D52" s="236">
        <v>302.8</v>
      </c>
      <c r="E52" s="237">
        <v>0</v>
      </c>
      <c r="F52" s="237">
        <f t="shared" si="3"/>
        <v>0</v>
      </c>
      <c r="G52" s="238">
        <v>0</v>
      </c>
      <c r="H52" s="237">
        <f t="shared" si="4"/>
        <v>0</v>
      </c>
      <c r="I52" s="238">
        <f t="shared" si="5"/>
        <v>0</v>
      </c>
      <c r="J52" s="238"/>
    </row>
    <row r="53" spans="1:10" x14ac:dyDescent="0.25">
      <c r="A53" s="233"/>
      <c r="B53" s="234" t="s">
        <v>8</v>
      </c>
      <c r="C53" s="235" t="s">
        <v>392</v>
      </c>
      <c r="D53" s="236">
        <v>126.30000000000001</v>
      </c>
      <c r="E53" s="237">
        <v>0</v>
      </c>
      <c r="F53" s="237">
        <f t="shared" si="3"/>
        <v>0</v>
      </c>
      <c r="G53" s="238">
        <v>0</v>
      </c>
      <c r="H53" s="237">
        <f t="shared" si="4"/>
        <v>0</v>
      </c>
      <c r="I53" s="238">
        <f t="shared" si="5"/>
        <v>0</v>
      </c>
      <c r="J53" s="238"/>
    </row>
    <row r="54" spans="1:10" x14ac:dyDescent="0.25">
      <c r="A54" s="233"/>
      <c r="B54" s="234" t="s">
        <v>11</v>
      </c>
      <c r="C54" s="235" t="s">
        <v>392</v>
      </c>
      <c r="D54" s="236">
        <v>1092.71</v>
      </c>
      <c r="E54" s="237">
        <v>0</v>
      </c>
      <c r="F54" s="237">
        <f t="shared" si="3"/>
        <v>0</v>
      </c>
      <c r="G54" s="238">
        <v>0</v>
      </c>
      <c r="H54" s="237">
        <f t="shared" si="4"/>
        <v>0</v>
      </c>
      <c r="I54" s="238">
        <f t="shared" si="5"/>
        <v>0</v>
      </c>
      <c r="J54" s="238"/>
    </row>
    <row r="55" spans="1:10" x14ac:dyDescent="0.25">
      <c r="A55" s="233"/>
      <c r="B55" s="227" t="s">
        <v>526</v>
      </c>
      <c r="C55" s="235"/>
      <c r="D55" s="236"/>
      <c r="E55" s="237"/>
      <c r="F55" s="237"/>
      <c r="G55" s="238"/>
      <c r="H55" s="237"/>
      <c r="I55" s="238"/>
      <c r="J55" s="238"/>
    </row>
    <row r="56" spans="1:10" ht="47.25" x14ac:dyDescent="0.25">
      <c r="A56" s="233">
        <v>1</v>
      </c>
      <c r="B56" s="234" t="s">
        <v>450</v>
      </c>
      <c r="C56" s="235" t="s">
        <v>392</v>
      </c>
      <c r="D56" s="236">
        <v>111.55</v>
      </c>
      <c r="E56" s="237">
        <v>0</v>
      </c>
      <c r="F56" s="237">
        <f t="shared" si="3"/>
        <v>0</v>
      </c>
      <c r="G56" s="238">
        <v>0</v>
      </c>
      <c r="H56" s="237">
        <f t="shared" si="4"/>
        <v>0</v>
      </c>
      <c r="I56" s="238">
        <f t="shared" si="5"/>
        <v>0</v>
      </c>
      <c r="J56" s="238"/>
    </row>
    <row r="57" spans="1:10" ht="47.25" x14ac:dyDescent="0.25">
      <c r="A57" s="233">
        <v>2</v>
      </c>
      <c r="B57" s="234" t="s">
        <v>500</v>
      </c>
      <c r="C57" s="235" t="s">
        <v>392</v>
      </c>
      <c r="D57" s="236">
        <v>131.57</v>
      </c>
      <c r="E57" s="237">
        <v>0</v>
      </c>
      <c r="F57" s="237">
        <f t="shared" si="3"/>
        <v>0</v>
      </c>
      <c r="G57" s="238">
        <v>0</v>
      </c>
      <c r="H57" s="237">
        <f t="shared" si="4"/>
        <v>0</v>
      </c>
      <c r="I57" s="238">
        <f t="shared" si="5"/>
        <v>0</v>
      </c>
      <c r="J57" s="238"/>
    </row>
    <row r="58" spans="1:10" ht="47.25" x14ac:dyDescent="0.25">
      <c r="A58" s="233">
        <v>3</v>
      </c>
      <c r="B58" s="234" t="s">
        <v>458</v>
      </c>
      <c r="C58" s="235" t="s">
        <v>392</v>
      </c>
      <c r="D58" s="236">
        <v>594.5</v>
      </c>
      <c r="E58" s="237">
        <v>0</v>
      </c>
      <c r="F58" s="237">
        <f t="shared" si="3"/>
        <v>0</v>
      </c>
      <c r="G58" s="238">
        <v>0</v>
      </c>
      <c r="H58" s="237">
        <f t="shared" si="4"/>
        <v>0</v>
      </c>
      <c r="I58" s="238">
        <f t="shared" si="5"/>
        <v>0</v>
      </c>
      <c r="J58" s="238"/>
    </row>
    <row r="59" spans="1:10" ht="47.25" x14ac:dyDescent="0.25">
      <c r="A59" s="233">
        <v>4</v>
      </c>
      <c r="B59" s="234" t="s">
        <v>501</v>
      </c>
      <c r="C59" s="235" t="s">
        <v>392</v>
      </c>
      <c r="D59" s="236">
        <v>274.32</v>
      </c>
      <c r="E59" s="237">
        <v>0</v>
      </c>
      <c r="F59" s="237">
        <f t="shared" si="3"/>
        <v>0</v>
      </c>
      <c r="G59" s="238">
        <v>0</v>
      </c>
      <c r="H59" s="237">
        <f t="shared" si="4"/>
        <v>0</v>
      </c>
      <c r="I59" s="238">
        <f t="shared" si="5"/>
        <v>0</v>
      </c>
      <c r="J59" s="238"/>
    </row>
    <row r="60" spans="1:10" ht="47.25" x14ac:dyDescent="0.25">
      <c r="A60" s="233">
        <v>5</v>
      </c>
      <c r="B60" s="234" t="s">
        <v>501</v>
      </c>
      <c r="C60" s="235" t="s">
        <v>392</v>
      </c>
      <c r="D60" s="236">
        <v>946.97</v>
      </c>
      <c r="E60" s="237">
        <v>0</v>
      </c>
      <c r="F60" s="237">
        <f t="shared" si="3"/>
        <v>0</v>
      </c>
      <c r="G60" s="238">
        <v>0</v>
      </c>
      <c r="H60" s="237">
        <f t="shared" si="4"/>
        <v>0</v>
      </c>
      <c r="I60" s="238">
        <f t="shared" si="5"/>
        <v>0</v>
      </c>
      <c r="J60" s="238"/>
    </row>
    <row r="61" spans="1:10" ht="63" x14ac:dyDescent="0.25">
      <c r="A61" s="233">
        <v>6</v>
      </c>
      <c r="B61" s="234" t="s">
        <v>462</v>
      </c>
      <c r="C61" s="235" t="s">
        <v>392</v>
      </c>
      <c r="D61" s="236">
        <v>13.77</v>
      </c>
      <c r="E61" s="237">
        <v>0</v>
      </c>
      <c r="F61" s="237">
        <f t="shared" si="3"/>
        <v>0</v>
      </c>
      <c r="G61" s="238">
        <v>0</v>
      </c>
      <c r="H61" s="237">
        <f t="shared" si="4"/>
        <v>0</v>
      </c>
      <c r="I61" s="238">
        <f t="shared" si="5"/>
        <v>0</v>
      </c>
      <c r="J61" s="238"/>
    </row>
    <row r="62" spans="1:10" ht="63" x14ac:dyDescent="0.25">
      <c r="A62" s="233">
        <v>7</v>
      </c>
      <c r="B62" s="234" t="s">
        <v>502</v>
      </c>
      <c r="C62" s="235" t="s">
        <v>392</v>
      </c>
      <c r="D62" s="236">
        <v>53.08</v>
      </c>
      <c r="E62" s="237">
        <v>0</v>
      </c>
      <c r="F62" s="237">
        <f t="shared" si="3"/>
        <v>0</v>
      </c>
      <c r="G62" s="238">
        <v>0</v>
      </c>
      <c r="H62" s="237">
        <f t="shared" si="4"/>
        <v>0</v>
      </c>
      <c r="I62" s="238">
        <f t="shared" si="5"/>
        <v>0</v>
      </c>
      <c r="J62" s="238"/>
    </row>
    <row r="63" spans="1:10" ht="63" x14ac:dyDescent="0.25">
      <c r="A63" s="233">
        <v>8</v>
      </c>
      <c r="B63" s="234" t="s">
        <v>503</v>
      </c>
      <c r="C63" s="235" t="s">
        <v>392</v>
      </c>
      <c r="D63" s="236">
        <v>16.059999999999999</v>
      </c>
      <c r="E63" s="237">
        <v>0</v>
      </c>
      <c r="F63" s="237">
        <f t="shared" si="3"/>
        <v>0</v>
      </c>
      <c r="G63" s="238">
        <v>0</v>
      </c>
      <c r="H63" s="237">
        <f t="shared" si="4"/>
        <v>0</v>
      </c>
      <c r="I63" s="238">
        <f t="shared" si="5"/>
        <v>0</v>
      </c>
      <c r="J63" s="238"/>
    </row>
    <row r="64" spans="1:10" ht="47.25" x14ac:dyDescent="0.25">
      <c r="A64" s="233">
        <v>9</v>
      </c>
      <c r="B64" s="234" t="s">
        <v>504</v>
      </c>
      <c r="C64" s="235" t="s">
        <v>392</v>
      </c>
      <c r="D64" s="236">
        <v>47.23</v>
      </c>
      <c r="E64" s="237">
        <v>0</v>
      </c>
      <c r="F64" s="237">
        <f t="shared" si="3"/>
        <v>0</v>
      </c>
      <c r="G64" s="238">
        <v>0</v>
      </c>
      <c r="H64" s="237">
        <f t="shared" si="4"/>
        <v>0</v>
      </c>
      <c r="I64" s="238">
        <f t="shared" si="5"/>
        <v>0</v>
      </c>
      <c r="J64" s="238"/>
    </row>
    <row r="65" spans="1:10" ht="63" x14ac:dyDescent="0.25">
      <c r="A65" s="233">
        <v>10</v>
      </c>
      <c r="B65" s="234" t="s">
        <v>505</v>
      </c>
      <c r="C65" s="235" t="s">
        <v>392</v>
      </c>
      <c r="D65" s="236">
        <v>19.25</v>
      </c>
      <c r="E65" s="237">
        <v>0</v>
      </c>
      <c r="F65" s="237">
        <f t="shared" ref="F65:F75" si="6">D65*E65</f>
        <v>0</v>
      </c>
      <c r="G65" s="238">
        <v>0</v>
      </c>
      <c r="H65" s="237">
        <f t="shared" ref="H65:H75" si="7">D65*G65</f>
        <v>0</v>
      </c>
      <c r="I65" s="238">
        <f t="shared" ref="I65:I75" si="8">F65+H65</f>
        <v>0</v>
      </c>
      <c r="J65" s="238"/>
    </row>
    <row r="66" spans="1:10" ht="47.25" x14ac:dyDescent="0.25">
      <c r="A66" s="233">
        <v>11</v>
      </c>
      <c r="B66" s="234" t="s">
        <v>506</v>
      </c>
      <c r="C66" s="235" t="s">
        <v>392</v>
      </c>
      <c r="D66" s="236">
        <v>137.91999999999999</v>
      </c>
      <c r="E66" s="237">
        <v>0</v>
      </c>
      <c r="F66" s="237">
        <f t="shared" si="6"/>
        <v>0</v>
      </c>
      <c r="G66" s="238">
        <v>0</v>
      </c>
      <c r="H66" s="237">
        <f t="shared" si="7"/>
        <v>0</v>
      </c>
      <c r="I66" s="238">
        <f t="shared" si="8"/>
        <v>0</v>
      </c>
      <c r="J66" s="238"/>
    </row>
    <row r="67" spans="1:10" ht="63" x14ac:dyDescent="0.25">
      <c r="A67" s="233">
        <v>12</v>
      </c>
      <c r="B67" s="234" t="s">
        <v>507</v>
      </c>
      <c r="C67" s="235" t="s">
        <v>392</v>
      </c>
      <c r="D67" s="236">
        <v>21.08</v>
      </c>
      <c r="E67" s="237">
        <v>0</v>
      </c>
      <c r="F67" s="237">
        <f t="shared" si="6"/>
        <v>0</v>
      </c>
      <c r="G67" s="238">
        <v>0</v>
      </c>
      <c r="H67" s="237">
        <f t="shared" si="7"/>
        <v>0</v>
      </c>
      <c r="I67" s="238">
        <f t="shared" si="8"/>
        <v>0</v>
      </c>
      <c r="J67" s="238"/>
    </row>
    <row r="68" spans="1:10" ht="47.25" x14ac:dyDescent="0.25">
      <c r="A68" s="233">
        <v>13</v>
      </c>
      <c r="B68" s="234" t="s">
        <v>508</v>
      </c>
      <c r="C68" s="235" t="s">
        <v>392</v>
      </c>
      <c r="D68" s="236">
        <v>63.18</v>
      </c>
      <c r="E68" s="237">
        <v>0</v>
      </c>
      <c r="F68" s="237">
        <f t="shared" si="6"/>
        <v>0</v>
      </c>
      <c r="G68" s="238">
        <v>0</v>
      </c>
      <c r="H68" s="237">
        <f t="shared" si="7"/>
        <v>0</v>
      </c>
      <c r="I68" s="238">
        <f t="shared" si="8"/>
        <v>0</v>
      </c>
      <c r="J68" s="238"/>
    </row>
    <row r="69" spans="1:10" ht="47.25" x14ac:dyDescent="0.25">
      <c r="A69" s="233">
        <v>14</v>
      </c>
      <c r="B69" s="234" t="s">
        <v>509</v>
      </c>
      <c r="C69" s="235" t="s">
        <v>392</v>
      </c>
      <c r="D69" s="236">
        <v>304.37</v>
      </c>
      <c r="E69" s="237">
        <v>0</v>
      </c>
      <c r="F69" s="237">
        <f t="shared" si="6"/>
        <v>0</v>
      </c>
      <c r="G69" s="238">
        <v>0</v>
      </c>
      <c r="H69" s="237">
        <f t="shared" si="7"/>
        <v>0</v>
      </c>
      <c r="I69" s="238">
        <f t="shared" si="8"/>
        <v>0</v>
      </c>
      <c r="J69" s="238"/>
    </row>
    <row r="70" spans="1:10" ht="63" x14ac:dyDescent="0.25">
      <c r="A70" s="233">
        <v>15</v>
      </c>
      <c r="B70" s="234" t="s">
        <v>510</v>
      </c>
      <c r="C70" s="235" t="s">
        <v>392</v>
      </c>
      <c r="D70" s="236">
        <v>29.14</v>
      </c>
      <c r="E70" s="237">
        <v>0</v>
      </c>
      <c r="F70" s="237">
        <f t="shared" si="6"/>
        <v>0</v>
      </c>
      <c r="G70" s="238">
        <v>0</v>
      </c>
      <c r="H70" s="237">
        <f t="shared" si="7"/>
        <v>0</v>
      </c>
      <c r="I70" s="238">
        <f t="shared" si="8"/>
        <v>0</v>
      </c>
      <c r="J70" s="238"/>
    </row>
    <row r="71" spans="1:10" ht="78.75" x14ac:dyDescent="0.25">
      <c r="A71" s="233">
        <v>16</v>
      </c>
      <c r="B71" s="234" t="s">
        <v>511</v>
      </c>
      <c r="C71" s="235" t="s">
        <v>392</v>
      </c>
      <c r="D71" s="236">
        <v>254.14</v>
      </c>
      <c r="E71" s="237">
        <v>0</v>
      </c>
      <c r="F71" s="237">
        <f t="shared" si="6"/>
        <v>0</v>
      </c>
      <c r="G71" s="238">
        <v>0</v>
      </c>
      <c r="H71" s="237">
        <f t="shared" si="7"/>
        <v>0</v>
      </c>
      <c r="I71" s="238">
        <f t="shared" si="8"/>
        <v>0</v>
      </c>
      <c r="J71" s="238"/>
    </row>
    <row r="72" spans="1:10" ht="63" x14ac:dyDescent="0.25">
      <c r="A72" s="233">
        <v>17</v>
      </c>
      <c r="B72" s="234" t="s">
        <v>512</v>
      </c>
      <c r="C72" s="235" t="s">
        <v>392</v>
      </c>
      <c r="D72" s="236">
        <v>53.7</v>
      </c>
      <c r="E72" s="237">
        <v>0</v>
      </c>
      <c r="F72" s="237">
        <f t="shared" si="6"/>
        <v>0</v>
      </c>
      <c r="G72" s="238">
        <v>0</v>
      </c>
      <c r="H72" s="237">
        <f t="shared" si="7"/>
        <v>0</v>
      </c>
      <c r="I72" s="238">
        <f t="shared" si="8"/>
        <v>0</v>
      </c>
      <c r="J72" s="238"/>
    </row>
    <row r="73" spans="1:10" ht="31.5" x14ac:dyDescent="0.25">
      <c r="A73" s="233">
        <v>18</v>
      </c>
      <c r="B73" s="234" t="s">
        <v>513</v>
      </c>
      <c r="C73" s="235" t="s">
        <v>392</v>
      </c>
      <c r="D73" s="236">
        <v>22.8</v>
      </c>
      <c r="E73" s="237">
        <v>0</v>
      </c>
      <c r="F73" s="237">
        <f t="shared" si="6"/>
        <v>0</v>
      </c>
      <c r="G73" s="238">
        <v>0</v>
      </c>
      <c r="H73" s="237">
        <f t="shared" si="7"/>
        <v>0</v>
      </c>
      <c r="I73" s="238">
        <f t="shared" si="8"/>
        <v>0</v>
      </c>
      <c r="J73" s="238"/>
    </row>
    <row r="74" spans="1:10" ht="63" x14ac:dyDescent="0.25">
      <c r="A74" s="233">
        <v>19</v>
      </c>
      <c r="B74" s="234" t="s">
        <v>514</v>
      </c>
      <c r="C74" s="235" t="s">
        <v>392</v>
      </c>
      <c r="D74" s="236">
        <v>8.1</v>
      </c>
      <c r="E74" s="237">
        <v>0</v>
      </c>
      <c r="F74" s="237">
        <f t="shared" si="6"/>
        <v>0</v>
      </c>
      <c r="G74" s="238">
        <v>0</v>
      </c>
      <c r="H74" s="237">
        <f t="shared" si="7"/>
        <v>0</v>
      </c>
      <c r="I74" s="238">
        <f t="shared" si="8"/>
        <v>0</v>
      </c>
      <c r="J74" s="238"/>
    </row>
    <row r="75" spans="1:10" x14ac:dyDescent="0.25">
      <c r="A75" s="233">
        <v>20</v>
      </c>
      <c r="B75" s="234" t="s">
        <v>499</v>
      </c>
      <c r="C75" s="235" t="s">
        <v>392</v>
      </c>
      <c r="D75" s="236">
        <v>130</v>
      </c>
      <c r="E75" s="237">
        <v>0</v>
      </c>
      <c r="F75" s="237">
        <f t="shared" si="6"/>
        <v>0</v>
      </c>
      <c r="G75" s="238">
        <v>0</v>
      </c>
      <c r="H75" s="237">
        <f t="shared" si="7"/>
        <v>0</v>
      </c>
      <c r="I75" s="238">
        <f t="shared" si="8"/>
        <v>0</v>
      </c>
      <c r="J75" s="238"/>
    </row>
    <row r="76" spans="1:10" s="232" customFormat="1" x14ac:dyDescent="0.25">
      <c r="A76" s="226"/>
      <c r="B76" s="227" t="s">
        <v>527</v>
      </c>
      <c r="C76" s="228"/>
      <c r="D76" s="229"/>
      <c r="E76" s="230"/>
      <c r="F76" s="230"/>
      <c r="G76" s="231"/>
      <c r="H76" s="230"/>
      <c r="I76" s="231"/>
      <c r="J76" s="231"/>
    </row>
    <row r="77" spans="1:10" x14ac:dyDescent="0.25">
      <c r="A77" s="233"/>
      <c r="B77" s="234" t="s">
        <v>228</v>
      </c>
      <c r="C77" s="235" t="s">
        <v>392</v>
      </c>
      <c r="D77" s="236">
        <v>1080.4000000000001</v>
      </c>
      <c r="E77" s="237">
        <v>0</v>
      </c>
      <c r="F77" s="237">
        <f t="shared" ref="F77:F80" si="9">D77*E77</f>
        <v>0</v>
      </c>
      <c r="G77" s="238">
        <v>0</v>
      </c>
      <c r="H77" s="237">
        <f t="shared" ref="H77:H80" si="10">D77*G77</f>
        <v>0</v>
      </c>
      <c r="I77" s="238">
        <f t="shared" ref="I77:I80" si="11">F77+H77</f>
        <v>0</v>
      </c>
      <c r="J77" s="238"/>
    </row>
    <row r="78" spans="1:10" x14ac:dyDescent="0.25">
      <c r="A78" s="233"/>
      <c r="B78" s="234" t="s">
        <v>231</v>
      </c>
      <c r="C78" s="235" t="s">
        <v>392</v>
      </c>
      <c r="D78" s="236">
        <v>722.4</v>
      </c>
      <c r="E78" s="237">
        <v>0</v>
      </c>
      <c r="F78" s="237">
        <f t="shared" si="9"/>
        <v>0</v>
      </c>
      <c r="G78" s="238">
        <v>0</v>
      </c>
      <c r="H78" s="237">
        <f t="shared" si="10"/>
        <v>0</v>
      </c>
      <c r="I78" s="238">
        <f t="shared" si="11"/>
        <v>0</v>
      </c>
      <c r="J78" s="238"/>
    </row>
    <row r="79" spans="1:10" x14ac:dyDescent="0.25">
      <c r="A79" s="233"/>
      <c r="B79" s="234" t="s">
        <v>286</v>
      </c>
      <c r="C79" s="235" t="s">
        <v>392</v>
      </c>
      <c r="D79" s="236">
        <v>718.4</v>
      </c>
      <c r="E79" s="237">
        <v>0</v>
      </c>
      <c r="F79" s="237">
        <f t="shared" si="9"/>
        <v>0</v>
      </c>
      <c r="G79" s="238">
        <v>0</v>
      </c>
      <c r="H79" s="237">
        <f t="shared" si="10"/>
        <v>0</v>
      </c>
      <c r="I79" s="238">
        <f t="shared" si="11"/>
        <v>0</v>
      </c>
      <c r="J79" s="238"/>
    </row>
    <row r="80" spans="1:10" x14ac:dyDescent="0.25">
      <c r="A80" s="233"/>
      <c r="B80" s="234" t="s">
        <v>287</v>
      </c>
      <c r="C80" s="235" t="s">
        <v>392</v>
      </c>
      <c r="D80" s="236">
        <v>69.180000000000007</v>
      </c>
      <c r="E80" s="237">
        <v>0</v>
      </c>
      <c r="F80" s="237">
        <f t="shared" si="9"/>
        <v>0</v>
      </c>
      <c r="G80" s="238">
        <v>0</v>
      </c>
      <c r="H80" s="237">
        <f t="shared" si="10"/>
        <v>0</v>
      </c>
      <c r="I80" s="238">
        <f t="shared" si="11"/>
        <v>0</v>
      </c>
      <c r="J80" s="238"/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CE10-9881-417A-BF54-37AB2D641815}">
  <dimension ref="A1:I554"/>
  <sheetViews>
    <sheetView topLeftCell="A138" workbookViewId="0">
      <selection activeCell="D126" sqref="D126:F162"/>
    </sheetView>
  </sheetViews>
  <sheetFormatPr defaultRowHeight="12.75" x14ac:dyDescent="0.25"/>
  <cols>
    <col min="1" max="1" width="21.85546875" style="110" customWidth="1"/>
    <col min="2" max="2" width="13.85546875" style="110" customWidth="1"/>
    <col min="3" max="3" width="9" style="110" customWidth="1"/>
    <col min="4" max="4" width="28" style="110" customWidth="1"/>
    <col min="5" max="5" width="100.140625" style="110" customWidth="1"/>
    <col min="6" max="6" width="17.7109375" style="185" customWidth="1"/>
    <col min="7" max="7" width="5" style="110" customWidth="1"/>
    <col min="8" max="8" width="12" style="110" customWidth="1"/>
    <col min="9" max="9" width="9" style="110" customWidth="1"/>
    <col min="10" max="16384" width="9.140625" style="110"/>
  </cols>
  <sheetData>
    <row r="1" spans="1:9" ht="66.599999999999994" customHeight="1" x14ac:dyDescent="0.25">
      <c r="A1" s="109"/>
      <c r="B1" s="109"/>
      <c r="C1" s="109"/>
      <c r="D1" s="109"/>
      <c r="E1" s="109"/>
      <c r="F1" s="109"/>
      <c r="G1" s="109"/>
      <c r="H1" s="109"/>
      <c r="I1" s="109"/>
    </row>
    <row r="2" spans="1:9" ht="57" customHeight="1" x14ac:dyDescent="0.25">
      <c r="A2" s="111"/>
      <c r="B2" s="112" t="s">
        <v>396</v>
      </c>
      <c r="C2" s="112" t="s">
        <v>397</v>
      </c>
      <c r="D2" s="113" t="s">
        <v>398</v>
      </c>
      <c r="E2" s="114" t="s">
        <v>399</v>
      </c>
      <c r="F2" s="115"/>
      <c r="G2" s="116"/>
      <c r="H2" s="117" t="s">
        <v>400</v>
      </c>
      <c r="I2" s="111"/>
    </row>
    <row r="3" spans="1:9" ht="32.1" customHeight="1" x14ac:dyDescent="0.25">
      <c r="A3" s="118"/>
      <c r="B3" s="119">
        <v>13</v>
      </c>
      <c r="C3" s="119">
        <v>1</v>
      </c>
      <c r="D3" s="120"/>
      <c r="E3" s="171" t="s">
        <v>446</v>
      </c>
      <c r="F3" s="177">
        <v>6</v>
      </c>
      <c r="G3" s="117" t="s">
        <v>401</v>
      </c>
      <c r="H3" s="186">
        <v>111.55</v>
      </c>
      <c r="I3" s="118"/>
    </row>
    <row r="4" spans="1:9" ht="23.1" customHeight="1" x14ac:dyDescent="0.25">
      <c r="A4" s="118"/>
      <c r="B4" s="122"/>
      <c r="C4" s="122"/>
      <c r="D4" s="123"/>
      <c r="E4" s="171" t="s">
        <v>448</v>
      </c>
      <c r="F4" s="178" t="s">
        <v>447</v>
      </c>
      <c r="G4" s="124" t="s">
        <v>401</v>
      </c>
      <c r="H4" s="187"/>
      <c r="I4" s="118"/>
    </row>
    <row r="5" spans="1:9" ht="32.1" customHeight="1" x14ac:dyDescent="0.25">
      <c r="A5" s="118"/>
      <c r="B5" s="122"/>
      <c r="C5" s="122"/>
      <c r="D5" s="123"/>
      <c r="E5" s="171" t="s">
        <v>449</v>
      </c>
      <c r="F5" s="179" t="s">
        <v>404</v>
      </c>
      <c r="G5" s="117" t="s">
        <v>401</v>
      </c>
      <c r="H5" s="187"/>
      <c r="I5" s="118"/>
    </row>
    <row r="6" spans="1:9" ht="21.95" customHeight="1" x14ac:dyDescent="0.25">
      <c r="A6" s="118"/>
      <c r="B6" s="126"/>
      <c r="C6" s="126"/>
      <c r="D6" s="127"/>
      <c r="E6" s="169" t="s">
        <v>405</v>
      </c>
      <c r="F6" s="180" t="s">
        <v>404</v>
      </c>
      <c r="G6" s="169" t="s">
        <v>401</v>
      </c>
      <c r="H6" s="188"/>
      <c r="I6" s="118"/>
    </row>
    <row r="7" spans="1:9" ht="23.1" customHeight="1" x14ac:dyDescent="0.25">
      <c r="A7" s="118"/>
      <c r="B7" s="129" t="s">
        <v>406</v>
      </c>
      <c r="C7" s="119">
        <v>2</v>
      </c>
      <c r="D7" s="120"/>
      <c r="E7" s="175" t="s">
        <v>407</v>
      </c>
      <c r="F7" s="181" t="s">
        <v>404</v>
      </c>
      <c r="G7" s="124" t="s">
        <v>401</v>
      </c>
      <c r="H7" s="186">
        <v>131.57</v>
      </c>
      <c r="I7" s="118"/>
    </row>
    <row r="8" spans="1:9" ht="23.1" customHeight="1" x14ac:dyDescent="0.25">
      <c r="A8" s="118"/>
      <c r="B8" s="130"/>
      <c r="C8" s="122"/>
      <c r="D8" s="123"/>
      <c r="E8" s="171" t="s">
        <v>452</v>
      </c>
      <c r="F8" s="178" t="s">
        <v>451</v>
      </c>
      <c r="G8" s="124" t="s">
        <v>401</v>
      </c>
      <c r="H8" s="187"/>
      <c r="I8" s="118"/>
    </row>
    <row r="9" spans="1:9" ht="32.1" customHeight="1" x14ac:dyDescent="0.25">
      <c r="A9" s="118"/>
      <c r="B9" s="130"/>
      <c r="C9" s="122"/>
      <c r="D9" s="123"/>
      <c r="E9" s="176" t="s">
        <v>403</v>
      </c>
      <c r="F9" s="179" t="s">
        <v>404</v>
      </c>
      <c r="G9" s="117" t="s">
        <v>401</v>
      </c>
      <c r="H9" s="187"/>
      <c r="I9" s="118"/>
    </row>
    <row r="10" spans="1:9" ht="23.1" customHeight="1" x14ac:dyDescent="0.25">
      <c r="A10" s="118"/>
      <c r="B10" s="131"/>
      <c r="C10" s="126"/>
      <c r="D10" s="127"/>
      <c r="E10" s="124" t="s">
        <v>405</v>
      </c>
      <c r="F10" s="181" t="s">
        <v>404</v>
      </c>
      <c r="G10" s="124" t="s">
        <v>401</v>
      </c>
      <c r="H10" s="188"/>
      <c r="I10" s="118"/>
    </row>
    <row r="11" spans="1:9" ht="32.1" customHeight="1" x14ac:dyDescent="0.25">
      <c r="A11" s="118"/>
      <c r="B11" s="132" t="s">
        <v>408</v>
      </c>
      <c r="C11" s="119">
        <v>3</v>
      </c>
      <c r="D11" s="120"/>
      <c r="E11" s="176" t="s">
        <v>409</v>
      </c>
      <c r="F11" s="177">
        <v>4</v>
      </c>
      <c r="G11" s="117" t="s">
        <v>401</v>
      </c>
      <c r="H11" s="189">
        <v>594.5</v>
      </c>
      <c r="I11" s="118"/>
    </row>
    <row r="12" spans="1:9" ht="21.95" customHeight="1" x14ac:dyDescent="0.25">
      <c r="A12" s="118"/>
      <c r="B12" s="134"/>
      <c r="C12" s="122"/>
      <c r="D12" s="123"/>
      <c r="E12" s="171" t="s">
        <v>455</v>
      </c>
      <c r="F12" s="178" t="s">
        <v>454</v>
      </c>
      <c r="G12" s="124" t="s">
        <v>401</v>
      </c>
      <c r="H12" s="190"/>
      <c r="I12" s="118"/>
    </row>
    <row r="13" spans="1:9" ht="33" customHeight="1" x14ac:dyDescent="0.25">
      <c r="A13" s="118"/>
      <c r="B13" s="134"/>
      <c r="C13" s="122"/>
      <c r="D13" s="123"/>
      <c r="E13" s="176" t="s">
        <v>403</v>
      </c>
      <c r="F13" s="179" t="s">
        <v>404</v>
      </c>
      <c r="G13" s="117" t="s">
        <v>401</v>
      </c>
      <c r="H13" s="190"/>
      <c r="I13" s="118"/>
    </row>
    <row r="14" spans="1:9" ht="21.95" customHeight="1" x14ac:dyDescent="0.25">
      <c r="A14" s="118"/>
      <c r="B14" s="136"/>
      <c r="C14" s="126"/>
      <c r="D14" s="127"/>
      <c r="E14" s="124" t="s">
        <v>405</v>
      </c>
      <c r="F14" s="181" t="s">
        <v>404</v>
      </c>
      <c r="G14" s="124" t="s">
        <v>401</v>
      </c>
      <c r="H14" s="191"/>
      <c r="I14" s="118"/>
    </row>
    <row r="15" spans="1:9" ht="33" customHeight="1" x14ac:dyDescent="0.25">
      <c r="A15" s="118"/>
      <c r="B15" s="132" t="s">
        <v>410</v>
      </c>
      <c r="C15" s="119">
        <v>4</v>
      </c>
      <c r="D15" s="120"/>
      <c r="E15" s="175" t="s">
        <v>411</v>
      </c>
      <c r="F15" s="177">
        <v>4</v>
      </c>
      <c r="G15" s="117" t="s">
        <v>401</v>
      </c>
      <c r="H15" s="186">
        <v>274.32</v>
      </c>
      <c r="I15" s="118"/>
    </row>
    <row r="16" spans="1:9" ht="21.95" customHeight="1" x14ac:dyDescent="0.25">
      <c r="A16" s="118"/>
      <c r="B16" s="134"/>
      <c r="C16" s="122"/>
      <c r="D16" s="123"/>
      <c r="E16" s="171" t="s">
        <v>457</v>
      </c>
      <c r="F16" s="178" t="s">
        <v>456</v>
      </c>
      <c r="G16" s="138"/>
      <c r="H16" s="187"/>
      <c r="I16" s="118"/>
    </row>
    <row r="17" spans="1:9" ht="32.1" customHeight="1" x14ac:dyDescent="0.25">
      <c r="A17" s="118"/>
      <c r="B17" s="134"/>
      <c r="C17" s="122"/>
      <c r="D17" s="123"/>
      <c r="E17" s="176" t="s">
        <v>403</v>
      </c>
      <c r="F17" s="179" t="s">
        <v>404</v>
      </c>
      <c r="G17" s="117" t="s">
        <v>401</v>
      </c>
      <c r="H17" s="187"/>
      <c r="I17" s="118"/>
    </row>
    <row r="18" spans="1:9" ht="23.1" customHeight="1" x14ac:dyDescent="0.25">
      <c r="A18" s="118"/>
      <c r="B18" s="136"/>
      <c r="C18" s="126"/>
      <c r="D18" s="127"/>
      <c r="E18" s="124" t="s">
        <v>405</v>
      </c>
      <c r="F18" s="181" t="s">
        <v>404</v>
      </c>
      <c r="G18" s="124" t="s">
        <v>401</v>
      </c>
      <c r="H18" s="188"/>
      <c r="I18" s="118"/>
    </row>
    <row r="19" spans="1:9" ht="32.1" customHeight="1" x14ac:dyDescent="0.25">
      <c r="A19" s="118"/>
      <c r="B19" s="139" t="s">
        <v>413</v>
      </c>
      <c r="C19" s="119">
        <v>5</v>
      </c>
      <c r="D19" s="120"/>
      <c r="E19" s="175" t="s">
        <v>411</v>
      </c>
      <c r="F19" s="177">
        <v>4</v>
      </c>
      <c r="G19" s="117" t="s">
        <v>401</v>
      </c>
      <c r="H19" s="186">
        <v>946.97</v>
      </c>
      <c r="I19" s="118"/>
    </row>
    <row r="20" spans="1:9" ht="23.1" customHeight="1" x14ac:dyDescent="0.25">
      <c r="A20" s="118"/>
      <c r="B20" s="140"/>
      <c r="C20" s="122"/>
      <c r="D20" s="123"/>
      <c r="E20" s="175" t="s">
        <v>402</v>
      </c>
      <c r="F20" s="181" t="s">
        <v>412</v>
      </c>
      <c r="G20" s="124" t="s">
        <v>401</v>
      </c>
      <c r="H20" s="187"/>
      <c r="I20" s="118"/>
    </row>
    <row r="21" spans="1:9" ht="32.1" customHeight="1" x14ac:dyDescent="0.25">
      <c r="A21" s="118"/>
      <c r="B21" s="140"/>
      <c r="C21" s="122"/>
      <c r="D21" s="123"/>
      <c r="E21" s="176" t="s">
        <v>403</v>
      </c>
      <c r="F21" s="179" t="s">
        <v>404</v>
      </c>
      <c r="G21" s="117" t="s">
        <v>401</v>
      </c>
      <c r="H21" s="187"/>
      <c r="I21" s="118"/>
    </row>
    <row r="22" spans="1:9" ht="23.1" customHeight="1" x14ac:dyDescent="0.25">
      <c r="A22" s="118"/>
      <c r="B22" s="141"/>
      <c r="C22" s="126"/>
      <c r="D22" s="127"/>
      <c r="E22" s="124" t="s">
        <v>405</v>
      </c>
      <c r="F22" s="181" t="s">
        <v>404</v>
      </c>
      <c r="G22" s="124" t="s">
        <v>401</v>
      </c>
      <c r="H22" s="188"/>
      <c r="I22" s="118"/>
    </row>
    <row r="23" spans="1:9" ht="42.95" customHeight="1" x14ac:dyDescent="0.25">
      <c r="A23" s="111"/>
      <c r="B23" s="119">
        <v>103</v>
      </c>
      <c r="C23" s="119">
        <v>6</v>
      </c>
      <c r="D23" s="120"/>
      <c r="E23" s="171" t="s">
        <v>460</v>
      </c>
      <c r="F23" s="177">
        <v>2</v>
      </c>
      <c r="G23" s="117" t="s">
        <v>401</v>
      </c>
      <c r="H23" s="121">
        <v>13.77</v>
      </c>
      <c r="I23" s="111"/>
    </row>
    <row r="24" spans="1:9" ht="13.5" customHeight="1" x14ac:dyDescent="0.2">
      <c r="A24" s="142"/>
      <c r="B24" s="122"/>
      <c r="C24" s="122"/>
      <c r="D24" s="123"/>
      <c r="E24" s="193" t="s">
        <v>461</v>
      </c>
      <c r="F24" s="182" t="s">
        <v>414</v>
      </c>
      <c r="G24" s="143" t="s">
        <v>401</v>
      </c>
      <c r="H24" s="125"/>
      <c r="I24" s="142"/>
    </row>
    <row r="25" spans="1:9" ht="14.45" customHeight="1" x14ac:dyDescent="0.2">
      <c r="A25" s="142"/>
      <c r="B25" s="122"/>
      <c r="C25" s="122"/>
      <c r="D25" s="123"/>
      <c r="E25" s="194"/>
      <c r="F25" s="183"/>
      <c r="G25" s="144"/>
      <c r="H25" s="125"/>
      <c r="I25" s="142"/>
    </row>
    <row r="26" spans="1:9" ht="32.1" customHeight="1" x14ac:dyDescent="0.25">
      <c r="A26" s="118"/>
      <c r="B26" s="122"/>
      <c r="C26" s="122"/>
      <c r="D26" s="123"/>
      <c r="E26" s="171" t="s">
        <v>449</v>
      </c>
      <c r="F26" s="179" t="s">
        <v>404</v>
      </c>
      <c r="G26" s="117" t="s">
        <v>401</v>
      </c>
      <c r="H26" s="125"/>
      <c r="I26" s="118"/>
    </row>
    <row r="27" spans="1:9" ht="9.9499999999999993" customHeight="1" x14ac:dyDescent="0.2">
      <c r="A27" s="142"/>
      <c r="B27" s="122"/>
      <c r="C27" s="122"/>
      <c r="D27" s="123"/>
      <c r="E27" s="143" t="s">
        <v>405</v>
      </c>
      <c r="F27" s="182" t="s">
        <v>404</v>
      </c>
      <c r="G27" s="143" t="s">
        <v>401</v>
      </c>
      <c r="H27" s="125"/>
      <c r="I27" s="142"/>
    </row>
    <row r="28" spans="1:9" ht="12.95" customHeight="1" x14ac:dyDescent="0.2">
      <c r="A28" s="142"/>
      <c r="B28" s="126"/>
      <c r="C28" s="126"/>
      <c r="D28" s="127"/>
      <c r="E28" s="144"/>
      <c r="F28" s="183"/>
      <c r="G28" s="144"/>
      <c r="H28" s="128"/>
      <c r="I28" s="142"/>
    </row>
    <row r="29" spans="1:9" ht="9" customHeight="1" x14ac:dyDescent="0.2">
      <c r="A29" s="142"/>
      <c r="B29" s="129" t="s">
        <v>417</v>
      </c>
      <c r="C29" s="119">
        <v>7</v>
      </c>
      <c r="D29" s="120"/>
      <c r="E29" s="193" t="s">
        <v>463</v>
      </c>
      <c r="F29" s="163">
        <v>5</v>
      </c>
      <c r="G29" s="143" t="s">
        <v>401</v>
      </c>
      <c r="H29" s="121">
        <v>53.08</v>
      </c>
      <c r="I29" s="142"/>
    </row>
    <row r="30" spans="1:9" ht="12.95" customHeight="1" x14ac:dyDescent="0.2">
      <c r="A30" s="142"/>
      <c r="B30" s="130"/>
      <c r="C30" s="122"/>
      <c r="D30" s="123"/>
      <c r="E30" s="194"/>
      <c r="F30" s="165"/>
      <c r="G30" s="144"/>
      <c r="H30" s="125"/>
      <c r="I30" s="142"/>
    </row>
    <row r="31" spans="1:9" ht="9.9499999999999993" customHeight="1" x14ac:dyDescent="0.2">
      <c r="A31" s="142"/>
      <c r="B31" s="130"/>
      <c r="C31" s="122"/>
      <c r="D31" s="123"/>
      <c r="E31" s="193" t="s">
        <v>464</v>
      </c>
      <c r="F31" s="163">
        <v>30</v>
      </c>
      <c r="G31" s="143" t="s">
        <v>401</v>
      </c>
      <c r="H31" s="125"/>
      <c r="I31" s="142"/>
    </row>
    <row r="32" spans="1:9" ht="12.95" customHeight="1" x14ac:dyDescent="0.2">
      <c r="A32" s="142"/>
      <c r="B32" s="130"/>
      <c r="C32" s="122"/>
      <c r="D32" s="123"/>
      <c r="E32" s="194"/>
      <c r="F32" s="165"/>
      <c r="G32" s="144"/>
      <c r="H32" s="125"/>
      <c r="I32" s="142"/>
    </row>
    <row r="33" spans="1:9" ht="9.9499999999999993" customHeight="1" x14ac:dyDescent="0.2">
      <c r="A33" s="142"/>
      <c r="B33" s="130"/>
      <c r="C33" s="122"/>
      <c r="D33" s="123"/>
      <c r="E33" s="193" t="s">
        <v>465</v>
      </c>
      <c r="F33" s="119">
        <v>115</v>
      </c>
      <c r="G33" s="145" t="s">
        <v>401</v>
      </c>
      <c r="H33" s="125"/>
      <c r="I33" s="142"/>
    </row>
    <row r="34" spans="1:9" ht="21.95" customHeight="1" x14ac:dyDescent="0.25">
      <c r="A34" s="118"/>
      <c r="B34" s="130"/>
      <c r="C34" s="122"/>
      <c r="D34" s="123"/>
      <c r="E34" s="194"/>
      <c r="F34" s="126"/>
      <c r="G34" s="146"/>
      <c r="H34" s="125"/>
      <c r="I34" s="118"/>
    </row>
    <row r="35" spans="1:9" ht="23.1" customHeight="1" x14ac:dyDescent="0.25">
      <c r="A35" s="118"/>
      <c r="B35" s="131"/>
      <c r="C35" s="126"/>
      <c r="D35" s="127"/>
      <c r="E35" s="124" t="s">
        <v>405</v>
      </c>
      <c r="F35" s="181" t="s">
        <v>404</v>
      </c>
      <c r="G35" s="124" t="s">
        <v>401</v>
      </c>
      <c r="H35" s="128"/>
      <c r="I35" s="118"/>
    </row>
    <row r="36" spans="1:9" ht="23.1" customHeight="1" x14ac:dyDescent="0.25">
      <c r="A36" s="118"/>
      <c r="B36" s="119">
        <v>104</v>
      </c>
      <c r="C36" s="119">
        <v>8</v>
      </c>
      <c r="D36" s="120"/>
      <c r="E36" s="175" t="s">
        <v>418</v>
      </c>
      <c r="F36" s="184">
        <v>5</v>
      </c>
      <c r="G36" s="124" t="s">
        <v>401</v>
      </c>
      <c r="H36" s="121">
        <v>16.059999999999999</v>
      </c>
      <c r="I36" s="118"/>
    </row>
    <row r="37" spans="1:9" ht="21.95" customHeight="1" x14ac:dyDescent="0.25">
      <c r="A37" s="118"/>
      <c r="B37" s="122"/>
      <c r="C37" s="122"/>
      <c r="D37" s="123"/>
      <c r="E37" s="175" t="s">
        <v>421</v>
      </c>
      <c r="F37" s="184">
        <v>30</v>
      </c>
      <c r="G37" s="124" t="s">
        <v>401</v>
      </c>
      <c r="H37" s="125"/>
      <c r="I37" s="118"/>
    </row>
    <row r="38" spans="1:9" ht="32.1" customHeight="1" x14ac:dyDescent="0.25">
      <c r="A38" s="118"/>
      <c r="B38" s="122"/>
      <c r="C38" s="122"/>
      <c r="D38" s="123"/>
      <c r="E38" s="175" t="s">
        <v>424</v>
      </c>
      <c r="F38" s="177">
        <v>65</v>
      </c>
      <c r="G38" s="117" t="s">
        <v>401</v>
      </c>
      <c r="H38" s="125"/>
      <c r="I38" s="118"/>
    </row>
    <row r="39" spans="1:9" ht="23.1" customHeight="1" x14ac:dyDescent="0.25">
      <c r="A39" s="118"/>
      <c r="B39" s="126"/>
      <c r="C39" s="126"/>
      <c r="D39" s="127"/>
      <c r="E39" s="124" t="s">
        <v>405</v>
      </c>
      <c r="F39" s="181" t="s">
        <v>404</v>
      </c>
      <c r="G39" s="124" t="s">
        <v>401</v>
      </c>
      <c r="H39" s="128"/>
      <c r="I39" s="118"/>
    </row>
    <row r="40" spans="1:9" ht="24" customHeight="1" x14ac:dyDescent="0.25">
      <c r="A40" s="118"/>
      <c r="B40" s="152" t="s">
        <v>428</v>
      </c>
      <c r="C40" s="119">
        <v>9</v>
      </c>
      <c r="D40" s="120"/>
      <c r="E40" s="171" t="s">
        <v>468</v>
      </c>
      <c r="F40" s="184">
        <v>10</v>
      </c>
      <c r="G40" s="124" t="s">
        <v>401</v>
      </c>
      <c r="H40" s="121">
        <v>47.23</v>
      </c>
      <c r="I40" s="118"/>
    </row>
    <row r="41" spans="1:9" ht="23.1" customHeight="1" x14ac:dyDescent="0.25">
      <c r="A41" s="118"/>
      <c r="B41" s="153"/>
      <c r="C41" s="122"/>
      <c r="D41" s="123"/>
      <c r="E41" s="171" t="s">
        <v>469</v>
      </c>
      <c r="F41" s="184">
        <v>5</v>
      </c>
      <c r="G41" s="124" t="s">
        <v>401</v>
      </c>
      <c r="H41" s="125"/>
      <c r="I41" s="118"/>
    </row>
    <row r="42" spans="1:9" ht="21" customHeight="1" x14ac:dyDescent="0.25">
      <c r="A42" s="118"/>
      <c r="B42" s="153"/>
      <c r="C42" s="122"/>
      <c r="D42" s="123"/>
      <c r="E42" s="171" t="s">
        <v>470</v>
      </c>
      <c r="F42" s="184">
        <v>135</v>
      </c>
      <c r="G42" s="124" t="s">
        <v>401</v>
      </c>
      <c r="H42" s="125"/>
      <c r="I42" s="118"/>
    </row>
    <row r="43" spans="1:9" ht="5.25" customHeight="1" x14ac:dyDescent="0.2">
      <c r="A43" s="142"/>
      <c r="B43" s="153"/>
      <c r="C43" s="122"/>
      <c r="D43" s="123"/>
      <c r="E43" s="143" t="s">
        <v>430</v>
      </c>
      <c r="F43" s="182" t="s">
        <v>404</v>
      </c>
      <c r="G43" s="143" t="s">
        <v>401</v>
      </c>
      <c r="H43" s="125"/>
      <c r="I43" s="142"/>
    </row>
    <row r="44" spans="1:9" ht="21" customHeight="1" x14ac:dyDescent="0.25">
      <c r="A44" s="118"/>
      <c r="B44" s="155"/>
      <c r="C44" s="126"/>
      <c r="D44" s="127"/>
      <c r="E44" s="144"/>
      <c r="F44" s="183"/>
      <c r="G44" s="144"/>
      <c r="H44" s="128"/>
      <c r="I44" s="118"/>
    </row>
    <row r="45" spans="1:9" ht="5.25" customHeight="1" x14ac:dyDescent="0.2">
      <c r="A45" s="142"/>
      <c r="B45" s="150" t="s">
        <v>431</v>
      </c>
      <c r="C45" s="119">
        <v>10</v>
      </c>
      <c r="D45" s="120"/>
      <c r="E45" s="193" t="s">
        <v>468</v>
      </c>
      <c r="F45" s="163">
        <v>10</v>
      </c>
      <c r="G45" s="143" t="s">
        <v>401</v>
      </c>
      <c r="H45" s="121">
        <v>19.25</v>
      </c>
      <c r="I45" s="142"/>
    </row>
    <row r="46" spans="1:9" ht="20.100000000000001" customHeight="1" x14ac:dyDescent="0.25">
      <c r="A46" s="118"/>
      <c r="B46" s="151"/>
      <c r="C46" s="122"/>
      <c r="D46" s="123"/>
      <c r="E46" s="194"/>
      <c r="F46" s="165"/>
      <c r="G46" s="144"/>
      <c r="H46" s="125"/>
      <c r="I46" s="118"/>
    </row>
    <row r="47" spans="1:9" ht="23.1" customHeight="1" x14ac:dyDescent="0.25">
      <c r="A47" s="118"/>
      <c r="B47" s="151"/>
      <c r="C47" s="122"/>
      <c r="D47" s="123"/>
      <c r="E47" s="171" t="s">
        <v>469</v>
      </c>
      <c r="F47" s="184">
        <v>5</v>
      </c>
      <c r="G47" s="124" t="s">
        <v>401</v>
      </c>
      <c r="H47" s="125"/>
      <c r="I47" s="118"/>
    </row>
    <row r="48" spans="1:9" ht="9.9499999999999993" customHeight="1" x14ac:dyDescent="0.2">
      <c r="A48" s="142"/>
      <c r="B48" s="151"/>
      <c r="C48" s="122"/>
      <c r="D48" s="123"/>
      <c r="E48" s="193" t="s">
        <v>472</v>
      </c>
      <c r="F48" s="163">
        <v>2</v>
      </c>
      <c r="G48" s="143" t="s">
        <v>423</v>
      </c>
      <c r="H48" s="125"/>
      <c r="I48" s="142"/>
    </row>
    <row r="49" spans="1:9" ht="12.95" customHeight="1" x14ac:dyDescent="0.2">
      <c r="A49" s="142"/>
      <c r="B49" s="151"/>
      <c r="C49" s="122"/>
      <c r="D49" s="123"/>
      <c r="E49" s="194"/>
      <c r="F49" s="165"/>
      <c r="G49" s="144"/>
      <c r="H49" s="125"/>
      <c r="I49" s="142"/>
    </row>
    <row r="50" spans="1:9" ht="9.9499999999999993" customHeight="1" x14ac:dyDescent="0.2">
      <c r="A50" s="142"/>
      <c r="B50" s="151"/>
      <c r="C50" s="122"/>
      <c r="D50" s="123"/>
      <c r="E50" s="193" t="s">
        <v>473</v>
      </c>
      <c r="F50" s="163">
        <v>115</v>
      </c>
      <c r="G50" s="143" t="s">
        <v>401</v>
      </c>
      <c r="H50" s="125"/>
      <c r="I50" s="142"/>
    </row>
    <row r="51" spans="1:9" ht="12.95" customHeight="1" x14ac:dyDescent="0.2">
      <c r="A51" s="142"/>
      <c r="B51" s="151"/>
      <c r="C51" s="122"/>
      <c r="D51" s="123"/>
      <c r="E51" s="194"/>
      <c r="F51" s="165"/>
      <c r="G51" s="144"/>
      <c r="H51" s="125"/>
      <c r="I51" s="142"/>
    </row>
    <row r="52" spans="1:9" ht="9" customHeight="1" x14ac:dyDescent="0.2">
      <c r="A52" s="142"/>
      <c r="B52" s="151"/>
      <c r="C52" s="122"/>
      <c r="D52" s="123"/>
      <c r="E52" s="143" t="s">
        <v>434</v>
      </c>
      <c r="F52" s="182" t="s">
        <v>404</v>
      </c>
      <c r="G52" s="143" t="s">
        <v>401</v>
      </c>
      <c r="H52" s="125"/>
      <c r="I52" s="142"/>
    </row>
    <row r="53" spans="1:9" ht="12.95" customHeight="1" x14ac:dyDescent="0.2">
      <c r="A53" s="142"/>
      <c r="B53" s="154"/>
      <c r="C53" s="126"/>
      <c r="D53" s="127"/>
      <c r="E53" s="144"/>
      <c r="F53" s="183"/>
      <c r="G53" s="144"/>
      <c r="H53" s="128"/>
      <c r="I53" s="142"/>
    </row>
    <row r="54" spans="1:9" ht="9.9499999999999993" customHeight="1" x14ac:dyDescent="0.2">
      <c r="A54" s="142"/>
      <c r="B54" s="157" t="s">
        <v>435</v>
      </c>
      <c r="C54" s="119">
        <v>11</v>
      </c>
      <c r="D54" s="120"/>
      <c r="E54" s="196" t="s">
        <v>416</v>
      </c>
      <c r="F54" s="163">
        <v>10</v>
      </c>
      <c r="G54" s="143" t="s">
        <v>401</v>
      </c>
      <c r="H54" s="157" t="s">
        <v>436</v>
      </c>
      <c r="I54" s="142">
        <v>137.91999999999999</v>
      </c>
    </row>
    <row r="55" spans="1:9" ht="12.95" customHeight="1" x14ac:dyDescent="0.2">
      <c r="A55" s="142"/>
      <c r="B55" s="158"/>
      <c r="C55" s="122"/>
      <c r="D55" s="123"/>
      <c r="E55" s="197"/>
      <c r="F55" s="165"/>
      <c r="G55" s="144"/>
      <c r="H55" s="158"/>
      <c r="I55" s="142"/>
    </row>
    <row r="56" spans="1:9" ht="18.95" customHeight="1" x14ac:dyDescent="0.2">
      <c r="A56" s="142"/>
      <c r="B56" s="158"/>
      <c r="C56" s="122"/>
      <c r="D56" s="123"/>
      <c r="E56" s="196" t="s">
        <v>419</v>
      </c>
      <c r="F56" s="163">
        <v>5</v>
      </c>
      <c r="G56" s="143" t="s">
        <v>401</v>
      </c>
      <c r="H56" s="158"/>
      <c r="I56" s="142"/>
    </row>
    <row r="57" spans="1:9" ht="8.1" customHeight="1" x14ac:dyDescent="0.2">
      <c r="A57" s="142"/>
      <c r="B57" s="158"/>
      <c r="C57" s="122"/>
      <c r="D57" s="123"/>
      <c r="E57" s="197"/>
      <c r="F57" s="165"/>
      <c r="G57" s="144"/>
      <c r="H57" s="158"/>
      <c r="I57" s="142"/>
    </row>
    <row r="58" spans="1:9" ht="18.95" customHeight="1" x14ac:dyDescent="0.2">
      <c r="A58" s="142"/>
      <c r="B58" s="158"/>
      <c r="C58" s="122"/>
      <c r="D58" s="123"/>
      <c r="E58" s="196" t="s">
        <v>429</v>
      </c>
      <c r="F58" s="163">
        <v>85</v>
      </c>
      <c r="G58" s="143" t="s">
        <v>401</v>
      </c>
      <c r="H58" s="158"/>
      <c r="I58" s="142"/>
    </row>
    <row r="59" spans="1:9" ht="5.25" customHeight="1" x14ac:dyDescent="0.2">
      <c r="A59" s="142"/>
      <c r="B59" s="158"/>
      <c r="C59" s="122"/>
      <c r="D59" s="123"/>
      <c r="E59" s="197"/>
      <c r="F59" s="165"/>
      <c r="G59" s="144"/>
      <c r="H59" s="158"/>
      <c r="I59" s="142"/>
    </row>
    <row r="60" spans="1:9" ht="20.100000000000001" customHeight="1" x14ac:dyDescent="0.25">
      <c r="A60" s="118"/>
      <c r="B60" s="158"/>
      <c r="C60" s="122"/>
      <c r="D60" s="123"/>
      <c r="E60" s="143" t="s">
        <v>405</v>
      </c>
      <c r="F60" s="139" t="s">
        <v>404</v>
      </c>
      <c r="G60" s="145" t="s">
        <v>401</v>
      </c>
      <c r="H60" s="158"/>
      <c r="I60" s="118"/>
    </row>
    <row r="61" spans="1:9" ht="12.95" customHeight="1" x14ac:dyDescent="0.2">
      <c r="A61" s="142"/>
      <c r="B61" s="161"/>
      <c r="C61" s="126"/>
      <c r="D61" s="127"/>
      <c r="E61" s="144"/>
      <c r="F61" s="141"/>
      <c r="G61" s="146"/>
      <c r="H61" s="161"/>
      <c r="I61" s="142"/>
    </row>
    <row r="62" spans="1:9" ht="9" customHeight="1" x14ac:dyDescent="0.2">
      <c r="A62" s="142"/>
      <c r="B62" s="152" t="s">
        <v>439</v>
      </c>
      <c r="C62" s="119">
        <v>12</v>
      </c>
      <c r="D62" s="120"/>
      <c r="E62" s="196" t="s">
        <v>416</v>
      </c>
      <c r="F62" s="198">
        <v>10</v>
      </c>
      <c r="G62" s="143" t="s">
        <v>401</v>
      </c>
      <c r="H62" s="121">
        <v>21.08</v>
      </c>
      <c r="I62" s="142"/>
    </row>
    <row r="63" spans="1:9" ht="12.95" customHeight="1" x14ac:dyDescent="0.2">
      <c r="A63" s="142"/>
      <c r="B63" s="153"/>
      <c r="C63" s="122"/>
      <c r="D63" s="123"/>
      <c r="E63" s="197"/>
      <c r="F63" s="199"/>
      <c r="G63" s="144"/>
      <c r="H63" s="125"/>
      <c r="I63" s="142"/>
    </row>
    <row r="64" spans="1:9" ht="9.9499999999999993" customHeight="1" x14ac:dyDescent="0.2">
      <c r="A64" s="142"/>
      <c r="B64" s="153"/>
      <c r="C64" s="122"/>
      <c r="D64" s="123"/>
      <c r="E64" s="196" t="s">
        <v>419</v>
      </c>
      <c r="F64" s="198">
        <v>5</v>
      </c>
      <c r="G64" s="143" t="s">
        <v>401</v>
      </c>
      <c r="H64" s="125"/>
      <c r="I64" s="142"/>
    </row>
    <row r="65" spans="1:9" ht="12.95" customHeight="1" x14ac:dyDescent="0.2">
      <c r="A65" s="142"/>
      <c r="B65" s="153"/>
      <c r="C65" s="122"/>
      <c r="D65" s="123"/>
      <c r="E65" s="197"/>
      <c r="F65" s="199"/>
      <c r="G65" s="144"/>
      <c r="H65" s="125"/>
      <c r="I65" s="142"/>
    </row>
    <row r="66" spans="1:9" ht="18.95" customHeight="1" x14ac:dyDescent="0.2">
      <c r="A66" s="142"/>
      <c r="B66" s="153"/>
      <c r="C66" s="122"/>
      <c r="D66" s="123"/>
      <c r="E66" s="196" t="s">
        <v>422</v>
      </c>
      <c r="F66" s="198">
        <v>2</v>
      </c>
      <c r="G66" s="143" t="s">
        <v>423</v>
      </c>
      <c r="H66" s="125"/>
      <c r="I66" s="142"/>
    </row>
    <row r="67" spans="1:9" ht="5.25" customHeight="1" x14ac:dyDescent="0.2">
      <c r="A67" s="142"/>
      <c r="B67" s="153"/>
      <c r="C67" s="122"/>
      <c r="D67" s="123"/>
      <c r="E67" s="197"/>
      <c r="F67" s="199"/>
      <c r="G67" s="144"/>
      <c r="H67" s="125"/>
      <c r="I67" s="142"/>
    </row>
    <row r="68" spans="1:9" ht="20.100000000000001" customHeight="1" x14ac:dyDescent="0.25">
      <c r="A68" s="118"/>
      <c r="B68" s="153"/>
      <c r="C68" s="122"/>
      <c r="D68" s="123"/>
      <c r="E68" s="196" t="s">
        <v>432</v>
      </c>
      <c r="F68" s="198">
        <v>65</v>
      </c>
      <c r="G68" s="143" t="s">
        <v>401</v>
      </c>
      <c r="H68" s="125"/>
      <c r="I68" s="118"/>
    </row>
    <row r="69" spans="1:9" ht="5.25" customHeight="1" x14ac:dyDescent="0.2">
      <c r="A69" s="142"/>
      <c r="B69" s="153"/>
      <c r="C69" s="122"/>
      <c r="D69" s="123"/>
      <c r="E69" s="197"/>
      <c r="F69" s="199"/>
      <c r="G69" s="144"/>
      <c r="H69" s="125"/>
      <c r="I69" s="142"/>
    </row>
    <row r="70" spans="1:9" ht="23.1" customHeight="1" x14ac:dyDescent="0.25">
      <c r="A70" s="118"/>
      <c r="B70" s="155"/>
      <c r="C70" s="126"/>
      <c r="D70" s="127"/>
      <c r="E70" s="124" t="s">
        <v>425</v>
      </c>
      <c r="F70" s="181" t="s">
        <v>404</v>
      </c>
      <c r="G70" s="124" t="s">
        <v>401</v>
      </c>
      <c r="H70" s="128"/>
      <c r="I70" s="118"/>
    </row>
    <row r="71" spans="1:9" ht="23.1" customHeight="1" x14ac:dyDescent="0.25">
      <c r="A71" s="118"/>
      <c r="B71" s="157" t="s">
        <v>442</v>
      </c>
      <c r="C71" s="119">
        <v>13</v>
      </c>
      <c r="D71" s="120"/>
      <c r="E71" s="200" t="s">
        <v>416</v>
      </c>
      <c r="F71" s="184">
        <v>10</v>
      </c>
      <c r="G71" s="124" t="s">
        <v>401</v>
      </c>
      <c r="H71" s="121">
        <v>63.18</v>
      </c>
      <c r="I71" s="118"/>
    </row>
    <row r="72" spans="1:9" ht="21.95" customHeight="1" x14ac:dyDescent="0.25">
      <c r="A72" s="118"/>
      <c r="B72" s="158"/>
      <c r="C72" s="122"/>
      <c r="D72" s="123"/>
      <c r="E72" s="200" t="s">
        <v>419</v>
      </c>
      <c r="F72" s="184">
        <v>5</v>
      </c>
      <c r="G72" s="124" t="s">
        <v>420</v>
      </c>
      <c r="H72" s="125"/>
      <c r="I72" s="118"/>
    </row>
    <row r="73" spans="1:9" ht="23.1" customHeight="1" x14ac:dyDescent="0.25">
      <c r="A73" s="118"/>
      <c r="B73" s="158"/>
      <c r="C73" s="122"/>
      <c r="D73" s="123"/>
      <c r="E73" s="201" t="s">
        <v>477</v>
      </c>
      <c r="F73" s="184">
        <v>15</v>
      </c>
      <c r="G73" s="124" t="s">
        <v>401</v>
      </c>
      <c r="H73" s="125"/>
      <c r="I73" s="118"/>
    </row>
    <row r="74" spans="1:9" ht="23.1" customHeight="1" x14ac:dyDescent="0.25">
      <c r="A74" s="118"/>
      <c r="B74" s="161"/>
      <c r="C74" s="126"/>
      <c r="D74" s="127"/>
      <c r="E74" s="124" t="s">
        <v>443</v>
      </c>
      <c r="F74" s="181" t="s">
        <v>404</v>
      </c>
      <c r="G74" s="124" t="s">
        <v>401</v>
      </c>
      <c r="H74" s="128"/>
      <c r="I74" s="118"/>
    </row>
    <row r="75" spans="1:9" ht="30.6" customHeight="1" x14ac:dyDescent="0.25">
      <c r="A75" s="118"/>
      <c r="B75" s="166" t="s">
        <v>444</v>
      </c>
      <c r="C75" s="119">
        <v>14</v>
      </c>
      <c r="D75" s="120"/>
      <c r="E75" s="200" t="s">
        <v>416</v>
      </c>
      <c r="F75" s="184">
        <v>10</v>
      </c>
      <c r="G75" s="124" t="s">
        <v>401</v>
      </c>
      <c r="H75" s="157" t="s">
        <v>445</v>
      </c>
      <c r="I75" s="118">
        <v>304.37</v>
      </c>
    </row>
    <row r="76" spans="1:9" ht="23.1" customHeight="1" x14ac:dyDescent="0.25">
      <c r="A76" s="118"/>
      <c r="B76" s="167"/>
      <c r="C76" s="122"/>
      <c r="D76" s="123"/>
      <c r="E76" s="200" t="s">
        <v>419</v>
      </c>
      <c r="F76" s="184">
        <v>5</v>
      </c>
      <c r="G76" s="124" t="s">
        <v>401</v>
      </c>
      <c r="H76" s="158"/>
      <c r="I76" s="118"/>
    </row>
    <row r="77" spans="1:9" ht="21.95" customHeight="1" x14ac:dyDescent="0.25">
      <c r="A77" s="118"/>
      <c r="B77" s="167"/>
      <c r="C77" s="122"/>
      <c r="D77" s="123"/>
      <c r="E77" s="200" t="s">
        <v>429</v>
      </c>
      <c r="F77" s="184">
        <v>35</v>
      </c>
      <c r="G77" s="124" t="s">
        <v>401</v>
      </c>
      <c r="H77" s="158"/>
      <c r="I77" s="118"/>
    </row>
    <row r="78" spans="1:9" ht="33.200000000000003" customHeight="1" x14ac:dyDescent="0.25">
      <c r="A78" s="118"/>
      <c r="B78" s="168"/>
      <c r="C78" s="126"/>
      <c r="D78" s="127"/>
      <c r="E78" s="124" t="s">
        <v>405</v>
      </c>
      <c r="F78" s="179" t="s">
        <v>404</v>
      </c>
      <c r="G78" s="117" t="s">
        <v>401</v>
      </c>
      <c r="H78" s="161"/>
      <c r="I78" s="118"/>
    </row>
    <row r="79" spans="1:9" x14ac:dyDescent="0.25">
      <c r="B79" s="147" t="s">
        <v>415</v>
      </c>
      <c r="C79" s="119">
        <v>15</v>
      </c>
      <c r="D79" s="120"/>
      <c r="E79" s="193" t="s">
        <v>468</v>
      </c>
      <c r="F79" s="163">
        <v>10</v>
      </c>
      <c r="G79" s="143" t="s">
        <v>401</v>
      </c>
      <c r="H79" s="121">
        <v>29.14</v>
      </c>
    </row>
    <row r="80" spans="1:9" x14ac:dyDescent="0.25">
      <c r="B80" s="148"/>
      <c r="C80" s="122"/>
      <c r="D80" s="123"/>
      <c r="E80" s="194"/>
      <c r="F80" s="165"/>
      <c r="G80" s="144"/>
      <c r="H80" s="125"/>
    </row>
    <row r="81" spans="2:8" x14ac:dyDescent="0.25">
      <c r="B81" s="148"/>
      <c r="C81" s="122"/>
      <c r="D81" s="123"/>
      <c r="E81" s="193" t="s">
        <v>469</v>
      </c>
      <c r="F81" s="163">
        <v>5</v>
      </c>
      <c r="G81" s="143" t="s">
        <v>420</v>
      </c>
      <c r="H81" s="125"/>
    </row>
    <row r="82" spans="2:8" x14ac:dyDescent="0.25">
      <c r="B82" s="148"/>
      <c r="C82" s="122"/>
      <c r="D82" s="123"/>
      <c r="E82" s="194"/>
      <c r="F82" s="165"/>
      <c r="G82" s="144"/>
      <c r="H82" s="125"/>
    </row>
    <row r="83" spans="2:8" x14ac:dyDescent="0.25">
      <c r="B83" s="148"/>
      <c r="C83" s="122"/>
      <c r="D83" s="123"/>
      <c r="E83" s="193" t="s">
        <v>480</v>
      </c>
      <c r="F83" s="163">
        <v>2</v>
      </c>
      <c r="G83" s="143" t="s">
        <v>423</v>
      </c>
      <c r="H83" s="125"/>
    </row>
    <row r="84" spans="2:8" x14ac:dyDescent="0.25">
      <c r="B84" s="148"/>
      <c r="C84" s="122"/>
      <c r="D84" s="123"/>
      <c r="E84" s="194"/>
      <c r="F84" s="165"/>
      <c r="G84" s="144"/>
      <c r="H84" s="125"/>
    </row>
    <row r="85" spans="2:8" x14ac:dyDescent="0.25">
      <c r="B85" s="148"/>
      <c r="C85" s="122"/>
      <c r="D85" s="123"/>
      <c r="E85" s="171" t="s">
        <v>481</v>
      </c>
      <c r="F85" s="184">
        <v>15</v>
      </c>
      <c r="G85" s="124" t="s">
        <v>401</v>
      </c>
      <c r="H85" s="125"/>
    </row>
    <row r="86" spans="2:8" x14ac:dyDescent="0.25">
      <c r="B86" s="149"/>
      <c r="C86" s="126"/>
      <c r="D86" s="127"/>
      <c r="E86" s="124" t="s">
        <v>425</v>
      </c>
      <c r="F86" s="181" t="s">
        <v>404</v>
      </c>
      <c r="G86" s="124" t="s">
        <v>401</v>
      </c>
      <c r="H86" s="128"/>
    </row>
    <row r="87" spans="2:8" x14ac:dyDescent="0.25">
      <c r="B87" s="150" t="s">
        <v>426</v>
      </c>
      <c r="C87" s="119">
        <v>16</v>
      </c>
      <c r="D87" s="120"/>
      <c r="E87" s="201" t="s">
        <v>483</v>
      </c>
      <c r="F87" s="184">
        <v>5</v>
      </c>
      <c r="G87" s="124" t="s">
        <v>401</v>
      </c>
      <c r="H87" s="121">
        <v>254.14</v>
      </c>
    </row>
    <row r="88" spans="2:8" x14ac:dyDescent="0.25">
      <c r="B88" s="151"/>
      <c r="C88" s="122"/>
      <c r="D88" s="123"/>
      <c r="E88" s="201" t="s">
        <v>484</v>
      </c>
      <c r="F88" s="181" t="s">
        <v>427</v>
      </c>
      <c r="G88" s="124" t="s">
        <v>401</v>
      </c>
      <c r="H88" s="125"/>
    </row>
    <row r="89" spans="2:8" x14ac:dyDescent="0.25">
      <c r="B89" s="151"/>
      <c r="C89" s="122"/>
      <c r="D89" s="123"/>
      <c r="E89" s="202" t="s">
        <v>485</v>
      </c>
      <c r="F89" s="163">
        <v>40</v>
      </c>
      <c r="G89" s="143" t="s">
        <v>401</v>
      </c>
      <c r="H89" s="125"/>
    </row>
    <row r="90" spans="2:8" x14ac:dyDescent="0.25">
      <c r="B90" s="151"/>
      <c r="C90" s="122"/>
      <c r="D90" s="123"/>
      <c r="E90" s="197"/>
      <c r="F90" s="165"/>
      <c r="G90" s="144"/>
      <c r="H90" s="125"/>
    </row>
    <row r="91" spans="2:8" x14ac:dyDescent="0.25">
      <c r="B91" s="151"/>
      <c r="C91" s="122"/>
      <c r="D91" s="123"/>
      <c r="E91" s="201" t="s">
        <v>486</v>
      </c>
      <c r="F91" s="184">
        <v>2</v>
      </c>
      <c r="G91" s="124" t="s">
        <v>423</v>
      </c>
      <c r="H91" s="125"/>
    </row>
    <row r="92" spans="2:8" x14ac:dyDescent="0.25">
      <c r="B92" s="154"/>
      <c r="C92" s="126"/>
      <c r="D92" s="127"/>
      <c r="E92" s="124" t="s">
        <v>425</v>
      </c>
      <c r="F92" s="181" t="s">
        <v>404</v>
      </c>
      <c r="G92" s="124" t="s">
        <v>401</v>
      </c>
      <c r="H92" s="128"/>
    </row>
    <row r="93" spans="2:8" x14ac:dyDescent="0.25">
      <c r="B93" s="119">
        <v>29</v>
      </c>
      <c r="C93" s="119">
        <v>17</v>
      </c>
      <c r="D93" s="120"/>
      <c r="E93" s="206" t="s">
        <v>483</v>
      </c>
      <c r="F93" s="163">
        <v>5</v>
      </c>
      <c r="G93" s="143" t="s">
        <v>401</v>
      </c>
      <c r="H93" s="133">
        <v>53.7</v>
      </c>
    </row>
    <row r="94" spans="2:8" x14ac:dyDescent="0.25">
      <c r="B94" s="122"/>
      <c r="C94" s="122"/>
      <c r="D94" s="123"/>
      <c r="E94" s="203"/>
      <c r="F94" s="165"/>
      <c r="G94" s="144"/>
      <c r="H94" s="135"/>
    </row>
    <row r="95" spans="2:8" x14ac:dyDescent="0.25">
      <c r="B95" s="122"/>
      <c r="C95" s="122"/>
      <c r="D95" s="123"/>
      <c r="E95" s="206" t="s">
        <v>488</v>
      </c>
      <c r="F95" s="163">
        <v>80</v>
      </c>
      <c r="G95" s="143" t="s">
        <v>401</v>
      </c>
      <c r="H95" s="135"/>
    </row>
    <row r="96" spans="2:8" x14ac:dyDescent="0.25">
      <c r="B96" s="122"/>
      <c r="C96" s="122"/>
      <c r="D96" s="123"/>
      <c r="E96" s="203"/>
      <c r="F96" s="165"/>
      <c r="G96" s="144"/>
      <c r="H96" s="135"/>
    </row>
    <row r="97" spans="2:8" x14ac:dyDescent="0.25">
      <c r="B97" s="122"/>
      <c r="C97" s="122"/>
      <c r="D97" s="123"/>
      <c r="E97" s="206" t="s">
        <v>489</v>
      </c>
      <c r="F97" s="163">
        <v>40</v>
      </c>
      <c r="G97" s="143" t="s">
        <v>401</v>
      </c>
      <c r="H97" s="135"/>
    </row>
    <row r="98" spans="2:8" x14ac:dyDescent="0.25">
      <c r="B98" s="122"/>
      <c r="C98" s="122"/>
      <c r="D98" s="123"/>
      <c r="E98" s="204"/>
      <c r="F98" s="164"/>
      <c r="G98" s="156"/>
      <c r="H98" s="135"/>
    </row>
    <row r="99" spans="2:8" x14ac:dyDescent="0.25">
      <c r="B99" s="122"/>
      <c r="C99" s="122"/>
      <c r="D99" s="123"/>
      <c r="E99" s="205"/>
      <c r="F99" s="165"/>
      <c r="G99" s="144"/>
      <c r="H99" s="135"/>
    </row>
    <row r="100" spans="2:8" x14ac:dyDescent="0.25">
      <c r="B100" s="122"/>
      <c r="C100" s="122"/>
      <c r="D100" s="123"/>
      <c r="E100" s="143" t="s">
        <v>405</v>
      </c>
      <c r="F100" s="182" t="s">
        <v>404</v>
      </c>
      <c r="G100" s="143" t="s">
        <v>401</v>
      </c>
      <c r="H100" s="135"/>
    </row>
    <row r="101" spans="2:8" x14ac:dyDescent="0.25">
      <c r="B101" s="126"/>
      <c r="C101" s="126"/>
      <c r="D101" s="127"/>
      <c r="E101" s="144"/>
      <c r="F101" s="183"/>
      <c r="G101" s="144"/>
      <c r="H101" s="137"/>
    </row>
    <row r="102" spans="2:8" x14ac:dyDescent="0.25">
      <c r="B102" s="129" t="s">
        <v>433</v>
      </c>
      <c r="C102" s="119">
        <v>18</v>
      </c>
      <c r="D102" s="120"/>
      <c r="E102" s="202" t="s">
        <v>491</v>
      </c>
      <c r="F102" s="163">
        <v>20</v>
      </c>
      <c r="G102" s="143" t="s">
        <v>401</v>
      </c>
      <c r="H102" s="133">
        <v>22.8</v>
      </c>
    </row>
    <row r="103" spans="2:8" x14ac:dyDescent="0.25">
      <c r="B103" s="130"/>
      <c r="C103" s="122"/>
      <c r="D103" s="123"/>
      <c r="E103" s="197"/>
      <c r="F103" s="165"/>
      <c r="G103" s="144"/>
      <c r="H103" s="135"/>
    </row>
    <row r="104" spans="2:8" x14ac:dyDescent="0.25">
      <c r="B104" s="130"/>
      <c r="C104" s="122"/>
      <c r="D104" s="123"/>
      <c r="E104" s="196" t="s">
        <v>405</v>
      </c>
      <c r="F104" s="182" t="s">
        <v>404</v>
      </c>
      <c r="G104" s="143" t="s">
        <v>401</v>
      </c>
      <c r="H104" s="135"/>
    </row>
    <row r="105" spans="2:8" x14ac:dyDescent="0.25">
      <c r="B105" s="131"/>
      <c r="C105" s="126"/>
      <c r="D105" s="127"/>
      <c r="E105" s="197"/>
      <c r="F105" s="183"/>
      <c r="G105" s="144"/>
      <c r="H105" s="137"/>
    </row>
    <row r="106" spans="2:8" x14ac:dyDescent="0.25">
      <c r="B106" s="129" t="s">
        <v>437</v>
      </c>
      <c r="C106" s="120"/>
      <c r="D106" s="120"/>
      <c r="E106" s="193" t="s">
        <v>493</v>
      </c>
      <c r="F106" s="119">
        <v>2</v>
      </c>
      <c r="G106" s="145" t="s">
        <v>401</v>
      </c>
      <c r="H106" s="159">
        <v>8.1</v>
      </c>
    </row>
    <row r="107" spans="2:8" x14ac:dyDescent="0.25">
      <c r="B107" s="130"/>
      <c r="C107" s="123"/>
      <c r="D107" s="123"/>
      <c r="E107" s="194"/>
      <c r="F107" s="126"/>
      <c r="G107" s="146"/>
      <c r="H107" s="160"/>
    </row>
    <row r="108" spans="2:8" x14ac:dyDescent="0.25">
      <c r="B108" s="130"/>
      <c r="C108" s="123"/>
      <c r="D108" s="123"/>
      <c r="E108" s="193" t="s">
        <v>494</v>
      </c>
      <c r="F108" s="163">
        <v>20</v>
      </c>
      <c r="G108" s="143" t="s">
        <v>401</v>
      </c>
      <c r="H108" s="160"/>
    </row>
    <row r="109" spans="2:8" x14ac:dyDescent="0.25">
      <c r="B109" s="130"/>
      <c r="C109" s="123"/>
      <c r="D109" s="123"/>
      <c r="E109" s="209"/>
      <c r="F109" s="165"/>
      <c r="G109" s="144"/>
      <c r="H109" s="160"/>
    </row>
    <row r="110" spans="2:8" x14ac:dyDescent="0.25">
      <c r="B110" s="130"/>
      <c r="C110" s="123"/>
      <c r="D110" s="123"/>
      <c r="E110" s="193" t="s">
        <v>495</v>
      </c>
      <c r="F110" s="182" t="s">
        <v>438</v>
      </c>
      <c r="G110" s="143" t="s">
        <v>401</v>
      </c>
      <c r="H110" s="160"/>
    </row>
    <row r="111" spans="2:8" x14ac:dyDescent="0.25">
      <c r="B111" s="130"/>
      <c r="C111" s="123"/>
      <c r="D111" s="123"/>
      <c r="E111" s="194"/>
      <c r="F111" s="183"/>
      <c r="G111" s="144"/>
      <c r="H111" s="160"/>
    </row>
    <row r="112" spans="2:8" x14ac:dyDescent="0.25">
      <c r="B112" s="130"/>
      <c r="C112" s="123"/>
      <c r="D112" s="123"/>
      <c r="E112" s="193" t="s">
        <v>496</v>
      </c>
      <c r="F112" s="163">
        <v>8</v>
      </c>
      <c r="G112" s="143" t="s">
        <v>401</v>
      </c>
      <c r="H112" s="160"/>
    </row>
    <row r="113" spans="2:8" x14ac:dyDescent="0.25">
      <c r="B113" s="130"/>
      <c r="C113" s="123"/>
      <c r="D113" s="123"/>
      <c r="E113" s="194"/>
      <c r="F113" s="165"/>
      <c r="G113" s="144"/>
      <c r="H113" s="160"/>
    </row>
    <row r="114" spans="2:8" x14ac:dyDescent="0.25">
      <c r="B114" s="130"/>
      <c r="C114" s="123"/>
      <c r="D114" s="123"/>
      <c r="E114" s="143" t="s">
        <v>425</v>
      </c>
      <c r="F114" s="182" t="s">
        <v>404</v>
      </c>
      <c r="G114" s="143" t="s">
        <v>401</v>
      </c>
      <c r="H114" s="160"/>
    </row>
    <row r="115" spans="2:8" x14ac:dyDescent="0.25">
      <c r="B115" s="131"/>
      <c r="C115" s="127"/>
      <c r="D115" s="127"/>
      <c r="E115" s="144"/>
      <c r="F115" s="183"/>
      <c r="G115" s="144"/>
      <c r="H115" s="162"/>
    </row>
    <row r="116" spans="2:8" x14ac:dyDescent="0.25">
      <c r="B116" s="129" t="s">
        <v>440</v>
      </c>
      <c r="C116" s="120"/>
      <c r="D116" s="120"/>
      <c r="E116" s="192" t="s">
        <v>498</v>
      </c>
      <c r="F116" s="119">
        <v>2</v>
      </c>
      <c r="G116" s="145" t="s">
        <v>401</v>
      </c>
      <c r="H116" s="163">
        <v>130</v>
      </c>
    </row>
    <row r="117" spans="2:8" x14ac:dyDescent="0.25">
      <c r="B117" s="130"/>
      <c r="C117" s="123"/>
      <c r="D117" s="123"/>
      <c r="E117" s="144"/>
      <c r="F117" s="126"/>
      <c r="G117" s="146"/>
      <c r="H117" s="164"/>
    </row>
    <row r="118" spans="2:8" x14ac:dyDescent="0.25">
      <c r="B118" s="130"/>
      <c r="C118" s="123"/>
      <c r="D118" s="123"/>
      <c r="E118" s="170" t="s">
        <v>441</v>
      </c>
      <c r="F118" s="182" t="s">
        <v>404</v>
      </c>
      <c r="G118" s="143" t="s">
        <v>401</v>
      </c>
      <c r="H118" s="164"/>
    </row>
    <row r="119" spans="2:8" x14ac:dyDescent="0.25">
      <c r="B119" s="131"/>
      <c r="C119" s="127"/>
      <c r="D119" s="127"/>
      <c r="E119" s="144"/>
      <c r="F119" s="183"/>
      <c r="G119" s="144"/>
      <c r="H119" s="165"/>
    </row>
    <row r="122" spans="2:8" s="172" customFormat="1" ht="36.75" customHeight="1" x14ac:dyDescent="0.25">
      <c r="F122" s="174"/>
    </row>
    <row r="123" spans="2:8" s="172" customFormat="1" x14ac:dyDescent="0.25">
      <c r="F123" s="174"/>
    </row>
    <row r="124" spans="2:8" s="172" customFormat="1" x14ac:dyDescent="0.25">
      <c r="F124" s="174"/>
    </row>
    <row r="125" spans="2:8" s="172" customFormat="1" x14ac:dyDescent="0.25">
      <c r="F125" s="174"/>
    </row>
    <row r="126" spans="2:8" s="172" customFormat="1" ht="38.25" x14ac:dyDescent="0.25">
      <c r="D126" s="172">
        <v>1</v>
      </c>
      <c r="E126" s="173" t="s">
        <v>450</v>
      </c>
      <c r="F126" s="174">
        <v>111.55</v>
      </c>
    </row>
    <row r="127" spans="2:8" s="172" customFormat="1" x14ac:dyDescent="0.25">
      <c r="F127" s="174"/>
    </row>
    <row r="128" spans="2:8" s="172" customFormat="1" ht="38.25" x14ac:dyDescent="0.25">
      <c r="D128" s="172">
        <v>2</v>
      </c>
      <c r="E128" s="171" t="s">
        <v>453</v>
      </c>
      <c r="F128" s="174">
        <v>131.57</v>
      </c>
    </row>
    <row r="129" spans="4:6" s="172" customFormat="1" x14ac:dyDescent="0.25">
      <c r="F129" s="174"/>
    </row>
    <row r="130" spans="4:6" s="172" customFormat="1" ht="38.25" x14ac:dyDescent="0.25">
      <c r="D130" s="172">
        <v>3</v>
      </c>
      <c r="E130" s="171" t="s">
        <v>458</v>
      </c>
      <c r="F130" s="174">
        <v>594.5</v>
      </c>
    </row>
    <row r="131" spans="4:6" s="172" customFormat="1" x14ac:dyDescent="0.25">
      <c r="F131" s="174"/>
    </row>
    <row r="132" spans="4:6" s="172" customFormat="1" ht="38.25" x14ac:dyDescent="0.25">
      <c r="D132" s="172">
        <v>4</v>
      </c>
      <c r="E132" s="171" t="s">
        <v>459</v>
      </c>
      <c r="F132" s="174">
        <v>274.32</v>
      </c>
    </row>
    <row r="133" spans="4:6" s="172" customFormat="1" x14ac:dyDescent="0.25">
      <c r="F133" s="174"/>
    </row>
    <row r="134" spans="4:6" s="172" customFormat="1" ht="38.25" x14ac:dyDescent="0.25">
      <c r="D134" s="172">
        <v>5</v>
      </c>
      <c r="E134" s="171" t="s">
        <v>459</v>
      </c>
      <c r="F134" s="174">
        <v>946.97</v>
      </c>
    </row>
    <row r="135" spans="4:6" s="172" customFormat="1" x14ac:dyDescent="0.25">
      <c r="F135" s="174"/>
    </row>
    <row r="136" spans="4:6" s="172" customFormat="1" ht="38.25" x14ac:dyDescent="0.25">
      <c r="D136" s="172">
        <v>6</v>
      </c>
      <c r="E136" s="171" t="s">
        <v>462</v>
      </c>
      <c r="F136" s="174">
        <v>13.77</v>
      </c>
    </row>
    <row r="137" spans="4:6" s="172" customFormat="1" ht="38.25" x14ac:dyDescent="0.25">
      <c r="D137" s="172">
        <v>7</v>
      </c>
      <c r="E137" s="195" t="s">
        <v>466</v>
      </c>
      <c r="F137" s="174">
        <v>53.08</v>
      </c>
    </row>
    <row r="138" spans="4:6" s="172" customFormat="1" ht="38.25" x14ac:dyDescent="0.25">
      <c r="D138" s="172">
        <v>8</v>
      </c>
      <c r="E138" s="195" t="s">
        <v>467</v>
      </c>
      <c r="F138" s="174">
        <v>16.059999999999999</v>
      </c>
    </row>
    <row r="139" spans="4:6" s="172" customFormat="1" x14ac:dyDescent="0.25">
      <c r="F139" s="174"/>
    </row>
    <row r="140" spans="4:6" s="172" customFormat="1" ht="38.25" x14ac:dyDescent="0.25">
      <c r="D140" s="172">
        <v>9</v>
      </c>
      <c r="E140" s="171" t="s">
        <v>471</v>
      </c>
      <c r="F140" s="174">
        <v>47.23</v>
      </c>
    </row>
    <row r="141" spans="4:6" s="172" customFormat="1" x14ac:dyDescent="0.25">
      <c r="F141" s="174"/>
    </row>
    <row r="142" spans="4:6" s="172" customFormat="1" ht="51" x14ac:dyDescent="0.25">
      <c r="D142" s="172">
        <v>10</v>
      </c>
      <c r="E142" s="195" t="s">
        <v>474</v>
      </c>
      <c r="F142" s="174">
        <v>19.25</v>
      </c>
    </row>
    <row r="143" spans="4:6" s="172" customFormat="1" x14ac:dyDescent="0.25">
      <c r="F143" s="174"/>
    </row>
    <row r="144" spans="4:6" s="172" customFormat="1" ht="38.25" x14ac:dyDescent="0.25">
      <c r="D144" s="172">
        <v>11</v>
      </c>
      <c r="E144" s="171" t="s">
        <v>475</v>
      </c>
      <c r="F144" s="174">
        <v>137.91999999999999</v>
      </c>
    </row>
    <row r="145" spans="4:6" s="172" customFormat="1" x14ac:dyDescent="0.25">
      <c r="F145" s="174"/>
    </row>
    <row r="146" spans="4:6" s="172" customFormat="1" ht="51" x14ac:dyDescent="0.25">
      <c r="D146" s="172">
        <v>12</v>
      </c>
      <c r="E146" s="195" t="s">
        <v>476</v>
      </c>
      <c r="F146" s="174">
        <v>21.08</v>
      </c>
    </row>
    <row r="147" spans="4:6" s="172" customFormat="1" x14ac:dyDescent="0.25">
      <c r="F147" s="174"/>
    </row>
    <row r="148" spans="4:6" s="172" customFormat="1" ht="38.25" x14ac:dyDescent="0.25">
      <c r="D148" s="172">
        <v>13</v>
      </c>
      <c r="E148" s="171" t="s">
        <v>478</v>
      </c>
      <c r="F148" s="174">
        <v>63.18</v>
      </c>
    </row>
    <row r="149" spans="4:6" s="172" customFormat="1" x14ac:dyDescent="0.25">
      <c r="F149" s="174"/>
    </row>
    <row r="150" spans="4:6" s="172" customFormat="1" ht="38.25" x14ac:dyDescent="0.25">
      <c r="D150" s="172">
        <v>14</v>
      </c>
      <c r="E150" s="171" t="s">
        <v>479</v>
      </c>
      <c r="F150" s="174">
        <v>304.37</v>
      </c>
    </row>
    <row r="151" spans="4:6" s="172" customFormat="1" x14ac:dyDescent="0.25">
      <c r="F151" s="174"/>
    </row>
    <row r="152" spans="4:6" s="172" customFormat="1" ht="51" x14ac:dyDescent="0.25">
      <c r="D152" s="172">
        <v>15</v>
      </c>
      <c r="E152" s="195" t="s">
        <v>482</v>
      </c>
      <c r="F152" s="174">
        <v>29.14</v>
      </c>
    </row>
    <row r="153" spans="4:6" s="172" customFormat="1" x14ac:dyDescent="0.25">
      <c r="F153" s="174"/>
    </row>
    <row r="154" spans="4:6" s="172" customFormat="1" ht="63.75" x14ac:dyDescent="0.25">
      <c r="D154" s="172">
        <v>16</v>
      </c>
      <c r="E154" s="201" t="s">
        <v>487</v>
      </c>
      <c r="F154" s="174">
        <v>254.14</v>
      </c>
    </row>
    <row r="155" spans="4:6" s="172" customFormat="1" x14ac:dyDescent="0.25">
      <c r="F155" s="174"/>
    </row>
    <row r="156" spans="4:6" s="172" customFormat="1" ht="51" x14ac:dyDescent="0.25">
      <c r="D156" s="172">
        <v>17</v>
      </c>
      <c r="E156" s="207" t="s">
        <v>490</v>
      </c>
      <c r="F156" s="174">
        <v>53.7</v>
      </c>
    </row>
    <row r="157" spans="4:6" s="172" customFormat="1" x14ac:dyDescent="0.25">
      <c r="F157" s="174"/>
    </row>
    <row r="158" spans="4:6" s="172" customFormat="1" ht="29.25" customHeight="1" x14ac:dyDescent="0.25">
      <c r="D158" s="172">
        <v>18</v>
      </c>
      <c r="E158" s="208" t="s">
        <v>492</v>
      </c>
      <c r="F158" s="174">
        <v>22.8</v>
      </c>
    </row>
    <row r="159" spans="4:6" s="172" customFormat="1" x14ac:dyDescent="0.25">
      <c r="F159" s="174"/>
    </row>
    <row r="160" spans="4:6" s="172" customFormat="1" ht="51" x14ac:dyDescent="0.25">
      <c r="D160" s="172">
        <v>19</v>
      </c>
      <c r="E160" s="195" t="s">
        <v>497</v>
      </c>
      <c r="F160" s="174">
        <v>8.1</v>
      </c>
    </row>
    <row r="161" spans="4:6" s="172" customFormat="1" x14ac:dyDescent="0.25">
      <c r="F161" s="174"/>
    </row>
    <row r="162" spans="4:6" s="172" customFormat="1" x14ac:dyDescent="0.25">
      <c r="D162" s="172">
        <v>20</v>
      </c>
      <c r="E162" s="172" t="s">
        <v>499</v>
      </c>
      <c r="F162" s="174">
        <v>130</v>
      </c>
    </row>
    <row r="163" spans="4:6" s="172" customFormat="1" x14ac:dyDescent="0.25">
      <c r="F163" s="174"/>
    </row>
    <row r="164" spans="4:6" s="172" customFormat="1" x14ac:dyDescent="0.25">
      <c r="F164" s="174"/>
    </row>
    <row r="165" spans="4:6" s="172" customFormat="1" x14ac:dyDescent="0.25">
      <c r="F165" s="174"/>
    </row>
    <row r="166" spans="4:6" s="172" customFormat="1" x14ac:dyDescent="0.25">
      <c r="F166" s="174"/>
    </row>
    <row r="167" spans="4:6" s="172" customFormat="1" x14ac:dyDescent="0.25">
      <c r="F167" s="174"/>
    </row>
    <row r="168" spans="4:6" s="172" customFormat="1" x14ac:dyDescent="0.25">
      <c r="F168" s="174"/>
    </row>
    <row r="169" spans="4:6" s="172" customFormat="1" x14ac:dyDescent="0.25">
      <c r="F169" s="174"/>
    </row>
    <row r="170" spans="4:6" s="172" customFormat="1" x14ac:dyDescent="0.25">
      <c r="F170" s="174"/>
    </row>
    <row r="171" spans="4:6" s="172" customFormat="1" x14ac:dyDescent="0.25">
      <c r="F171" s="174"/>
    </row>
    <row r="172" spans="4:6" s="172" customFormat="1" x14ac:dyDescent="0.25">
      <c r="F172" s="174"/>
    </row>
    <row r="173" spans="4:6" s="172" customFormat="1" x14ac:dyDescent="0.25">
      <c r="F173" s="174"/>
    </row>
    <row r="174" spans="4:6" s="172" customFormat="1" x14ac:dyDescent="0.25">
      <c r="F174" s="174"/>
    </row>
    <row r="175" spans="4:6" s="172" customFormat="1" x14ac:dyDescent="0.25">
      <c r="F175" s="174"/>
    </row>
    <row r="176" spans="4:6" s="172" customFormat="1" x14ac:dyDescent="0.25">
      <c r="F176" s="174"/>
    </row>
    <row r="177" spans="6:6" s="172" customFormat="1" x14ac:dyDescent="0.25">
      <c r="F177" s="174"/>
    </row>
    <row r="178" spans="6:6" s="172" customFormat="1" x14ac:dyDescent="0.25">
      <c r="F178" s="174"/>
    </row>
    <row r="179" spans="6:6" s="172" customFormat="1" x14ac:dyDescent="0.25">
      <c r="F179" s="174"/>
    </row>
    <row r="180" spans="6:6" s="172" customFormat="1" x14ac:dyDescent="0.25">
      <c r="F180" s="174"/>
    </row>
    <row r="181" spans="6:6" s="172" customFormat="1" x14ac:dyDescent="0.25">
      <c r="F181" s="174"/>
    </row>
    <row r="182" spans="6:6" s="172" customFormat="1" x14ac:dyDescent="0.25">
      <c r="F182" s="174"/>
    </row>
    <row r="183" spans="6:6" s="172" customFormat="1" x14ac:dyDescent="0.25">
      <c r="F183" s="174"/>
    </row>
    <row r="184" spans="6:6" s="172" customFormat="1" x14ac:dyDescent="0.25">
      <c r="F184" s="174"/>
    </row>
    <row r="185" spans="6:6" s="172" customFormat="1" x14ac:dyDescent="0.25">
      <c r="F185" s="174"/>
    </row>
    <row r="186" spans="6:6" s="172" customFormat="1" x14ac:dyDescent="0.25">
      <c r="F186" s="174"/>
    </row>
    <row r="187" spans="6:6" s="172" customFormat="1" x14ac:dyDescent="0.25">
      <c r="F187" s="174"/>
    </row>
    <row r="188" spans="6:6" s="172" customFormat="1" x14ac:dyDescent="0.25">
      <c r="F188" s="174"/>
    </row>
    <row r="189" spans="6:6" s="172" customFormat="1" x14ac:dyDescent="0.25">
      <c r="F189" s="174"/>
    </row>
    <row r="190" spans="6:6" s="172" customFormat="1" x14ac:dyDescent="0.25">
      <c r="F190" s="174"/>
    </row>
    <row r="191" spans="6:6" s="172" customFormat="1" x14ac:dyDescent="0.25">
      <c r="F191" s="174"/>
    </row>
    <row r="192" spans="6:6" s="172" customFormat="1" x14ac:dyDescent="0.25">
      <c r="F192" s="174"/>
    </row>
    <row r="193" spans="6:6" s="172" customFormat="1" x14ac:dyDescent="0.25">
      <c r="F193" s="174"/>
    </row>
    <row r="194" spans="6:6" s="172" customFormat="1" x14ac:dyDescent="0.25">
      <c r="F194" s="174"/>
    </row>
    <row r="195" spans="6:6" s="172" customFormat="1" x14ac:dyDescent="0.25">
      <c r="F195" s="174"/>
    </row>
    <row r="196" spans="6:6" s="172" customFormat="1" x14ac:dyDescent="0.25">
      <c r="F196" s="174"/>
    </row>
    <row r="197" spans="6:6" s="172" customFormat="1" x14ac:dyDescent="0.25">
      <c r="F197" s="174"/>
    </row>
    <row r="198" spans="6:6" s="172" customFormat="1" x14ac:dyDescent="0.25">
      <c r="F198" s="174"/>
    </row>
    <row r="199" spans="6:6" s="172" customFormat="1" x14ac:dyDescent="0.25">
      <c r="F199" s="174"/>
    </row>
    <row r="200" spans="6:6" s="172" customFormat="1" x14ac:dyDescent="0.25">
      <c r="F200" s="174"/>
    </row>
    <row r="201" spans="6:6" s="172" customFormat="1" x14ac:dyDescent="0.25">
      <c r="F201" s="174"/>
    </row>
    <row r="202" spans="6:6" s="172" customFormat="1" x14ac:dyDescent="0.25">
      <c r="F202" s="174"/>
    </row>
    <row r="203" spans="6:6" s="172" customFormat="1" x14ac:dyDescent="0.25">
      <c r="F203" s="174"/>
    </row>
    <row r="204" spans="6:6" s="172" customFormat="1" x14ac:dyDescent="0.25">
      <c r="F204" s="174"/>
    </row>
    <row r="205" spans="6:6" s="172" customFormat="1" x14ac:dyDescent="0.25">
      <c r="F205" s="174"/>
    </row>
    <row r="206" spans="6:6" s="172" customFormat="1" x14ac:dyDescent="0.25">
      <c r="F206" s="174"/>
    </row>
    <row r="207" spans="6:6" s="172" customFormat="1" x14ac:dyDescent="0.25">
      <c r="F207" s="174"/>
    </row>
    <row r="208" spans="6:6" s="172" customFormat="1" x14ac:dyDescent="0.25">
      <c r="F208" s="174"/>
    </row>
    <row r="209" spans="6:6" s="172" customFormat="1" x14ac:dyDescent="0.25">
      <c r="F209" s="174"/>
    </row>
    <row r="210" spans="6:6" s="172" customFormat="1" x14ac:dyDescent="0.25">
      <c r="F210" s="174"/>
    </row>
    <row r="211" spans="6:6" s="172" customFormat="1" x14ac:dyDescent="0.25">
      <c r="F211" s="174"/>
    </row>
    <row r="212" spans="6:6" s="172" customFormat="1" x14ac:dyDescent="0.25">
      <c r="F212" s="174"/>
    </row>
    <row r="213" spans="6:6" s="172" customFormat="1" x14ac:dyDescent="0.25">
      <c r="F213" s="174"/>
    </row>
    <row r="214" spans="6:6" s="172" customFormat="1" x14ac:dyDescent="0.25">
      <c r="F214" s="174"/>
    </row>
    <row r="215" spans="6:6" s="172" customFormat="1" x14ac:dyDescent="0.25">
      <c r="F215" s="174"/>
    </row>
    <row r="216" spans="6:6" s="172" customFormat="1" x14ac:dyDescent="0.25">
      <c r="F216" s="174"/>
    </row>
    <row r="217" spans="6:6" s="172" customFormat="1" x14ac:dyDescent="0.25">
      <c r="F217" s="174"/>
    </row>
    <row r="218" spans="6:6" s="172" customFormat="1" x14ac:dyDescent="0.25">
      <c r="F218" s="174"/>
    </row>
    <row r="219" spans="6:6" s="172" customFormat="1" x14ac:dyDescent="0.25">
      <c r="F219" s="174"/>
    </row>
    <row r="220" spans="6:6" s="172" customFormat="1" x14ac:dyDescent="0.25">
      <c r="F220" s="174"/>
    </row>
    <row r="221" spans="6:6" s="172" customFormat="1" x14ac:dyDescent="0.25">
      <c r="F221" s="174"/>
    </row>
    <row r="222" spans="6:6" s="172" customFormat="1" x14ac:dyDescent="0.25">
      <c r="F222" s="174"/>
    </row>
    <row r="223" spans="6:6" s="172" customFormat="1" x14ac:dyDescent="0.25">
      <c r="F223" s="174"/>
    </row>
    <row r="224" spans="6:6" s="172" customFormat="1" x14ac:dyDescent="0.25">
      <c r="F224" s="174"/>
    </row>
    <row r="225" spans="6:6" s="172" customFormat="1" x14ac:dyDescent="0.25">
      <c r="F225" s="174"/>
    </row>
    <row r="226" spans="6:6" s="172" customFormat="1" x14ac:dyDescent="0.25">
      <c r="F226" s="174"/>
    </row>
    <row r="227" spans="6:6" s="172" customFormat="1" x14ac:dyDescent="0.25">
      <c r="F227" s="174"/>
    </row>
    <row r="228" spans="6:6" s="172" customFormat="1" x14ac:dyDescent="0.25">
      <c r="F228" s="174"/>
    </row>
    <row r="229" spans="6:6" s="172" customFormat="1" x14ac:dyDescent="0.25">
      <c r="F229" s="174"/>
    </row>
    <row r="230" spans="6:6" s="172" customFormat="1" x14ac:dyDescent="0.25">
      <c r="F230" s="174"/>
    </row>
    <row r="231" spans="6:6" s="172" customFormat="1" x14ac:dyDescent="0.25">
      <c r="F231" s="174"/>
    </row>
    <row r="232" spans="6:6" s="172" customFormat="1" x14ac:dyDescent="0.25">
      <c r="F232" s="174"/>
    </row>
    <row r="233" spans="6:6" s="172" customFormat="1" x14ac:dyDescent="0.25">
      <c r="F233" s="174"/>
    </row>
    <row r="234" spans="6:6" s="172" customFormat="1" x14ac:dyDescent="0.25">
      <c r="F234" s="174"/>
    </row>
    <row r="235" spans="6:6" s="172" customFormat="1" x14ac:dyDescent="0.25">
      <c r="F235" s="174"/>
    </row>
    <row r="236" spans="6:6" s="172" customFormat="1" x14ac:dyDescent="0.25">
      <c r="F236" s="174"/>
    </row>
    <row r="237" spans="6:6" s="172" customFormat="1" x14ac:dyDescent="0.25">
      <c r="F237" s="174"/>
    </row>
    <row r="238" spans="6:6" s="172" customFormat="1" x14ac:dyDescent="0.25">
      <c r="F238" s="174"/>
    </row>
    <row r="239" spans="6:6" s="172" customFormat="1" x14ac:dyDescent="0.25">
      <c r="F239" s="174"/>
    </row>
    <row r="240" spans="6:6" s="172" customFormat="1" x14ac:dyDescent="0.25">
      <c r="F240" s="174"/>
    </row>
    <row r="241" spans="6:6" s="172" customFormat="1" x14ac:dyDescent="0.25">
      <c r="F241" s="174"/>
    </row>
    <row r="242" spans="6:6" s="172" customFormat="1" x14ac:dyDescent="0.25">
      <c r="F242" s="174"/>
    </row>
    <row r="243" spans="6:6" s="172" customFormat="1" x14ac:dyDescent="0.25">
      <c r="F243" s="174"/>
    </row>
    <row r="244" spans="6:6" s="172" customFormat="1" x14ac:dyDescent="0.25">
      <c r="F244" s="174"/>
    </row>
    <row r="245" spans="6:6" s="172" customFormat="1" x14ac:dyDescent="0.25">
      <c r="F245" s="174"/>
    </row>
    <row r="246" spans="6:6" s="172" customFormat="1" x14ac:dyDescent="0.25">
      <c r="F246" s="174"/>
    </row>
    <row r="247" spans="6:6" s="172" customFormat="1" x14ac:dyDescent="0.25">
      <c r="F247" s="174"/>
    </row>
    <row r="248" spans="6:6" s="172" customFormat="1" x14ac:dyDescent="0.25">
      <c r="F248" s="174"/>
    </row>
    <row r="249" spans="6:6" s="172" customFormat="1" x14ac:dyDescent="0.25">
      <c r="F249" s="174"/>
    </row>
    <row r="250" spans="6:6" s="172" customFormat="1" x14ac:dyDescent="0.25">
      <c r="F250" s="174"/>
    </row>
    <row r="251" spans="6:6" s="172" customFormat="1" x14ac:dyDescent="0.25">
      <c r="F251" s="174"/>
    </row>
    <row r="252" spans="6:6" s="172" customFormat="1" x14ac:dyDescent="0.25">
      <c r="F252" s="174"/>
    </row>
    <row r="253" spans="6:6" s="172" customFormat="1" x14ac:dyDescent="0.25">
      <c r="F253" s="174"/>
    </row>
    <row r="254" spans="6:6" s="172" customFormat="1" x14ac:dyDescent="0.25">
      <c r="F254" s="174"/>
    </row>
    <row r="255" spans="6:6" s="172" customFormat="1" x14ac:dyDescent="0.25">
      <c r="F255" s="174"/>
    </row>
    <row r="256" spans="6:6" s="172" customFormat="1" x14ac:dyDescent="0.25">
      <c r="F256" s="174"/>
    </row>
    <row r="257" spans="6:6" s="172" customFormat="1" x14ac:dyDescent="0.25">
      <c r="F257" s="174"/>
    </row>
    <row r="258" spans="6:6" s="172" customFormat="1" x14ac:dyDescent="0.25">
      <c r="F258" s="174"/>
    </row>
    <row r="259" spans="6:6" s="172" customFormat="1" x14ac:dyDescent="0.25">
      <c r="F259" s="174"/>
    </row>
    <row r="260" spans="6:6" s="172" customFormat="1" x14ac:dyDescent="0.25">
      <c r="F260" s="174"/>
    </row>
    <row r="261" spans="6:6" s="172" customFormat="1" x14ac:dyDescent="0.25">
      <c r="F261" s="174"/>
    </row>
    <row r="262" spans="6:6" s="172" customFormat="1" x14ac:dyDescent="0.25">
      <c r="F262" s="174"/>
    </row>
    <row r="263" spans="6:6" s="172" customFormat="1" x14ac:dyDescent="0.25">
      <c r="F263" s="174"/>
    </row>
    <row r="264" spans="6:6" s="172" customFormat="1" x14ac:dyDescent="0.25">
      <c r="F264" s="174"/>
    </row>
    <row r="265" spans="6:6" s="172" customFormat="1" x14ac:dyDescent="0.25">
      <c r="F265" s="174"/>
    </row>
    <row r="266" spans="6:6" s="172" customFormat="1" x14ac:dyDescent="0.25">
      <c r="F266" s="174"/>
    </row>
    <row r="267" spans="6:6" s="172" customFormat="1" x14ac:dyDescent="0.25">
      <c r="F267" s="174"/>
    </row>
    <row r="268" spans="6:6" s="172" customFormat="1" x14ac:dyDescent="0.25">
      <c r="F268" s="174"/>
    </row>
    <row r="269" spans="6:6" s="172" customFormat="1" x14ac:dyDescent="0.25">
      <c r="F269" s="174"/>
    </row>
    <row r="270" spans="6:6" s="172" customFormat="1" x14ac:dyDescent="0.25">
      <c r="F270" s="174"/>
    </row>
    <row r="271" spans="6:6" s="172" customFormat="1" x14ac:dyDescent="0.25">
      <c r="F271" s="174"/>
    </row>
    <row r="272" spans="6:6" s="172" customFormat="1" x14ac:dyDescent="0.25">
      <c r="F272" s="174"/>
    </row>
    <row r="273" spans="6:6" s="172" customFormat="1" x14ac:dyDescent="0.25">
      <c r="F273" s="174"/>
    </row>
    <row r="274" spans="6:6" s="172" customFormat="1" x14ac:dyDescent="0.25">
      <c r="F274" s="174"/>
    </row>
    <row r="275" spans="6:6" s="172" customFormat="1" x14ac:dyDescent="0.25">
      <c r="F275" s="174"/>
    </row>
    <row r="276" spans="6:6" s="172" customFormat="1" x14ac:dyDescent="0.25">
      <c r="F276" s="174"/>
    </row>
    <row r="277" spans="6:6" s="172" customFormat="1" x14ac:dyDescent="0.25">
      <c r="F277" s="174"/>
    </row>
    <row r="278" spans="6:6" s="172" customFormat="1" x14ac:dyDescent="0.25">
      <c r="F278" s="174"/>
    </row>
    <row r="279" spans="6:6" s="172" customFormat="1" x14ac:dyDescent="0.25">
      <c r="F279" s="174"/>
    </row>
    <row r="280" spans="6:6" s="172" customFormat="1" x14ac:dyDescent="0.25">
      <c r="F280" s="174"/>
    </row>
    <row r="281" spans="6:6" s="172" customFormat="1" x14ac:dyDescent="0.25">
      <c r="F281" s="174"/>
    </row>
    <row r="282" spans="6:6" s="172" customFormat="1" x14ac:dyDescent="0.25">
      <c r="F282" s="174"/>
    </row>
    <row r="283" spans="6:6" s="172" customFormat="1" x14ac:dyDescent="0.25">
      <c r="F283" s="174"/>
    </row>
    <row r="284" spans="6:6" s="172" customFormat="1" x14ac:dyDescent="0.25">
      <c r="F284" s="174"/>
    </row>
    <row r="285" spans="6:6" s="172" customFormat="1" x14ac:dyDescent="0.25">
      <c r="F285" s="174"/>
    </row>
    <row r="286" spans="6:6" s="172" customFormat="1" x14ac:dyDescent="0.25">
      <c r="F286" s="174"/>
    </row>
    <row r="287" spans="6:6" s="172" customFormat="1" x14ac:dyDescent="0.25">
      <c r="F287" s="174"/>
    </row>
    <row r="288" spans="6:6" s="172" customFormat="1" x14ac:dyDescent="0.25">
      <c r="F288" s="174"/>
    </row>
    <row r="289" spans="6:6" s="172" customFormat="1" x14ac:dyDescent="0.25">
      <c r="F289" s="174"/>
    </row>
    <row r="290" spans="6:6" s="172" customFormat="1" x14ac:dyDescent="0.25">
      <c r="F290" s="174"/>
    </row>
    <row r="291" spans="6:6" s="172" customFormat="1" x14ac:dyDescent="0.25">
      <c r="F291" s="174"/>
    </row>
    <row r="292" spans="6:6" s="172" customFormat="1" x14ac:dyDescent="0.25">
      <c r="F292" s="174"/>
    </row>
    <row r="293" spans="6:6" s="172" customFormat="1" x14ac:dyDescent="0.25">
      <c r="F293" s="174"/>
    </row>
    <row r="294" spans="6:6" s="172" customFormat="1" x14ac:dyDescent="0.25">
      <c r="F294" s="174"/>
    </row>
    <row r="295" spans="6:6" s="172" customFormat="1" x14ac:dyDescent="0.25">
      <c r="F295" s="174"/>
    </row>
    <row r="296" spans="6:6" s="172" customFormat="1" x14ac:dyDescent="0.25">
      <c r="F296" s="174"/>
    </row>
    <row r="297" spans="6:6" s="172" customFormat="1" x14ac:dyDescent="0.25">
      <c r="F297" s="174"/>
    </row>
    <row r="298" spans="6:6" s="172" customFormat="1" x14ac:dyDescent="0.25">
      <c r="F298" s="174"/>
    </row>
    <row r="299" spans="6:6" s="172" customFormat="1" x14ac:dyDescent="0.25">
      <c r="F299" s="174"/>
    </row>
    <row r="300" spans="6:6" s="172" customFormat="1" x14ac:dyDescent="0.25">
      <c r="F300" s="174"/>
    </row>
    <row r="301" spans="6:6" s="172" customFormat="1" x14ac:dyDescent="0.25">
      <c r="F301" s="174"/>
    </row>
    <row r="302" spans="6:6" s="172" customFormat="1" x14ac:dyDescent="0.25">
      <c r="F302" s="174"/>
    </row>
    <row r="303" spans="6:6" s="172" customFormat="1" x14ac:dyDescent="0.25">
      <c r="F303" s="174"/>
    </row>
    <row r="304" spans="6:6" s="172" customFormat="1" x14ac:dyDescent="0.25">
      <c r="F304" s="174"/>
    </row>
    <row r="305" spans="6:6" s="172" customFormat="1" x14ac:dyDescent="0.25">
      <c r="F305" s="174"/>
    </row>
    <row r="306" spans="6:6" s="172" customFormat="1" x14ac:dyDescent="0.25">
      <c r="F306" s="174"/>
    </row>
    <row r="307" spans="6:6" s="172" customFormat="1" x14ac:dyDescent="0.25">
      <c r="F307" s="174"/>
    </row>
    <row r="308" spans="6:6" s="172" customFormat="1" x14ac:dyDescent="0.25">
      <c r="F308" s="174"/>
    </row>
    <row r="309" spans="6:6" s="172" customFormat="1" x14ac:dyDescent="0.25">
      <c r="F309" s="174"/>
    </row>
    <row r="310" spans="6:6" s="172" customFormat="1" x14ac:dyDescent="0.25">
      <c r="F310" s="174"/>
    </row>
    <row r="311" spans="6:6" s="172" customFormat="1" x14ac:dyDescent="0.25">
      <c r="F311" s="174"/>
    </row>
    <row r="312" spans="6:6" s="172" customFormat="1" x14ac:dyDescent="0.25">
      <c r="F312" s="174"/>
    </row>
    <row r="313" spans="6:6" s="172" customFormat="1" x14ac:dyDescent="0.25">
      <c r="F313" s="174"/>
    </row>
    <row r="314" spans="6:6" s="172" customFormat="1" x14ac:dyDescent="0.25">
      <c r="F314" s="174"/>
    </row>
    <row r="315" spans="6:6" s="172" customFormat="1" x14ac:dyDescent="0.25">
      <c r="F315" s="174"/>
    </row>
    <row r="316" spans="6:6" s="172" customFormat="1" x14ac:dyDescent="0.25">
      <c r="F316" s="174"/>
    </row>
    <row r="317" spans="6:6" s="172" customFormat="1" x14ac:dyDescent="0.25">
      <c r="F317" s="174"/>
    </row>
    <row r="318" spans="6:6" s="172" customFormat="1" x14ac:dyDescent="0.25">
      <c r="F318" s="174"/>
    </row>
    <row r="319" spans="6:6" s="172" customFormat="1" x14ac:dyDescent="0.25">
      <c r="F319" s="174"/>
    </row>
    <row r="320" spans="6:6" s="172" customFormat="1" x14ac:dyDescent="0.25">
      <c r="F320" s="174"/>
    </row>
    <row r="321" spans="6:6" s="172" customFormat="1" x14ac:dyDescent="0.25">
      <c r="F321" s="174"/>
    </row>
    <row r="322" spans="6:6" s="172" customFormat="1" x14ac:dyDescent="0.25">
      <c r="F322" s="174"/>
    </row>
    <row r="323" spans="6:6" s="172" customFormat="1" x14ac:dyDescent="0.25">
      <c r="F323" s="174"/>
    </row>
    <row r="324" spans="6:6" s="172" customFormat="1" x14ac:dyDescent="0.25">
      <c r="F324" s="174"/>
    </row>
    <row r="325" spans="6:6" s="172" customFormat="1" x14ac:dyDescent="0.25">
      <c r="F325" s="174"/>
    </row>
    <row r="326" spans="6:6" s="172" customFormat="1" x14ac:dyDescent="0.25">
      <c r="F326" s="174"/>
    </row>
    <row r="327" spans="6:6" s="172" customFormat="1" x14ac:dyDescent="0.25">
      <c r="F327" s="174"/>
    </row>
    <row r="328" spans="6:6" s="172" customFormat="1" x14ac:dyDescent="0.25">
      <c r="F328" s="174"/>
    </row>
    <row r="329" spans="6:6" s="172" customFormat="1" x14ac:dyDescent="0.25">
      <c r="F329" s="174"/>
    </row>
    <row r="330" spans="6:6" s="172" customFormat="1" x14ac:dyDescent="0.25">
      <c r="F330" s="174"/>
    </row>
    <row r="331" spans="6:6" s="172" customFormat="1" x14ac:dyDescent="0.25">
      <c r="F331" s="174"/>
    </row>
    <row r="332" spans="6:6" s="172" customFormat="1" x14ac:dyDescent="0.25">
      <c r="F332" s="174"/>
    </row>
    <row r="333" spans="6:6" s="172" customFormat="1" x14ac:dyDescent="0.25">
      <c r="F333" s="174"/>
    </row>
    <row r="334" spans="6:6" s="172" customFormat="1" x14ac:dyDescent="0.25">
      <c r="F334" s="174"/>
    </row>
    <row r="335" spans="6:6" s="172" customFormat="1" x14ac:dyDescent="0.25">
      <c r="F335" s="174"/>
    </row>
    <row r="336" spans="6:6" s="172" customFormat="1" x14ac:dyDescent="0.25">
      <c r="F336" s="174"/>
    </row>
    <row r="337" spans="6:6" s="172" customFormat="1" x14ac:dyDescent="0.25">
      <c r="F337" s="174"/>
    </row>
    <row r="338" spans="6:6" s="172" customFormat="1" x14ac:dyDescent="0.25">
      <c r="F338" s="174"/>
    </row>
    <row r="339" spans="6:6" s="172" customFormat="1" x14ac:dyDescent="0.25">
      <c r="F339" s="174"/>
    </row>
    <row r="340" spans="6:6" s="172" customFormat="1" x14ac:dyDescent="0.25">
      <c r="F340" s="174"/>
    </row>
    <row r="341" spans="6:6" s="172" customFormat="1" x14ac:dyDescent="0.25">
      <c r="F341" s="174"/>
    </row>
    <row r="342" spans="6:6" s="172" customFormat="1" x14ac:dyDescent="0.25">
      <c r="F342" s="174"/>
    </row>
    <row r="343" spans="6:6" s="172" customFormat="1" x14ac:dyDescent="0.25">
      <c r="F343" s="174"/>
    </row>
    <row r="344" spans="6:6" s="172" customFormat="1" x14ac:dyDescent="0.25">
      <c r="F344" s="174"/>
    </row>
    <row r="345" spans="6:6" s="172" customFormat="1" x14ac:dyDescent="0.25">
      <c r="F345" s="174"/>
    </row>
    <row r="346" spans="6:6" s="172" customFormat="1" x14ac:dyDescent="0.25">
      <c r="F346" s="174"/>
    </row>
    <row r="347" spans="6:6" s="172" customFormat="1" x14ac:dyDescent="0.25">
      <c r="F347" s="174"/>
    </row>
    <row r="348" spans="6:6" s="172" customFormat="1" x14ac:dyDescent="0.25">
      <c r="F348" s="174"/>
    </row>
    <row r="349" spans="6:6" s="172" customFormat="1" x14ac:dyDescent="0.25">
      <c r="F349" s="174"/>
    </row>
    <row r="350" spans="6:6" s="172" customFormat="1" x14ac:dyDescent="0.25">
      <c r="F350" s="174"/>
    </row>
    <row r="351" spans="6:6" s="172" customFormat="1" x14ac:dyDescent="0.25">
      <c r="F351" s="174"/>
    </row>
    <row r="352" spans="6:6" s="172" customFormat="1" x14ac:dyDescent="0.25">
      <c r="F352" s="174"/>
    </row>
    <row r="353" spans="6:6" s="172" customFormat="1" x14ac:dyDescent="0.25">
      <c r="F353" s="174"/>
    </row>
    <row r="354" spans="6:6" s="172" customFormat="1" x14ac:dyDescent="0.25">
      <c r="F354" s="174"/>
    </row>
    <row r="355" spans="6:6" s="172" customFormat="1" x14ac:dyDescent="0.25">
      <c r="F355" s="174"/>
    </row>
    <row r="356" spans="6:6" s="172" customFormat="1" x14ac:dyDescent="0.25">
      <c r="F356" s="174"/>
    </row>
    <row r="357" spans="6:6" s="172" customFormat="1" x14ac:dyDescent="0.25">
      <c r="F357" s="174"/>
    </row>
    <row r="358" spans="6:6" s="172" customFormat="1" x14ac:dyDescent="0.25">
      <c r="F358" s="174"/>
    </row>
    <row r="359" spans="6:6" s="172" customFormat="1" x14ac:dyDescent="0.25">
      <c r="F359" s="174"/>
    </row>
    <row r="360" spans="6:6" s="172" customFormat="1" x14ac:dyDescent="0.25">
      <c r="F360" s="174"/>
    </row>
    <row r="361" spans="6:6" s="172" customFormat="1" x14ac:dyDescent="0.25">
      <c r="F361" s="174"/>
    </row>
    <row r="362" spans="6:6" s="172" customFormat="1" x14ac:dyDescent="0.25">
      <c r="F362" s="174"/>
    </row>
    <row r="363" spans="6:6" s="172" customFormat="1" x14ac:dyDescent="0.25">
      <c r="F363" s="174"/>
    </row>
    <row r="364" spans="6:6" s="172" customFormat="1" x14ac:dyDescent="0.25">
      <c r="F364" s="174"/>
    </row>
    <row r="365" spans="6:6" s="172" customFormat="1" x14ac:dyDescent="0.25">
      <c r="F365" s="174"/>
    </row>
    <row r="366" spans="6:6" s="172" customFormat="1" x14ac:dyDescent="0.25">
      <c r="F366" s="174"/>
    </row>
    <row r="367" spans="6:6" s="172" customFormat="1" x14ac:dyDescent="0.25">
      <c r="F367" s="174"/>
    </row>
    <row r="368" spans="6:6" s="172" customFormat="1" x14ac:dyDescent="0.25">
      <c r="F368" s="174"/>
    </row>
    <row r="369" spans="6:6" s="172" customFormat="1" x14ac:dyDescent="0.25">
      <c r="F369" s="174"/>
    </row>
    <row r="370" spans="6:6" s="172" customFormat="1" x14ac:dyDescent="0.25">
      <c r="F370" s="174"/>
    </row>
    <row r="371" spans="6:6" s="172" customFormat="1" x14ac:dyDescent="0.25">
      <c r="F371" s="174"/>
    </row>
    <row r="372" spans="6:6" s="172" customFormat="1" x14ac:dyDescent="0.25">
      <c r="F372" s="174"/>
    </row>
    <row r="373" spans="6:6" s="172" customFormat="1" x14ac:dyDescent="0.25">
      <c r="F373" s="174"/>
    </row>
    <row r="374" spans="6:6" s="172" customFormat="1" x14ac:dyDescent="0.25">
      <c r="F374" s="174"/>
    </row>
    <row r="375" spans="6:6" s="172" customFormat="1" x14ac:dyDescent="0.25">
      <c r="F375" s="174"/>
    </row>
    <row r="376" spans="6:6" s="172" customFormat="1" x14ac:dyDescent="0.25">
      <c r="F376" s="174"/>
    </row>
    <row r="377" spans="6:6" s="172" customFormat="1" x14ac:dyDescent="0.25">
      <c r="F377" s="174"/>
    </row>
    <row r="378" spans="6:6" s="172" customFormat="1" x14ac:dyDescent="0.25">
      <c r="F378" s="174"/>
    </row>
    <row r="379" spans="6:6" s="172" customFormat="1" x14ac:dyDescent="0.25">
      <c r="F379" s="174"/>
    </row>
    <row r="380" spans="6:6" s="172" customFormat="1" x14ac:dyDescent="0.25">
      <c r="F380" s="174"/>
    </row>
    <row r="381" spans="6:6" s="172" customFormat="1" x14ac:dyDescent="0.25">
      <c r="F381" s="174"/>
    </row>
    <row r="382" spans="6:6" s="172" customFormat="1" x14ac:dyDescent="0.25">
      <c r="F382" s="174"/>
    </row>
    <row r="383" spans="6:6" s="172" customFormat="1" x14ac:dyDescent="0.25">
      <c r="F383" s="174"/>
    </row>
    <row r="384" spans="6:6" s="172" customFormat="1" x14ac:dyDescent="0.25">
      <c r="F384" s="174"/>
    </row>
    <row r="385" spans="6:6" s="172" customFormat="1" x14ac:dyDescent="0.25">
      <c r="F385" s="174"/>
    </row>
    <row r="386" spans="6:6" s="172" customFormat="1" x14ac:dyDescent="0.25">
      <c r="F386" s="174"/>
    </row>
    <row r="387" spans="6:6" s="172" customFormat="1" x14ac:dyDescent="0.25">
      <c r="F387" s="174"/>
    </row>
    <row r="388" spans="6:6" s="172" customFormat="1" x14ac:dyDescent="0.25">
      <c r="F388" s="174"/>
    </row>
    <row r="389" spans="6:6" s="172" customFormat="1" x14ac:dyDescent="0.25">
      <c r="F389" s="174"/>
    </row>
    <row r="390" spans="6:6" s="172" customFormat="1" x14ac:dyDescent="0.25">
      <c r="F390" s="174"/>
    </row>
    <row r="391" spans="6:6" s="172" customFormat="1" x14ac:dyDescent="0.25">
      <c r="F391" s="174"/>
    </row>
    <row r="392" spans="6:6" s="172" customFormat="1" x14ac:dyDescent="0.25">
      <c r="F392" s="174"/>
    </row>
    <row r="393" spans="6:6" s="172" customFormat="1" x14ac:dyDescent="0.25">
      <c r="F393" s="174"/>
    </row>
    <row r="394" spans="6:6" s="172" customFormat="1" x14ac:dyDescent="0.25">
      <c r="F394" s="174"/>
    </row>
    <row r="395" spans="6:6" s="172" customFormat="1" x14ac:dyDescent="0.25">
      <c r="F395" s="174"/>
    </row>
    <row r="396" spans="6:6" s="172" customFormat="1" x14ac:dyDescent="0.25">
      <c r="F396" s="174"/>
    </row>
    <row r="397" spans="6:6" s="172" customFormat="1" x14ac:dyDescent="0.25">
      <c r="F397" s="174"/>
    </row>
    <row r="398" spans="6:6" s="172" customFormat="1" x14ac:dyDescent="0.25">
      <c r="F398" s="174"/>
    </row>
    <row r="399" spans="6:6" s="172" customFormat="1" x14ac:dyDescent="0.25">
      <c r="F399" s="174"/>
    </row>
    <row r="400" spans="6:6" s="172" customFormat="1" x14ac:dyDescent="0.25">
      <c r="F400" s="174"/>
    </row>
    <row r="401" spans="6:6" s="172" customFormat="1" x14ac:dyDescent="0.25">
      <c r="F401" s="174"/>
    </row>
    <row r="402" spans="6:6" s="172" customFormat="1" x14ac:dyDescent="0.25">
      <c r="F402" s="174"/>
    </row>
    <row r="403" spans="6:6" s="172" customFormat="1" x14ac:dyDescent="0.25">
      <c r="F403" s="174"/>
    </row>
    <row r="404" spans="6:6" s="172" customFormat="1" x14ac:dyDescent="0.25">
      <c r="F404" s="174"/>
    </row>
    <row r="405" spans="6:6" s="172" customFormat="1" x14ac:dyDescent="0.25">
      <c r="F405" s="174"/>
    </row>
    <row r="406" spans="6:6" s="172" customFormat="1" x14ac:dyDescent="0.25">
      <c r="F406" s="174"/>
    </row>
    <row r="407" spans="6:6" s="172" customFormat="1" x14ac:dyDescent="0.25">
      <c r="F407" s="174"/>
    </row>
    <row r="408" spans="6:6" s="172" customFormat="1" x14ac:dyDescent="0.25">
      <c r="F408" s="174"/>
    </row>
    <row r="409" spans="6:6" s="172" customFormat="1" x14ac:dyDescent="0.25">
      <c r="F409" s="174"/>
    </row>
    <row r="410" spans="6:6" s="172" customFormat="1" x14ac:dyDescent="0.25">
      <c r="F410" s="174"/>
    </row>
    <row r="411" spans="6:6" s="172" customFormat="1" x14ac:dyDescent="0.25">
      <c r="F411" s="174"/>
    </row>
    <row r="412" spans="6:6" s="172" customFormat="1" x14ac:dyDescent="0.25">
      <c r="F412" s="174"/>
    </row>
    <row r="413" spans="6:6" s="172" customFormat="1" x14ac:dyDescent="0.25">
      <c r="F413" s="174"/>
    </row>
    <row r="414" spans="6:6" s="172" customFormat="1" x14ac:dyDescent="0.25">
      <c r="F414" s="174"/>
    </row>
    <row r="415" spans="6:6" s="172" customFormat="1" x14ac:dyDescent="0.25">
      <c r="F415" s="174"/>
    </row>
    <row r="416" spans="6:6" s="172" customFormat="1" x14ac:dyDescent="0.25">
      <c r="F416" s="174"/>
    </row>
    <row r="417" spans="6:6" s="172" customFormat="1" x14ac:dyDescent="0.25">
      <c r="F417" s="174"/>
    </row>
    <row r="418" spans="6:6" s="172" customFormat="1" x14ac:dyDescent="0.25">
      <c r="F418" s="174"/>
    </row>
    <row r="419" spans="6:6" s="172" customFormat="1" x14ac:dyDescent="0.25">
      <c r="F419" s="174"/>
    </row>
    <row r="420" spans="6:6" s="172" customFormat="1" x14ac:dyDescent="0.25">
      <c r="F420" s="174"/>
    </row>
    <row r="421" spans="6:6" s="172" customFormat="1" x14ac:dyDescent="0.25">
      <c r="F421" s="174"/>
    </row>
    <row r="422" spans="6:6" s="172" customFormat="1" x14ac:dyDescent="0.25">
      <c r="F422" s="174"/>
    </row>
    <row r="423" spans="6:6" s="172" customFormat="1" x14ac:dyDescent="0.25">
      <c r="F423" s="174"/>
    </row>
    <row r="424" spans="6:6" s="172" customFormat="1" x14ac:dyDescent="0.25">
      <c r="F424" s="174"/>
    </row>
    <row r="425" spans="6:6" s="172" customFormat="1" x14ac:dyDescent="0.25">
      <c r="F425" s="174"/>
    </row>
    <row r="426" spans="6:6" s="172" customFormat="1" x14ac:dyDescent="0.25">
      <c r="F426" s="174"/>
    </row>
    <row r="427" spans="6:6" s="172" customFormat="1" x14ac:dyDescent="0.25">
      <c r="F427" s="174"/>
    </row>
    <row r="428" spans="6:6" s="172" customFormat="1" x14ac:dyDescent="0.25">
      <c r="F428" s="174"/>
    </row>
    <row r="429" spans="6:6" s="172" customFormat="1" x14ac:dyDescent="0.25">
      <c r="F429" s="174"/>
    </row>
    <row r="430" spans="6:6" s="172" customFormat="1" x14ac:dyDescent="0.25">
      <c r="F430" s="174"/>
    </row>
    <row r="431" spans="6:6" s="172" customFormat="1" x14ac:dyDescent="0.25">
      <c r="F431" s="174"/>
    </row>
    <row r="432" spans="6:6" s="172" customFormat="1" x14ac:dyDescent="0.25">
      <c r="F432" s="174"/>
    </row>
    <row r="433" spans="6:6" s="172" customFormat="1" x14ac:dyDescent="0.25">
      <c r="F433" s="174"/>
    </row>
    <row r="434" spans="6:6" s="172" customFormat="1" x14ac:dyDescent="0.25">
      <c r="F434" s="174"/>
    </row>
    <row r="435" spans="6:6" s="172" customFormat="1" x14ac:dyDescent="0.25">
      <c r="F435" s="174"/>
    </row>
    <row r="436" spans="6:6" s="172" customFormat="1" x14ac:dyDescent="0.25">
      <c r="F436" s="174"/>
    </row>
    <row r="437" spans="6:6" s="172" customFormat="1" x14ac:dyDescent="0.25">
      <c r="F437" s="174"/>
    </row>
    <row r="438" spans="6:6" s="172" customFormat="1" x14ac:dyDescent="0.25">
      <c r="F438" s="174"/>
    </row>
    <row r="439" spans="6:6" s="172" customFormat="1" x14ac:dyDescent="0.25">
      <c r="F439" s="174"/>
    </row>
    <row r="440" spans="6:6" s="172" customFormat="1" x14ac:dyDescent="0.25">
      <c r="F440" s="174"/>
    </row>
    <row r="441" spans="6:6" s="172" customFormat="1" x14ac:dyDescent="0.25">
      <c r="F441" s="174"/>
    </row>
    <row r="442" spans="6:6" s="172" customFormat="1" x14ac:dyDescent="0.25">
      <c r="F442" s="174"/>
    </row>
    <row r="443" spans="6:6" s="172" customFormat="1" x14ac:dyDescent="0.25">
      <c r="F443" s="174"/>
    </row>
    <row r="444" spans="6:6" s="172" customFormat="1" x14ac:dyDescent="0.25">
      <c r="F444" s="174"/>
    </row>
    <row r="445" spans="6:6" s="172" customFormat="1" x14ac:dyDescent="0.25">
      <c r="F445" s="174"/>
    </row>
    <row r="446" spans="6:6" s="172" customFormat="1" x14ac:dyDescent="0.25">
      <c r="F446" s="174"/>
    </row>
    <row r="447" spans="6:6" s="172" customFormat="1" x14ac:dyDescent="0.25">
      <c r="F447" s="174"/>
    </row>
    <row r="448" spans="6:6" s="172" customFormat="1" x14ac:dyDescent="0.25">
      <c r="F448" s="174"/>
    </row>
    <row r="449" spans="6:6" s="172" customFormat="1" x14ac:dyDescent="0.25">
      <c r="F449" s="174"/>
    </row>
    <row r="450" spans="6:6" s="172" customFormat="1" x14ac:dyDescent="0.25">
      <c r="F450" s="174"/>
    </row>
    <row r="451" spans="6:6" s="172" customFormat="1" x14ac:dyDescent="0.25">
      <c r="F451" s="174"/>
    </row>
    <row r="452" spans="6:6" s="172" customFormat="1" x14ac:dyDescent="0.25">
      <c r="F452" s="174"/>
    </row>
    <row r="453" spans="6:6" s="172" customFormat="1" x14ac:dyDescent="0.25">
      <c r="F453" s="174"/>
    </row>
    <row r="454" spans="6:6" s="172" customFormat="1" x14ac:dyDescent="0.25">
      <c r="F454" s="174"/>
    </row>
    <row r="455" spans="6:6" s="172" customFormat="1" x14ac:dyDescent="0.25">
      <c r="F455" s="174"/>
    </row>
    <row r="456" spans="6:6" s="172" customFormat="1" x14ac:dyDescent="0.25">
      <c r="F456" s="174"/>
    </row>
    <row r="457" spans="6:6" s="172" customFormat="1" x14ac:dyDescent="0.25">
      <c r="F457" s="174"/>
    </row>
    <row r="458" spans="6:6" s="172" customFormat="1" x14ac:dyDescent="0.25">
      <c r="F458" s="174"/>
    </row>
    <row r="459" spans="6:6" s="172" customFormat="1" x14ac:dyDescent="0.25">
      <c r="F459" s="174"/>
    </row>
    <row r="460" spans="6:6" s="172" customFormat="1" x14ac:dyDescent="0.25">
      <c r="F460" s="174"/>
    </row>
    <row r="461" spans="6:6" s="172" customFormat="1" x14ac:dyDescent="0.25">
      <c r="F461" s="174"/>
    </row>
    <row r="462" spans="6:6" s="172" customFormat="1" x14ac:dyDescent="0.25">
      <c r="F462" s="174"/>
    </row>
    <row r="463" spans="6:6" s="172" customFormat="1" x14ac:dyDescent="0.25">
      <c r="F463" s="174"/>
    </row>
    <row r="464" spans="6:6" s="172" customFormat="1" x14ac:dyDescent="0.25">
      <c r="F464" s="174"/>
    </row>
    <row r="465" spans="6:6" s="172" customFormat="1" x14ac:dyDescent="0.25">
      <c r="F465" s="174"/>
    </row>
    <row r="466" spans="6:6" s="172" customFormat="1" x14ac:dyDescent="0.25">
      <c r="F466" s="174"/>
    </row>
    <row r="467" spans="6:6" s="172" customFormat="1" x14ac:dyDescent="0.25">
      <c r="F467" s="174"/>
    </row>
    <row r="468" spans="6:6" s="172" customFormat="1" x14ac:dyDescent="0.25">
      <c r="F468" s="174"/>
    </row>
    <row r="469" spans="6:6" s="172" customFormat="1" x14ac:dyDescent="0.25">
      <c r="F469" s="174"/>
    </row>
    <row r="470" spans="6:6" s="172" customFormat="1" x14ac:dyDescent="0.25">
      <c r="F470" s="174"/>
    </row>
    <row r="471" spans="6:6" s="172" customFormat="1" x14ac:dyDescent="0.25">
      <c r="F471" s="174"/>
    </row>
    <row r="472" spans="6:6" s="172" customFormat="1" x14ac:dyDescent="0.25">
      <c r="F472" s="174"/>
    </row>
    <row r="473" spans="6:6" s="172" customFormat="1" x14ac:dyDescent="0.25">
      <c r="F473" s="174"/>
    </row>
    <row r="474" spans="6:6" s="172" customFormat="1" x14ac:dyDescent="0.25">
      <c r="F474" s="174"/>
    </row>
    <row r="475" spans="6:6" s="172" customFormat="1" x14ac:dyDescent="0.25">
      <c r="F475" s="174"/>
    </row>
    <row r="476" spans="6:6" s="172" customFormat="1" x14ac:dyDescent="0.25">
      <c r="F476" s="174"/>
    </row>
    <row r="477" spans="6:6" s="172" customFormat="1" x14ac:dyDescent="0.25">
      <c r="F477" s="174"/>
    </row>
    <row r="478" spans="6:6" s="172" customFormat="1" x14ac:dyDescent="0.25">
      <c r="F478" s="174"/>
    </row>
    <row r="479" spans="6:6" s="172" customFormat="1" x14ac:dyDescent="0.25">
      <c r="F479" s="174"/>
    </row>
    <row r="480" spans="6:6" s="172" customFormat="1" x14ac:dyDescent="0.25">
      <c r="F480" s="174"/>
    </row>
    <row r="481" spans="6:6" s="172" customFormat="1" x14ac:dyDescent="0.25">
      <c r="F481" s="174"/>
    </row>
    <row r="482" spans="6:6" s="172" customFormat="1" x14ac:dyDescent="0.25">
      <c r="F482" s="174"/>
    </row>
    <row r="483" spans="6:6" s="172" customFormat="1" x14ac:dyDescent="0.25">
      <c r="F483" s="174"/>
    </row>
    <row r="484" spans="6:6" s="172" customFormat="1" x14ac:dyDescent="0.25">
      <c r="F484" s="174"/>
    </row>
    <row r="485" spans="6:6" s="172" customFormat="1" x14ac:dyDescent="0.25">
      <c r="F485" s="174"/>
    </row>
    <row r="486" spans="6:6" s="172" customFormat="1" x14ac:dyDescent="0.25">
      <c r="F486" s="174"/>
    </row>
    <row r="487" spans="6:6" s="172" customFormat="1" x14ac:dyDescent="0.25">
      <c r="F487" s="174"/>
    </row>
    <row r="488" spans="6:6" s="172" customFormat="1" x14ac:dyDescent="0.25">
      <c r="F488" s="174"/>
    </row>
    <row r="489" spans="6:6" s="172" customFormat="1" x14ac:dyDescent="0.25">
      <c r="F489" s="174"/>
    </row>
    <row r="490" spans="6:6" s="172" customFormat="1" x14ac:dyDescent="0.25">
      <c r="F490" s="174"/>
    </row>
    <row r="491" spans="6:6" s="172" customFormat="1" x14ac:dyDescent="0.25">
      <c r="F491" s="174"/>
    </row>
    <row r="492" spans="6:6" s="172" customFormat="1" x14ac:dyDescent="0.25">
      <c r="F492" s="174"/>
    </row>
    <row r="493" spans="6:6" s="172" customFormat="1" x14ac:dyDescent="0.25">
      <c r="F493" s="174"/>
    </row>
    <row r="494" spans="6:6" s="172" customFormat="1" x14ac:dyDescent="0.25">
      <c r="F494" s="174"/>
    </row>
    <row r="495" spans="6:6" s="172" customFormat="1" x14ac:dyDescent="0.25">
      <c r="F495" s="174"/>
    </row>
    <row r="496" spans="6:6" s="172" customFormat="1" x14ac:dyDescent="0.25">
      <c r="F496" s="174"/>
    </row>
    <row r="497" spans="6:6" s="172" customFormat="1" x14ac:dyDescent="0.25">
      <c r="F497" s="174"/>
    </row>
    <row r="498" spans="6:6" s="172" customFormat="1" x14ac:dyDescent="0.25">
      <c r="F498" s="174"/>
    </row>
    <row r="499" spans="6:6" s="172" customFormat="1" x14ac:dyDescent="0.25">
      <c r="F499" s="174"/>
    </row>
    <row r="500" spans="6:6" s="172" customFormat="1" x14ac:dyDescent="0.25">
      <c r="F500" s="174"/>
    </row>
    <row r="501" spans="6:6" s="172" customFormat="1" x14ac:dyDescent="0.25">
      <c r="F501" s="174"/>
    </row>
    <row r="502" spans="6:6" s="172" customFormat="1" x14ac:dyDescent="0.25">
      <c r="F502" s="174"/>
    </row>
    <row r="503" spans="6:6" s="172" customFormat="1" x14ac:dyDescent="0.25">
      <c r="F503" s="174"/>
    </row>
    <row r="504" spans="6:6" s="172" customFormat="1" x14ac:dyDescent="0.25">
      <c r="F504" s="174"/>
    </row>
    <row r="505" spans="6:6" s="172" customFormat="1" x14ac:dyDescent="0.25">
      <c r="F505" s="174"/>
    </row>
    <row r="506" spans="6:6" s="172" customFormat="1" x14ac:dyDescent="0.25">
      <c r="F506" s="174"/>
    </row>
    <row r="507" spans="6:6" s="172" customFormat="1" x14ac:dyDescent="0.25">
      <c r="F507" s="174"/>
    </row>
    <row r="508" spans="6:6" s="172" customFormat="1" x14ac:dyDescent="0.25">
      <c r="F508" s="174"/>
    </row>
    <row r="509" spans="6:6" s="172" customFormat="1" x14ac:dyDescent="0.25">
      <c r="F509" s="174"/>
    </row>
    <row r="510" spans="6:6" s="172" customFormat="1" x14ac:dyDescent="0.25">
      <c r="F510" s="174"/>
    </row>
    <row r="511" spans="6:6" s="172" customFormat="1" x14ac:dyDescent="0.25">
      <c r="F511" s="174"/>
    </row>
    <row r="512" spans="6:6" s="172" customFormat="1" x14ac:dyDescent="0.25">
      <c r="F512" s="174"/>
    </row>
    <row r="513" spans="6:6" s="172" customFormat="1" x14ac:dyDescent="0.25">
      <c r="F513" s="174"/>
    </row>
    <row r="514" spans="6:6" s="172" customFormat="1" x14ac:dyDescent="0.25">
      <c r="F514" s="174"/>
    </row>
    <row r="515" spans="6:6" s="172" customFormat="1" x14ac:dyDescent="0.25">
      <c r="F515" s="174"/>
    </row>
    <row r="516" spans="6:6" s="172" customFormat="1" x14ac:dyDescent="0.25">
      <c r="F516" s="174"/>
    </row>
    <row r="517" spans="6:6" s="172" customFormat="1" x14ac:dyDescent="0.25">
      <c r="F517" s="174"/>
    </row>
    <row r="518" spans="6:6" s="172" customFormat="1" x14ac:dyDescent="0.25">
      <c r="F518" s="174"/>
    </row>
    <row r="519" spans="6:6" s="172" customFormat="1" x14ac:dyDescent="0.25">
      <c r="F519" s="174"/>
    </row>
    <row r="520" spans="6:6" s="172" customFormat="1" x14ac:dyDescent="0.25">
      <c r="F520" s="174"/>
    </row>
    <row r="521" spans="6:6" s="172" customFormat="1" x14ac:dyDescent="0.25">
      <c r="F521" s="174"/>
    </row>
    <row r="522" spans="6:6" s="172" customFormat="1" x14ac:dyDescent="0.25">
      <c r="F522" s="174"/>
    </row>
    <row r="523" spans="6:6" s="172" customFormat="1" x14ac:dyDescent="0.25">
      <c r="F523" s="174"/>
    </row>
    <row r="524" spans="6:6" s="172" customFormat="1" x14ac:dyDescent="0.25">
      <c r="F524" s="174"/>
    </row>
    <row r="525" spans="6:6" s="172" customFormat="1" x14ac:dyDescent="0.25">
      <c r="F525" s="174"/>
    </row>
    <row r="526" spans="6:6" s="172" customFormat="1" x14ac:dyDescent="0.25">
      <c r="F526" s="174"/>
    </row>
    <row r="527" spans="6:6" s="172" customFormat="1" x14ac:dyDescent="0.25">
      <c r="F527" s="174"/>
    </row>
    <row r="528" spans="6:6" s="172" customFormat="1" x14ac:dyDescent="0.25">
      <c r="F528" s="174"/>
    </row>
    <row r="529" spans="6:6" s="172" customFormat="1" x14ac:dyDescent="0.25">
      <c r="F529" s="174"/>
    </row>
    <row r="530" spans="6:6" s="172" customFormat="1" x14ac:dyDescent="0.25">
      <c r="F530" s="174"/>
    </row>
    <row r="531" spans="6:6" s="172" customFormat="1" x14ac:dyDescent="0.25">
      <c r="F531" s="174"/>
    </row>
    <row r="532" spans="6:6" s="172" customFormat="1" x14ac:dyDescent="0.25">
      <c r="F532" s="174"/>
    </row>
    <row r="533" spans="6:6" s="172" customFormat="1" x14ac:dyDescent="0.25">
      <c r="F533" s="174"/>
    </row>
    <row r="534" spans="6:6" s="172" customFormat="1" x14ac:dyDescent="0.25">
      <c r="F534" s="174"/>
    </row>
    <row r="535" spans="6:6" s="172" customFormat="1" x14ac:dyDescent="0.25">
      <c r="F535" s="174"/>
    </row>
    <row r="536" spans="6:6" s="172" customFormat="1" x14ac:dyDescent="0.25">
      <c r="F536" s="174"/>
    </row>
    <row r="537" spans="6:6" s="172" customFormat="1" x14ac:dyDescent="0.25">
      <c r="F537" s="174"/>
    </row>
    <row r="538" spans="6:6" s="172" customFormat="1" x14ac:dyDescent="0.25">
      <c r="F538" s="174"/>
    </row>
    <row r="539" spans="6:6" s="172" customFormat="1" x14ac:dyDescent="0.25">
      <c r="F539" s="174"/>
    </row>
    <row r="540" spans="6:6" s="172" customFormat="1" x14ac:dyDescent="0.25">
      <c r="F540" s="174"/>
    </row>
    <row r="541" spans="6:6" s="172" customFormat="1" x14ac:dyDescent="0.25">
      <c r="F541" s="174"/>
    </row>
    <row r="542" spans="6:6" s="172" customFormat="1" x14ac:dyDescent="0.25">
      <c r="F542" s="174"/>
    </row>
    <row r="543" spans="6:6" s="172" customFormat="1" x14ac:dyDescent="0.25">
      <c r="F543" s="174"/>
    </row>
    <row r="544" spans="6:6" s="172" customFormat="1" x14ac:dyDescent="0.25">
      <c r="F544" s="174"/>
    </row>
    <row r="545" spans="6:6" s="172" customFormat="1" x14ac:dyDescent="0.25">
      <c r="F545" s="174"/>
    </row>
    <row r="546" spans="6:6" s="172" customFormat="1" x14ac:dyDescent="0.25">
      <c r="F546" s="174"/>
    </row>
    <row r="547" spans="6:6" s="172" customFormat="1" x14ac:dyDescent="0.25">
      <c r="F547" s="174"/>
    </row>
    <row r="548" spans="6:6" s="172" customFormat="1" x14ac:dyDescent="0.25">
      <c r="F548" s="174"/>
    </row>
    <row r="549" spans="6:6" s="172" customFormat="1" x14ac:dyDescent="0.25">
      <c r="F549" s="174"/>
    </row>
    <row r="550" spans="6:6" s="172" customFormat="1" x14ac:dyDescent="0.25">
      <c r="F550" s="174"/>
    </row>
    <row r="551" spans="6:6" s="172" customFormat="1" x14ac:dyDescent="0.25">
      <c r="F551" s="174"/>
    </row>
    <row r="552" spans="6:6" s="172" customFormat="1" x14ac:dyDescent="0.25">
      <c r="F552" s="174"/>
    </row>
    <row r="553" spans="6:6" s="172" customFormat="1" x14ac:dyDescent="0.25">
      <c r="F553" s="174"/>
    </row>
    <row r="554" spans="6:6" s="172" customFormat="1" x14ac:dyDescent="0.25">
      <c r="F554" s="174"/>
    </row>
  </sheetData>
  <autoFilter ref="E1:E119" xr:uid="{2D22CE10-9881-417A-BF54-37AB2D641815}"/>
  <mergeCells count="187">
    <mergeCell ref="H116:H119"/>
    <mergeCell ref="E118:E119"/>
    <mergeCell ref="F118:F119"/>
    <mergeCell ref="G118:G119"/>
    <mergeCell ref="E114:E115"/>
    <mergeCell ref="F114:F115"/>
    <mergeCell ref="G114:G115"/>
    <mergeCell ref="B116:B119"/>
    <mergeCell ref="C116:C119"/>
    <mergeCell ref="D116:D119"/>
    <mergeCell ref="E116:E117"/>
    <mergeCell ref="F116:F117"/>
    <mergeCell ref="G116:G117"/>
    <mergeCell ref="H106:H115"/>
    <mergeCell ref="E108:E109"/>
    <mergeCell ref="F108:F109"/>
    <mergeCell ref="G108:G109"/>
    <mergeCell ref="E110:E111"/>
    <mergeCell ref="F110:F111"/>
    <mergeCell ref="G110:G111"/>
    <mergeCell ref="E112:E113"/>
    <mergeCell ref="F112:F113"/>
    <mergeCell ref="G112:G113"/>
    <mergeCell ref="H102:H105"/>
    <mergeCell ref="E104:E105"/>
    <mergeCell ref="F104:F105"/>
    <mergeCell ref="G104:G105"/>
    <mergeCell ref="B106:B115"/>
    <mergeCell ref="C106:C115"/>
    <mergeCell ref="D106:D115"/>
    <mergeCell ref="E106:E107"/>
    <mergeCell ref="F106:F107"/>
    <mergeCell ref="G106:G107"/>
    <mergeCell ref="B102:B105"/>
    <mergeCell ref="C102:C105"/>
    <mergeCell ref="D102:D105"/>
    <mergeCell ref="E102:E103"/>
    <mergeCell ref="F102:F103"/>
    <mergeCell ref="G102:G103"/>
    <mergeCell ref="H93:H101"/>
    <mergeCell ref="E95:E96"/>
    <mergeCell ref="F95:F96"/>
    <mergeCell ref="G95:G96"/>
    <mergeCell ref="E97:E99"/>
    <mergeCell ref="F97:F99"/>
    <mergeCell ref="G97:G99"/>
    <mergeCell ref="E100:E101"/>
    <mergeCell ref="F100:F101"/>
    <mergeCell ref="G100:G101"/>
    <mergeCell ref="B93:B101"/>
    <mergeCell ref="C93:C101"/>
    <mergeCell ref="D93:D101"/>
    <mergeCell ref="E93:E94"/>
    <mergeCell ref="F93:F94"/>
    <mergeCell ref="G93:G94"/>
    <mergeCell ref="B87:B92"/>
    <mergeCell ref="C87:C92"/>
    <mergeCell ref="D87:D92"/>
    <mergeCell ref="H87:H92"/>
    <mergeCell ref="E89:E90"/>
    <mergeCell ref="F89:F90"/>
    <mergeCell ref="G89:G90"/>
    <mergeCell ref="G79:G80"/>
    <mergeCell ref="H79:H86"/>
    <mergeCell ref="E81:E82"/>
    <mergeCell ref="F81:F82"/>
    <mergeCell ref="G81:G82"/>
    <mergeCell ref="E83:E84"/>
    <mergeCell ref="F83:F84"/>
    <mergeCell ref="G83:G84"/>
    <mergeCell ref="B79:B86"/>
    <mergeCell ref="C79:C86"/>
    <mergeCell ref="D79:D86"/>
    <mergeCell ref="E79:E80"/>
    <mergeCell ref="F79:F80"/>
    <mergeCell ref="G68:G69"/>
    <mergeCell ref="B71:B74"/>
    <mergeCell ref="C71:C74"/>
    <mergeCell ref="D71:D74"/>
    <mergeCell ref="H71:H74"/>
    <mergeCell ref="B75:B78"/>
    <mergeCell ref="C75:C78"/>
    <mergeCell ref="D75:D78"/>
    <mergeCell ref="H75:H78"/>
    <mergeCell ref="E66:E67"/>
    <mergeCell ref="F66:F67"/>
    <mergeCell ref="G66:G67"/>
    <mergeCell ref="E68:E69"/>
    <mergeCell ref="F68:F69"/>
    <mergeCell ref="E64:E65"/>
    <mergeCell ref="F64:F65"/>
    <mergeCell ref="G64:G65"/>
    <mergeCell ref="B62:B70"/>
    <mergeCell ref="C62:C70"/>
    <mergeCell ref="D62:D70"/>
    <mergeCell ref="E62:E63"/>
    <mergeCell ref="F62:F63"/>
    <mergeCell ref="G62:G63"/>
    <mergeCell ref="H62:H70"/>
    <mergeCell ref="E56:E57"/>
    <mergeCell ref="F56:F57"/>
    <mergeCell ref="G56:G57"/>
    <mergeCell ref="E58:E59"/>
    <mergeCell ref="F58:F59"/>
    <mergeCell ref="G58:G59"/>
    <mergeCell ref="B54:B61"/>
    <mergeCell ref="C54:C61"/>
    <mergeCell ref="D54:D61"/>
    <mergeCell ref="E54:E55"/>
    <mergeCell ref="F54:F55"/>
    <mergeCell ref="G54:G55"/>
    <mergeCell ref="E60:E61"/>
    <mergeCell ref="F60:F61"/>
    <mergeCell ref="G60:G61"/>
    <mergeCell ref="E52:E53"/>
    <mergeCell ref="F52:F53"/>
    <mergeCell ref="G52:G53"/>
    <mergeCell ref="H54:H61"/>
    <mergeCell ref="F50:F51"/>
    <mergeCell ref="G50:G51"/>
    <mergeCell ref="B45:B53"/>
    <mergeCell ref="C45:C53"/>
    <mergeCell ref="D45:D53"/>
    <mergeCell ref="E45:E46"/>
    <mergeCell ref="F45:F46"/>
    <mergeCell ref="G45:G46"/>
    <mergeCell ref="E48:E49"/>
    <mergeCell ref="F48:F49"/>
    <mergeCell ref="G48:G49"/>
    <mergeCell ref="E50:E51"/>
    <mergeCell ref="E43:E44"/>
    <mergeCell ref="F43:F44"/>
    <mergeCell ref="G43:G44"/>
    <mergeCell ref="H45:H53"/>
    <mergeCell ref="B40:B44"/>
    <mergeCell ref="C40:C44"/>
    <mergeCell ref="D40:D44"/>
    <mergeCell ref="H40:H44"/>
    <mergeCell ref="E33:E34"/>
    <mergeCell ref="F33:F34"/>
    <mergeCell ref="G33:G34"/>
    <mergeCell ref="B36:B39"/>
    <mergeCell ref="C36:C39"/>
    <mergeCell ref="D36:D39"/>
    <mergeCell ref="H36:H39"/>
    <mergeCell ref="G29:G30"/>
    <mergeCell ref="H29:H35"/>
    <mergeCell ref="E31:E32"/>
    <mergeCell ref="F31:F32"/>
    <mergeCell ref="G31:G32"/>
    <mergeCell ref="B29:B35"/>
    <mergeCell ref="C29:C35"/>
    <mergeCell ref="D29:D35"/>
    <mergeCell ref="E29:E30"/>
    <mergeCell ref="F29:F30"/>
    <mergeCell ref="E27:E28"/>
    <mergeCell ref="F27:F28"/>
    <mergeCell ref="G27:G28"/>
    <mergeCell ref="B23:B28"/>
    <mergeCell ref="C23:C28"/>
    <mergeCell ref="D23:D28"/>
    <mergeCell ref="H23:H28"/>
    <mergeCell ref="E24:E25"/>
    <mergeCell ref="F24:F25"/>
    <mergeCell ref="G24:G25"/>
    <mergeCell ref="B15:B18"/>
    <mergeCell ref="C15:C18"/>
    <mergeCell ref="D15:D18"/>
    <mergeCell ref="H15:H18"/>
    <mergeCell ref="B19:B22"/>
    <mergeCell ref="C19:C22"/>
    <mergeCell ref="D19:D22"/>
    <mergeCell ref="H19:H22"/>
    <mergeCell ref="B7:B10"/>
    <mergeCell ref="C7:C10"/>
    <mergeCell ref="D7:D10"/>
    <mergeCell ref="H7:H10"/>
    <mergeCell ref="B11:B14"/>
    <mergeCell ref="C11:C14"/>
    <mergeCell ref="D11:D14"/>
    <mergeCell ref="H11:H14"/>
    <mergeCell ref="A1:I1"/>
    <mergeCell ref="E2:G2"/>
    <mergeCell ref="B3:B6"/>
    <mergeCell ref="C3:C6"/>
    <mergeCell ref="D3:D6"/>
    <mergeCell ref="H3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C6DC-760C-4DF7-99C6-8612B3A3DDDA}">
  <dimension ref="A1:G245"/>
  <sheetViews>
    <sheetView zoomScale="115" zoomScaleNormal="115" workbookViewId="0">
      <pane ySplit="1" topLeftCell="A2" activePane="bottomLeft" state="frozen"/>
      <selection pane="bottomLeft" activeCell="E4" sqref="E4:E7"/>
    </sheetView>
  </sheetViews>
  <sheetFormatPr defaultColWidth="9.140625" defaultRowHeight="15.75" x14ac:dyDescent="0.25"/>
  <cols>
    <col min="1" max="1" width="9.140625" style="17"/>
    <col min="2" max="2" width="99.85546875" style="14" customWidth="1"/>
    <col min="3" max="3" width="19.5703125" style="17" customWidth="1"/>
    <col min="4" max="4" width="21.5703125" style="17" customWidth="1"/>
    <col min="5" max="5" width="54" style="17" customWidth="1"/>
    <col min="6" max="6" width="91.28515625" style="14" customWidth="1"/>
    <col min="7" max="7" width="91.28515625" style="17" customWidth="1"/>
    <col min="8" max="16384" width="9.140625" style="14"/>
  </cols>
  <sheetData>
    <row r="1" spans="1:7" s="17" customFormat="1" ht="31.5" x14ac:dyDescent="0.25">
      <c r="A1" s="26" t="s">
        <v>215</v>
      </c>
      <c r="B1" s="26" t="s">
        <v>216</v>
      </c>
      <c r="C1" s="26" t="s">
        <v>217</v>
      </c>
      <c r="D1" s="26" t="s">
        <v>218</v>
      </c>
      <c r="E1" s="29" t="s">
        <v>218</v>
      </c>
      <c r="F1" s="26" t="s">
        <v>219</v>
      </c>
      <c r="G1" s="26" t="s">
        <v>220</v>
      </c>
    </row>
    <row r="2" spans="1:7" s="210" customFormat="1" x14ac:dyDescent="0.25">
      <c r="A2" s="30"/>
      <c r="B2" s="41" t="s">
        <v>221</v>
      </c>
      <c r="C2" s="30" t="s">
        <v>222</v>
      </c>
      <c r="D2" s="30">
        <v>718.4</v>
      </c>
      <c r="E2" s="31">
        <f>СПНС!G112</f>
        <v>2004.8406</v>
      </c>
      <c r="F2" s="41" t="s">
        <v>223</v>
      </c>
      <c r="G2" s="30" t="s">
        <v>224</v>
      </c>
    </row>
    <row r="3" spans="1:7" s="210" customFormat="1" x14ac:dyDescent="0.25">
      <c r="A3" s="30"/>
      <c r="B3" s="41" t="s">
        <v>225</v>
      </c>
      <c r="C3" s="30" t="s">
        <v>222</v>
      </c>
      <c r="D3" s="30">
        <v>1080.4000000000001</v>
      </c>
      <c r="E3" s="31">
        <f>СПП!G94</f>
        <v>1413.8358000000003</v>
      </c>
      <c r="F3" s="41" t="s">
        <v>226</v>
      </c>
      <c r="G3" s="30" t="s">
        <v>227</v>
      </c>
    </row>
    <row r="4" spans="1:7" s="210" customFormat="1" x14ac:dyDescent="0.25">
      <c r="A4" s="30"/>
      <c r="B4" s="41" t="s">
        <v>228</v>
      </c>
      <c r="C4" s="30" t="s">
        <v>222</v>
      </c>
      <c r="D4" s="30">
        <v>722.4</v>
      </c>
      <c r="E4" s="31">
        <v>1080.4000000000001</v>
      </c>
      <c r="F4" s="41" t="s">
        <v>229</v>
      </c>
      <c r="G4" s="30" t="s">
        <v>230</v>
      </c>
    </row>
    <row r="5" spans="1:7" s="210" customFormat="1" x14ac:dyDescent="0.25">
      <c r="A5" s="30"/>
      <c r="B5" s="41" t="s">
        <v>231</v>
      </c>
      <c r="C5" s="30" t="s">
        <v>222</v>
      </c>
      <c r="D5" s="30">
        <v>69.180000000000007</v>
      </c>
      <c r="E5" s="31">
        <v>722.4</v>
      </c>
      <c r="F5" s="41" t="s">
        <v>232</v>
      </c>
      <c r="G5" s="30" t="s">
        <v>230</v>
      </c>
    </row>
    <row r="6" spans="1:7" s="210" customFormat="1" x14ac:dyDescent="0.25">
      <c r="A6" s="30"/>
      <c r="B6" s="41" t="s">
        <v>286</v>
      </c>
      <c r="C6" s="30" t="s">
        <v>222</v>
      </c>
      <c r="D6" s="30"/>
      <c r="E6" s="31">
        <v>718.4</v>
      </c>
      <c r="F6" s="41"/>
      <c r="G6" s="30"/>
    </row>
    <row r="7" spans="1:7" s="210" customFormat="1" x14ac:dyDescent="0.25">
      <c r="A7" s="30"/>
      <c r="B7" s="41" t="s">
        <v>287</v>
      </c>
      <c r="C7" s="30" t="s">
        <v>222</v>
      </c>
      <c r="D7" s="30"/>
      <c r="E7" s="31">
        <v>69.180000000000007</v>
      </c>
      <c r="F7" s="41"/>
      <c r="G7" s="30"/>
    </row>
    <row r="8" spans="1:7" x14ac:dyDescent="0.25">
      <c r="A8" s="27"/>
      <c r="B8" s="28" t="s">
        <v>233</v>
      </c>
      <c r="C8" s="27" t="s">
        <v>222</v>
      </c>
      <c r="D8" s="27">
        <v>3095</v>
      </c>
      <c r="E8" s="32"/>
      <c r="F8" s="28" t="s">
        <v>234</v>
      </c>
      <c r="G8" s="27" t="s">
        <v>235</v>
      </c>
    </row>
    <row r="9" spans="1:7" x14ac:dyDescent="0.25">
      <c r="A9" s="27"/>
      <c r="B9" s="28" t="s">
        <v>236</v>
      </c>
      <c r="C9" s="27" t="s">
        <v>222</v>
      </c>
      <c r="D9" s="27">
        <v>3095</v>
      </c>
      <c r="E9" s="32"/>
      <c r="F9" s="28" t="s">
        <v>237</v>
      </c>
      <c r="G9" s="27" t="s">
        <v>238</v>
      </c>
    </row>
    <row r="10" spans="1:7" x14ac:dyDescent="0.25">
      <c r="A10" s="27"/>
      <c r="B10" s="28" t="s">
        <v>239</v>
      </c>
      <c r="C10" s="27" t="s">
        <v>222</v>
      </c>
      <c r="D10" s="27">
        <v>3095</v>
      </c>
      <c r="E10" s="32"/>
      <c r="F10" s="28" t="s">
        <v>237</v>
      </c>
      <c r="G10" s="27" t="s">
        <v>238</v>
      </c>
    </row>
    <row r="11" spans="1:7" x14ac:dyDescent="0.25">
      <c r="A11" s="27"/>
      <c r="B11" s="28" t="s">
        <v>240</v>
      </c>
      <c r="C11" s="27" t="s">
        <v>222</v>
      </c>
      <c r="D11" s="27">
        <v>3095</v>
      </c>
      <c r="E11" s="32"/>
      <c r="F11" s="28" t="s">
        <v>237</v>
      </c>
      <c r="G11" s="27" t="s">
        <v>238</v>
      </c>
    </row>
    <row r="12" spans="1:7" x14ac:dyDescent="0.25">
      <c r="A12" s="27"/>
      <c r="B12" s="28" t="s">
        <v>241</v>
      </c>
      <c r="C12" s="27" t="s">
        <v>222</v>
      </c>
      <c r="D12" s="27">
        <v>22103</v>
      </c>
      <c r="E12" s="32"/>
      <c r="F12" s="28" t="s">
        <v>242</v>
      </c>
      <c r="G12" s="27" t="s">
        <v>243</v>
      </c>
    </row>
    <row r="13" spans="1:7" x14ac:dyDescent="0.25">
      <c r="A13" s="27"/>
      <c r="B13" s="28" t="s">
        <v>244</v>
      </c>
      <c r="C13" s="27" t="s">
        <v>222</v>
      </c>
      <c r="D13" s="27">
        <v>22103</v>
      </c>
      <c r="E13" s="32"/>
      <c r="F13" s="28" t="s">
        <v>245</v>
      </c>
      <c r="G13" s="27" t="s">
        <v>246</v>
      </c>
    </row>
    <row r="14" spans="1:7" x14ac:dyDescent="0.25">
      <c r="A14" s="27"/>
      <c r="B14" s="28" t="s">
        <v>247</v>
      </c>
      <c r="C14" s="27" t="s">
        <v>248</v>
      </c>
      <c r="D14" s="27">
        <v>9</v>
      </c>
      <c r="E14" s="32"/>
      <c r="F14" s="28" t="s">
        <v>249</v>
      </c>
      <c r="G14" s="27" t="s">
        <v>250</v>
      </c>
    </row>
    <row r="15" spans="1:7" x14ac:dyDescent="0.25">
      <c r="A15" s="27"/>
      <c r="B15" s="28" t="s">
        <v>251</v>
      </c>
      <c r="C15" s="27" t="s">
        <v>248</v>
      </c>
      <c r="D15" s="27">
        <v>1</v>
      </c>
      <c r="E15" s="32"/>
      <c r="F15" s="28" t="s">
        <v>252</v>
      </c>
      <c r="G15" s="27" t="s">
        <v>250</v>
      </c>
    </row>
    <row r="16" spans="1:7" x14ac:dyDescent="0.25">
      <c r="A16" s="27"/>
      <c r="B16" s="28" t="s">
        <v>253</v>
      </c>
      <c r="C16" s="27" t="s">
        <v>248</v>
      </c>
      <c r="D16" s="27">
        <v>9</v>
      </c>
      <c r="E16" s="32"/>
      <c r="F16" s="28" t="s">
        <v>254</v>
      </c>
      <c r="G16" s="27" t="s">
        <v>250</v>
      </c>
    </row>
    <row r="17" spans="1:7" x14ac:dyDescent="0.25">
      <c r="A17" s="27"/>
      <c r="B17" s="28" t="s">
        <v>255</v>
      </c>
      <c r="C17" s="27" t="s">
        <v>248</v>
      </c>
      <c r="D17" s="27">
        <v>8</v>
      </c>
      <c r="E17" s="32"/>
      <c r="F17" s="28" t="s">
        <v>256</v>
      </c>
      <c r="G17" s="27" t="s">
        <v>250</v>
      </c>
    </row>
    <row r="18" spans="1:7" x14ac:dyDescent="0.25">
      <c r="A18" s="27"/>
      <c r="B18" s="28" t="s">
        <v>257</v>
      </c>
      <c r="C18" s="27" t="s">
        <v>248</v>
      </c>
      <c r="D18" s="27">
        <v>5</v>
      </c>
      <c r="E18" s="32"/>
      <c r="F18" s="28" t="s">
        <v>258</v>
      </c>
      <c r="G18" s="27" t="s">
        <v>259</v>
      </c>
    </row>
    <row r="19" spans="1:7" x14ac:dyDescent="0.25">
      <c r="A19" s="27"/>
      <c r="B19" s="28" t="s">
        <v>260</v>
      </c>
      <c r="C19" s="27" t="s">
        <v>248</v>
      </c>
      <c r="D19" s="27">
        <v>28</v>
      </c>
      <c r="E19" s="32"/>
      <c r="F19" s="28" t="s">
        <v>261</v>
      </c>
      <c r="G19" s="27" t="s">
        <v>259</v>
      </c>
    </row>
    <row r="20" spans="1:7" x14ac:dyDescent="0.25">
      <c r="A20" s="27"/>
      <c r="B20" s="28" t="s">
        <v>262</v>
      </c>
      <c r="C20" s="27" t="s">
        <v>222</v>
      </c>
      <c r="D20" s="27">
        <v>2312</v>
      </c>
      <c r="E20" s="32">
        <f>ВОП!C59</f>
        <v>447.5</v>
      </c>
      <c r="F20" s="28" t="s">
        <v>263</v>
      </c>
      <c r="G20" s="27" t="s">
        <v>264</v>
      </c>
    </row>
    <row r="21" spans="1:7" x14ac:dyDescent="0.25">
      <c r="A21" s="27"/>
      <c r="B21" s="28" t="s">
        <v>265</v>
      </c>
      <c r="C21" s="27" t="s">
        <v>222</v>
      </c>
      <c r="D21" s="27">
        <v>154.19999999999999</v>
      </c>
      <c r="E21" s="32"/>
      <c r="F21" s="28" t="s">
        <v>266</v>
      </c>
      <c r="G21" s="27" t="s">
        <v>267</v>
      </c>
    </row>
    <row r="22" spans="1:7" ht="31.5" x14ac:dyDescent="0.25">
      <c r="A22" s="27"/>
      <c r="B22" s="28" t="s">
        <v>268</v>
      </c>
      <c r="C22" s="27" t="s">
        <v>222</v>
      </c>
      <c r="D22" s="27">
        <v>36.4</v>
      </c>
      <c r="E22" s="32"/>
      <c r="F22" s="28" t="s">
        <v>269</v>
      </c>
      <c r="G22" s="27" t="s">
        <v>267</v>
      </c>
    </row>
    <row r="23" spans="1:7" x14ac:dyDescent="0.25">
      <c r="A23" s="27"/>
      <c r="B23" s="28" t="s">
        <v>270</v>
      </c>
      <c r="C23" s="27" t="s">
        <v>222</v>
      </c>
      <c r="D23" s="27" t="s">
        <v>271</v>
      </c>
      <c r="E23" s="32"/>
      <c r="F23" s="28" t="s">
        <v>272</v>
      </c>
      <c r="G23" s="27" t="s">
        <v>273</v>
      </c>
    </row>
    <row r="24" spans="1:7" x14ac:dyDescent="0.25">
      <c r="A24" s="27"/>
      <c r="B24" s="28" t="s">
        <v>274</v>
      </c>
      <c r="C24" s="27" t="s">
        <v>222</v>
      </c>
      <c r="D24" s="27" t="s">
        <v>275</v>
      </c>
      <c r="E24" s="32"/>
      <c r="F24" s="28" t="s">
        <v>276</v>
      </c>
      <c r="G24" s="27" t="s">
        <v>277</v>
      </c>
    </row>
    <row r="25" spans="1:7" x14ac:dyDescent="0.25">
      <c r="A25" s="27"/>
      <c r="B25" s="28" t="s">
        <v>278</v>
      </c>
      <c r="C25" s="27" t="s">
        <v>222</v>
      </c>
      <c r="D25" s="27" t="s">
        <v>275</v>
      </c>
      <c r="E25" s="32"/>
      <c r="F25" s="28" t="s">
        <v>276</v>
      </c>
      <c r="G25" s="27" t="s">
        <v>277</v>
      </c>
    </row>
    <row r="26" spans="1:7" x14ac:dyDescent="0.25">
      <c r="A26" s="27"/>
      <c r="B26" s="28" t="s">
        <v>279</v>
      </c>
      <c r="C26" s="27" t="s">
        <v>248</v>
      </c>
      <c r="D26" s="27">
        <v>1</v>
      </c>
      <c r="E26" s="32"/>
      <c r="F26" s="28" t="s">
        <v>280</v>
      </c>
      <c r="G26" s="27" t="s">
        <v>246</v>
      </c>
    </row>
    <row r="27" spans="1:7" x14ac:dyDescent="0.25">
      <c r="A27" s="27"/>
      <c r="B27" s="28" t="s">
        <v>281</v>
      </c>
      <c r="C27" s="27" t="s">
        <v>248</v>
      </c>
      <c r="D27" s="27">
        <v>4</v>
      </c>
      <c r="E27" s="32"/>
      <c r="F27" s="28" t="s">
        <v>282</v>
      </c>
      <c r="G27" s="27" t="s">
        <v>246</v>
      </c>
    </row>
    <row r="28" spans="1:7" x14ac:dyDescent="0.25">
      <c r="A28" s="27"/>
      <c r="B28" s="28" t="s">
        <v>283</v>
      </c>
      <c r="C28" s="27" t="s">
        <v>284</v>
      </c>
      <c r="D28" s="27" t="s">
        <v>275</v>
      </c>
      <c r="E28" s="32"/>
      <c r="F28" s="28" t="s">
        <v>285</v>
      </c>
      <c r="G28" s="27" t="s">
        <v>246</v>
      </c>
    </row>
    <row r="29" spans="1:7" x14ac:dyDescent="0.25">
      <c r="A29" s="46"/>
      <c r="B29" s="49" t="s">
        <v>322</v>
      </c>
      <c r="C29" s="85" t="s">
        <v>248</v>
      </c>
      <c r="D29" s="46">
        <v>9</v>
      </c>
      <c r="E29" s="48"/>
      <c r="F29" s="47"/>
    </row>
    <row r="30" spans="1:7" x14ac:dyDescent="0.25">
      <c r="A30" s="46"/>
      <c r="B30" s="49" t="s">
        <v>323</v>
      </c>
      <c r="C30" s="85" t="s">
        <v>248</v>
      </c>
      <c r="D30" s="46">
        <v>1</v>
      </c>
      <c r="E30" s="48"/>
      <c r="F30" s="47"/>
    </row>
    <row r="31" spans="1:7" x14ac:dyDescent="0.25">
      <c r="A31" s="46"/>
      <c r="B31" s="47" t="s">
        <v>298</v>
      </c>
      <c r="C31" s="85" t="s">
        <v>248</v>
      </c>
      <c r="D31" s="46">
        <v>1</v>
      </c>
      <c r="E31" s="48"/>
      <c r="F31" s="47"/>
    </row>
    <row r="32" spans="1:7" x14ac:dyDescent="0.25">
      <c r="A32" s="46"/>
      <c r="B32" s="49" t="s">
        <v>324</v>
      </c>
      <c r="C32" s="85" t="s">
        <v>248</v>
      </c>
      <c r="D32" s="46">
        <v>1</v>
      </c>
      <c r="E32" s="48"/>
      <c r="F32" s="47"/>
    </row>
    <row r="33" spans="1:6" ht="31.5" x14ac:dyDescent="0.25">
      <c r="A33" s="46"/>
      <c r="B33" s="47" t="s">
        <v>300</v>
      </c>
      <c r="C33" s="85" t="s">
        <v>248</v>
      </c>
      <c r="D33" s="46">
        <v>3</v>
      </c>
      <c r="E33" s="48"/>
      <c r="F33" s="47"/>
    </row>
    <row r="34" spans="1:6" ht="31.5" x14ac:dyDescent="0.25">
      <c r="A34" s="46"/>
      <c r="B34" s="47" t="s">
        <v>302</v>
      </c>
      <c r="C34" s="85" t="s">
        <v>248</v>
      </c>
      <c r="D34" s="46">
        <v>2</v>
      </c>
      <c r="E34" s="48"/>
      <c r="F34" s="47"/>
    </row>
    <row r="35" spans="1:6" ht="31.5" x14ac:dyDescent="0.25">
      <c r="A35" s="46"/>
      <c r="B35" s="49" t="s">
        <v>368</v>
      </c>
      <c r="C35" s="85" t="s">
        <v>248</v>
      </c>
      <c r="D35" s="46">
        <v>9</v>
      </c>
      <c r="E35" s="48"/>
      <c r="F35" s="47"/>
    </row>
    <row r="36" spans="1:6" ht="31.5" x14ac:dyDescent="0.25">
      <c r="A36" s="46"/>
      <c r="B36" s="47" t="s">
        <v>305</v>
      </c>
      <c r="C36" s="85" t="s">
        <v>248</v>
      </c>
      <c r="D36" s="46">
        <v>1</v>
      </c>
      <c r="E36" s="48"/>
      <c r="F36" s="47"/>
    </row>
    <row r="37" spans="1:6" ht="31.5" x14ac:dyDescent="0.25">
      <c r="A37" s="46"/>
      <c r="B37" s="47" t="s">
        <v>306</v>
      </c>
      <c r="C37" s="85" t="s">
        <v>248</v>
      </c>
      <c r="D37" s="46">
        <v>1</v>
      </c>
      <c r="E37" s="48"/>
      <c r="F37" s="47"/>
    </row>
    <row r="38" spans="1:6" x14ac:dyDescent="0.25">
      <c r="A38" s="46"/>
      <c r="B38" s="47" t="s">
        <v>307</v>
      </c>
      <c r="C38" s="85" t="s">
        <v>248</v>
      </c>
      <c r="D38" s="46">
        <v>8</v>
      </c>
      <c r="E38" s="48" t="s">
        <v>308</v>
      </c>
      <c r="F38" s="47"/>
    </row>
    <row r="39" spans="1:6" x14ac:dyDescent="0.25">
      <c r="A39" s="46"/>
      <c r="B39" s="49" t="s">
        <v>369</v>
      </c>
      <c r="C39" s="85" t="s">
        <v>248</v>
      </c>
      <c r="D39" s="46">
        <v>8</v>
      </c>
      <c r="E39" s="48" t="s">
        <v>308</v>
      </c>
      <c r="F39" s="47"/>
    </row>
    <row r="40" spans="1:6" x14ac:dyDescent="0.25">
      <c r="A40" s="46"/>
      <c r="B40" s="47" t="s">
        <v>311</v>
      </c>
      <c r="C40" s="85" t="s">
        <v>248</v>
      </c>
      <c r="D40" s="46">
        <v>1</v>
      </c>
      <c r="E40" s="48" t="s">
        <v>308</v>
      </c>
      <c r="F40" s="47"/>
    </row>
    <row r="41" spans="1:6" x14ac:dyDescent="0.25">
      <c r="A41" s="46"/>
      <c r="B41" s="49" t="s">
        <v>369</v>
      </c>
      <c r="C41" s="85" t="s">
        <v>248</v>
      </c>
      <c r="D41" s="46">
        <v>1</v>
      </c>
      <c r="E41" s="48" t="s">
        <v>312</v>
      </c>
      <c r="F41" s="47"/>
    </row>
    <row r="42" spans="1:6" x14ac:dyDescent="0.25">
      <c r="A42" s="46"/>
      <c r="B42" s="47" t="s">
        <v>311</v>
      </c>
      <c r="C42" s="85" t="s">
        <v>248</v>
      </c>
      <c r="D42" s="46">
        <v>1</v>
      </c>
      <c r="E42" s="48" t="s">
        <v>312</v>
      </c>
      <c r="F42" s="47"/>
    </row>
    <row r="43" spans="1:6" x14ac:dyDescent="0.25">
      <c r="A43" s="46"/>
      <c r="B43" s="49" t="s">
        <v>370</v>
      </c>
      <c r="C43" s="85" t="s">
        <v>248</v>
      </c>
      <c r="D43" s="46">
        <v>1</v>
      </c>
      <c r="E43" s="48" t="s">
        <v>308</v>
      </c>
      <c r="F43" s="47"/>
    </row>
    <row r="44" spans="1:6" ht="31.5" x14ac:dyDescent="0.25">
      <c r="A44" s="46"/>
      <c r="B44" s="47" t="s">
        <v>314</v>
      </c>
      <c r="C44" s="85" t="s">
        <v>248</v>
      </c>
      <c r="D44" s="46">
        <v>2</v>
      </c>
      <c r="E44" s="48" t="s">
        <v>315</v>
      </c>
      <c r="F44" s="47"/>
    </row>
    <row r="45" spans="1:6" x14ac:dyDescent="0.25">
      <c r="A45" s="46"/>
      <c r="B45" s="47" t="s">
        <v>316</v>
      </c>
      <c r="C45" s="85" t="s">
        <v>248</v>
      </c>
      <c r="D45" s="46">
        <v>9</v>
      </c>
      <c r="E45" s="48"/>
      <c r="F45" s="47"/>
    </row>
    <row r="46" spans="1:6" x14ac:dyDescent="0.25">
      <c r="A46" s="46"/>
      <c r="B46" s="47" t="s">
        <v>318</v>
      </c>
      <c r="C46" s="85" t="s">
        <v>248</v>
      </c>
      <c r="D46" s="46">
        <v>5</v>
      </c>
      <c r="E46" s="48"/>
      <c r="F46" s="47"/>
    </row>
    <row r="47" spans="1:6" x14ac:dyDescent="0.25">
      <c r="A47" s="46"/>
      <c r="B47" s="47" t="s">
        <v>319</v>
      </c>
      <c r="C47" s="85" t="s">
        <v>248</v>
      </c>
      <c r="D47" s="46">
        <v>9</v>
      </c>
      <c r="E47" s="48"/>
      <c r="F47" s="47"/>
    </row>
    <row r="48" spans="1:6" x14ac:dyDescent="0.25">
      <c r="A48" s="46"/>
      <c r="B48" s="47" t="s">
        <v>321</v>
      </c>
      <c r="C48" s="85" t="s">
        <v>248</v>
      </c>
      <c r="D48" s="46">
        <v>10</v>
      </c>
      <c r="E48" s="48"/>
      <c r="F48" s="47"/>
    </row>
    <row r="49" spans="1:7" x14ac:dyDescent="0.25">
      <c r="A49" s="46"/>
      <c r="B49" s="47"/>
      <c r="C49" s="46"/>
      <c r="D49" s="46"/>
      <c r="E49" s="48"/>
      <c r="F49" s="47"/>
    </row>
    <row r="50" spans="1:7" s="211" customFormat="1" x14ac:dyDescent="0.25">
      <c r="A50" s="86"/>
      <c r="B50" s="87"/>
      <c r="C50" s="86"/>
      <c r="D50" s="86"/>
      <c r="E50" s="88"/>
      <c r="F50" s="87"/>
      <c r="G50" s="89"/>
    </row>
    <row r="51" spans="1:7" s="211" customFormat="1" ht="47.25" x14ac:dyDescent="0.25">
      <c r="A51" s="86"/>
      <c r="B51" s="87" t="s">
        <v>371</v>
      </c>
      <c r="C51" s="91" t="s">
        <v>248</v>
      </c>
      <c r="D51" s="86">
        <v>14</v>
      </c>
      <c r="E51" s="88"/>
      <c r="F51" s="87"/>
      <c r="G51" s="89"/>
    </row>
    <row r="52" spans="1:7" s="211" customFormat="1" ht="47.25" x14ac:dyDescent="0.25">
      <c r="A52" s="86"/>
      <c r="B52" s="87" t="s">
        <v>372</v>
      </c>
      <c r="C52" s="91" t="s">
        <v>248</v>
      </c>
      <c r="D52" s="86">
        <v>13</v>
      </c>
      <c r="E52" s="88"/>
      <c r="F52" s="87"/>
      <c r="G52" s="89"/>
    </row>
    <row r="53" spans="1:7" s="211" customFormat="1" x14ac:dyDescent="0.25">
      <c r="A53" s="86"/>
      <c r="B53" s="87" t="s">
        <v>373</v>
      </c>
      <c r="C53" s="91" t="s">
        <v>248</v>
      </c>
      <c r="D53" s="86">
        <v>1</v>
      </c>
      <c r="E53" s="88"/>
      <c r="F53" s="87"/>
      <c r="G53" s="89"/>
    </row>
    <row r="54" spans="1:7" s="211" customFormat="1" x14ac:dyDescent="0.25">
      <c r="A54" s="86"/>
      <c r="B54" s="87" t="s">
        <v>374</v>
      </c>
      <c r="C54" s="91" t="s">
        <v>248</v>
      </c>
      <c r="D54" s="86">
        <v>1</v>
      </c>
      <c r="E54" s="88"/>
      <c r="F54" s="87"/>
      <c r="G54" s="89"/>
    </row>
    <row r="55" spans="1:7" s="211" customFormat="1" x14ac:dyDescent="0.25">
      <c r="A55" s="86"/>
      <c r="B55" s="87" t="s">
        <v>375</v>
      </c>
      <c r="C55" s="91" t="s">
        <v>248</v>
      </c>
      <c r="D55" s="86">
        <v>1</v>
      </c>
      <c r="E55" s="88"/>
      <c r="F55" s="87"/>
      <c r="G55" s="89"/>
    </row>
    <row r="56" spans="1:7" s="211" customFormat="1" x14ac:dyDescent="0.25">
      <c r="A56" s="86"/>
      <c r="B56" s="87" t="s">
        <v>376</v>
      </c>
      <c r="C56" s="91" t="s">
        <v>248</v>
      </c>
      <c r="D56" s="86">
        <v>1</v>
      </c>
      <c r="E56" s="88"/>
      <c r="F56" s="87"/>
      <c r="G56" s="89"/>
    </row>
    <row r="57" spans="1:7" s="211" customFormat="1" x14ac:dyDescent="0.25">
      <c r="A57" s="86"/>
      <c r="B57" s="87" t="s">
        <v>377</v>
      </c>
      <c r="C57" s="91" t="s">
        <v>248</v>
      </c>
      <c r="D57" s="86">
        <v>1</v>
      </c>
      <c r="E57" s="88"/>
      <c r="F57" s="87"/>
      <c r="G57" s="89"/>
    </row>
    <row r="58" spans="1:7" s="211" customFormat="1" x14ac:dyDescent="0.25">
      <c r="A58" s="86"/>
      <c r="B58" s="87" t="s">
        <v>378</v>
      </c>
      <c r="C58" s="91" t="s">
        <v>248</v>
      </c>
      <c r="D58" s="86">
        <v>1</v>
      </c>
      <c r="E58" s="88"/>
      <c r="F58" s="87"/>
      <c r="G58" s="89"/>
    </row>
    <row r="59" spans="1:7" s="211" customFormat="1" x14ac:dyDescent="0.25">
      <c r="A59" s="90"/>
      <c r="B59" s="212" t="s">
        <v>379</v>
      </c>
      <c r="C59" s="91" t="s">
        <v>248</v>
      </c>
      <c r="D59" s="90">
        <v>2</v>
      </c>
      <c r="E59" s="90"/>
      <c r="F59" s="212"/>
      <c r="G59" s="89"/>
    </row>
    <row r="60" spans="1:7" s="211" customFormat="1" ht="63" x14ac:dyDescent="0.25">
      <c r="A60" s="90"/>
      <c r="B60" s="212" t="s">
        <v>395</v>
      </c>
      <c r="C60" s="91" t="s">
        <v>248</v>
      </c>
      <c r="D60" s="90">
        <v>2</v>
      </c>
      <c r="E60" s="90"/>
      <c r="F60" s="212"/>
      <c r="G60" s="89"/>
    </row>
    <row r="61" spans="1:7" s="211" customFormat="1" x14ac:dyDescent="0.25">
      <c r="A61" s="90"/>
      <c r="B61" s="212" t="s">
        <v>381</v>
      </c>
      <c r="C61" s="91" t="s">
        <v>248</v>
      </c>
      <c r="D61" s="90">
        <v>1</v>
      </c>
      <c r="E61" s="90"/>
      <c r="F61" s="212"/>
      <c r="G61" s="89"/>
    </row>
    <row r="62" spans="1:7" s="211" customFormat="1" ht="63" x14ac:dyDescent="0.25">
      <c r="A62" s="90"/>
      <c r="B62" s="212" t="s">
        <v>394</v>
      </c>
      <c r="C62" s="91" t="s">
        <v>248</v>
      </c>
      <c r="D62" s="90">
        <v>5</v>
      </c>
      <c r="E62" s="90"/>
      <c r="F62" s="212"/>
      <c r="G62" s="89"/>
    </row>
    <row r="63" spans="1:7" s="211" customFormat="1" ht="31.5" x14ac:dyDescent="0.25">
      <c r="A63" s="90"/>
      <c r="B63" s="212" t="s">
        <v>383</v>
      </c>
      <c r="C63" s="91" t="s">
        <v>248</v>
      </c>
      <c r="D63" s="90">
        <v>28</v>
      </c>
      <c r="E63" s="90"/>
      <c r="F63" s="212"/>
      <c r="G63" s="89"/>
    </row>
    <row r="64" spans="1:7" s="211" customFormat="1" x14ac:dyDescent="0.25">
      <c r="A64" s="90"/>
      <c r="B64" s="212" t="s">
        <v>384</v>
      </c>
      <c r="C64" s="91" t="s">
        <v>248</v>
      </c>
      <c r="D64" s="90">
        <v>2</v>
      </c>
      <c r="E64" s="90"/>
      <c r="F64" s="212"/>
      <c r="G64" s="89"/>
    </row>
    <row r="65" spans="1:7" s="211" customFormat="1" ht="31.5" x14ac:dyDescent="0.25">
      <c r="A65" s="90"/>
      <c r="B65" s="212" t="s">
        <v>385</v>
      </c>
      <c r="C65" s="91" t="s">
        <v>248</v>
      </c>
      <c r="D65" s="90">
        <v>6</v>
      </c>
      <c r="E65" s="90"/>
      <c r="F65" s="212"/>
      <c r="G65" s="89"/>
    </row>
    <row r="66" spans="1:7" s="211" customFormat="1" ht="31.5" x14ac:dyDescent="0.25">
      <c r="A66" s="90"/>
      <c r="B66" s="212" t="s">
        <v>386</v>
      </c>
      <c r="C66" s="91" t="s">
        <v>248</v>
      </c>
      <c r="D66" s="90">
        <v>2</v>
      </c>
      <c r="E66" s="90"/>
      <c r="F66" s="212"/>
      <c r="G66" s="89"/>
    </row>
    <row r="67" spans="1:7" s="211" customFormat="1" x14ac:dyDescent="0.25">
      <c r="A67" s="90"/>
      <c r="B67" s="212" t="s">
        <v>387</v>
      </c>
      <c r="C67" s="91" t="s">
        <v>248</v>
      </c>
      <c r="D67" s="90">
        <v>2</v>
      </c>
      <c r="E67" s="90"/>
      <c r="F67" s="212"/>
      <c r="G67" s="89"/>
    </row>
    <row r="68" spans="1:7" s="211" customFormat="1" ht="31.5" x14ac:dyDescent="0.25">
      <c r="A68" s="90"/>
      <c r="B68" s="212" t="s">
        <v>388</v>
      </c>
      <c r="C68" s="91" t="s">
        <v>248</v>
      </c>
      <c r="D68" s="90">
        <v>1</v>
      </c>
      <c r="E68" s="90"/>
      <c r="F68" s="212"/>
      <c r="G68" s="89"/>
    </row>
    <row r="69" spans="1:7" s="211" customFormat="1" ht="31.5" x14ac:dyDescent="0.25">
      <c r="A69" s="97"/>
      <c r="B69" s="213" t="s">
        <v>389</v>
      </c>
      <c r="C69" s="96" t="s">
        <v>248</v>
      </c>
      <c r="D69" s="97">
        <v>1</v>
      </c>
      <c r="E69" s="97"/>
      <c r="F69" s="213"/>
      <c r="G69" s="89"/>
    </row>
    <row r="70" spans="1:7" x14ac:dyDescent="0.25">
      <c r="A70" s="16"/>
      <c r="B70" s="13"/>
      <c r="C70" s="16"/>
      <c r="D70" s="16"/>
      <c r="E70" s="16"/>
      <c r="F70" s="13"/>
      <c r="G70" s="16"/>
    </row>
    <row r="71" spans="1:7" s="15" customFormat="1" x14ac:dyDescent="0.25">
      <c r="A71" s="98"/>
      <c r="B71" s="214" t="s">
        <v>391</v>
      </c>
      <c r="C71" s="98"/>
      <c r="D71" s="98"/>
      <c r="E71" s="98"/>
      <c r="F71" s="214"/>
      <c r="G71" s="98"/>
    </row>
    <row r="72" spans="1:7" x14ac:dyDescent="0.25">
      <c r="A72" s="16"/>
      <c r="B72" s="13" t="s">
        <v>18</v>
      </c>
      <c r="C72" s="16" t="s">
        <v>392</v>
      </c>
      <c r="D72" s="16">
        <v>447.5</v>
      </c>
      <c r="E72" s="16"/>
      <c r="F72" s="13"/>
      <c r="G72" s="16"/>
    </row>
    <row r="73" spans="1:7" x14ac:dyDescent="0.25">
      <c r="A73" s="16"/>
      <c r="B73" s="13" t="s">
        <v>6</v>
      </c>
      <c r="C73" s="16" t="s">
        <v>392</v>
      </c>
      <c r="D73" s="16">
        <v>382.46000000000004</v>
      </c>
      <c r="E73" s="16"/>
      <c r="F73" s="13"/>
      <c r="G73" s="16"/>
    </row>
    <row r="74" spans="1:7" x14ac:dyDescent="0.25">
      <c r="A74" s="16"/>
      <c r="B74" s="13" t="s">
        <v>10</v>
      </c>
      <c r="C74" s="16" t="s">
        <v>392</v>
      </c>
      <c r="D74" s="16">
        <v>80.8</v>
      </c>
      <c r="E74" s="16"/>
      <c r="F74" s="13"/>
      <c r="G74" s="16"/>
    </row>
    <row r="75" spans="1:7" x14ac:dyDescent="0.25">
      <c r="A75" s="16"/>
      <c r="B75" s="13" t="s">
        <v>390</v>
      </c>
      <c r="C75" s="16" t="s">
        <v>392</v>
      </c>
      <c r="D75" s="16">
        <v>23.8</v>
      </c>
      <c r="E75" s="16"/>
      <c r="F75" s="13"/>
      <c r="G75" s="16"/>
    </row>
    <row r="76" spans="1:7" x14ac:dyDescent="0.25">
      <c r="A76" s="16"/>
      <c r="B76" s="13"/>
      <c r="C76" s="16"/>
      <c r="D76" s="16"/>
      <c r="E76" s="16"/>
      <c r="F76" s="13"/>
      <c r="G76" s="16"/>
    </row>
    <row r="77" spans="1:7" x14ac:dyDescent="0.25">
      <c r="A77" s="16"/>
      <c r="B77" s="214" t="s">
        <v>393</v>
      </c>
      <c r="C77" s="16"/>
      <c r="D77" s="16"/>
      <c r="E77" s="16"/>
      <c r="F77" s="13"/>
      <c r="G77" s="16"/>
    </row>
    <row r="78" spans="1:7" x14ac:dyDescent="0.25">
      <c r="A78" s="16"/>
      <c r="B78" s="13" t="s">
        <v>5</v>
      </c>
      <c r="C78" s="16" t="s">
        <v>392</v>
      </c>
      <c r="D78" s="16">
        <v>988.89999999999986</v>
      </c>
      <c r="E78" s="16"/>
      <c r="F78" s="13"/>
      <c r="G78" s="16"/>
    </row>
    <row r="79" spans="1:7" x14ac:dyDescent="0.25">
      <c r="A79" s="16"/>
      <c r="B79" s="13" t="s">
        <v>16</v>
      </c>
      <c r="C79" s="16" t="s">
        <v>392</v>
      </c>
      <c r="D79" s="16">
        <v>202.47</v>
      </c>
      <c r="E79" s="16"/>
      <c r="F79" s="13"/>
      <c r="G79" s="16"/>
    </row>
    <row r="80" spans="1:7" x14ac:dyDescent="0.25">
      <c r="A80" s="16"/>
      <c r="B80" s="13" t="s">
        <v>9</v>
      </c>
      <c r="C80" s="16" t="s">
        <v>392</v>
      </c>
      <c r="D80" s="16">
        <v>302.8</v>
      </c>
      <c r="E80" s="16"/>
      <c r="F80" s="13"/>
      <c r="G80" s="16"/>
    </row>
    <row r="81" spans="1:7" x14ac:dyDescent="0.25">
      <c r="A81" s="16"/>
      <c r="B81" s="13" t="s">
        <v>8</v>
      </c>
      <c r="C81" s="16" t="s">
        <v>392</v>
      </c>
      <c r="D81" s="16">
        <v>126.30000000000001</v>
      </c>
      <c r="E81" s="16"/>
      <c r="F81" s="13"/>
      <c r="G81" s="16"/>
    </row>
    <row r="82" spans="1:7" x14ac:dyDescent="0.25">
      <c r="A82" s="16"/>
      <c r="B82" s="13" t="s">
        <v>11</v>
      </c>
      <c r="C82" s="16" t="s">
        <v>392</v>
      </c>
      <c r="D82" s="16">
        <v>1092.71</v>
      </c>
      <c r="E82" s="16"/>
      <c r="F82" s="13"/>
      <c r="G82" s="16"/>
    </row>
    <row r="83" spans="1:7" x14ac:dyDescent="0.25">
      <c r="A83" s="16"/>
      <c r="B83" s="13"/>
      <c r="C83" s="16"/>
      <c r="D83" s="16"/>
      <c r="E83" s="16"/>
      <c r="F83" s="13"/>
      <c r="G83" s="16"/>
    </row>
    <row r="84" spans="1:7" x14ac:dyDescent="0.25">
      <c r="A84" s="16"/>
      <c r="B84" s="13"/>
      <c r="C84" s="16"/>
      <c r="D84" s="16"/>
      <c r="E84" s="16"/>
      <c r="F84" s="13"/>
      <c r="G84" s="16"/>
    </row>
    <row r="85" spans="1:7" ht="47.25" x14ac:dyDescent="0.25">
      <c r="A85" s="16">
        <v>1</v>
      </c>
      <c r="B85" s="13" t="s">
        <v>450</v>
      </c>
      <c r="C85" s="16" t="s">
        <v>392</v>
      </c>
      <c r="D85" s="16">
        <v>111.55</v>
      </c>
      <c r="E85" s="16"/>
      <c r="F85" s="13"/>
      <c r="G85" s="16"/>
    </row>
    <row r="86" spans="1:7" ht="47.25" x14ac:dyDescent="0.25">
      <c r="A86" s="16">
        <v>2</v>
      </c>
      <c r="B86" s="13" t="s">
        <v>500</v>
      </c>
      <c r="C86" s="16" t="s">
        <v>392</v>
      </c>
      <c r="D86" s="16">
        <v>131.57</v>
      </c>
      <c r="E86" s="16"/>
      <c r="F86" s="13"/>
      <c r="G86" s="16"/>
    </row>
    <row r="87" spans="1:7" ht="47.25" x14ac:dyDescent="0.25">
      <c r="A87" s="16">
        <v>3</v>
      </c>
      <c r="B87" s="13" t="s">
        <v>458</v>
      </c>
      <c r="C87" s="16" t="s">
        <v>392</v>
      </c>
      <c r="D87" s="16">
        <v>594.5</v>
      </c>
      <c r="E87" s="16"/>
      <c r="F87" s="13"/>
      <c r="G87" s="16"/>
    </row>
    <row r="88" spans="1:7" ht="47.25" x14ac:dyDescent="0.25">
      <c r="A88" s="16">
        <v>4</v>
      </c>
      <c r="B88" s="13" t="s">
        <v>501</v>
      </c>
      <c r="C88" s="16" t="s">
        <v>392</v>
      </c>
      <c r="D88" s="16">
        <v>274.32</v>
      </c>
      <c r="E88" s="16"/>
      <c r="F88" s="13"/>
      <c r="G88" s="16"/>
    </row>
    <row r="89" spans="1:7" ht="47.25" x14ac:dyDescent="0.25">
      <c r="A89" s="16">
        <v>5</v>
      </c>
      <c r="B89" s="13" t="s">
        <v>501</v>
      </c>
      <c r="C89" s="16" t="s">
        <v>392</v>
      </c>
      <c r="D89" s="16">
        <v>946.97</v>
      </c>
      <c r="E89" s="16"/>
      <c r="F89" s="13"/>
      <c r="G89" s="16"/>
    </row>
    <row r="90" spans="1:7" ht="63" x14ac:dyDescent="0.25">
      <c r="A90" s="16">
        <v>6</v>
      </c>
      <c r="B90" s="13" t="s">
        <v>462</v>
      </c>
      <c r="C90" s="16" t="s">
        <v>392</v>
      </c>
      <c r="D90" s="16">
        <v>13.77</v>
      </c>
      <c r="E90" s="16"/>
      <c r="F90" s="13"/>
      <c r="G90" s="16"/>
    </row>
    <row r="91" spans="1:7" ht="47.25" x14ac:dyDescent="0.25">
      <c r="A91" s="16">
        <v>7</v>
      </c>
      <c r="B91" s="13" t="s">
        <v>502</v>
      </c>
      <c r="C91" s="16" t="s">
        <v>392</v>
      </c>
      <c r="D91" s="16">
        <v>53.08</v>
      </c>
      <c r="E91" s="16"/>
      <c r="F91" s="13"/>
      <c r="G91" s="16"/>
    </row>
    <row r="92" spans="1:7" ht="47.25" x14ac:dyDescent="0.25">
      <c r="A92" s="16">
        <v>8</v>
      </c>
      <c r="B92" s="13" t="s">
        <v>503</v>
      </c>
      <c r="C92" s="16" t="s">
        <v>392</v>
      </c>
      <c r="D92" s="16">
        <v>16.059999999999999</v>
      </c>
      <c r="E92" s="16"/>
      <c r="F92" s="13"/>
      <c r="G92" s="16"/>
    </row>
    <row r="93" spans="1:7" ht="47.25" x14ac:dyDescent="0.25">
      <c r="A93" s="16">
        <v>9</v>
      </c>
      <c r="B93" s="13" t="s">
        <v>504</v>
      </c>
      <c r="C93" s="16" t="s">
        <v>392</v>
      </c>
      <c r="D93" s="16">
        <v>47.23</v>
      </c>
      <c r="E93" s="16"/>
      <c r="F93" s="13"/>
      <c r="G93" s="16"/>
    </row>
    <row r="94" spans="1:7" ht="63" x14ac:dyDescent="0.25">
      <c r="A94" s="16">
        <v>10</v>
      </c>
      <c r="B94" s="13" t="s">
        <v>505</v>
      </c>
      <c r="C94" s="16" t="s">
        <v>392</v>
      </c>
      <c r="D94" s="16">
        <v>19.25</v>
      </c>
      <c r="E94" s="16"/>
      <c r="F94" s="13"/>
      <c r="G94" s="16"/>
    </row>
    <row r="95" spans="1:7" ht="47.25" x14ac:dyDescent="0.25">
      <c r="A95" s="16">
        <v>11</v>
      </c>
      <c r="B95" s="13" t="s">
        <v>506</v>
      </c>
      <c r="C95" s="16" t="s">
        <v>392</v>
      </c>
      <c r="D95" s="16">
        <v>137.91999999999999</v>
      </c>
      <c r="E95" s="16"/>
      <c r="F95" s="13"/>
      <c r="G95" s="16"/>
    </row>
    <row r="96" spans="1:7" ht="63" x14ac:dyDescent="0.25">
      <c r="A96" s="16">
        <v>12</v>
      </c>
      <c r="B96" s="13" t="s">
        <v>507</v>
      </c>
      <c r="C96" s="16" t="s">
        <v>392</v>
      </c>
      <c r="D96" s="16">
        <v>21.08</v>
      </c>
      <c r="E96" s="16"/>
      <c r="F96" s="13"/>
      <c r="G96" s="16"/>
    </row>
    <row r="97" spans="1:7" ht="47.25" x14ac:dyDescent="0.25">
      <c r="A97" s="16">
        <v>13</v>
      </c>
      <c r="B97" s="13" t="s">
        <v>508</v>
      </c>
      <c r="C97" s="16" t="s">
        <v>392</v>
      </c>
      <c r="D97" s="16">
        <v>63.18</v>
      </c>
      <c r="E97" s="16"/>
      <c r="F97" s="13"/>
      <c r="G97" s="16"/>
    </row>
    <row r="98" spans="1:7" ht="47.25" x14ac:dyDescent="0.25">
      <c r="A98" s="16">
        <v>14</v>
      </c>
      <c r="B98" s="13" t="s">
        <v>509</v>
      </c>
      <c r="C98" s="16" t="s">
        <v>392</v>
      </c>
      <c r="D98" s="16">
        <v>304.37</v>
      </c>
      <c r="E98" s="16"/>
      <c r="F98" s="13"/>
      <c r="G98" s="16"/>
    </row>
    <row r="99" spans="1:7" ht="63" x14ac:dyDescent="0.25">
      <c r="A99" s="16">
        <v>15</v>
      </c>
      <c r="B99" s="13" t="s">
        <v>510</v>
      </c>
      <c r="C99" s="16" t="s">
        <v>392</v>
      </c>
      <c r="D99" s="16">
        <v>29.14</v>
      </c>
      <c r="E99" s="16"/>
      <c r="F99" s="13"/>
      <c r="G99" s="16"/>
    </row>
    <row r="100" spans="1:7" ht="78.75" x14ac:dyDescent="0.25">
      <c r="A100" s="16">
        <v>16</v>
      </c>
      <c r="B100" s="13" t="s">
        <v>511</v>
      </c>
      <c r="C100" s="16" t="s">
        <v>392</v>
      </c>
      <c r="D100" s="16">
        <v>254.14</v>
      </c>
      <c r="E100" s="16"/>
      <c r="F100" s="13"/>
      <c r="G100" s="16"/>
    </row>
    <row r="101" spans="1:7" ht="63" x14ac:dyDescent="0.25">
      <c r="A101" s="16">
        <v>17</v>
      </c>
      <c r="B101" s="13" t="s">
        <v>512</v>
      </c>
      <c r="C101" s="16" t="s">
        <v>392</v>
      </c>
      <c r="D101" s="16">
        <v>53.7</v>
      </c>
      <c r="E101" s="16"/>
      <c r="F101" s="13"/>
      <c r="G101" s="16"/>
    </row>
    <row r="102" spans="1:7" ht="31.5" x14ac:dyDescent="0.25">
      <c r="A102" s="16">
        <v>18</v>
      </c>
      <c r="B102" s="13" t="s">
        <v>513</v>
      </c>
      <c r="C102" s="16" t="s">
        <v>392</v>
      </c>
      <c r="D102" s="16">
        <v>22.8</v>
      </c>
      <c r="E102" s="16"/>
      <c r="F102" s="13"/>
      <c r="G102" s="16"/>
    </row>
    <row r="103" spans="1:7" ht="63" x14ac:dyDescent="0.25">
      <c r="A103" s="16">
        <v>19</v>
      </c>
      <c r="B103" s="13" t="s">
        <v>514</v>
      </c>
      <c r="C103" s="16" t="s">
        <v>392</v>
      </c>
      <c r="D103" s="16">
        <v>8.1</v>
      </c>
      <c r="E103" s="16"/>
      <c r="F103" s="13"/>
      <c r="G103" s="16"/>
    </row>
    <row r="104" spans="1:7" x14ac:dyDescent="0.25">
      <c r="A104" s="16">
        <v>20</v>
      </c>
      <c r="B104" s="13" t="s">
        <v>499</v>
      </c>
      <c r="C104" s="16" t="s">
        <v>392</v>
      </c>
      <c r="D104" s="16">
        <v>130</v>
      </c>
      <c r="E104" s="16"/>
      <c r="F104" s="13"/>
      <c r="G104" s="16"/>
    </row>
    <row r="105" spans="1:7" x14ac:dyDescent="0.25">
      <c r="A105" s="16"/>
      <c r="B105" s="13"/>
      <c r="C105" s="16"/>
      <c r="D105" s="16"/>
      <c r="E105" s="16"/>
      <c r="F105" s="13"/>
      <c r="G105" s="16"/>
    </row>
    <row r="106" spans="1:7" x14ac:dyDescent="0.25">
      <c r="A106" s="16"/>
      <c r="B106" s="13"/>
      <c r="C106" s="16"/>
      <c r="D106" s="16"/>
      <c r="E106" s="16"/>
      <c r="F106" s="13"/>
      <c r="G106" s="16"/>
    </row>
    <row r="107" spans="1:7" x14ac:dyDescent="0.25">
      <c r="A107" s="16"/>
      <c r="B107" s="13"/>
      <c r="C107" s="16"/>
      <c r="D107" s="16"/>
      <c r="E107" s="16"/>
      <c r="F107" s="13"/>
      <c r="G107" s="16"/>
    </row>
    <row r="108" spans="1:7" x14ac:dyDescent="0.25">
      <c r="A108" s="16"/>
      <c r="B108" s="13"/>
      <c r="C108" s="16"/>
      <c r="D108" s="16"/>
      <c r="E108" s="16"/>
      <c r="F108" s="13"/>
      <c r="G108" s="16"/>
    </row>
    <row r="109" spans="1:7" x14ac:dyDescent="0.25">
      <c r="A109" s="16"/>
      <c r="B109" s="13"/>
      <c r="C109" s="16"/>
      <c r="D109" s="16"/>
      <c r="E109" s="16"/>
      <c r="F109" s="13"/>
      <c r="G109" s="16"/>
    </row>
    <row r="110" spans="1:7" x14ac:dyDescent="0.25">
      <c r="A110" s="16"/>
      <c r="B110" s="13"/>
      <c r="C110" s="16"/>
      <c r="D110" s="16"/>
      <c r="E110" s="16"/>
      <c r="F110" s="13"/>
      <c r="G110" s="16"/>
    </row>
    <row r="111" spans="1:7" x14ac:dyDescent="0.25">
      <c r="A111" s="16"/>
      <c r="B111" s="13"/>
      <c r="C111" s="16"/>
      <c r="D111" s="16"/>
      <c r="E111" s="16"/>
      <c r="F111" s="13"/>
      <c r="G111" s="16"/>
    </row>
    <row r="112" spans="1:7" x14ac:dyDescent="0.25">
      <c r="A112" s="16"/>
      <c r="B112" s="13"/>
      <c r="C112" s="16"/>
      <c r="D112" s="16"/>
      <c r="E112" s="16"/>
      <c r="F112" s="13"/>
      <c r="G112" s="16"/>
    </row>
    <row r="113" spans="1:7" x14ac:dyDescent="0.25">
      <c r="A113" s="16"/>
      <c r="B113" s="13"/>
      <c r="C113" s="16"/>
      <c r="D113" s="16"/>
      <c r="E113" s="16"/>
      <c r="F113" s="13"/>
      <c r="G113" s="16"/>
    </row>
    <row r="114" spans="1:7" x14ac:dyDescent="0.25">
      <c r="A114" s="16"/>
      <c r="B114" s="13"/>
      <c r="C114" s="16"/>
      <c r="D114" s="16"/>
      <c r="E114" s="16"/>
      <c r="F114" s="13"/>
      <c r="G114" s="16"/>
    </row>
    <row r="115" spans="1:7" x14ac:dyDescent="0.25">
      <c r="A115" s="16"/>
      <c r="B115" s="13"/>
      <c r="C115" s="16"/>
      <c r="D115" s="16"/>
      <c r="E115" s="16"/>
      <c r="F115" s="13"/>
      <c r="G115" s="16"/>
    </row>
    <row r="116" spans="1:7" x14ac:dyDescent="0.25">
      <c r="A116" s="16"/>
      <c r="B116" s="13"/>
      <c r="C116" s="16"/>
      <c r="D116" s="16"/>
      <c r="E116" s="16"/>
      <c r="F116" s="13"/>
      <c r="G116" s="16"/>
    </row>
    <row r="117" spans="1:7" x14ac:dyDescent="0.25">
      <c r="A117" s="16"/>
      <c r="B117" s="13"/>
      <c r="C117" s="16"/>
      <c r="D117" s="16"/>
      <c r="E117" s="16"/>
      <c r="F117" s="13"/>
      <c r="G117" s="16"/>
    </row>
    <row r="118" spans="1:7" x14ac:dyDescent="0.25">
      <c r="A118" s="16"/>
      <c r="B118" s="13"/>
      <c r="C118" s="16"/>
      <c r="D118" s="16"/>
      <c r="E118" s="16"/>
      <c r="F118" s="13"/>
      <c r="G118" s="16"/>
    </row>
    <row r="119" spans="1:7" x14ac:dyDescent="0.25">
      <c r="A119" s="16"/>
      <c r="B119" s="13"/>
      <c r="C119" s="16"/>
      <c r="D119" s="16"/>
      <c r="E119" s="16"/>
      <c r="F119" s="13"/>
      <c r="G119" s="16"/>
    </row>
    <row r="120" spans="1:7" x14ac:dyDescent="0.25">
      <c r="A120" s="16"/>
      <c r="B120" s="13"/>
      <c r="C120" s="16"/>
      <c r="D120" s="16"/>
      <c r="E120" s="16"/>
      <c r="F120" s="13"/>
      <c r="G120" s="16"/>
    </row>
    <row r="121" spans="1:7" x14ac:dyDescent="0.25">
      <c r="A121" s="16"/>
      <c r="B121" s="13"/>
      <c r="C121" s="16"/>
      <c r="D121" s="16"/>
      <c r="E121" s="16"/>
      <c r="F121" s="13"/>
      <c r="G121" s="16"/>
    </row>
    <row r="122" spans="1:7" x14ac:dyDescent="0.25">
      <c r="A122" s="16"/>
      <c r="B122" s="13"/>
      <c r="C122" s="16"/>
      <c r="D122" s="16"/>
      <c r="E122" s="16"/>
      <c r="F122" s="13"/>
      <c r="G122" s="16"/>
    </row>
    <row r="123" spans="1:7" x14ac:dyDescent="0.25">
      <c r="A123" s="16"/>
      <c r="B123" s="13"/>
      <c r="C123" s="16"/>
      <c r="D123" s="16"/>
      <c r="E123" s="16"/>
      <c r="F123" s="13"/>
      <c r="G123" s="16"/>
    </row>
    <row r="124" spans="1:7" x14ac:dyDescent="0.25">
      <c r="A124" s="16"/>
      <c r="B124" s="13"/>
      <c r="C124" s="16"/>
      <c r="D124" s="16"/>
      <c r="E124" s="16"/>
      <c r="F124" s="13"/>
      <c r="G124" s="16"/>
    </row>
    <row r="125" spans="1:7" x14ac:dyDescent="0.25">
      <c r="A125" s="16"/>
      <c r="B125" s="13"/>
      <c r="C125" s="16"/>
      <c r="D125" s="16"/>
      <c r="E125" s="16"/>
      <c r="F125" s="13"/>
      <c r="G125" s="16"/>
    </row>
    <row r="126" spans="1:7" x14ac:dyDescent="0.25">
      <c r="A126" s="16"/>
      <c r="B126" s="13"/>
      <c r="C126" s="16"/>
      <c r="D126" s="16"/>
      <c r="E126" s="16"/>
      <c r="F126" s="13"/>
      <c r="G126" s="16"/>
    </row>
    <row r="127" spans="1:7" x14ac:dyDescent="0.25">
      <c r="A127" s="16"/>
      <c r="B127" s="13"/>
      <c r="C127" s="16"/>
      <c r="D127" s="16"/>
      <c r="E127" s="16"/>
      <c r="F127" s="13"/>
      <c r="G127" s="16"/>
    </row>
    <row r="128" spans="1:7" x14ac:dyDescent="0.25">
      <c r="A128" s="16"/>
      <c r="B128" s="13"/>
      <c r="C128" s="16"/>
      <c r="D128" s="16"/>
      <c r="E128" s="16"/>
      <c r="F128" s="13"/>
      <c r="G128" s="16"/>
    </row>
    <row r="129" spans="1:7" x14ac:dyDescent="0.25">
      <c r="A129" s="16"/>
      <c r="B129" s="13"/>
      <c r="C129" s="16"/>
      <c r="D129" s="16"/>
      <c r="E129" s="16"/>
      <c r="F129" s="13"/>
      <c r="G129" s="16"/>
    </row>
    <row r="130" spans="1:7" x14ac:dyDescent="0.25">
      <c r="A130" s="16"/>
      <c r="B130" s="13"/>
      <c r="C130" s="16"/>
      <c r="D130" s="16"/>
      <c r="E130" s="16"/>
      <c r="F130" s="13"/>
      <c r="G130" s="16"/>
    </row>
    <row r="131" spans="1:7" x14ac:dyDescent="0.25">
      <c r="A131" s="16"/>
      <c r="B131" s="13"/>
      <c r="C131" s="16"/>
      <c r="D131" s="16"/>
      <c r="E131" s="16"/>
      <c r="F131" s="13"/>
      <c r="G131" s="16"/>
    </row>
    <row r="132" spans="1:7" x14ac:dyDescent="0.25">
      <c r="A132" s="16"/>
      <c r="B132" s="13"/>
      <c r="C132" s="16"/>
      <c r="D132" s="16"/>
      <c r="E132" s="16"/>
      <c r="F132" s="13"/>
      <c r="G132" s="16"/>
    </row>
    <row r="133" spans="1:7" x14ac:dyDescent="0.25">
      <c r="A133" s="16"/>
      <c r="B133" s="13"/>
      <c r="C133" s="16"/>
      <c r="D133" s="16"/>
      <c r="E133" s="16"/>
      <c r="F133" s="13"/>
      <c r="G133" s="16"/>
    </row>
    <row r="134" spans="1:7" x14ac:dyDescent="0.25">
      <c r="A134" s="16"/>
      <c r="B134" s="13"/>
      <c r="C134" s="16"/>
      <c r="D134" s="16"/>
      <c r="E134" s="16"/>
      <c r="F134" s="13"/>
      <c r="G134" s="16"/>
    </row>
    <row r="135" spans="1:7" x14ac:dyDescent="0.25">
      <c r="A135" s="16"/>
      <c r="B135" s="13"/>
      <c r="C135" s="16"/>
      <c r="D135" s="16"/>
      <c r="E135" s="16"/>
      <c r="F135" s="13"/>
      <c r="G135" s="16"/>
    </row>
    <row r="136" spans="1:7" x14ac:dyDescent="0.25">
      <c r="A136" s="16"/>
      <c r="B136" s="13"/>
      <c r="C136" s="16"/>
      <c r="D136" s="16"/>
      <c r="E136" s="16"/>
      <c r="F136" s="13"/>
      <c r="G136" s="16"/>
    </row>
    <row r="137" spans="1:7" x14ac:dyDescent="0.25">
      <c r="A137" s="16"/>
      <c r="B137" s="13"/>
      <c r="C137" s="16"/>
      <c r="D137" s="16"/>
      <c r="E137" s="16"/>
      <c r="F137" s="13"/>
      <c r="G137" s="16"/>
    </row>
    <row r="138" spans="1:7" x14ac:dyDescent="0.25">
      <c r="A138" s="16"/>
      <c r="B138" s="13"/>
      <c r="C138" s="16"/>
      <c r="D138" s="16"/>
      <c r="E138" s="16"/>
      <c r="F138" s="13"/>
      <c r="G138" s="16"/>
    </row>
    <row r="139" spans="1:7" x14ac:dyDescent="0.25">
      <c r="A139" s="16"/>
      <c r="B139" s="13"/>
      <c r="C139" s="16"/>
      <c r="D139" s="16"/>
      <c r="E139" s="16"/>
      <c r="F139" s="13"/>
      <c r="G139" s="16"/>
    </row>
    <row r="140" spans="1:7" x14ac:dyDescent="0.25">
      <c r="A140" s="16"/>
      <c r="B140" s="13"/>
      <c r="C140" s="16"/>
      <c r="D140" s="16"/>
      <c r="E140" s="16"/>
      <c r="F140" s="13"/>
      <c r="G140" s="16"/>
    </row>
    <row r="141" spans="1:7" x14ac:dyDescent="0.25">
      <c r="A141" s="16"/>
      <c r="B141" s="13"/>
      <c r="C141" s="16"/>
      <c r="D141" s="16"/>
      <c r="E141" s="16"/>
      <c r="F141" s="13"/>
      <c r="G141" s="16"/>
    </row>
    <row r="142" spans="1:7" x14ac:dyDescent="0.25">
      <c r="A142" s="16"/>
      <c r="B142" s="13"/>
      <c r="C142" s="16"/>
      <c r="D142" s="16"/>
      <c r="E142" s="16"/>
      <c r="F142" s="13"/>
      <c r="G142" s="16"/>
    </row>
    <row r="143" spans="1:7" x14ac:dyDescent="0.25">
      <c r="A143" s="16"/>
      <c r="B143" s="13"/>
      <c r="C143" s="16"/>
      <c r="D143" s="16"/>
      <c r="E143" s="16"/>
      <c r="F143" s="13"/>
      <c r="G143" s="16"/>
    </row>
    <row r="144" spans="1:7" x14ac:dyDescent="0.25">
      <c r="A144" s="16"/>
      <c r="B144" s="13"/>
      <c r="C144" s="16"/>
      <c r="D144" s="16"/>
      <c r="E144" s="16"/>
      <c r="F144" s="13"/>
      <c r="G144" s="16"/>
    </row>
    <row r="145" spans="1:7" x14ac:dyDescent="0.25">
      <c r="A145" s="16"/>
      <c r="B145" s="13"/>
      <c r="C145" s="16"/>
      <c r="D145" s="16"/>
      <c r="E145" s="16"/>
      <c r="F145" s="13"/>
      <c r="G145" s="16"/>
    </row>
    <row r="146" spans="1:7" x14ac:dyDescent="0.25">
      <c r="A146" s="16"/>
      <c r="B146" s="13"/>
      <c r="C146" s="16"/>
      <c r="D146" s="16"/>
      <c r="E146" s="16"/>
      <c r="F146" s="13"/>
      <c r="G146" s="16"/>
    </row>
    <row r="147" spans="1:7" x14ac:dyDescent="0.25">
      <c r="A147" s="16"/>
      <c r="B147" s="13"/>
      <c r="C147" s="16"/>
      <c r="D147" s="16"/>
      <c r="E147" s="16"/>
      <c r="F147" s="13"/>
      <c r="G147" s="16"/>
    </row>
    <row r="148" spans="1:7" x14ac:dyDescent="0.25">
      <c r="A148" s="16"/>
      <c r="B148" s="13"/>
      <c r="C148" s="16"/>
      <c r="D148" s="16"/>
      <c r="E148" s="16"/>
      <c r="F148" s="13"/>
      <c r="G148" s="16"/>
    </row>
    <row r="149" spans="1:7" x14ac:dyDescent="0.25">
      <c r="A149" s="16"/>
      <c r="B149" s="13"/>
      <c r="C149" s="16"/>
      <c r="D149" s="16"/>
      <c r="E149" s="16"/>
      <c r="F149" s="13"/>
      <c r="G149" s="16"/>
    </row>
    <row r="150" spans="1:7" x14ac:dyDescent="0.25">
      <c r="A150" s="16"/>
      <c r="B150" s="13"/>
      <c r="C150" s="16"/>
      <c r="D150" s="16"/>
      <c r="E150" s="16"/>
      <c r="F150" s="13"/>
      <c r="G150" s="16"/>
    </row>
    <row r="151" spans="1:7" x14ac:dyDescent="0.25">
      <c r="A151" s="16"/>
      <c r="B151" s="13"/>
      <c r="C151" s="16"/>
      <c r="D151" s="16"/>
      <c r="E151" s="16"/>
      <c r="F151" s="13"/>
      <c r="G151" s="16"/>
    </row>
    <row r="152" spans="1:7" x14ac:dyDescent="0.25">
      <c r="A152" s="16"/>
      <c r="B152" s="13"/>
      <c r="C152" s="16"/>
      <c r="D152" s="16"/>
      <c r="E152" s="16"/>
      <c r="F152" s="13"/>
      <c r="G152" s="16"/>
    </row>
    <row r="153" spans="1:7" x14ac:dyDescent="0.25">
      <c r="A153" s="16"/>
      <c r="B153" s="13"/>
      <c r="C153" s="16"/>
      <c r="D153" s="16"/>
      <c r="E153" s="16"/>
      <c r="F153" s="13"/>
      <c r="G153" s="16"/>
    </row>
    <row r="154" spans="1:7" x14ac:dyDescent="0.25">
      <c r="A154" s="16"/>
      <c r="B154" s="13"/>
      <c r="C154" s="16"/>
      <c r="D154" s="16"/>
      <c r="E154" s="16"/>
      <c r="F154" s="13"/>
      <c r="G154" s="16"/>
    </row>
    <row r="155" spans="1:7" x14ac:dyDescent="0.25">
      <c r="A155" s="16"/>
      <c r="B155" s="13"/>
      <c r="C155" s="16"/>
      <c r="D155" s="16"/>
      <c r="E155" s="16"/>
      <c r="F155" s="13"/>
      <c r="G155" s="16"/>
    </row>
    <row r="156" spans="1:7" x14ac:dyDescent="0.25">
      <c r="A156" s="16"/>
      <c r="B156" s="13"/>
      <c r="C156" s="16"/>
      <c r="D156" s="16"/>
      <c r="E156" s="16"/>
      <c r="F156" s="13"/>
      <c r="G156" s="16"/>
    </row>
    <row r="157" spans="1:7" x14ac:dyDescent="0.25">
      <c r="A157" s="16"/>
      <c r="B157" s="13"/>
      <c r="C157" s="16"/>
      <c r="D157" s="16"/>
      <c r="E157" s="16"/>
      <c r="F157" s="13"/>
      <c r="G157" s="16"/>
    </row>
    <row r="158" spans="1:7" x14ac:dyDescent="0.25">
      <c r="A158" s="16"/>
      <c r="B158" s="13"/>
      <c r="C158" s="16"/>
      <c r="D158" s="16"/>
      <c r="E158" s="16"/>
      <c r="F158" s="13"/>
      <c r="G158" s="16"/>
    </row>
    <row r="159" spans="1:7" x14ac:dyDescent="0.25">
      <c r="A159" s="16"/>
      <c r="B159" s="13"/>
      <c r="C159" s="16"/>
      <c r="D159" s="16"/>
      <c r="E159" s="16"/>
      <c r="F159" s="13"/>
      <c r="G159" s="16"/>
    </row>
    <row r="160" spans="1:7" x14ac:dyDescent="0.25">
      <c r="A160" s="16"/>
      <c r="B160" s="13"/>
      <c r="C160" s="16"/>
      <c r="D160" s="16"/>
      <c r="E160" s="16"/>
      <c r="F160" s="13"/>
      <c r="G160" s="16"/>
    </row>
    <row r="161" spans="1:7" x14ac:dyDescent="0.25">
      <c r="A161" s="16"/>
      <c r="B161" s="13"/>
      <c r="C161" s="16"/>
      <c r="D161" s="16"/>
      <c r="E161" s="16"/>
      <c r="F161" s="13"/>
      <c r="G161" s="16"/>
    </row>
    <row r="162" spans="1:7" x14ac:dyDescent="0.25">
      <c r="A162" s="16"/>
      <c r="B162" s="13"/>
      <c r="C162" s="16"/>
      <c r="D162" s="16"/>
      <c r="E162" s="16"/>
      <c r="F162" s="13"/>
      <c r="G162" s="16"/>
    </row>
    <row r="163" spans="1:7" x14ac:dyDescent="0.25">
      <c r="A163" s="16"/>
      <c r="B163" s="13"/>
      <c r="C163" s="16"/>
      <c r="D163" s="16"/>
      <c r="E163" s="16"/>
      <c r="F163" s="13"/>
      <c r="G163" s="16"/>
    </row>
    <row r="164" spans="1:7" x14ac:dyDescent="0.25">
      <c r="A164" s="16"/>
      <c r="B164" s="13"/>
      <c r="C164" s="16"/>
      <c r="D164" s="16"/>
      <c r="E164" s="16"/>
      <c r="F164" s="13"/>
      <c r="G164" s="16"/>
    </row>
    <row r="165" spans="1:7" x14ac:dyDescent="0.25">
      <c r="A165" s="16"/>
      <c r="B165" s="13"/>
      <c r="C165" s="16"/>
      <c r="D165" s="16"/>
      <c r="E165" s="16"/>
      <c r="F165" s="13"/>
      <c r="G165" s="16"/>
    </row>
    <row r="166" spans="1:7" x14ac:dyDescent="0.25">
      <c r="A166" s="16"/>
      <c r="B166" s="13"/>
      <c r="C166" s="16"/>
      <c r="D166" s="16"/>
      <c r="E166" s="16"/>
      <c r="F166" s="13"/>
      <c r="G166" s="16"/>
    </row>
    <row r="167" spans="1:7" x14ac:dyDescent="0.25">
      <c r="A167" s="16"/>
      <c r="B167" s="13"/>
      <c r="C167" s="16"/>
      <c r="D167" s="16"/>
      <c r="E167" s="16"/>
      <c r="F167" s="13"/>
      <c r="G167" s="16"/>
    </row>
    <row r="168" spans="1:7" x14ac:dyDescent="0.25">
      <c r="A168" s="16"/>
      <c r="B168" s="13"/>
      <c r="C168" s="16"/>
      <c r="D168" s="16"/>
      <c r="E168" s="16"/>
      <c r="F168" s="13"/>
      <c r="G168" s="16"/>
    </row>
    <row r="169" spans="1:7" x14ac:dyDescent="0.25">
      <c r="A169" s="16"/>
      <c r="B169" s="13"/>
      <c r="C169" s="16"/>
      <c r="D169" s="16"/>
      <c r="E169" s="16"/>
      <c r="F169" s="13"/>
      <c r="G169" s="16"/>
    </row>
    <row r="170" spans="1:7" x14ac:dyDescent="0.25">
      <c r="A170" s="16"/>
      <c r="B170" s="13"/>
      <c r="C170" s="16"/>
      <c r="D170" s="16"/>
      <c r="E170" s="16"/>
      <c r="F170" s="13"/>
      <c r="G170" s="16"/>
    </row>
    <row r="171" spans="1:7" x14ac:dyDescent="0.25">
      <c r="A171" s="16"/>
      <c r="B171" s="13"/>
      <c r="C171" s="16"/>
      <c r="D171" s="16"/>
      <c r="E171" s="16"/>
      <c r="F171" s="13"/>
      <c r="G171" s="16"/>
    </row>
    <row r="172" spans="1:7" x14ac:dyDescent="0.25">
      <c r="A172" s="16"/>
      <c r="B172" s="13"/>
      <c r="C172" s="16"/>
      <c r="D172" s="16"/>
      <c r="E172" s="16"/>
      <c r="F172" s="13"/>
      <c r="G172" s="16"/>
    </row>
    <row r="173" spans="1:7" x14ac:dyDescent="0.25">
      <c r="A173" s="16"/>
      <c r="B173" s="13"/>
      <c r="C173" s="16"/>
      <c r="D173" s="16"/>
      <c r="E173" s="16"/>
      <c r="F173" s="13"/>
      <c r="G173" s="16"/>
    </row>
    <row r="174" spans="1:7" x14ac:dyDescent="0.25">
      <c r="A174" s="16"/>
      <c r="B174" s="13"/>
      <c r="C174" s="16"/>
      <c r="D174" s="16"/>
      <c r="E174" s="16"/>
      <c r="F174" s="13"/>
      <c r="G174" s="16"/>
    </row>
    <row r="175" spans="1:7" x14ac:dyDescent="0.25">
      <c r="A175" s="16"/>
      <c r="B175" s="13"/>
      <c r="C175" s="16"/>
      <c r="D175" s="16"/>
      <c r="E175" s="16"/>
      <c r="F175" s="13"/>
      <c r="G175" s="16"/>
    </row>
    <row r="176" spans="1:7" x14ac:dyDescent="0.25">
      <c r="A176" s="16"/>
      <c r="B176" s="13"/>
      <c r="C176" s="16"/>
      <c r="D176" s="16"/>
      <c r="E176" s="16"/>
      <c r="F176" s="13"/>
      <c r="G176" s="16"/>
    </row>
    <row r="177" spans="1:7" x14ac:dyDescent="0.25">
      <c r="A177" s="16"/>
      <c r="B177" s="13"/>
      <c r="C177" s="16"/>
      <c r="D177" s="16"/>
      <c r="E177" s="16"/>
      <c r="F177" s="13"/>
      <c r="G177" s="16"/>
    </row>
    <row r="178" spans="1:7" x14ac:dyDescent="0.25">
      <c r="A178" s="16"/>
      <c r="B178" s="13"/>
      <c r="C178" s="16"/>
      <c r="D178" s="16"/>
      <c r="E178" s="16"/>
      <c r="F178" s="13"/>
      <c r="G178" s="16"/>
    </row>
    <row r="179" spans="1:7" x14ac:dyDescent="0.25">
      <c r="A179" s="16"/>
      <c r="B179" s="13"/>
      <c r="C179" s="16"/>
      <c r="D179" s="16"/>
      <c r="E179" s="16"/>
      <c r="F179" s="13"/>
      <c r="G179" s="16"/>
    </row>
    <row r="180" spans="1:7" x14ac:dyDescent="0.25">
      <c r="A180" s="16"/>
      <c r="B180" s="13"/>
      <c r="C180" s="16"/>
      <c r="D180" s="16"/>
      <c r="E180" s="16"/>
      <c r="F180" s="13"/>
      <c r="G180" s="16"/>
    </row>
    <row r="181" spans="1:7" x14ac:dyDescent="0.25">
      <c r="A181" s="16"/>
      <c r="B181" s="13"/>
      <c r="C181" s="16"/>
      <c r="D181" s="16"/>
      <c r="E181" s="16"/>
      <c r="F181" s="13"/>
      <c r="G181" s="16"/>
    </row>
    <row r="182" spans="1:7" x14ac:dyDescent="0.25">
      <c r="A182" s="16"/>
      <c r="B182" s="13"/>
      <c r="C182" s="16"/>
      <c r="D182" s="16"/>
      <c r="E182" s="16"/>
      <c r="F182" s="13"/>
      <c r="G182" s="16"/>
    </row>
    <row r="183" spans="1:7" x14ac:dyDescent="0.25">
      <c r="A183" s="16"/>
      <c r="B183" s="13"/>
      <c r="C183" s="16"/>
      <c r="D183" s="16"/>
      <c r="E183" s="16"/>
      <c r="F183" s="13"/>
      <c r="G183" s="16"/>
    </row>
    <row r="184" spans="1:7" x14ac:dyDescent="0.25">
      <c r="A184" s="16"/>
      <c r="B184" s="13"/>
      <c r="C184" s="16"/>
      <c r="D184" s="16"/>
      <c r="E184" s="16"/>
      <c r="F184" s="13"/>
      <c r="G184" s="16"/>
    </row>
    <row r="185" spans="1:7" x14ac:dyDescent="0.25">
      <c r="A185" s="16"/>
      <c r="B185" s="13"/>
      <c r="C185" s="16"/>
      <c r="D185" s="16"/>
      <c r="E185" s="16"/>
      <c r="F185" s="13"/>
      <c r="G185" s="16"/>
    </row>
    <row r="186" spans="1:7" x14ac:dyDescent="0.25">
      <c r="A186" s="16"/>
      <c r="B186" s="13"/>
      <c r="C186" s="16"/>
      <c r="D186" s="16"/>
      <c r="E186" s="16"/>
      <c r="F186" s="13"/>
      <c r="G186" s="16"/>
    </row>
    <row r="187" spans="1:7" x14ac:dyDescent="0.25">
      <c r="A187" s="16"/>
      <c r="B187" s="13"/>
      <c r="C187" s="16"/>
      <c r="D187" s="16"/>
      <c r="E187" s="16"/>
      <c r="F187" s="13"/>
      <c r="G187" s="16"/>
    </row>
    <row r="188" spans="1:7" x14ac:dyDescent="0.25">
      <c r="A188" s="16"/>
      <c r="B188" s="13"/>
      <c r="C188" s="16"/>
      <c r="D188" s="16"/>
      <c r="E188" s="16"/>
      <c r="F188" s="13"/>
      <c r="G188" s="16"/>
    </row>
    <row r="189" spans="1:7" x14ac:dyDescent="0.25">
      <c r="A189" s="16"/>
      <c r="B189" s="13"/>
      <c r="C189" s="16"/>
      <c r="D189" s="16"/>
      <c r="E189" s="16"/>
      <c r="F189" s="13"/>
      <c r="G189" s="16"/>
    </row>
    <row r="190" spans="1:7" x14ac:dyDescent="0.25">
      <c r="A190" s="16"/>
      <c r="B190" s="13"/>
      <c r="C190" s="16"/>
      <c r="D190" s="16"/>
      <c r="E190" s="16"/>
      <c r="F190" s="13"/>
      <c r="G190" s="16"/>
    </row>
    <row r="191" spans="1:7" x14ac:dyDescent="0.25">
      <c r="A191" s="16"/>
      <c r="B191" s="13"/>
      <c r="C191" s="16"/>
      <c r="D191" s="16"/>
      <c r="E191" s="16"/>
      <c r="F191" s="13"/>
      <c r="G191" s="16"/>
    </row>
    <row r="192" spans="1:7" x14ac:dyDescent="0.25">
      <c r="A192" s="16"/>
      <c r="B192" s="13"/>
      <c r="C192" s="16"/>
      <c r="D192" s="16"/>
      <c r="E192" s="16"/>
      <c r="F192" s="13"/>
      <c r="G192" s="16"/>
    </row>
    <row r="193" spans="1:7" x14ac:dyDescent="0.25">
      <c r="A193" s="16"/>
      <c r="B193" s="13"/>
      <c r="C193" s="16"/>
      <c r="D193" s="16"/>
      <c r="E193" s="16"/>
      <c r="F193" s="13"/>
      <c r="G193" s="16"/>
    </row>
    <row r="194" spans="1:7" x14ac:dyDescent="0.25">
      <c r="A194" s="16"/>
      <c r="B194" s="13"/>
      <c r="C194" s="16"/>
      <c r="D194" s="16"/>
      <c r="E194" s="16"/>
      <c r="F194" s="13"/>
      <c r="G194" s="16"/>
    </row>
    <row r="195" spans="1:7" x14ac:dyDescent="0.25">
      <c r="A195" s="16"/>
      <c r="B195" s="13"/>
      <c r="C195" s="16"/>
      <c r="D195" s="16"/>
      <c r="E195" s="16"/>
      <c r="F195" s="13"/>
      <c r="G195" s="16"/>
    </row>
    <row r="196" spans="1:7" x14ac:dyDescent="0.25">
      <c r="A196" s="16"/>
      <c r="B196" s="13"/>
      <c r="C196" s="16"/>
      <c r="D196" s="16"/>
      <c r="E196" s="16"/>
      <c r="F196" s="13"/>
      <c r="G196" s="16"/>
    </row>
    <row r="197" spans="1:7" x14ac:dyDescent="0.25">
      <c r="A197" s="16"/>
      <c r="B197" s="13"/>
      <c r="C197" s="16"/>
      <c r="D197" s="16"/>
      <c r="E197" s="16"/>
      <c r="F197" s="13"/>
      <c r="G197" s="16"/>
    </row>
    <row r="198" spans="1:7" x14ac:dyDescent="0.25">
      <c r="A198" s="16"/>
      <c r="B198" s="13"/>
      <c r="C198" s="16"/>
      <c r="D198" s="16"/>
      <c r="E198" s="16"/>
      <c r="F198" s="13"/>
      <c r="G198" s="16"/>
    </row>
    <row r="199" spans="1:7" x14ac:dyDescent="0.25">
      <c r="A199" s="16"/>
      <c r="B199" s="13"/>
      <c r="C199" s="16"/>
      <c r="D199" s="16"/>
      <c r="E199" s="16"/>
      <c r="F199" s="13"/>
      <c r="G199" s="16"/>
    </row>
    <row r="200" spans="1:7" x14ac:dyDescent="0.25">
      <c r="A200" s="16"/>
      <c r="B200" s="13"/>
      <c r="C200" s="16"/>
      <c r="D200" s="16"/>
      <c r="E200" s="16"/>
      <c r="F200" s="13"/>
      <c r="G200" s="16"/>
    </row>
    <row r="201" spans="1:7" x14ac:dyDescent="0.25">
      <c r="A201" s="16"/>
      <c r="B201" s="13"/>
      <c r="C201" s="16"/>
      <c r="D201" s="16"/>
      <c r="E201" s="16"/>
      <c r="F201" s="13"/>
      <c r="G201" s="16"/>
    </row>
    <row r="202" spans="1:7" x14ac:dyDescent="0.25">
      <c r="A202" s="16"/>
      <c r="B202" s="13"/>
      <c r="C202" s="16"/>
      <c r="D202" s="16"/>
      <c r="E202" s="16"/>
      <c r="F202" s="13"/>
      <c r="G202" s="16"/>
    </row>
    <row r="203" spans="1:7" x14ac:dyDescent="0.25">
      <c r="A203" s="16"/>
      <c r="B203" s="13"/>
      <c r="C203" s="16"/>
      <c r="D203" s="16"/>
      <c r="E203" s="16"/>
      <c r="F203" s="13"/>
      <c r="G203" s="16"/>
    </row>
    <row r="204" spans="1:7" x14ac:dyDescent="0.25">
      <c r="A204" s="16"/>
      <c r="B204" s="13"/>
      <c r="C204" s="16"/>
      <c r="D204" s="16"/>
      <c r="E204" s="16"/>
      <c r="F204" s="13"/>
      <c r="G204" s="16"/>
    </row>
    <row r="205" spans="1:7" x14ac:dyDescent="0.25">
      <c r="A205" s="16"/>
      <c r="B205" s="13"/>
      <c r="C205" s="16"/>
      <c r="D205" s="16"/>
      <c r="E205" s="16"/>
      <c r="F205" s="13"/>
      <c r="G205" s="16"/>
    </row>
    <row r="206" spans="1:7" x14ac:dyDescent="0.25">
      <c r="A206" s="16"/>
      <c r="B206" s="13"/>
      <c r="C206" s="16"/>
      <c r="D206" s="16"/>
      <c r="E206" s="16"/>
      <c r="F206" s="13"/>
      <c r="G206" s="16"/>
    </row>
    <row r="207" spans="1:7" x14ac:dyDescent="0.25">
      <c r="A207" s="16"/>
      <c r="B207" s="13"/>
      <c r="C207" s="16"/>
      <c r="D207" s="16"/>
      <c r="E207" s="16"/>
      <c r="F207" s="13"/>
      <c r="G207" s="16"/>
    </row>
    <row r="208" spans="1:7" x14ac:dyDescent="0.25">
      <c r="A208" s="16"/>
      <c r="B208" s="13"/>
      <c r="C208" s="16"/>
      <c r="D208" s="16"/>
      <c r="E208" s="16"/>
      <c r="F208" s="13"/>
      <c r="G208" s="16"/>
    </row>
    <row r="209" spans="1:7" x14ac:dyDescent="0.25">
      <c r="A209" s="16"/>
      <c r="B209" s="13"/>
      <c r="C209" s="16"/>
      <c r="D209" s="16"/>
      <c r="E209" s="16"/>
      <c r="F209" s="13"/>
      <c r="G209" s="16"/>
    </row>
    <row r="210" spans="1:7" x14ac:dyDescent="0.25">
      <c r="A210" s="16"/>
      <c r="B210" s="13"/>
      <c r="C210" s="16"/>
      <c r="D210" s="16"/>
      <c r="E210" s="16"/>
      <c r="F210" s="13"/>
      <c r="G210" s="16"/>
    </row>
    <row r="211" spans="1:7" x14ac:dyDescent="0.25">
      <c r="A211" s="16"/>
      <c r="B211" s="13"/>
      <c r="C211" s="16"/>
      <c r="D211" s="16"/>
      <c r="E211" s="16"/>
      <c r="F211" s="13"/>
      <c r="G211" s="16"/>
    </row>
    <row r="212" spans="1:7" x14ac:dyDescent="0.25">
      <c r="A212" s="16"/>
      <c r="B212" s="13"/>
      <c r="C212" s="16"/>
      <c r="D212" s="16"/>
      <c r="E212" s="16"/>
      <c r="F212" s="13"/>
      <c r="G212" s="16"/>
    </row>
    <row r="213" spans="1:7" x14ac:dyDescent="0.25">
      <c r="A213" s="16"/>
      <c r="B213" s="13"/>
      <c r="C213" s="16"/>
      <c r="D213" s="16"/>
      <c r="E213" s="16"/>
      <c r="F213" s="13"/>
      <c r="G213" s="16"/>
    </row>
    <row r="214" spans="1:7" x14ac:dyDescent="0.25">
      <c r="A214" s="16"/>
      <c r="B214" s="13"/>
      <c r="C214" s="16"/>
      <c r="D214" s="16"/>
      <c r="E214" s="16"/>
      <c r="F214" s="13"/>
      <c r="G214" s="16"/>
    </row>
    <row r="215" spans="1:7" x14ac:dyDescent="0.25">
      <c r="A215" s="16"/>
      <c r="B215" s="13"/>
      <c r="C215" s="16"/>
      <c r="D215" s="16"/>
      <c r="E215" s="16"/>
      <c r="F215" s="13"/>
      <c r="G215" s="16"/>
    </row>
    <row r="216" spans="1:7" x14ac:dyDescent="0.25">
      <c r="A216" s="16"/>
      <c r="B216" s="13"/>
      <c r="C216" s="16"/>
      <c r="D216" s="16"/>
      <c r="E216" s="16"/>
      <c r="F216" s="13"/>
      <c r="G216" s="16"/>
    </row>
    <row r="217" spans="1:7" x14ac:dyDescent="0.25">
      <c r="A217" s="16"/>
      <c r="B217" s="13"/>
      <c r="C217" s="16"/>
      <c r="D217" s="16"/>
      <c r="E217" s="16"/>
      <c r="F217" s="13"/>
      <c r="G217" s="16"/>
    </row>
    <row r="218" spans="1:7" x14ac:dyDescent="0.25">
      <c r="A218" s="16"/>
      <c r="B218" s="13"/>
      <c r="C218" s="16"/>
      <c r="D218" s="16"/>
      <c r="E218" s="16"/>
      <c r="F218" s="13"/>
      <c r="G218" s="16"/>
    </row>
    <row r="219" spans="1:7" x14ac:dyDescent="0.25">
      <c r="A219" s="16"/>
      <c r="B219" s="13"/>
      <c r="C219" s="16"/>
      <c r="D219" s="16"/>
      <c r="E219" s="16"/>
      <c r="F219" s="13"/>
      <c r="G219" s="16"/>
    </row>
    <row r="220" spans="1:7" x14ac:dyDescent="0.25">
      <c r="A220" s="16"/>
      <c r="B220" s="13"/>
      <c r="C220" s="16"/>
      <c r="D220" s="16"/>
      <c r="E220" s="16"/>
      <c r="F220" s="13"/>
      <c r="G220" s="16"/>
    </row>
    <row r="221" spans="1:7" x14ac:dyDescent="0.25">
      <c r="A221" s="16"/>
      <c r="B221" s="13"/>
      <c r="C221" s="16"/>
      <c r="D221" s="16"/>
      <c r="E221" s="16"/>
      <c r="F221" s="13"/>
      <c r="G221" s="16"/>
    </row>
    <row r="222" spans="1:7" x14ac:dyDescent="0.25">
      <c r="A222" s="16"/>
      <c r="B222" s="13"/>
      <c r="C222" s="16"/>
      <c r="D222" s="16"/>
      <c r="E222" s="16"/>
      <c r="F222" s="13"/>
      <c r="G222" s="16"/>
    </row>
    <row r="223" spans="1:7" x14ac:dyDescent="0.25">
      <c r="A223" s="16"/>
      <c r="B223" s="13"/>
      <c r="C223" s="16"/>
      <c r="D223" s="16"/>
      <c r="E223" s="16"/>
      <c r="F223" s="13"/>
      <c r="G223" s="16"/>
    </row>
    <row r="224" spans="1:7" x14ac:dyDescent="0.25">
      <c r="A224" s="16"/>
      <c r="B224" s="13"/>
      <c r="C224" s="16"/>
      <c r="D224" s="16"/>
      <c r="E224" s="16"/>
      <c r="F224" s="13"/>
      <c r="G224" s="16"/>
    </row>
    <row r="225" spans="1:7" x14ac:dyDescent="0.25">
      <c r="A225" s="16"/>
      <c r="B225" s="13"/>
      <c r="C225" s="16"/>
      <c r="D225" s="16"/>
      <c r="E225" s="16"/>
      <c r="F225" s="13"/>
      <c r="G225" s="16"/>
    </row>
    <row r="226" spans="1:7" x14ac:dyDescent="0.25">
      <c r="A226" s="16"/>
      <c r="B226" s="13"/>
      <c r="C226" s="16"/>
      <c r="D226" s="16"/>
      <c r="E226" s="16"/>
      <c r="F226" s="13"/>
      <c r="G226" s="16"/>
    </row>
    <row r="227" spans="1:7" x14ac:dyDescent="0.25">
      <c r="A227" s="16"/>
      <c r="B227" s="13"/>
      <c r="C227" s="16"/>
      <c r="D227" s="16"/>
      <c r="E227" s="16"/>
      <c r="F227" s="13"/>
      <c r="G227" s="16"/>
    </row>
    <row r="228" spans="1:7" x14ac:dyDescent="0.25">
      <c r="A228" s="16"/>
      <c r="B228" s="13"/>
      <c r="C228" s="16"/>
      <c r="D228" s="16"/>
      <c r="E228" s="16"/>
      <c r="F228" s="13"/>
      <c r="G228" s="16"/>
    </row>
    <row r="229" spans="1:7" x14ac:dyDescent="0.25">
      <c r="A229" s="16"/>
      <c r="B229" s="13"/>
      <c r="C229" s="16"/>
      <c r="D229" s="16"/>
      <c r="E229" s="16"/>
      <c r="F229" s="13"/>
      <c r="G229" s="16"/>
    </row>
    <row r="230" spans="1:7" x14ac:dyDescent="0.25">
      <c r="A230" s="16"/>
      <c r="B230" s="13"/>
      <c r="C230" s="16"/>
      <c r="D230" s="16"/>
      <c r="E230" s="16"/>
      <c r="F230" s="13"/>
      <c r="G230" s="16"/>
    </row>
    <row r="231" spans="1:7" x14ac:dyDescent="0.25">
      <c r="A231" s="16"/>
      <c r="B231" s="13"/>
      <c r="C231" s="16"/>
      <c r="D231" s="16"/>
      <c r="E231" s="16"/>
      <c r="F231" s="13"/>
      <c r="G231" s="16"/>
    </row>
    <row r="232" spans="1:7" x14ac:dyDescent="0.25">
      <c r="A232" s="16"/>
      <c r="B232" s="13"/>
      <c r="C232" s="16"/>
      <c r="D232" s="16"/>
      <c r="E232" s="16"/>
      <c r="F232" s="13"/>
      <c r="G232" s="16"/>
    </row>
    <row r="233" spans="1:7" x14ac:dyDescent="0.25">
      <c r="A233" s="16"/>
      <c r="B233" s="13"/>
      <c r="C233" s="16"/>
      <c r="D233" s="16"/>
      <c r="E233" s="16"/>
      <c r="F233" s="13"/>
      <c r="G233" s="16"/>
    </row>
    <row r="234" spans="1:7" x14ac:dyDescent="0.25">
      <c r="A234" s="16"/>
      <c r="B234" s="13"/>
      <c r="C234" s="16"/>
      <c r="D234" s="16"/>
      <c r="E234" s="16"/>
      <c r="F234" s="13"/>
      <c r="G234" s="16"/>
    </row>
    <row r="235" spans="1:7" x14ac:dyDescent="0.25">
      <c r="A235" s="16"/>
      <c r="B235" s="13"/>
      <c r="C235" s="16"/>
      <c r="D235" s="16"/>
      <c r="E235" s="16"/>
      <c r="F235" s="13"/>
      <c r="G235" s="16"/>
    </row>
    <row r="236" spans="1:7" x14ac:dyDescent="0.25">
      <c r="A236" s="16"/>
      <c r="B236" s="13"/>
      <c r="C236" s="16"/>
      <c r="D236" s="16"/>
      <c r="E236" s="16"/>
      <c r="F236" s="13"/>
      <c r="G236" s="16"/>
    </row>
    <row r="237" spans="1:7" x14ac:dyDescent="0.25">
      <c r="A237" s="16"/>
      <c r="B237" s="13"/>
      <c r="C237" s="16"/>
      <c r="D237" s="16"/>
      <c r="E237" s="16"/>
      <c r="F237" s="13"/>
      <c r="G237" s="16"/>
    </row>
    <row r="238" spans="1:7" x14ac:dyDescent="0.25">
      <c r="A238" s="16"/>
      <c r="B238" s="13"/>
      <c r="C238" s="16"/>
      <c r="D238" s="16"/>
      <c r="E238" s="16"/>
      <c r="F238" s="13"/>
      <c r="G238" s="16"/>
    </row>
    <row r="239" spans="1:7" x14ac:dyDescent="0.25">
      <c r="A239" s="16"/>
      <c r="B239" s="13"/>
      <c r="C239" s="16"/>
      <c r="D239" s="16"/>
      <c r="E239" s="16"/>
      <c r="F239" s="13"/>
      <c r="G239" s="16"/>
    </row>
    <row r="240" spans="1:7" x14ac:dyDescent="0.25">
      <c r="A240" s="16"/>
      <c r="B240" s="13"/>
      <c r="C240" s="16"/>
      <c r="D240" s="16"/>
      <c r="E240" s="16"/>
      <c r="F240" s="13"/>
      <c r="G240" s="16"/>
    </row>
    <row r="241" spans="1:7" x14ac:dyDescent="0.25">
      <c r="A241" s="16"/>
      <c r="B241" s="13"/>
      <c r="C241" s="16"/>
      <c r="D241" s="16"/>
      <c r="E241" s="16"/>
      <c r="F241" s="13"/>
      <c r="G241" s="16"/>
    </row>
    <row r="242" spans="1:7" x14ac:dyDescent="0.25">
      <c r="A242" s="16"/>
      <c r="B242" s="13"/>
      <c r="C242" s="16"/>
      <c r="D242" s="16"/>
      <c r="E242" s="16"/>
      <c r="F242" s="13"/>
      <c r="G242" s="16"/>
    </row>
    <row r="243" spans="1:7" x14ac:dyDescent="0.25">
      <c r="A243" s="16"/>
      <c r="B243" s="13"/>
      <c r="C243" s="16"/>
      <c r="D243" s="16"/>
      <c r="E243" s="16"/>
      <c r="F243" s="13"/>
      <c r="G243" s="16"/>
    </row>
    <row r="244" spans="1:7" x14ac:dyDescent="0.25">
      <c r="A244" s="16"/>
      <c r="B244" s="13"/>
      <c r="C244" s="16"/>
      <c r="D244" s="16"/>
      <c r="E244" s="16"/>
      <c r="F244" s="13"/>
      <c r="G244" s="16"/>
    </row>
    <row r="245" spans="1:7" x14ac:dyDescent="0.25">
      <c r="A245" s="16"/>
      <c r="B245" s="13"/>
      <c r="C245" s="16"/>
      <c r="D245" s="16"/>
      <c r="E245" s="16"/>
      <c r="F245" s="13"/>
      <c r="G245" s="16"/>
    </row>
  </sheetData>
  <phoneticPr fontId="16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workbookViewId="0">
      <pane ySplit="1" topLeftCell="A48" activePane="bottomLeft" state="frozen"/>
      <selection pane="bottomLeft" activeCell="D59" sqref="D59:E63"/>
    </sheetView>
  </sheetViews>
  <sheetFormatPr defaultColWidth="9.140625" defaultRowHeight="15.75" x14ac:dyDescent="0.25"/>
  <cols>
    <col min="1" max="1" width="13.28515625" style="9" customWidth="1"/>
    <col min="2" max="2" width="47.5703125" style="10" customWidth="1"/>
    <col min="3" max="3" width="17.7109375" style="11" customWidth="1"/>
    <col min="4" max="4" width="57.7109375" style="10" customWidth="1"/>
    <col min="5" max="5" width="16.42578125" style="11" customWidth="1"/>
    <col min="6" max="6" width="36.140625" style="8" customWidth="1"/>
    <col min="7" max="16384" width="9.140625" style="8"/>
  </cols>
  <sheetData>
    <row r="1" spans="1:6" s="4" customFormat="1" ht="47.25" x14ac:dyDescent="0.25">
      <c r="A1" s="1" t="s">
        <v>0</v>
      </c>
      <c r="B1" s="1" t="s">
        <v>1</v>
      </c>
      <c r="C1" s="2" t="s">
        <v>13</v>
      </c>
      <c r="D1" s="1" t="s">
        <v>2</v>
      </c>
      <c r="E1" s="2" t="s">
        <v>13</v>
      </c>
      <c r="F1" s="3" t="s">
        <v>17</v>
      </c>
    </row>
    <row r="2" spans="1:6" ht="31.5" x14ac:dyDescent="0.25">
      <c r="A2" s="5">
        <v>1</v>
      </c>
      <c r="B2" s="6" t="s">
        <v>4</v>
      </c>
      <c r="C2" s="7">
        <v>23.8</v>
      </c>
      <c r="D2" s="101" t="s">
        <v>5</v>
      </c>
      <c r="E2" s="102">
        <v>99.8</v>
      </c>
    </row>
    <row r="3" spans="1:6" ht="31.5" x14ac:dyDescent="0.25">
      <c r="A3" s="5">
        <v>2</v>
      </c>
      <c r="B3" s="92" t="s">
        <v>6</v>
      </c>
      <c r="C3" s="93">
        <v>81.099999999999994</v>
      </c>
      <c r="D3" s="101" t="s">
        <v>5</v>
      </c>
      <c r="E3" s="102">
        <v>24.9</v>
      </c>
    </row>
    <row r="4" spans="1:6" x14ac:dyDescent="0.25">
      <c r="A4" s="5">
        <v>3</v>
      </c>
      <c r="B4" s="6" t="s">
        <v>7</v>
      </c>
      <c r="C4" s="7">
        <v>0</v>
      </c>
      <c r="D4" s="99" t="s">
        <v>7</v>
      </c>
      <c r="E4" s="100">
        <v>0</v>
      </c>
    </row>
    <row r="5" spans="1:6" x14ac:dyDescent="0.25">
      <c r="A5" s="5">
        <v>4</v>
      </c>
      <c r="B5" s="92" t="s">
        <v>6</v>
      </c>
      <c r="C5" s="93">
        <v>9.9</v>
      </c>
      <c r="D5" s="99" t="s">
        <v>7</v>
      </c>
      <c r="E5" s="100">
        <v>0</v>
      </c>
    </row>
    <row r="6" spans="1:6" ht="31.5" x14ac:dyDescent="0.25">
      <c r="A6" s="5">
        <v>5</v>
      </c>
      <c r="B6" s="6" t="s">
        <v>7</v>
      </c>
      <c r="C6" s="7">
        <v>0</v>
      </c>
      <c r="D6" s="101" t="s">
        <v>5</v>
      </c>
      <c r="E6" s="102">
        <v>335</v>
      </c>
    </row>
    <row r="7" spans="1:6" x14ac:dyDescent="0.25">
      <c r="A7" s="5">
        <v>6</v>
      </c>
      <c r="B7" s="92" t="s">
        <v>6</v>
      </c>
      <c r="C7" s="93">
        <v>53.3</v>
      </c>
      <c r="D7" s="99" t="s">
        <v>7</v>
      </c>
      <c r="E7" s="100">
        <v>0</v>
      </c>
    </row>
    <row r="8" spans="1:6" x14ac:dyDescent="0.25">
      <c r="A8" s="5">
        <v>7</v>
      </c>
      <c r="B8" s="92" t="s">
        <v>6</v>
      </c>
      <c r="C8" s="93">
        <v>19.600000000000001</v>
      </c>
      <c r="D8" s="99" t="s">
        <v>7</v>
      </c>
      <c r="E8" s="100">
        <v>0</v>
      </c>
    </row>
    <row r="9" spans="1:6" x14ac:dyDescent="0.25">
      <c r="A9" s="5">
        <v>11</v>
      </c>
      <c r="B9" s="92" t="s">
        <v>6</v>
      </c>
      <c r="C9" s="93">
        <v>20</v>
      </c>
      <c r="D9" s="99" t="s">
        <v>7</v>
      </c>
      <c r="E9" s="100">
        <v>0</v>
      </c>
    </row>
    <row r="10" spans="1:6" ht="31.5" x14ac:dyDescent="0.25">
      <c r="A10" s="5">
        <v>12</v>
      </c>
      <c r="B10" s="6" t="s">
        <v>7</v>
      </c>
      <c r="C10" s="7">
        <v>0</v>
      </c>
      <c r="D10" s="101" t="s">
        <v>5</v>
      </c>
      <c r="E10" s="102">
        <v>154.19999999999999</v>
      </c>
    </row>
    <row r="11" spans="1:6" ht="31.5" x14ac:dyDescent="0.25">
      <c r="A11" s="5">
        <v>13</v>
      </c>
      <c r="B11" s="6" t="s">
        <v>7</v>
      </c>
      <c r="C11" s="7">
        <v>0</v>
      </c>
      <c r="D11" s="101" t="s">
        <v>5</v>
      </c>
      <c r="E11" s="102">
        <v>101.7</v>
      </c>
    </row>
    <row r="12" spans="1:6" x14ac:dyDescent="0.25">
      <c r="A12" s="5">
        <v>14</v>
      </c>
      <c r="B12" s="43" t="s">
        <v>18</v>
      </c>
      <c r="C12" s="44">
        <v>19.600000000000001</v>
      </c>
      <c r="D12" s="105" t="s">
        <v>8</v>
      </c>
      <c r="E12" s="106">
        <v>54</v>
      </c>
    </row>
    <row r="13" spans="1:6" x14ac:dyDescent="0.25">
      <c r="A13" s="5">
        <v>15</v>
      </c>
      <c r="B13" s="92" t="s">
        <v>6</v>
      </c>
      <c r="C13" s="93">
        <v>36.799999999999997</v>
      </c>
      <c r="D13" s="99" t="s">
        <v>7</v>
      </c>
      <c r="E13" s="100">
        <v>0</v>
      </c>
    </row>
    <row r="14" spans="1:6" ht="31.5" x14ac:dyDescent="0.25">
      <c r="A14" s="5">
        <v>17</v>
      </c>
      <c r="B14" s="92" t="s">
        <v>6</v>
      </c>
      <c r="C14" s="93">
        <v>20.5</v>
      </c>
      <c r="D14" s="101" t="s">
        <v>5</v>
      </c>
      <c r="E14" s="102">
        <v>23.4</v>
      </c>
    </row>
    <row r="15" spans="1:6" ht="31.5" x14ac:dyDescent="0.25">
      <c r="A15" s="5">
        <v>18</v>
      </c>
      <c r="B15" s="6" t="s">
        <v>7</v>
      </c>
      <c r="C15" s="7">
        <v>0</v>
      </c>
      <c r="D15" s="101" t="s">
        <v>5</v>
      </c>
      <c r="E15" s="102">
        <v>156.30000000000001</v>
      </c>
    </row>
    <row r="16" spans="1:6" x14ac:dyDescent="0.25">
      <c r="A16" s="5">
        <v>19</v>
      </c>
      <c r="B16" s="6" t="s">
        <v>7</v>
      </c>
      <c r="C16" s="7">
        <v>0</v>
      </c>
      <c r="D16" s="99" t="s">
        <v>7</v>
      </c>
      <c r="E16" s="100">
        <v>0</v>
      </c>
    </row>
    <row r="17" spans="1:5" ht="31.5" x14ac:dyDescent="0.25">
      <c r="A17" s="5">
        <v>20</v>
      </c>
      <c r="B17" s="92" t="s">
        <v>6</v>
      </c>
      <c r="C17" s="93">
        <v>19</v>
      </c>
      <c r="D17" s="101" t="s">
        <v>5</v>
      </c>
      <c r="E17" s="102">
        <v>23.4</v>
      </c>
    </row>
    <row r="18" spans="1:5" ht="31.5" x14ac:dyDescent="0.25">
      <c r="A18" s="5">
        <v>21</v>
      </c>
      <c r="B18" s="6" t="s">
        <v>7</v>
      </c>
      <c r="C18" s="7">
        <v>0</v>
      </c>
      <c r="D18" s="101" t="s">
        <v>5</v>
      </c>
      <c r="E18" s="102">
        <v>23.4</v>
      </c>
    </row>
    <row r="19" spans="1:5" ht="31.5" x14ac:dyDescent="0.25">
      <c r="A19" s="5">
        <v>22</v>
      </c>
      <c r="B19" s="6" t="s">
        <v>7</v>
      </c>
      <c r="C19" s="7">
        <v>0</v>
      </c>
      <c r="D19" s="101" t="s">
        <v>5</v>
      </c>
      <c r="E19" s="102">
        <v>23.4</v>
      </c>
    </row>
    <row r="20" spans="1:5" ht="31.5" x14ac:dyDescent="0.25">
      <c r="A20" s="5">
        <v>23</v>
      </c>
      <c r="B20" s="6" t="s">
        <v>7</v>
      </c>
      <c r="C20" s="7">
        <v>0</v>
      </c>
      <c r="D20" s="101" t="s">
        <v>5</v>
      </c>
      <c r="E20" s="102">
        <v>23.4</v>
      </c>
    </row>
    <row r="21" spans="1:5" x14ac:dyDescent="0.25">
      <c r="A21" s="5">
        <v>24</v>
      </c>
      <c r="B21" s="94" t="s">
        <v>10</v>
      </c>
      <c r="C21" s="95">
        <v>10.3</v>
      </c>
      <c r="D21" s="103" t="s">
        <v>9</v>
      </c>
      <c r="E21" s="104">
        <v>36.4</v>
      </c>
    </row>
    <row r="22" spans="1:5" x14ac:dyDescent="0.25">
      <c r="A22" s="5">
        <v>25</v>
      </c>
      <c r="B22" s="94" t="s">
        <v>10</v>
      </c>
      <c r="C22" s="95">
        <v>3.6</v>
      </c>
      <c r="D22" s="103" t="s">
        <v>9</v>
      </c>
      <c r="E22" s="104">
        <v>19.5</v>
      </c>
    </row>
    <row r="23" spans="1:5" x14ac:dyDescent="0.25">
      <c r="A23" s="5">
        <v>26</v>
      </c>
      <c r="B23" s="94" t="s">
        <v>10</v>
      </c>
      <c r="C23" s="95">
        <v>5.0999999999999996</v>
      </c>
      <c r="D23" s="103" t="s">
        <v>9</v>
      </c>
      <c r="E23" s="104">
        <v>27.1</v>
      </c>
    </row>
    <row r="24" spans="1:5" x14ac:dyDescent="0.25">
      <c r="A24" s="5">
        <v>27</v>
      </c>
      <c r="B24" s="43" t="s">
        <v>18</v>
      </c>
      <c r="C24" s="44">
        <v>4.8</v>
      </c>
      <c r="D24" s="105" t="s">
        <v>8</v>
      </c>
      <c r="E24" s="106">
        <v>21.9</v>
      </c>
    </row>
    <row r="25" spans="1:5" x14ac:dyDescent="0.25">
      <c r="A25" s="5">
        <v>28</v>
      </c>
      <c r="B25" s="43" t="s">
        <v>18</v>
      </c>
      <c r="C25" s="44">
        <v>1.7</v>
      </c>
      <c r="D25" s="103" t="s">
        <v>9</v>
      </c>
      <c r="E25" s="104">
        <v>13.7</v>
      </c>
    </row>
    <row r="26" spans="1:5" x14ac:dyDescent="0.25">
      <c r="A26" s="5">
        <v>29</v>
      </c>
      <c r="B26" s="6" t="s">
        <v>7</v>
      </c>
      <c r="C26" s="7">
        <v>0</v>
      </c>
      <c r="D26" s="99" t="s">
        <v>7</v>
      </c>
      <c r="E26" s="100">
        <v>0</v>
      </c>
    </row>
    <row r="27" spans="1:5" x14ac:dyDescent="0.25">
      <c r="A27" s="5">
        <v>30</v>
      </c>
      <c r="B27" s="43" t="s">
        <v>18</v>
      </c>
      <c r="C27" s="44">
        <v>20.6</v>
      </c>
      <c r="D27" s="105" t="s">
        <v>8</v>
      </c>
      <c r="E27" s="106">
        <v>50.4</v>
      </c>
    </row>
    <row r="28" spans="1:5" x14ac:dyDescent="0.25">
      <c r="A28" s="5">
        <v>31</v>
      </c>
      <c r="B28" s="43" t="s">
        <v>18</v>
      </c>
      <c r="C28" s="44">
        <v>4</v>
      </c>
      <c r="D28" s="103" t="s">
        <v>9</v>
      </c>
      <c r="E28" s="104">
        <v>17.8</v>
      </c>
    </row>
    <row r="29" spans="1:5" ht="31.5" x14ac:dyDescent="0.25">
      <c r="A29" s="5">
        <v>101</v>
      </c>
      <c r="B29" s="43" t="s">
        <v>18</v>
      </c>
      <c r="C29" s="44">
        <v>19.7</v>
      </c>
      <c r="D29" s="107" t="s">
        <v>11</v>
      </c>
      <c r="E29" s="108">
        <v>49.32</v>
      </c>
    </row>
    <row r="30" spans="1:5" ht="31.5" x14ac:dyDescent="0.25">
      <c r="A30" s="5">
        <v>102</v>
      </c>
      <c r="B30" s="43" t="s">
        <v>18</v>
      </c>
      <c r="C30" s="44">
        <v>36.799999999999997</v>
      </c>
      <c r="D30" s="107" t="s">
        <v>11</v>
      </c>
      <c r="E30" s="108">
        <v>79.819999999999993</v>
      </c>
    </row>
    <row r="31" spans="1:5" ht="31.5" x14ac:dyDescent="0.25">
      <c r="A31" s="5">
        <v>103</v>
      </c>
      <c r="B31" s="92" t="s">
        <v>6</v>
      </c>
      <c r="C31" s="93">
        <v>13.6</v>
      </c>
      <c r="D31" s="107" t="s">
        <v>11</v>
      </c>
      <c r="E31" s="108">
        <v>35.5</v>
      </c>
    </row>
    <row r="32" spans="1:5" ht="31.5" x14ac:dyDescent="0.25">
      <c r="A32" s="5">
        <v>104</v>
      </c>
      <c r="B32" s="92" t="s">
        <v>6</v>
      </c>
      <c r="C32" s="93">
        <v>15.18</v>
      </c>
      <c r="D32" s="107" t="s">
        <v>11</v>
      </c>
      <c r="E32" s="108">
        <v>39.299999999999997</v>
      </c>
    </row>
    <row r="33" spans="1:5" ht="31.5" x14ac:dyDescent="0.25">
      <c r="A33" s="5">
        <v>105</v>
      </c>
      <c r="B33" s="43" t="s">
        <v>18</v>
      </c>
      <c r="C33" s="44">
        <v>43.2</v>
      </c>
      <c r="D33" s="107" t="s">
        <v>11</v>
      </c>
      <c r="E33" s="108">
        <v>105.7</v>
      </c>
    </row>
    <row r="34" spans="1:5" ht="31.5" x14ac:dyDescent="0.25">
      <c r="A34" s="5">
        <v>106</v>
      </c>
      <c r="B34" s="43" t="s">
        <v>18</v>
      </c>
      <c r="C34" s="44">
        <v>8.1999999999999993</v>
      </c>
      <c r="D34" s="107" t="s">
        <v>11</v>
      </c>
      <c r="E34" s="108">
        <v>28.83</v>
      </c>
    </row>
    <row r="35" spans="1:5" x14ac:dyDescent="0.25">
      <c r="A35" s="5">
        <v>107</v>
      </c>
      <c r="B35" s="94" t="s">
        <v>10</v>
      </c>
      <c r="C35" s="95">
        <v>5.8</v>
      </c>
      <c r="D35" s="103" t="s">
        <v>9</v>
      </c>
      <c r="E35" s="104">
        <v>25.9</v>
      </c>
    </row>
    <row r="36" spans="1:5" x14ac:dyDescent="0.25">
      <c r="A36" s="5">
        <v>108</v>
      </c>
      <c r="B36" s="94" t="s">
        <v>10</v>
      </c>
      <c r="C36" s="95">
        <v>11.4</v>
      </c>
      <c r="D36" s="103" t="s">
        <v>9</v>
      </c>
      <c r="E36" s="104">
        <v>39.1</v>
      </c>
    </row>
    <row r="37" spans="1:5" x14ac:dyDescent="0.25">
      <c r="A37" s="5">
        <v>109</v>
      </c>
      <c r="B37" s="94" t="s">
        <v>10</v>
      </c>
      <c r="C37" s="95">
        <v>4.2</v>
      </c>
      <c r="D37" s="103" t="s">
        <v>9</v>
      </c>
      <c r="E37" s="104">
        <v>17.5</v>
      </c>
    </row>
    <row r="38" spans="1:5" ht="47.25" x14ac:dyDescent="0.25">
      <c r="A38" s="5">
        <v>111</v>
      </c>
      <c r="B38" s="94" t="s">
        <v>10</v>
      </c>
      <c r="C38" s="95">
        <v>11.8</v>
      </c>
      <c r="D38" s="94" t="s">
        <v>14</v>
      </c>
      <c r="E38" s="95">
        <v>5.67</v>
      </c>
    </row>
    <row r="39" spans="1:5" ht="31.5" x14ac:dyDescent="0.25">
      <c r="A39" s="5">
        <v>201</v>
      </c>
      <c r="B39" s="43" t="s">
        <v>18</v>
      </c>
      <c r="C39" s="44">
        <v>19.3</v>
      </c>
      <c r="D39" s="107" t="s">
        <v>11</v>
      </c>
      <c r="E39" s="108">
        <v>50.5</v>
      </c>
    </row>
    <row r="40" spans="1:5" ht="31.5" x14ac:dyDescent="0.25">
      <c r="A40" s="5">
        <v>202</v>
      </c>
      <c r="B40" s="43" t="s">
        <v>18</v>
      </c>
      <c r="C40" s="44">
        <v>15.9</v>
      </c>
      <c r="D40" s="107" t="s">
        <v>11</v>
      </c>
      <c r="E40" s="108">
        <v>44.63</v>
      </c>
    </row>
    <row r="41" spans="1:5" ht="31.5" x14ac:dyDescent="0.25">
      <c r="A41" s="5">
        <v>203</v>
      </c>
      <c r="B41" s="43" t="s">
        <v>18</v>
      </c>
      <c r="C41" s="44">
        <v>29.1</v>
      </c>
      <c r="D41" s="107" t="s">
        <v>11</v>
      </c>
      <c r="E41" s="108">
        <v>61.78</v>
      </c>
    </row>
    <row r="42" spans="1:5" ht="31.5" x14ac:dyDescent="0.25">
      <c r="A42" s="5">
        <v>204</v>
      </c>
      <c r="B42" s="43" t="s">
        <v>18</v>
      </c>
      <c r="C42" s="44">
        <v>22.6</v>
      </c>
      <c r="D42" s="107" t="s">
        <v>11</v>
      </c>
      <c r="E42" s="108">
        <v>51.69</v>
      </c>
    </row>
    <row r="43" spans="1:5" ht="31.5" x14ac:dyDescent="0.25">
      <c r="A43" s="5">
        <v>205</v>
      </c>
      <c r="B43" s="43" t="s">
        <v>18</v>
      </c>
      <c r="C43" s="44">
        <v>25.5</v>
      </c>
      <c r="D43" s="107" t="s">
        <v>11</v>
      </c>
      <c r="E43" s="108">
        <v>57.49</v>
      </c>
    </row>
    <row r="44" spans="1:5" x14ac:dyDescent="0.25">
      <c r="A44" s="5">
        <v>206</v>
      </c>
      <c r="B44" s="94" t="s">
        <v>10</v>
      </c>
      <c r="C44" s="95">
        <v>10.6</v>
      </c>
      <c r="D44" s="103" t="s">
        <v>9</v>
      </c>
      <c r="E44" s="104">
        <v>37.4</v>
      </c>
    </row>
    <row r="45" spans="1:5" x14ac:dyDescent="0.25">
      <c r="A45" s="5">
        <v>207</v>
      </c>
      <c r="B45" s="94" t="s">
        <v>10</v>
      </c>
      <c r="C45" s="95">
        <v>3.7</v>
      </c>
      <c r="D45" s="103" t="s">
        <v>9</v>
      </c>
      <c r="E45" s="104">
        <v>15.5</v>
      </c>
    </row>
    <row r="46" spans="1:5" ht="31.5" x14ac:dyDescent="0.25">
      <c r="A46" s="5">
        <v>208</v>
      </c>
      <c r="B46" s="43" t="s">
        <v>18</v>
      </c>
      <c r="C46" s="44">
        <v>32.700000000000003</v>
      </c>
      <c r="D46" s="107" t="s">
        <v>11</v>
      </c>
      <c r="E46" s="108">
        <v>90.7</v>
      </c>
    </row>
    <row r="47" spans="1:5" ht="31.5" x14ac:dyDescent="0.25">
      <c r="A47" s="5">
        <v>301</v>
      </c>
      <c r="B47" s="43" t="s">
        <v>18</v>
      </c>
      <c r="C47" s="44">
        <v>19.3</v>
      </c>
      <c r="D47" s="107" t="s">
        <v>11</v>
      </c>
      <c r="E47" s="108">
        <v>50.5</v>
      </c>
    </row>
    <row r="48" spans="1:5" ht="31.5" x14ac:dyDescent="0.25">
      <c r="A48" s="5">
        <v>302</v>
      </c>
      <c r="B48" s="43" t="s">
        <v>18</v>
      </c>
      <c r="C48" s="44">
        <v>15</v>
      </c>
      <c r="D48" s="107" t="s">
        <v>11</v>
      </c>
      <c r="E48" s="108">
        <v>43.76</v>
      </c>
    </row>
    <row r="49" spans="1:5" ht="31.5" x14ac:dyDescent="0.25">
      <c r="A49" s="5">
        <v>303</v>
      </c>
      <c r="B49" s="43" t="s">
        <v>18</v>
      </c>
      <c r="C49" s="44">
        <v>12.7</v>
      </c>
      <c r="D49" s="107" t="s">
        <v>11</v>
      </c>
      <c r="E49" s="108">
        <v>41.66</v>
      </c>
    </row>
    <row r="50" spans="1:5" ht="31.5" x14ac:dyDescent="0.25">
      <c r="A50" s="5">
        <v>304</v>
      </c>
      <c r="B50" s="43" t="s">
        <v>18</v>
      </c>
      <c r="C50" s="44">
        <v>15.6</v>
      </c>
      <c r="D50" s="107" t="s">
        <v>11</v>
      </c>
      <c r="E50" s="108">
        <v>44.63</v>
      </c>
    </row>
    <row r="51" spans="1:5" ht="31.5" x14ac:dyDescent="0.25">
      <c r="A51" s="5">
        <v>305</v>
      </c>
      <c r="B51" s="43" t="s">
        <v>18</v>
      </c>
      <c r="C51" s="44">
        <v>13.4</v>
      </c>
      <c r="D51" s="107" t="s">
        <v>11</v>
      </c>
      <c r="E51" s="108">
        <v>42.01</v>
      </c>
    </row>
    <row r="52" spans="1:5" ht="31.5" x14ac:dyDescent="0.25">
      <c r="A52" s="5">
        <v>306</v>
      </c>
      <c r="B52" s="43" t="s">
        <v>18</v>
      </c>
      <c r="C52" s="44">
        <v>23.3</v>
      </c>
      <c r="D52" s="107" t="s">
        <v>11</v>
      </c>
      <c r="E52" s="108">
        <v>57.83</v>
      </c>
    </row>
    <row r="53" spans="1:5" ht="31.5" x14ac:dyDescent="0.25">
      <c r="A53" s="5">
        <v>307</v>
      </c>
      <c r="B53" s="43" t="s">
        <v>18</v>
      </c>
      <c r="C53" s="44">
        <v>17.7</v>
      </c>
      <c r="D53" s="107" t="s">
        <v>11</v>
      </c>
      <c r="E53" s="108">
        <v>47.96</v>
      </c>
    </row>
    <row r="54" spans="1:5" x14ac:dyDescent="0.25">
      <c r="A54" s="5">
        <v>308</v>
      </c>
      <c r="B54" s="94" t="s">
        <v>10</v>
      </c>
      <c r="C54" s="95">
        <v>10.6</v>
      </c>
      <c r="D54" s="103" t="s">
        <v>9</v>
      </c>
      <c r="E54" s="104">
        <v>37.4</v>
      </c>
    </row>
    <row r="55" spans="1:5" x14ac:dyDescent="0.25">
      <c r="A55" s="5">
        <v>309</v>
      </c>
      <c r="B55" s="94" t="s">
        <v>10</v>
      </c>
      <c r="C55" s="95">
        <v>3.7</v>
      </c>
      <c r="D55" s="103" t="s">
        <v>9</v>
      </c>
      <c r="E55" s="104">
        <v>15.5</v>
      </c>
    </row>
    <row r="56" spans="1:5" ht="31.5" x14ac:dyDescent="0.25">
      <c r="A56" s="5">
        <v>310</v>
      </c>
      <c r="B56" s="43" t="s">
        <v>18</v>
      </c>
      <c r="C56" s="44">
        <v>26.8</v>
      </c>
      <c r="D56" s="107" t="s">
        <v>11</v>
      </c>
      <c r="E56" s="108">
        <v>69.099999999999994</v>
      </c>
    </row>
    <row r="57" spans="1:5" ht="63" x14ac:dyDescent="0.25">
      <c r="A57" s="5" t="s">
        <v>12</v>
      </c>
      <c r="B57" s="92" t="s">
        <v>15</v>
      </c>
      <c r="C57" s="93">
        <v>93.48</v>
      </c>
      <c r="D57" s="94" t="s">
        <v>16</v>
      </c>
      <c r="E57" s="95">
        <v>196.8</v>
      </c>
    </row>
    <row r="59" spans="1:5" ht="31.5" x14ac:dyDescent="0.25">
      <c r="B59" s="43" t="s">
        <v>18</v>
      </c>
      <c r="C59" s="44">
        <f>C12+C24+C25+C27+C28+C29+C30+C33+C34+C39+C40+C41+C42+C43+C46+C47+C48+C49+C50+C51+C52+C53+C56</f>
        <v>447.5</v>
      </c>
      <c r="D59" s="101" t="s">
        <v>5</v>
      </c>
      <c r="E59" s="102">
        <f>E2+E3+E6+E10+E11+E14+E15+E17+E18+E19+E20</f>
        <v>988.89999999999986</v>
      </c>
    </row>
    <row r="60" spans="1:5" ht="31.5" x14ac:dyDescent="0.25">
      <c r="B60" s="92" t="s">
        <v>6</v>
      </c>
      <c r="C60" s="93">
        <f>C3+C5+C7+C8+C9+C13+C14+C17+C31+C32+C57</f>
        <v>382.46000000000004</v>
      </c>
      <c r="D60" s="94" t="s">
        <v>16</v>
      </c>
      <c r="E60" s="95">
        <f>E38+E57</f>
        <v>202.47</v>
      </c>
    </row>
    <row r="61" spans="1:5" x14ac:dyDescent="0.25">
      <c r="B61" s="94" t="s">
        <v>10</v>
      </c>
      <c r="C61" s="95">
        <f>C21+C22+C23+C35+C36+C37+C38+C44+C45+C54+C55</f>
        <v>80.8</v>
      </c>
      <c r="D61" s="103" t="s">
        <v>9</v>
      </c>
      <c r="E61" s="104">
        <f>E21+E22+E23+E25+E28+E35+E36+E37+E44+E45+E54+E55</f>
        <v>302.8</v>
      </c>
    </row>
    <row r="62" spans="1:5" x14ac:dyDescent="0.25">
      <c r="B62" s="6" t="s">
        <v>390</v>
      </c>
      <c r="C62" s="7">
        <v>23.8</v>
      </c>
      <c r="D62" s="105" t="s">
        <v>8</v>
      </c>
      <c r="E62" s="106">
        <f>E12+E24+E27</f>
        <v>126.30000000000001</v>
      </c>
    </row>
    <row r="63" spans="1:5" ht="31.5" x14ac:dyDescent="0.25">
      <c r="B63" s="6"/>
      <c r="C63" s="7"/>
      <c r="D63" s="107" t="s">
        <v>11</v>
      </c>
      <c r="E63" s="108">
        <f>E29+E30+E31+E32+E33+E34+E39+E40+E41+E42+E43+E46+E47+E48+E49+E50+E51+E52+E53+E56</f>
        <v>1092.71</v>
      </c>
    </row>
    <row r="64" spans="1:5" x14ac:dyDescent="0.25">
      <c r="B64" s="6"/>
      <c r="C64" s="7"/>
    </row>
    <row r="65" spans="2:3" x14ac:dyDescent="0.25">
      <c r="B65" s="6"/>
      <c r="C65" s="7"/>
    </row>
    <row r="66" spans="2:3" x14ac:dyDescent="0.25">
      <c r="B66" s="6"/>
      <c r="C66" s="7"/>
    </row>
    <row r="67" spans="2:3" x14ac:dyDescent="0.25">
      <c r="B67" s="6"/>
      <c r="C67" s="7"/>
    </row>
    <row r="68" spans="2:3" x14ac:dyDescent="0.25">
      <c r="B68" s="6"/>
      <c r="C68" s="7"/>
    </row>
    <row r="69" spans="2:3" x14ac:dyDescent="0.25">
      <c r="B69" s="6"/>
      <c r="C69" s="7"/>
    </row>
    <row r="70" spans="2:3" x14ac:dyDescent="0.25">
      <c r="B70" s="6"/>
      <c r="C70" s="7"/>
    </row>
    <row r="71" spans="2:3" x14ac:dyDescent="0.25">
      <c r="B71" s="6"/>
      <c r="C71" s="7"/>
    </row>
  </sheetData>
  <autoFilter ref="A1:E57" xr:uid="{00000000-0001-0000-0000-000000000000}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0A35-1A93-49DA-B2BA-9EA835CE6380}">
  <dimension ref="A1:G112"/>
  <sheetViews>
    <sheetView workbookViewId="0">
      <pane ySplit="1" topLeftCell="A83" activePane="bottomLeft" state="frozen"/>
      <selection pane="bottomLeft" activeCell="G112" sqref="G112"/>
    </sheetView>
  </sheetViews>
  <sheetFormatPr defaultColWidth="9.140625" defaultRowHeight="15.75" x14ac:dyDescent="0.25"/>
  <cols>
    <col min="1" max="1" width="11.42578125" style="17" customWidth="1"/>
    <col min="2" max="2" width="85.7109375" style="14" customWidth="1"/>
    <col min="3" max="3" width="39.42578125" style="14" customWidth="1"/>
    <col min="4" max="6" width="12.5703125" style="17" customWidth="1"/>
    <col min="7" max="7" width="70.42578125" style="14" customWidth="1"/>
    <col min="8" max="16384" width="9.140625" style="14"/>
  </cols>
  <sheetData>
    <row r="1" spans="1:7" s="15" customFormat="1" ht="31.5" x14ac:dyDescent="0.25">
      <c r="A1" s="12" t="s">
        <v>19</v>
      </c>
      <c r="B1" s="12" t="s">
        <v>20</v>
      </c>
      <c r="C1" s="12" t="s">
        <v>21</v>
      </c>
      <c r="D1" s="12" t="s">
        <v>22</v>
      </c>
      <c r="E1" s="12" t="s">
        <v>23</v>
      </c>
      <c r="F1" s="12" t="s">
        <v>3</v>
      </c>
      <c r="G1" s="18" t="s">
        <v>106</v>
      </c>
    </row>
    <row r="2" spans="1:7" ht="31.5" x14ac:dyDescent="0.25">
      <c r="A2" s="16" t="s">
        <v>24</v>
      </c>
      <c r="B2" s="13" t="s">
        <v>25</v>
      </c>
      <c r="C2" s="13" t="s">
        <v>26</v>
      </c>
      <c r="D2" s="16">
        <v>1</v>
      </c>
      <c r="E2" s="16">
        <v>2250</v>
      </c>
      <c r="F2" s="33"/>
      <c r="G2" s="34">
        <f>D2*E2</f>
        <v>2250</v>
      </c>
    </row>
    <row r="3" spans="1:7" ht="31.5" x14ac:dyDescent="0.25">
      <c r="A3" s="16" t="s">
        <v>24</v>
      </c>
      <c r="B3" s="13" t="s">
        <v>27</v>
      </c>
      <c r="C3" s="13" t="s">
        <v>28</v>
      </c>
      <c r="D3" s="16">
        <v>2</v>
      </c>
      <c r="E3" s="16">
        <v>2250</v>
      </c>
      <c r="F3" s="33"/>
      <c r="G3" s="34">
        <f t="shared" ref="G3:G66" si="0">D3*E3</f>
        <v>4500</v>
      </c>
    </row>
    <row r="4" spans="1:7" ht="31.5" x14ac:dyDescent="0.25">
      <c r="A4" s="16" t="s">
        <v>24</v>
      </c>
      <c r="B4" s="13" t="s">
        <v>29</v>
      </c>
      <c r="C4" s="13" t="s">
        <v>30</v>
      </c>
      <c r="D4" s="16">
        <v>2</v>
      </c>
      <c r="E4" s="16">
        <v>2250</v>
      </c>
      <c r="F4" s="33"/>
      <c r="G4" s="34">
        <f t="shared" si="0"/>
        <v>4500</v>
      </c>
    </row>
    <row r="5" spans="1:7" ht="31.5" x14ac:dyDescent="0.25">
      <c r="A5" s="16" t="s">
        <v>31</v>
      </c>
      <c r="B5" s="13" t="s">
        <v>25</v>
      </c>
      <c r="C5" s="13" t="s">
        <v>26</v>
      </c>
      <c r="D5" s="16">
        <v>1</v>
      </c>
      <c r="E5" s="16">
        <v>2240</v>
      </c>
      <c r="F5" s="33"/>
      <c r="G5" s="34">
        <f t="shared" si="0"/>
        <v>2240</v>
      </c>
    </row>
    <row r="6" spans="1:7" ht="31.5" x14ac:dyDescent="0.25">
      <c r="A6" s="16" t="s">
        <v>31</v>
      </c>
      <c r="B6" s="13" t="s">
        <v>27</v>
      </c>
      <c r="C6" s="13" t="s">
        <v>28</v>
      </c>
      <c r="D6" s="16">
        <v>1</v>
      </c>
      <c r="E6" s="16">
        <v>2240</v>
      </c>
      <c r="F6" s="33"/>
      <c r="G6" s="34">
        <f t="shared" si="0"/>
        <v>2240</v>
      </c>
    </row>
    <row r="7" spans="1:7" ht="31.5" x14ac:dyDescent="0.25">
      <c r="A7" s="16" t="s">
        <v>31</v>
      </c>
      <c r="B7" s="13" t="s">
        <v>32</v>
      </c>
      <c r="C7" s="13" t="s">
        <v>30</v>
      </c>
      <c r="D7" s="16">
        <v>2</v>
      </c>
      <c r="E7" s="16">
        <v>2240</v>
      </c>
      <c r="F7" s="33"/>
      <c r="G7" s="34">
        <f t="shared" si="0"/>
        <v>4480</v>
      </c>
    </row>
    <row r="8" spans="1:7" ht="31.5" x14ac:dyDescent="0.25">
      <c r="A8" s="16" t="s">
        <v>33</v>
      </c>
      <c r="B8" s="13" t="s">
        <v>25</v>
      </c>
      <c r="C8" s="13" t="s">
        <v>26</v>
      </c>
      <c r="D8" s="16">
        <v>1</v>
      </c>
      <c r="E8" s="16">
        <v>3000</v>
      </c>
      <c r="F8" s="33"/>
      <c r="G8" s="34">
        <f t="shared" si="0"/>
        <v>3000</v>
      </c>
    </row>
    <row r="9" spans="1:7" ht="31.5" x14ac:dyDescent="0.25">
      <c r="A9" s="16" t="s">
        <v>33</v>
      </c>
      <c r="B9" s="13" t="s">
        <v>27</v>
      </c>
      <c r="C9" s="13" t="s">
        <v>28</v>
      </c>
      <c r="D9" s="16">
        <v>4</v>
      </c>
      <c r="E9" s="16">
        <v>3000</v>
      </c>
      <c r="F9" s="33"/>
      <c r="G9" s="34">
        <f t="shared" si="0"/>
        <v>12000</v>
      </c>
    </row>
    <row r="10" spans="1:7" ht="31.5" x14ac:dyDescent="0.25">
      <c r="A10" s="16" t="s">
        <v>33</v>
      </c>
      <c r="B10" s="13" t="s">
        <v>29</v>
      </c>
      <c r="C10" s="13" t="s">
        <v>30</v>
      </c>
      <c r="D10" s="16">
        <v>2</v>
      </c>
      <c r="E10" s="16">
        <v>3000</v>
      </c>
      <c r="F10" s="33"/>
      <c r="G10" s="34">
        <f t="shared" si="0"/>
        <v>6000</v>
      </c>
    </row>
    <row r="11" spans="1:7" ht="31.5" x14ac:dyDescent="0.25">
      <c r="A11" s="16" t="s">
        <v>34</v>
      </c>
      <c r="B11" s="13" t="s">
        <v>32</v>
      </c>
      <c r="C11" s="13" t="s">
        <v>30</v>
      </c>
      <c r="D11" s="16">
        <v>2</v>
      </c>
      <c r="E11" s="16">
        <v>3000</v>
      </c>
      <c r="F11" s="33" t="s">
        <v>35</v>
      </c>
      <c r="G11" s="34">
        <f t="shared" si="0"/>
        <v>6000</v>
      </c>
    </row>
    <row r="12" spans="1:7" ht="31.5" x14ac:dyDescent="0.25">
      <c r="A12" s="16" t="s">
        <v>36</v>
      </c>
      <c r="B12" s="13" t="s">
        <v>25</v>
      </c>
      <c r="C12" s="13" t="s">
        <v>26</v>
      </c>
      <c r="D12" s="16">
        <v>3</v>
      </c>
      <c r="E12" s="16">
        <v>9290</v>
      </c>
      <c r="F12" s="33"/>
      <c r="G12" s="34">
        <f t="shared" si="0"/>
        <v>27870</v>
      </c>
    </row>
    <row r="13" spans="1:7" ht="31.5" x14ac:dyDescent="0.25">
      <c r="A13" s="16" t="s">
        <v>36</v>
      </c>
      <c r="B13" s="13" t="s">
        <v>27</v>
      </c>
      <c r="C13" s="13" t="s">
        <v>28</v>
      </c>
      <c r="D13" s="16">
        <v>4</v>
      </c>
      <c r="E13" s="16">
        <v>9290</v>
      </c>
      <c r="F13" s="33"/>
      <c r="G13" s="34">
        <f t="shared" si="0"/>
        <v>37160</v>
      </c>
    </row>
    <row r="14" spans="1:7" ht="31.5" x14ac:dyDescent="0.25">
      <c r="A14" s="16" t="s">
        <v>36</v>
      </c>
      <c r="B14" s="13" t="s">
        <v>32</v>
      </c>
      <c r="C14" s="13" t="s">
        <v>30</v>
      </c>
      <c r="D14" s="16">
        <v>2</v>
      </c>
      <c r="E14" s="16">
        <v>9290</v>
      </c>
      <c r="F14" s="33"/>
      <c r="G14" s="34">
        <f t="shared" si="0"/>
        <v>18580</v>
      </c>
    </row>
    <row r="15" spans="1:7" ht="31.5" x14ac:dyDescent="0.25">
      <c r="A15" s="16" t="s">
        <v>37</v>
      </c>
      <c r="B15" s="13" t="s">
        <v>25</v>
      </c>
      <c r="C15" s="13" t="s">
        <v>26</v>
      </c>
      <c r="D15" s="16">
        <v>38</v>
      </c>
      <c r="E15" s="16">
        <v>5980</v>
      </c>
      <c r="F15" s="33"/>
      <c r="G15" s="34">
        <f t="shared" si="0"/>
        <v>227240</v>
      </c>
    </row>
    <row r="16" spans="1:7" ht="31.5" x14ac:dyDescent="0.25">
      <c r="A16" s="16" t="s">
        <v>37</v>
      </c>
      <c r="B16" s="13" t="s">
        <v>27</v>
      </c>
      <c r="C16" s="13" t="s">
        <v>28</v>
      </c>
      <c r="D16" s="16">
        <v>46</v>
      </c>
      <c r="E16" s="16">
        <v>5980</v>
      </c>
      <c r="F16" s="33"/>
      <c r="G16" s="34">
        <f t="shared" si="0"/>
        <v>275080</v>
      </c>
    </row>
    <row r="17" spans="1:7" ht="31.5" x14ac:dyDescent="0.25">
      <c r="A17" s="16" t="s">
        <v>37</v>
      </c>
      <c r="B17" s="13" t="s">
        <v>32</v>
      </c>
      <c r="C17" s="13" t="s">
        <v>30</v>
      </c>
      <c r="D17" s="16">
        <v>12</v>
      </c>
      <c r="E17" s="16">
        <v>5980</v>
      </c>
      <c r="F17" s="33"/>
      <c r="G17" s="34">
        <f t="shared" si="0"/>
        <v>71760</v>
      </c>
    </row>
    <row r="18" spans="1:7" ht="31.5" x14ac:dyDescent="0.25">
      <c r="A18" s="16" t="s">
        <v>37</v>
      </c>
      <c r="B18" s="13" t="s">
        <v>38</v>
      </c>
      <c r="C18" s="13" t="s">
        <v>39</v>
      </c>
      <c r="D18" s="16">
        <v>1</v>
      </c>
      <c r="E18" s="16">
        <v>5980</v>
      </c>
      <c r="F18" s="33"/>
      <c r="G18" s="34">
        <f t="shared" si="0"/>
        <v>5980</v>
      </c>
    </row>
    <row r="19" spans="1:7" ht="31.5" x14ac:dyDescent="0.25">
      <c r="A19" s="16" t="s">
        <v>40</v>
      </c>
      <c r="B19" s="13" t="s">
        <v>25</v>
      </c>
      <c r="C19" s="13" t="s">
        <v>26</v>
      </c>
      <c r="D19" s="16">
        <v>5</v>
      </c>
      <c r="E19" s="16">
        <v>5980</v>
      </c>
      <c r="F19" s="33" t="s">
        <v>35</v>
      </c>
      <c r="G19" s="34">
        <f t="shared" si="0"/>
        <v>29900</v>
      </c>
    </row>
    <row r="20" spans="1:7" ht="31.5" x14ac:dyDescent="0.25">
      <c r="A20" s="16" t="s">
        <v>40</v>
      </c>
      <c r="B20" s="13" t="s">
        <v>27</v>
      </c>
      <c r="C20" s="13" t="s">
        <v>28</v>
      </c>
      <c r="D20" s="16">
        <v>5</v>
      </c>
      <c r="E20" s="16">
        <v>5980</v>
      </c>
      <c r="F20" s="33" t="s">
        <v>35</v>
      </c>
      <c r="G20" s="34">
        <f t="shared" si="0"/>
        <v>29900</v>
      </c>
    </row>
    <row r="21" spans="1:7" ht="31.5" x14ac:dyDescent="0.25">
      <c r="A21" s="16" t="s">
        <v>40</v>
      </c>
      <c r="B21" s="13" t="s">
        <v>32</v>
      </c>
      <c r="C21" s="13" t="s">
        <v>30</v>
      </c>
      <c r="D21" s="16">
        <v>4</v>
      </c>
      <c r="E21" s="16">
        <v>5980</v>
      </c>
      <c r="F21" s="33" t="s">
        <v>35</v>
      </c>
      <c r="G21" s="34">
        <f t="shared" si="0"/>
        <v>23920</v>
      </c>
    </row>
    <row r="22" spans="1:7" ht="31.5" x14ac:dyDescent="0.25">
      <c r="A22" s="16" t="s">
        <v>41</v>
      </c>
      <c r="B22" s="13" t="s">
        <v>42</v>
      </c>
      <c r="C22" s="13" t="s">
        <v>39</v>
      </c>
      <c r="D22" s="16">
        <v>1</v>
      </c>
      <c r="E22" s="16">
        <v>5980</v>
      </c>
      <c r="F22" s="33"/>
      <c r="G22" s="34">
        <f t="shared" si="0"/>
        <v>5980</v>
      </c>
    </row>
    <row r="23" spans="1:7" ht="31.5" x14ac:dyDescent="0.25">
      <c r="A23" s="16" t="s">
        <v>43</v>
      </c>
      <c r="B23" s="13" t="s">
        <v>25</v>
      </c>
      <c r="C23" s="13" t="s">
        <v>26</v>
      </c>
      <c r="D23" s="16">
        <v>2</v>
      </c>
      <c r="E23" s="16">
        <v>1500</v>
      </c>
      <c r="F23" s="33"/>
      <c r="G23" s="34">
        <f t="shared" si="0"/>
        <v>3000</v>
      </c>
    </row>
    <row r="24" spans="1:7" ht="31.5" x14ac:dyDescent="0.25">
      <c r="A24" s="16" t="s">
        <v>43</v>
      </c>
      <c r="B24" s="13" t="s">
        <v>27</v>
      </c>
      <c r="C24" s="13" t="s">
        <v>28</v>
      </c>
      <c r="D24" s="16">
        <v>19</v>
      </c>
      <c r="E24" s="16">
        <v>1500</v>
      </c>
      <c r="F24" s="33"/>
      <c r="G24" s="34">
        <f t="shared" si="0"/>
        <v>28500</v>
      </c>
    </row>
    <row r="25" spans="1:7" ht="31.5" x14ac:dyDescent="0.25">
      <c r="A25" s="16" t="s">
        <v>43</v>
      </c>
      <c r="B25" s="13" t="s">
        <v>32</v>
      </c>
      <c r="C25" s="13" t="s">
        <v>30</v>
      </c>
      <c r="D25" s="16">
        <v>22</v>
      </c>
      <c r="E25" s="16">
        <v>1500</v>
      </c>
      <c r="F25" s="33"/>
      <c r="G25" s="34">
        <f t="shared" si="0"/>
        <v>33000</v>
      </c>
    </row>
    <row r="26" spans="1:7" ht="31.5" x14ac:dyDescent="0.25">
      <c r="A26" s="16" t="s">
        <v>44</v>
      </c>
      <c r="B26" s="13" t="s">
        <v>25</v>
      </c>
      <c r="C26" s="13" t="s">
        <v>26</v>
      </c>
      <c r="D26" s="16">
        <v>3</v>
      </c>
      <c r="E26" s="16">
        <v>6405</v>
      </c>
      <c r="F26" s="33"/>
      <c r="G26" s="34">
        <f t="shared" si="0"/>
        <v>19215</v>
      </c>
    </row>
    <row r="27" spans="1:7" ht="31.5" x14ac:dyDescent="0.25">
      <c r="A27" s="16" t="s">
        <v>44</v>
      </c>
      <c r="B27" s="13" t="s">
        <v>27</v>
      </c>
      <c r="C27" s="13" t="s">
        <v>28</v>
      </c>
      <c r="D27" s="16">
        <v>3</v>
      </c>
      <c r="E27" s="16">
        <v>6405</v>
      </c>
      <c r="F27" s="33"/>
      <c r="G27" s="34">
        <f t="shared" si="0"/>
        <v>19215</v>
      </c>
    </row>
    <row r="28" spans="1:7" ht="31.5" x14ac:dyDescent="0.25">
      <c r="A28" s="16" t="s">
        <v>44</v>
      </c>
      <c r="B28" s="13" t="s">
        <v>32</v>
      </c>
      <c r="C28" s="13" t="s">
        <v>30</v>
      </c>
      <c r="D28" s="16">
        <v>2</v>
      </c>
      <c r="E28" s="16">
        <v>6405</v>
      </c>
      <c r="F28" s="33"/>
      <c r="G28" s="34">
        <f t="shared" si="0"/>
        <v>12810</v>
      </c>
    </row>
    <row r="29" spans="1:7" ht="31.5" x14ac:dyDescent="0.25">
      <c r="A29" s="16" t="s">
        <v>45</v>
      </c>
      <c r="B29" s="13" t="s">
        <v>27</v>
      </c>
      <c r="C29" s="13" t="s">
        <v>28</v>
      </c>
      <c r="D29" s="16">
        <v>2</v>
      </c>
      <c r="E29" s="16">
        <v>6405</v>
      </c>
      <c r="F29" s="33" t="s">
        <v>35</v>
      </c>
      <c r="G29" s="34">
        <f t="shared" si="0"/>
        <v>12810</v>
      </c>
    </row>
    <row r="30" spans="1:7" ht="31.5" x14ac:dyDescent="0.25">
      <c r="A30" s="16" t="s">
        <v>46</v>
      </c>
      <c r="B30" s="13" t="s">
        <v>25</v>
      </c>
      <c r="C30" s="13" t="s">
        <v>26</v>
      </c>
      <c r="D30" s="16">
        <v>1</v>
      </c>
      <c r="E30" s="16">
        <v>1225</v>
      </c>
      <c r="F30" s="33"/>
      <c r="G30" s="34">
        <f t="shared" si="0"/>
        <v>1225</v>
      </c>
    </row>
    <row r="31" spans="1:7" ht="31.5" x14ac:dyDescent="0.25">
      <c r="A31" s="16" t="s">
        <v>46</v>
      </c>
      <c r="B31" s="13" t="s">
        <v>27</v>
      </c>
      <c r="C31" s="13" t="s">
        <v>28</v>
      </c>
      <c r="D31" s="16">
        <v>3</v>
      </c>
      <c r="E31" s="16">
        <v>1225</v>
      </c>
      <c r="F31" s="33"/>
      <c r="G31" s="34">
        <f t="shared" si="0"/>
        <v>3675</v>
      </c>
    </row>
    <row r="32" spans="1:7" ht="31.5" x14ac:dyDescent="0.25">
      <c r="A32" s="16" t="s">
        <v>46</v>
      </c>
      <c r="B32" s="13" t="s">
        <v>32</v>
      </c>
      <c r="C32" s="13" t="s">
        <v>30</v>
      </c>
      <c r="D32" s="16">
        <v>2</v>
      </c>
      <c r="E32" s="16">
        <v>1225</v>
      </c>
      <c r="F32" s="33"/>
      <c r="G32" s="34">
        <f t="shared" si="0"/>
        <v>2450</v>
      </c>
    </row>
    <row r="33" spans="1:7" ht="31.5" x14ac:dyDescent="0.25">
      <c r="A33" s="16" t="s">
        <v>47</v>
      </c>
      <c r="B33" s="13" t="s">
        <v>25</v>
      </c>
      <c r="C33" s="13" t="s">
        <v>26</v>
      </c>
      <c r="D33" s="16">
        <v>7</v>
      </c>
      <c r="E33" s="16">
        <v>6465</v>
      </c>
      <c r="F33" s="33"/>
      <c r="G33" s="34">
        <f t="shared" si="0"/>
        <v>45255</v>
      </c>
    </row>
    <row r="34" spans="1:7" ht="31.5" x14ac:dyDescent="0.25">
      <c r="A34" s="16" t="s">
        <v>47</v>
      </c>
      <c r="B34" s="13" t="s">
        <v>27</v>
      </c>
      <c r="C34" s="13" t="s">
        <v>28</v>
      </c>
      <c r="D34" s="16">
        <v>9</v>
      </c>
      <c r="E34" s="16">
        <v>6465</v>
      </c>
      <c r="F34" s="33"/>
      <c r="G34" s="34">
        <f t="shared" si="0"/>
        <v>58185</v>
      </c>
    </row>
    <row r="35" spans="1:7" ht="31.5" x14ac:dyDescent="0.25">
      <c r="A35" s="16" t="s">
        <v>47</v>
      </c>
      <c r="B35" s="13" t="s">
        <v>32</v>
      </c>
      <c r="C35" s="13" t="s">
        <v>30</v>
      </c>
      <c r="D35" s="16">
        <v>2</v>
      </c>
      <c r="E35" s="16">
        <v>6465</v>
      </c>
      <c r="F35" s="33"/>
      <c r="G35" s="34">
        <f t="shared" si="0"/>
        <v>12930</v>
      </c>
    </row>
    <row r="36" spans="1:7" ht="31.5" x14ac:dyDescent="0.25">
      <c r="A36" s="16" t="s">
        <v>48</v>
      </c>
      <c r="B36" s="13" t="s">
        <v>25</v>
      </c>
      <c r="C36" s="13" t="s">
        <v>26</v>
      </c>
      <c r="D36" s="16">
        <v>5</v>
      </c>
      <c r="E36" s="16">
        <v>9465</v>
      </c>
      <c r="F36" s="33"/>
      <c r="G36" s="34">
        <f t="shared" si="0"/>
        <v>47325</v>
      </c>
    </row>
    <row r="37" spans="1:7" ht="31.5" x14ac:dyDescent="0.25">
      <c r="A37" s="16" t="s">
        <v>48</v>
      </c>
      <c r="B37" s="13" t="s">
        <v>27</v>
      </c>
      <c r="C37" s="13" t="s">
        <v>28</v>
      </c>
      <c r="D37" s="16">
        <v>6</v>
      </c>
      <c r="E37" s="16">
        <v>9465</v>
      </c>
      <c r="F37" s="33"/>
      <c r="G37" s="34">
        <f t="shared" si="0"/>
        <v>56790</v>
      </c>
    </row>
    <row r="38" spans="1:7" ht="31.5" x14ac:dyDescent="0.25">
      <c r="A38" s="16" t="s">
        <v>48</v>
      </c>
      <c r="B38" s="13" t="s">
        <v>32</v>
      </c>
      <c r="C38" s="13" t="s">
        <v>30</v>
      </c>
      <c r="D38" s="16">
        <v>1</v>
      </c>
      <c r="E38" s="16">
        <v>9465</v>
      </c>
      <c r="F38" s="33"/>
      <c r="G38" s="34">
        <f t="shared" si="0"/>
        <v>9465</v>
      </c>
    </row>
    <row r="39" spans="1:7" ht="31.5" x14ac:dyDescent="0.25">
      <c r="A39" s="16" t="s">
        <v>49</v>
      </c>
      <c r="B39" s="13" t="s">
        <v>25</v>
      </c>
      <c r="C39" s="13" t="s">
        <v>26</v>
      </c>
      <c r="D39" s="16">
        <v>1</v>
      </c>
      <c r="E39" s="16">
        <v>9465</v>
      </c>
      <c r="F39" s="33" t="s">
        <v>35</v>
      </c>
      <c r="G39" s="34">
        <f t="shared" si="0"/>
        <v>9465</v>
      </c>
    </row>
    <row r="40" spans="1:7" ht="31.5" x14ac:dyDescent="0.25">
      <c r="A40" s="16" t="s">
        <v>49</v>
      </c>
      <c r="B40" s="13" t="s">
        <v>27</v>
      </c>
      <c r="C40" s="13" t="s">
        <v>28</v>
      </c>
      <c r="D40" s="16">
        <v>2</v>
      </c>
      <c r="E40" s="16">
        <v>9465</v>
      </c>
      <c r="F40" s="33" t="s">
        <v>35</v>
      </c>
      <c r="G40" s="34">
        <f t="shared" si="0"/>
        <v>18930</v>
      </c>
    </row>
    <row r="41" spans="1:7" ht="31.5" x14ac:dyDescent="0.25">
      <c r="A41" s="16" t="s">
        <v>49</v>
      </c>
      <c r="B41" s="13" t="s">
        <v>32</v>
      </c>
      <c r="C41" s="13" t="s">
        <v>30</v>
      </c>
      <c r="D41" s="16">
        <v>1</v>
      </c>
      <c r="E41" s="16">
        <v>9465</v>
      </c>
      <c r="F41" s="33" t="s">
        <v>35</v>
      </c>
      <c r="G41" s="34">
        <f t="shared" si="0"/>
        <v>9465</v>
      </c>
    </row>
    <row r="42" spans="1:7" ht="31.5" x14ac:dyDescent="0.25">
      <c r="A42" s="16" t="s">
        <v>50</v>
      </c>
      <c r="B42" s="13" t="s">
        <v>25</v>
      </c>
      <c r="C42" s="13" t="s">
        <v>26</v>
      </c>
      <c r="D42" s="16">
        <v>1</v>
      </c>
      <c r="E42" s="16">
        <v>1165</v>
      </c>
      <c r="F42" s="33"/>
      <c r="G42" s="34">
        <f t="shared" si="0"/>
        <v>1165</v>
      </c>
    </row>
    <row r="43" spans="1:7" ht="31.5" x14ac:dyDescent="0.25">
      <c r="A43" s="16" t="s">
        <v>50</v>
      </c>
      <c r="B43" s="13" t="s">
        <v>27</v>
      </c>
      <c r="C43" s="13" t="s">
        <v>28</v>
      </c>
      <c r="D43" s="16">
        <v>1</v>
      </c>
      <c r="E43" s="16">
        <v>1165</v>
      </c>
      <c r="F43" s="33"/>
      <c r="G43" s="34">
        <f t="shared" si="0"/>
        <v>1165</v>
      </c>
    </row>
    <row r="44" spans="1:7" ht="31.5" x14ac:dyDescent="0.25">
      <c r="A44" s="16" t="s">
        <v>50</v>
      </c>
      <c r="B44" s="13" t="s">
        <v>32</v>
      </c>
      <c r="C44" s="13" t="s">
        <v>30</v>
      </c>
      <c r="D44" s="16">
        <v>2</v>
      </c>
      <c r="E44" s="16">
        <v>1165</v>
      </c>
      <c r="F44" s="33"/>
      <c r="G44" s="34">
        <f t="shared" si="0"/>
        <v>2330</v>
      </c>
    </row>
    <row r="45" spans="1:7" ht="31.5" x14ac:dyDescent="0.25">
      <c r="A45" s="16" t="s">
        <v>51</v>
      </c>
      <c r="B45" s="13" t="s">
        <v>27</v>
      </c>
      <c r="C45" s="13" t="s">
        <v>28</v>
      </c>
      <c r="D45" s="16">
        <v>1</v>
      </c>
      <c r="E45" s="16">
        <v>825</v>
      </c>
      <c r="F45" s="33"/>
      <c r="G45" s="34">
        <f t="shared" si="0"/>
        <v>825</v>
      </c>
    </row>
    <row r="46" spans="1:7" ht="31.5" x14ac:dyDescent="0.25">
      <c r="A46" s="16" t="s">
        <v>52</v>
      </c>
      <c r="B46" s="13" t="s">
        <v>27</v>
      </c>
      <c r="C46" s="13" t="s">
        <v>28</v>
      </c>
      <c r="D46" s="16">
        <v>1</v>
      </c>
      <c r="E46" s="16">
        <v>7640</v>
      </c>
      <c r="F46" s="33"/>
      <c r="G46" s="34">
        <f t="shared" si="0"/>
        <v>7640</v>
      </c>
    </row>
    <row r="47" spans="1:7" ht="31.5" x14ac:dyDescent="0.25">
      <c r="A47" s="16" t="s">
        <v>53</v>
      </c>
      <c r="B47" s="13" t="s">
        <v>27</v>
      </c>
      <c r="C47" s="13" t="s">
        <v>28</v>
      </c>
      <c r="D47" s="16">
        <v>5</v>
      </c>
      <c r="E47" s="16">
        <v>740</v>
      </c>
      <c r="F47" s="33"/>
      <c r="G47" s="34">
        <f t="shared" si="0"/>
        <v>3700</v>
      </c>
    </row>
    <row r="48" spans="1:7" ht="31.5" x14ac:dyDescent="0.25">
      <c r="A48" s="16" t="s">
        <v>53</v>
      </c>
      <c r="B48" s="13" t="s">
        <v>32</v>
      </c>
      <c r="C48" s="13" t="s">
        <v>30</v>
      </c>
      <c r="D48" s="16">
        <v>9</v>
      </c>
      <c r="E48" s="16">
        <v>740</v>
      </c>
      <c r="F48" s="33"/>
      <c r="G48" s="34">
        <f t="shared" si="0"/>
        <v>6660</v>
      </c>
    </row>
    <row r="49" spans="1:7" ht="31.5" x14ac:dyDescent="0.25">
      <c r="A49" s="16" t="s">
        <v>54</v>
      </c>
      <c r="B49" s="13" t="s">
        <v>27</v>
      </c>
      <c r="C49" s="13" t="s">
        <v>28</v>
      </c>
      <c r="D49" s="16">
        <v>1</v>
      </c>
      <c r="E49" s="16">
        <v>2100</v>
      </c>
      <c r="F49" s="33"/>
      <c r="G49" s="34">
        <f t="shared" si="0"/>
        <v>2100</v>
      </c>
    </row>
    <row r="50" spans="1:7" ht="31.5" x14ac:dyDescent="0.25">
      <c r="A50" s="16" t="s">
        <v>54</v>
      </c>
      <c r="B50" s="13" t="s">
        <v>32</v>
      </c>
      <c r="C50" s="13" t="s">
        <v>30</v>
      </c>
      <c r="D50" s="16">
        <v>2</v>
      </c>
      <c r="E50" s="16">
        <v>2100</v>
      </c>
      <c r="F50" s="33"/>
      <c r="G50" s="34">
        <f t="shared" si="0"/>
        <v>4200</v>
      </c>
    </row>
    <row r="51" spans="1:7" ht="31.5" x14ac:dyDescent="0.25">
      <c r="A51" s="16" t="s">
        <v>55</v>
      </c>
      <c r="B51" s="13" t="s">
        <v>27</v>
      </c>
      <c r="C51" s="13" t="s">
        <v>28</v>
      </c>
      <c r="D51" s="16">
        <v>1</v>
      </c>
      <c r="E51" s="16">
        <v>840</v>
      </c>
      <c r="F51" s="33"/>
      <c r="G51" s="34">
        <f t="shared" si="0"/>
        <v>840</v>
      </c>
    </row>
    <row r="52" spans="1:7" ht="31.5" x14ac:dyDescent="0.25">
      <c r="A52" s="16" t="s">
        <v>56</v>
      </c>
      <c r="B52" s="13" t="s">
        <v>27</v>
      </c>
      <c r="C52" s="13" t="s">
        <v>28</v>
      </c>
      <c r="D52" s="16">
        <v>1</v>
      </c>
      <c r="E52" s="16">
        <v>4140</v>
      </c>
      <c r="F52" s="33"/>
      <c r="G52" s="34">
        <f t="shared" si="0"/>
        <v>4140</v>
      </c>
    </row>
    <row r="53" spans="1:7" ht="31.5" x14ac:dyDescent="0.25">
      <c r="A53" s="16" t="s">
        <v>57</v>
      </c>
      <c r="B53" s="13" t="s">
        <v>27</v>
      </c>
      <c r="C53" s="13" t="s">
        <v>28</v>
      </c>
      <c r="D53" s="16">
        <v>1</v>
      </c>
      <c r="E53" s="16">
        <v>4040</v>
      </c>
      <c r="F53" s="33"/>
      <c r="G53" s="34">
        <f t="shared" si="0"/>
        <v>4040</v>
      </c>
    </row>
    <row r="54" spans="1:7" ht="31.5" x14ac:dyDescent="0.25">
      <c r="A54" s="16" t="s">
        <v>58</v>
      </c>
      <c r="B54" s="13" t="s">
        <v>25</v>
      </c>
      <c r="C54" s="13" t="s">
        <v>26</v>
      </c>
      <c r="D54" s="16">
        <v>1</v>
      </c>
      <c r="E54" s="16">
        <v>2725</v>
      </c>
      <c r="F54" s="33"/>
      <c r="G54" s="34">
        <f t="shared" si="0"/>
        <v>2725</v>
      </c>
    </row>
    <row r="55" spans="1:7" ht="31.5" x14ac:dyDescent="0.25">
      <c r="A55" s="16" t="s">
        <v>58</v>
      </c>
      <c r="B55" s="13" t="s">
        <v>27</v>
      </c>
      <c r="C55" s="13" t="s">
        <v>28</v>
      </c>
      <c r="D55" s="16">
        <v>3</v>
      </c>
      <c r="E55" s="16">
        <v>2725</v>
      </c>
      <c r="F55" s="33"/>
      <c r="G55" s="34">
        <f t="shared" si="0"/>
        <v>8175</v>
      </c>
    </row>
    <row r="56" spans="1:7" ht="31.5" x14ac:dyDescent="0.25">
      <c r="A56" s="16" t="s">
        <v>58</v>
      </c>
      <c r="B56" s="13" t="s">
        <v>32</v>
      </c>
      <c r="C56" s="13" t="s">
        <v>30</v>
      </c>
      <c r="D56" s="16">
        <v>2</v>
      </c>
      <c r="E56" s="16">
        <v>2725</v>
      </c>
      <c r="F56" s="33"/>
      <c r="G56" s="34">
        <f t="shared" si="0"/>
        <v>5450</v>
      </c>
    </row>
    <row r="57" spans="1:7" ht="31.5" x14ac:dyDescent="0.25">
      <c r="A57" s="16" t="s">
        <v>59</v>
      </c>
      <c r="B57" s="13" t="s">
        <v>32</v>
      </c>
      <c r="C57" s="13" t="s">
        <v>30</v>
      </c>
      <c r="D57" s="16">
        <v>2</v>
      </c>
      <c r="E57" s="16">
        <v>2725</v>
      </c>
      <c r="F57" s="33" t="s">
        <v>35</v>
      </c>
      <c r="G57" s="34">
        <f t="shared" si="0"/>
        <v>5450</v>
      </c>
    </row>
    <row r="58" spans="1:7" ht="31.5" x14ac:dyDescent="0.25">
      <c r="A58" s="16" t="s">
        <v>60</v>
      </c>
      <c r="B58" s="13" t="s">
        <v>25</v>
      </c>
      <c r="C58" s="13" t="s">
        <v>26</v>
      </c>
      <c r="D58" s="16">
        <v>2</v>
      </c>
      <c r="E58" s="16">
        <v>690</v>
      </c>
      <c r="F58" s="33"/>
      <c r="G58" s="34">
        <f t="shared" si="0"/>
        <v>1380</v>
      </c>
    </row>
    <row r="59" spans="1:7" ht="31.5" x14ac:dyDescent="0.25">
      <c r="A59" s="16" t="s">
        <v>61</v>
      </c>
      <c r="B59" s="13" t="s">
        <v>38</v>
      </c>
      <c r="C59" s="13" t="s">
        <v>39</v>
      </c>
      <c r="D59" s="16">
        <v>3</v>
      </c>
      <c r="E59" s="16">
        <v>1190</v>
      </c>
      <c r="F59" s="33"/>
      <c r="G59" s="34">
        <f t="shared" si="0"/>
        <v>3570</v>
      </c>
    </row>
    <row r="60" spans="1:7" ht="31.5" x14ac:dyDescent="0.25">
      <c r="A60" s="16" t="s">
        <v>62</v>
      </c>
      <c r="B60" s="13" t="s">
        <v>25</v>
      </c>
      <c r="C60" s="13" t="s">
        <v>26</v>
      </c>
      <c r="D60" s="16">
        <v>1</v>
      </c>
      <c r="E60" s="16">
        <v>1250</v>
      </c>
      <c r="F60" s="33"/>
      <c r="G60" s="34">
        <f t="shared" si="0"/>
        <v>1250</v>
      </c>
    </row>
    <row r="61" spans="1:7" ht="31.5" x14ac:dyDescent="0.25">
      <c r="A61" s="16" t="s">
        <v>62</v>
      </c>
      <c r="B61" s="13" t="s">
        <v>32</v>
      </c>
      <c r="C61" s="13" t="s">
        <v>30</v>
      </c>
      <c r="D61" s="16">
        <v>3</v>
      </c>
      <c r="E61" s="16">
        <v>1250</v>
      </c>
      <c r="F61" s="33"/>
      <c r="G61" s="34">
        <f t="shared" si="0"/>
        <v>3750</v>
      </c>
    </row>
    <row r="62" spans="1:7" ht="31.5" x14ac:dyDescent="0.25">
      <c r="A62" s="16" t="s">
        <v>63</v>
      </c>
      <c r="B62" s="13" t="s">
        <v>32</v>
      </c>
      <c r="C62" s="13" t="s">
        <v>30</v>
      </c>
      <c r="D62" s="16">
        <v>1</v>
      </c>
      <c r="E62" s="16">
        <v>6490</v>
      </c>
      <c r="F62" s="33" t="s">
        <v>35</v>
      </c>
      <c r="G62" s="34">
        <f t="shared" si="0"/>
        <v>6490</v>
      </c>
    </row>
    <row r="63" spans="1:7" ht="31.5" x14ac:dyDescent="0.25">
      <c r="A63" s="16" t="s">
        <v>64</v>
      </c>
      <c r="B63" s="13" t="s">
        <v>32</v>
      </c>
      <c r="C63" s="13" t="s">
        <v>30</v>
      </c>
      <c r="D63" s="16">
        <v>3</v>
      </c>
      <c r="E63" s="16">
        <v>4290</v>
      </c>
      <c r="F63" s="33"/>
      <c r="G63" s="34">
        <f t="shared" si="0"/>
        <v>12870</v>
      </c>
    </row>
    <row r="64" spans="1:7" ht="31.5" x14ac:dyDescent="0.25">
      <c r="A64" s="16" t="s">
        <v>65</v>
      </c>
      <c r="B64" s="13" t="s">
        <v>32</v>
      </c>
      <c r="C64" s="13" t="s">
        <v>30</v>
      </c>
      <c r="D64" s="16">
        <v>1</v>
      </c>
      <c r="E64" s="16">
        <v>4290</v>
      </c>
      <c r="F64" s="33" t="s">
        <v>35</v>
      </c>
      <c r="G64" s="34">
        <f t="shared" si="0"/>
        <v>4290</v>
      </c>
    </row>
    <row r="65" spans="1:7" ht="31.5" x14ac:dyDescent="0.25">
      <c r="A65" s="16" t="s">
        <v>66</v>
      </c>
      <c r="B65" s="13" t="s">
        <v>27</v>
      </c>
      <c r="C65" s="13" t="s">
        <v>28</v>
      </c>
      <c r="D65" s="16">
        <v>1</v>
      </c>
      <c r="E65" s="16">
        <v>3690</v>
      </c>
      <c r="F65" s="33"/>
      <c r="G65" s="34">
        <f t="shared" si="0"/>
        <v>3690</v>
      </c>
    </row>
    <row r="66" spans="1:7" ht="31.5" x14ac:dyDescent="0.25">
      <c r="A66" s="16" t="s">
        <v>67</v>
      </c>
      <c r="B66" s="13" t="s">
        <v>27</v>
      </c>
      <c r="C66" s="13" t="s">
        <v>28</v>
      </c>
      <c r="D66" s="16">
        <v>1</v>
      </c>
      <c r="E66" s="16">
        <v>1290</v>
      </c>
      <c r="F66" s="33"/>
      <c r="G66" s="34">
        <f t="shared" si="0"/>
        <v>1290</v>
      </c>
    </row>
    <row r="67" spans="1:7" ht="31.5" x14ac:dyDescent="0.25">
      <c r="A67" s="16" t="s">
        <v>68</v>
      </c>
      <c r="B67" s="13" t="s">
        <v>27</v>
      </c>
      <c r="C67" s="13" t="s">
        <v>28</v>
      </c>
      <c r="D67" s="16">
        <v>1</v>
      </c>
      <c r="E67" s="16">
        <v>4640</v>
      </c>
      <c r="F67" s="33"/>
      <c r="G67" s="34">
        <f t="shared" ref="G67:G111" si="1">D67*E67</f>
        <v>4640</v>
      </c>
    </row>
    <row r="68" spans="1:7" ht="31.5" x14ac:dyDescent="0.25">
      <c r="A68" s="16" t="s">
        <v>69</v>
      </c>
      <c r="B68" s="13" t="s">
        <v>27</v>
      </c>
      <c r="C68" s="13" t="s">
        <v>28</v>
      </c>
      <c r="D68" s="16">
        <v>1</v>
      </c>
      <c r="E68" s="16">
        <v>340</v>
      </c>
      <c r="F68" s="33"/>
      <c r="G68" s="34">
        <f t="shared" si="1"/>
        <v>340</v>
      </c>
    </row>
    <row r="69" spans="1:7" ht="31.5" x14ac:dyDescent="0.25">
      <c r="A69" s="16" t="s">
        <v>70</v>
      </c>
      <c r="B69" s="13" t="s">
        <v>25</v>
      </c>
      <c r="C69" s="13" t="s">
        <v>26</v>
      </c>
      <c r="D69" s="16">
        <v>4</v>
      </c>
      <c r="E69" s="16">
        <v>6740</v>
      </c>
      <c r="F69" s="33"/>
      <c r="G69" s="34">
        <f t="shared" si="1"/>
        <v>26960</v>
      </c>
    </row>
    <row r="70" spans="1:7" ht="31.5" x14ac:dyDescent="0.25">
      <c r="A70" s="16" t="s">
        <v>71</v>
      </c>
      <c r="B70" s="13" t="s">
        <v>25</v>
      </c>
      <c r="C70" s="13" t="s">
        <v>26</v>
      </c>
      <c r="D70" s="16">
        <v>2</v>
      </c>
      <c r="E70" s="16">
        <v>7500</v>
      </c>
      <c r="F70" s="33"/>
      <c r="G70" s="34">
        <f t="shared" si="1"/>
        <v>15000</v>
      </c>
    </row>
    <row r="71" spans="1:7" ht="31.5" x14ac:dyDescent="0.25">
      <c r="A71" s="16" t="s">
        <v>72</v>
      </c>
      <c r="B71" s="13" t="s">
        <v>25</v>
      </c>
      <c r="C71" s="13" t="s">
        <v>26</v>
      </c>
      <c r="D71" s="16">
        <v>1</v>
      </c>
      <c r="E71" s="16">
        <v>975</v>
      </c>
      <c r="F71" s="33"/>
      <c r="G71" s="34">
        <f t="shared" si="1"/>
        <v>975</v>
      </c>
    </row>
    <row r="72" spans="1:7" ht="31.5" x14ac:dyDescent="0.25">
      <c r="A72" s="16" t="s">
        <v>72</v>
      </c>
      <c r="B72" s="13" t="s">
        <v>32</v>
      </c>
      <c r="C72" s="13" t="s">
        <v>30</v>
      </c>
      <c r="D72" s="16">
        <v>4</v>
      </c>
      <c r="E72" s="16">
        <v>975</v>
      </c>
      <c r="F72" s="33"/>
      <c r="G72" s="34">
        <f t="shared" si="1"/>
        <v>3900</v>
      </c>
    </row>
    <row r="73" spans="1:7" ht="31.5" x14ac:dyDescent="0.25">
      <c r="A73" s="16" t="s">
        <v>73</v>
      </c>
      <c r="B73" s="13" t="s">
        <v>25</v>
      </c>
      <c r="C73" s="13" t="s">
        <v>26</v>
      </c>
      <c r="D73" s="16">
        <v>1</v>
      </c>
      <c r="E73" s="16">
        <v>3415</v>
      </c>
      <c r="F73" s="33" t="s">
        <v>35</v>
      </c>
      <c r="G73" s="34">
        <f t="shared" si="1"/>
        <v>3415</v>
      </c>
    </row>
    <row r="74" spans="1:7" ht="31.5" x14ac:dyDescent="0.25">
      <c r="A74" s="16" t="s">
        <v>74</v>
      </c>
      <c r="B74" s="13" t="s">
        <v>32</v>
      </c>
      <c r="C74" s="13" t="s">
        <v>30</v>
      </c>
      <c r="D74" s="16">
        <v>2</v>
      </c>
      <c r="E74" s="16">
        <v>7225</v>
      </c>
      <c r="F74" s="33"/>
      <c r="G74" s="34">
        <f t="shared" si="1"/>
        <v>14450</v>
      </c>
    </row>
    <row r="75" spans="1:7" ht="31.5" x14ac:dyDescent="0.25">
      <c r="A75" s="16" t="s">
        <v>75</v>
      </c>
      <c r="B75" s="13" t="s">
        <v>32</v>
      </c>
      <c r="C75" s="13" t="s">
        <v>30</v>
      </c>
      <c r="D75" s="16">
        <v>1</v>
      </c>
      <c r="E75" s="16">
        <v>4800</v>
      </c>
      <c r="F75" s="33"/>
      <c r="G75" s="34">
        <f t="shared" si="1"/>
        <v>4800</v>
      </c>
    </row>
    <row r="76" spans="1:7" ht="31.5" x14ac:dyDescent="0.25">
      <c r="A76" s="16" t="s">
        <v>76</v>
      </c>
      <c r="B76" s="13" t="s">
        <v>29</v>
      </c>
      <c r="C76" s="13" t="s">
        <v>30</v>
      </c>
      <c r="D76" s="16">
        <v>1</v>
      </c>
      <c r="E76" s="16">
        <v>4800</v>
      </c>
      <c r="F76" s="33" t="s">
        <v>35</v>
      </c>
      <c r="G76" s="34">
        <f t="shared" si="1"/>
        <v>4800</v>
      </c>
    </row>
    <row r="77" spans="1:7" ht="31.5" x14ac:dyDescent="0.25">
      <c r="A77" s="16" t="s">
        <v>77</v>
      </c>
      <c r="B77" s="13" t="s">
        <v>38</v>
      </c>
      <c r="C77" s="13" t="s">
        <v>39</v>
      </c>
      <c r="D77" s="16">
        <v>3</v>
      </c>
      <c r="E77" s="16">
        <v>5090</v>
      </c>
      <c r="F77" s="33"/>
      <c r="G77" s="34">
        <f t="shared" si="1"/>
        <v>15270</v>
      </c>
    </row>
    <row r="78" spans="1:7" ht="31.5" x14ac:dyDescent="0.25">
      <c r="A78" s="16" t="s">
        <v>78</v>
      </c>
      <c r="B78" s="13" t="s">
        <v>38</v>
      </c>
      <c r="C78" s="13" t="s">
        <v>39</v>
      </c>
      <c r="D78" s="16">
        <v>3</v>
      </c>
      <c r="E78" s="16">
        <v>5090</v>
      </c>
      <c r="F78" s="33" t="s">
        <v>35</v>
      </c>
      <c r="G78" s="34">
        <f t="shared" si="1"/>
        <v>15270</v>
      </c>
    </row>
    <row r="79" spans="1:7" ht="31.5" x14ac:dyDescent="0.25">
      <c r="A79" s="16" t="s">
        <v>79</v>
      </c>
      <c r="B79" s="13" t="s">
        <v>42</v>
      </c>
      <c r="C79" s="13" t="s">
        <v>39</v>
      </c>
      <c r="D79" s="16">
        <v>1</v>
      </c>
      <c r="E79" s="16">
        <v>5090</v>
      </c>
      <c r="F79" s="33"/>
      <c r="G79" s="34">
        <f t="shared" si="1"/>
        <v>5090</v>
      </c>
    </row>
    <row r="80" spans="1:7" ht="31.5" x14ac:dyDescent="0.25">
      <c r="A80" s="16" t="s">
        <v>80</v>
      </c>
      <c r="B80" s="13" t="s">
        <v>25</v>
      </c>
      <c r="C80" s="13" t="s">
        <v>26</v>
      </c>
      <c r="D80" s="16">
        <v>4</v>
      </c>
      <c r="E80" s="16">
        <v>6180</v>
      </c>
      <c r="F80" s="33"/>
      <c r="G80" s="34">
        <f t="shared" si="1"/>
        <v>24720</v>
      </c>
    </row>
    <row r="81" spans="1:7" ht="31.5" x14ac:dyDescent="0.25">
      <c r="A81" s="16" t="s">
        <v>80</v>
      </c>
      <c r="B81" s="13" t="s">
        <v>27</v>
      </c>
      <c r="C81" s="13" t="s">
        <v>28</v>
      </c>
      <c r="D81" s="16">
        <v>4</v>
      </c>
      <c r="E81" s="16">
        <v>6180</v>
      </c>
      <c r="F81" s="33"/>
      <c r="G81" s="34">
        <f t="shared" si="1"/>
        <v>24720</v>
      </c>
    </row>
    <row r="82" spans="1:7" ht="31.5" x14ac:dyDescent="0.25">
      <c r="A82" s="16" t="s">
        <v>80</v>
      </c>
      <c r="B82" s="13" t="s">
        <v>29</v>
      </c>
      <c r="C82" s="13" t="s">
        <v>30</v>
      </c>
      <c r="D82" s="16">
        <v>4</v>
      </c>
      <c r="E82" s="16">
        <v>6180</v>
      </c>
      <c r="F82" s="33"/>
      <c r="G82" s="34">
        <f t="shared" si="1"/>
        <v>24720</v>
      </c>
    </row>
    <row r="83" spans="1:7" ht="31.5" x14ac:dyDescent="0.25">
      <c r="A83" s="16" t="s">
        <v>80</v>
      </c>
      <c r="B83" s="13" t="s">
        <v>38</v>
      </c>
      <c r="C83" s="13" t="s">
        <v>39</v>
      </c>
      <c r="D83" s="16">
        <v>3</v>
      </c>
      <c r="E83" s="16">
        <v>6180</v>
      </c>
      <c r="F83" s="33"/>
      <c r="G83" s="34">
        <f t="shared" si="1"/>
        <v>18540</v>
      </c>
    </row>
    <row r="84" spans="1:7" ht="31.5" x14ac:dyDescent="0.25">
      <c r="A84" s="16" t="s">
        <v>81</v>
      </c>
      <c r="B84" s="13" t="s">
        <v>38</v>
      </c>
      <c r="C84" s="13" t="s">
        <v>39</v>
      </c>
      <c r="D84" s="16">
        <v>3</v>
      </c>
      <c r="E84" s="16">
        <v>6180</v>
      </c>
      <c r="F84" s="33" t="s">
        <v>35</v>
      </c>
      <c r="G84" s="34">
        <f t="shared" si="1"/>
        <v>18540</v>
      </c>
    </row>
    <row r="85" spans="1:7" ht="31.5" x14ac:dyDescent="0.25">
      <c r="A85" s="16" t="s">
        <v>82</v>
      </c>
      <c r="B85" s="13" t="s">
        <v>42</v>
      </c>
      <c r="C85" s="13" t="s">
        <v>39</v>
      </c>
      <c r="D85" s="16">
        <v>1</v>
      </c>
      <c r="E85" s="16">
        <v>6180</v>
      </c>
      <c r="F85" s="33"/>
      <c r="G85" s="34">
        <f t="shared" si="1"/>
        <v>6180</v>
      </c>
    </row>
    <row r="86" spans="1:7" ht="31.5" x14ac:dyDescent="0.25">
      <c r="A86" s="16" t="s">
        <v>83</v>
      </c>
      <c r="B86" s="13" t="s">
        <v>27</v>
      </c>
      <c r="C86" s="13" t="s">
        <v>28</v>
      </c>
      <c r="D86" s="16">
        <v>2</v>
      </c>
      <c r="E86" s="16">
        <v>940</v>
      </c>
      <c r="F86" s="33"/>
      <c r="G86" s="34">
        <f t="shared" si="1"/>
        <v>1880</v>
      </c>
    </row>
    <row r="87" spans="1:7" ht="31.5" x14ac:dyDescent="0.25">
      <c r="A87" s="16" t="s">
        <v>84</v>
      </c>
      <c r="B87" s="13" t="s">
        <v>25</v>
      </c>
      <c r="C87" s="13" t="s">
        <v>26</v>
      </c>
      <c r="D87" s="16">
        <v>3</v>
      </c>
      <c r="E87" s="16">
        <v>2075</v>
      </c>
      <c r="F87" s="33"/>
      <c r="G87" s="34">
        <f t="shared" si="1"/>
        <v>6225</v>
      </c>
    </row>
    <row r="88" spans="1:7" ht="31.5" x14ac:dyDescent="0.25">
      <c r="A88" s="16" t="s">
        <v>85</v>
      </c>
      <c r="B88" s="13" t="s">
        <v>38</v>
      </c>
      <c r="C88" s="13" t="s">
        <v>39</v>
      </c>
      <c r="D88" s="16">
        <v>3</v>
      </c>
      <c r="E88" s="16">
        <v>1675</v>
      </c>
      <c r="F88" s="33"/>
      <c r="G88" s="34">
        <f t="shared" si="1"/>
        <v>5025</v>
      </c>
    </row>
    <row r="89" spans="1:7" ht="31.5" x14ac:dyDescent="0.25">
      <c r="A89" s="16" t="s">
        <v>86</v>
      </c>
      <c r="B89" s="13" t="s">
        <v>25</v>
      </c>
      <c r="C89" s="13" t="s">
        <v>26</v>
      </c>
      <c r="D89" s="16">
        <v>2</v>
      </c>
      <c r="E89" s="16">
        <v>925</v>
      </c>
      <c r="F89" s="33"/>
      <c r="G89" s="34">
        <f t="shared" si="1"/>
        <v>1850</v>
      </c>
    </row>
    <row r="90" spans="1:7" ht="31.5" x14ac:dyDescent="0.25">
      <c r="A90" s="16" t="s">
        <v>87</v>
      </c>
      <c r="B90" s="13" t="s">
        <v>38</v>
      </c>
      <c r="C90" s="13" t="s">
        <v>39</v>
      </c>
      <c r="D90" s="16">
        <v>3</v>
      </c>
      <c r="E90" s="16">
        <v>1925</v>
      </c>
      <c r="F90" s="33"/>
      <c r="G90" s="34">
        <f t="shared" si="1"/>
        <v>5775</v>
      </c>
    </row>
    <row r="91" spans="1:7" ht="31.5" x14ac:dyDescent="0.25">
      <c r="A91" s="16" t="s">
        <v>88</v>
      </c>
      <c r="B91" s="13" t="s">
        <v>25</v>
      </c>
      <c r="C91" s="13" t="s">
        <v>26</v>
      </c>
      <c r="D91" s="16">
        <v>3</v>
      </c>
      <c r="E91" s="16">
        <v>3080</v>
      </c>
      <c r="F91" s="33"/>
      <c r="G91" s="34">
        <f t="shared" si="1"/>
        <v>9240</v>
      </c>
    </row>
    <row r="92" spans="1:7" ht="31.5" x14ac:dyDescent="0.25">
      <c r="A92" s="16" t="s">
        <v>88</v>
      </c>
      <c r="B92" s="13" t="s">
        <v>38</v>
      </c>
      <c r="C92" s="13" t="s">
        <v>39</v>
      </c>
      <c r="D92" s="16">
        <v>1</v>
      </c>
      <c r="E92" s="16">
        <v>3080</v>
      </c>
      <c r="F92" s="33"/>
      <c r="G92" s="34">
        <f t="shared" si="1"/>
        <v>3080</v>
      </c>
    </row>
    <row r="93" spans="1:7" ht="31.5" x14ac:dyDescent="0.25">
      <c r="A93" s="16" t="s">
        <v>89</v>
      </c>
      <c r="B93" s="13" t="s">
        <v>25</v>
      </c>
      <c r="C93" s="13" t="s">
        <v>26</v>
      </c>
      <c r="D93" s="16">
        <v>2</v>
      </c>
      <c r="E93" s="16">
        <v>3080</v>
      </c>
      <c r="F93" s="33" t="s">
        <v>35</v>
      </c>
      <c r="G93" s="34">
        <f t="shared" si="1"/>
        <v>6160</v>
      </c>
    </row>
    <row r="94" spans="1:7" ht="31.5" x14ac:dyDescent="0.25">
      <c r="A94" s="16" t="s">
        <v>90</v>
      </c>
      <c r="B94" s="13" t="s">
        <v>42</v>
      </c>
      <c r="C94" s="13" t="s">
        <v>39</v>
      </c>
      <c r="D94" s="16">
        <v>1</v>
      </c>
      <c r="E94" s="16">
        <v>3080</v>
      </c>
      <c r="F94" s="33"/>
      <c r="G94" s="34">
        <f t="shared" si="1"/>
        <v>3080</v>
      </c>
    </row>
    <row r="95" spans="1:7" ht="31.5" x14ac:dyDescent="0.25">
      <c r="A95" s="16" t="s">
        <v>91</v>
      </c>
      <c r="B95" s="13" t="s">
        <v>25</v>
      </c>
      <c r="C95" s="13" t="s">
        <v>26</v>
      </c>
      <c r="D95" s="16">
        <v>2</v>
      </c>
      <c r="E95" s="16">
        <v>1350</v>
      </c>
      <c r="F95" s="33"/>
      <c r="G95" s="34">
        <f t="shared" si="1"/>
        <v>2700</v>
      </c>
    </row>
    <row r="96" spans="1:7" ht="31.5" x14ac:dyDescent="0.25">
      <c r="A96" s="16" t="s">
        <v>92</v>
      </c>
      <c r="B96" s="13" t="s">
        <v>38</v>
      </c>
      <c r="C96" s="13" t="s">
        <v>39</v>
      </c>
      <c r="D96" s="16">
        <v>3</v>
      </c>
      <c r="E96" s="16">
        <v>1365</v>
      </c>
      <c r="F96" s="33"/>
      <c r="G96" s="34">
        <f t="shared" si="1"/>
        <v>4095</v>
      </c>
    </row>
    <row r="97" spans="1:7" ht="31.5" x14ac:dyDescent="0.25">
      <c r="A97" s="16" t="s">
        <v>93</v>
      </c>
      <c r="B97" s="13" t="s">
        <v>25</v>
      </c>
      <c r="C97" s="13" t="s">
        <v>26</v>
      </c>
      <c r="D97" s="16">
        <v>3</v>
      </c>
      <c r="E97" s="16">
        <v>5755</v>
      </c>
      <c r="F97" s="33"/>
      <c r="G97" s="34">
        <f t="shared" si="1"/>
        <v>17265</v>
      </c>
    </row>
    <row r="98" spans="1:7" ht="31.5" x14ac:dyDescent="0.25">
      <c r="A98" s="16" t="s">
        <v>93</v>
      </c>
      <c r="B98" s="13" t="s">
        <v>38</v>
      </c>
      <c r="C98" s="13" t="s">
        <v>39</v>
      </c>
      <c r="D98" s="16">
        <v>1</v>
      </c>
      <c r="E98" s="16">
        <v>5755</v>
      </c>
      <c r="F98" s="33"/>
      <c r="G98" s="34">
        <f t="shared" si="1"/>
        <v>5755</v>
      </c>
    </row>
    <row r="99" spans="1:7" ht="31.5" x14ac:dyDescent="0.25">
      <c r="A99" s="16" t="s">
        <v>94</v>
      </c>
      <c r="B99" s="13" t="s">
        <v>25</v>
      </c>
      <c r="C99" s="13" t="s">
        <v>26</v>
      </c>
      <c r="D99" s="16">
        <v>3</v>
      </c>
      <c r="E99" s="16">
        <v>5755</v>
      </c>
      <c r="F99" s="33" t="s">
        <v>35</v>
      </c>
      <c r="G99" s="34">
        <f t="shared" si="1"/>
        <v>17265</v>
      </c>
    </row>
    <row r="100" spans="1:7" ht="31.5" x14ac:dyDescent="0.25">
      <c r="A100" s="16" t="s">
        <v>95</v>
      </c>
      <c r="B100" s="13" t="s">
        <v>42</v>
      </c>
      <c r="C100" s="13" t="s">
        <v>39</v>
      </c>
      <c r="D100" s="16">
        <v>1</v>
      </c>
      <c r="E100" s="16">
        <v>5755</v>
      </c>
      <c r="F100" s="33"/>
      <c r="G100" s="34">
        <f t="shared" si="1"/>
        <v>5755</v>
      </c>
    </row>
    <row r="101" spans="1:7" ht="31.5" x14ac:dyDescent="0.25">
      <c r="A101" s="16" t="s">
        <v>96</v>
      </c>
      <c r="B101" s="13" t="s">
        <v>25</v>
      </c>
      <c r="C101" s="13" t="s">
        <v>26</v>
      </c>
      <c r="D101" s="16">
        <v>2</v>
      </c>
      <c r="E101" s="16">
        <v>1290</v>
      </c>
      <c r="F101" s="33"/>
      <c r="G101" s="34">
        <f t="shared" si="1"/>
        <v>2580</v>
      </c>
    </row>
    <row r="102" spans="1:7" ht="31.5" x14ac:dyDescent="0.25">
      <c r="A102" s="16" t="s">
        <v>97</v>
      </c>
      <c r="B102" s="13" t="s">
        <v>25</v>
      </c>
      <c r="C102" s="13" t="s">
        <v>26</v>
      </c>
      <c r="D102" s="16">
        <v>1</v>
      </c>
      <c r="E102" s="16">
        <v>5330</v>
      </c>
      <c r="F102" s="33"/>
      <c r="G102" s="34">
        <f t="shared" si="1"/>
        <v>5330</v>
      </c>
    </row>
    <row r="103" spans="1:7" ht="31.5" x14ac:dyDescent="0.25">
      <c r="A103" s="16" t="s">
        <v>97</v>
      </c>
      <c r="B103" s="13" t="s">
        <v>38</v>
      </c>
      <c r="C103" s="13" t="s">
        <v>39</v>
      </c>
      <c r="D103" s="16">
        <v>1</v>
      </c>
      <c r="E103" s="16">
        <v>5330</v>
      </c>
      <c r="F103" s="33"/>
      <c r="G103" s="34">
        <f t="shared" si="1"/>
        <v>5330</v>
      </c>
    </row>
    <row r="104" spans="1:7" ht="31.5" x14ac:dyDescent="0.25">
      <c r="A104" s="16" t="s">
        <v>98</v>
      </c>
      <c r="B104" s="13" t="s">
        <v>25</v>
      </c>
      <c r="C104" s="13" t="s">
        <v>26</v>
      </c>
      <c r="D104" s="16">
        <v>2</v>
      </c>
      <c r="E104" s="16">
        <v>5330</v>
      </c>
      <c r="F104" s="33"/>
      <c r="G104" s="34">
        <f t="shared" si="1"/>
        <v>10660</v>
      </c>
    </row>
    <row r="105" spans="1:7" ht="31.5" x14ac:dyDescent="0.25">
      <c r="A105" s="16" t="s">
        <v>99</v>
      </c>
      <c r="B105" s="13" t="s">
        <v>42</v>
      </c>
      <c r="C105" s="13" t="s">
        <v>39</v>
      </c>
      <c r="D105" s="16">
        <v>1</v>
      </c>
      <c r="E105" s="16">
        <v>5330</v>
      </c>
      <c r="F105" s="33"/>
      <c r="G105" s="34">
        <f t="shared" si="1"/>
        <v>5330</v>
      </c>
    </row>
    <row r="106" spans="1:7" ht="31.5" x14ac:dyDescent="0.25">
      <c r="A106" s="16" t="s">
        <v>100</v>
      </c>
      <c r="B106" s="13" t="s">
        <v>25</v>
      </c>
      <c r="C106" s="13" t="s">
        <v>26</v>
      </c>
      <c r="D106" s="16">
        <v>2</v>
      </c>
      <c r="E106" s="16">
        <v>1440</v>
      </c>
      <c r="F106" s="33"/>
      <c r="G106" s="34">
        <f t="shared" si="1"/>
        <v>2880</v>
      </c>
    </row>
    <row r="107" spans="1:7" ht="31.5" x14ac:dyDescent="0.25">
      <c r="A107" s="16" t="s">
        <v>101</v>
      </c>
      <c r="B107" s="13" t="s">
        <v>25</v>
      </c>
      <c r="C107" s="13" t="s">
        <v>26</v>
      </c>
      <c r="D107" s="16">
        <v>2</v>
      </c>
      <c r="E107" s="16">
        <v>700</v>
      </c>
      <c r="F107" s="33"/>
      <c r="G107" s="34">
        <f t="shared" si="1"/>
        <v>1400</v>
      </c>
    </row>
    <row r="108" spans="1:7" ht="31.5" x14ac:dyDescent="0.25">
      <c r="A108" s="16" t="s">
        <v>102</v>
      </c>
      <c r="B108" s="13" t="s">
        <v>25</v>
      </c>
      <c r="C108" s="13" t="s">
        <v>26</v>
      </c>
      <c r="D108" s="16">
        <v>2</v>
      </c>
      <c r="E108" s="16">
        <v>8065</v>
      </c>
      <c r="F108" s="33" t="s">
        <v>35</v>
      </c>
      <c r="G108" s="34">
        <f t="shared" si="1"/>
        <v>16130</v>
      </c>
    </row>
    <row r="109" spans="1:7" ht="31.5" x14ac:dyDescent="0.25">
      <c r="A109" s="16" t="s">
        <v>103</v>
      </c>
      <c r="B109" s="13" t="s">
        <v>25</v>
      </c>
      <c r="C109" s="13" t="s">
        <v>26</v>
      </c>
      <c r="D109" s="16">
        <v>3</v>
      </c>
      <c r="E109" s="16">
        <v>590</v>
      </c>
      <c r="F109" s="33"/>
      <c r="G109" s="34">
        <f t="shared" si="1"/>
        <v>1770</v>
      </c>
    </row>
    <row r="110" spans="1:7" ht="31.5" x14ac:dyDescent="0.25">
      <c r="A110" s="16" t="s">
        <v>104</v>
      </c>
      <c r="B110" s="13" t="s">
        <v>38</v>
      </c>
      <c r="C110" s="13" t="s">
        <v>39</v>
      </c>
      <c r="D110" s="16">
        <v>3</v>
      </c>
      <c r="E110" s="16">
        <v>315</v>
      </c>
      <c r="F110" s="33"/>
      <c r="G110" s="34">
        <f t="shared" si="1"/>
        <v>945</v>
      </c>
    </row>
    <row r="111" spans="1:7" ht="31.5" x14ac:dyDescent="0.25">
      <c r="A111" s="16" t="s">
        <v>105</v>
      </c>
      <c r="B111" s="13" t="s">
        <v>25</v>
      </c>
      <c r="C111" s="13" t="s">
        <v>26</v>
      </c>
      <c r="D111" s="16">
        <v>2</v>
      </c>
      <c r="E111" s="16">
        <v>715</v>
      </c>
      <c r="F111" s="33"/>
      <c r="G111" s="34">
        <f t="shared" si="1"/>
        <v>1430</v>
      </c>
    </row>
    <row r="112" spans="1:7" x14ac:dyDescent="0.25">
      <c r="E112" s="17">
        <f>SUM(E2:E111)/1000</f>
        <v>446.94</v>
      </c>
      <c r="G112" s="39">
        <f>SUM(G2:G111)/1000*1190/1000</f>
        <v>2004.8406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F752-0073-4FB2-BD63-83FCD1D45AEC}">
  <dimension ref="A1:I94"/>
  <sheetViews>
    <sheetView workbookViewId="0">
      <pane ySplit="1" topLeftCell="A2" activePane="bottomLeft" state="frozen"/>
      <selection pane="bottomLeft" activeCell="B43" sqref="B43"/>
    </sheetView>
  </sheetViews>
  <sheetFormatPr defaultColWidth="9.140625" defaultRowHeight="15.75" x14ac:dyDescent="0.25"/>
  <cols>
    <col min="1" max="1" width="11.42578125" style="23" customWidth="1"/>
    <col min="2" max="2" width="83.85546875" style="22" customWidth="1"/>
    <col min="3" max="3" width="43" style="22" customWidth="1"/>
    <col min="4" max="6" width="12.5703125" style="23" customWidth="1"/>
    <col min="7" max="7" width="70.42578125" style="38" customWidth="1"/>
    <col min="8" max="9" width="16.42578125" style="22" customWidth="1"/>
    <col min="10" max="10" width="29" style="22" customWidth="1"/>
    <col min="11" max="16384" width="9.140625" style="22"/>
  </cols>
  <sheetData>
    <row r="1" spans="1:9" s="19" customFormat="1" ht="31.5" x14ac:dyDescent="0.25">
      <c r="A1" s="12" t="s">
        <v>19</v>
      </c>
      <c r="B1" s="12" t="s">
        <v>20</v>
      </c>
      <c r="C1" s="12" t="s">
        <v>21</v>
      </c>
      <c r="D1" s="12" t="s">
        <v>22</v>
      </c>
      <c r="E1" s="12" t="s">
        <v>23</v>
      </c>
      <c r="F1" s="12" t="s">
        <v>3</v>
      </c>
      <c r="G1" s="36" t="s">
        <v>214</v>
      </c>
    </row>
    <row r="2" spans="1:9" ht="47.25" x14ac:dyDescent="0.25">
      <c r="A2" s="20" t="s">
        <v>107</v>
      </c>
      <c r="B2" s="21" t="s">
        <v>108</v>
      </c>
      <c r="C2" s="21" t="s">
        <v>213</v>
      </c>
      <c r="D2" s="20">
        <v>42</v>
      </c>
      <c r="E2" s="20">
        <v>6180</v>
      </c>
      <c r="F2" s="35"/>
      <c r="G2" s="37">
        <f>D2*E2/1000*H2/1000</f>
        <v>308.87640000000005</v>
      </c>
      <c r="H2" s="34">
        <v>1190</v>
      </c>
      <c r="I2" s="34"/>
    </row>
    <row r="3" spans="1:9" x14ac:dyDescent="0.25">
      <c r="A3" s="20" t="s">
        <v>109</v>
      </c>
      <c r="B3" s="20" t="s">
        <v>110</v>
      </c>
      <c r="C3" s="20" t="s">
        <v>110</v>
      </c>
      <c r="D3" s="20">
        <v>4</v>
      </c>
      <c r="E3" s="20">
        <v>6180</v>
      </c>
      <c r="F3" s="35" t="s">
        <v>35</v>
      </c>
      <c r="G3" s="37">
        <f t="shared" ref="G3:G66" si="0">D3*E3/1000*H3/1000</f>
        <v>29.416799999999999</v>
      </c>
      <c r="H3" s="34">
        <v>1190</v>
      </c>
      <c r="I3" s="34"/>
    </row>
    <row r="4" spans="1:9" x14ac:dyDescent="0.25">
      <c r="A4" s="20" t="s">
        <v>111</v>
      </c>
      <c r="B4" s="20" t="s">
        <v>110</v>
      </c>
      <c r="C4" s="20" t="s">
        <v>110</v>
      </c>
      <c r="D4" s="20">
        <v>3</v>
      </c>
      <c r="E4" s="20">
        <v>6180</v>
      </c>
      <c r="F4" s="35" t="s">
        <v>35</v>
      </c>
      <c r="G4" s="37">
        <f t="shared" si="0"/>
        <v>22.0626</v>
      </c>
      <c r="H4" s="34">
        <v>1190</v>
      </c>
      <c r="I4" s="34"/>
    </row>
    <row r="5" spans="1:9" x14ac:dyDescent="0.25">
      <c r="A5" s="20" t="s">
        <v>112</v>
      </c>
      <c r="B5" s="20" t="s">
        <v>110</v>
      </c>
      <c r="C5" s="20" t="s">
        <v>110</v>
      </c>
      <c r="D5" s="20">
        <v>25</v>
      </c>
      <c r="E5" s="20">
        <v>5980</v>
      </c>
      <c r="F5" s="35"/>
      <c r="G5" s="37">
        <f t="shared" si="0"/>
        <v>177.905</v>
      </c>
      <c r="H5" s="34">
        <v>1190</v>
      </c>
      <c r="I5" s="34"/>
    </row>
    <row r="6" spans="1:9" x14ac:dyDescent="0.25">
      <c r="A6" s="20" t="s">
        <v>113</v>
      </c>
      <c r="B6" s="20" t="s">
        <v>110</v>
      </c>
      <c r="C6" s="20" t="s">
        <v>110</v>
      </c>
      <c r="D6" s="20">
        <v>5</v>
      </c>
      <c r="E6" s="20">
        <v>5980</v>
      </c>
      <c r="F6" s="35" t="s">
        <v>35</v>
      </c>
      <c r="G6" s="37">
        <f t="shared" si="0"/>
        <v>35.581000000000003</v>
      </c>
      <c r="H6" s="34">
        <v>1190</v>
      </c>
      <c r="I6" s="34"/>
    </row>
    <row r="7" spans="1:9" x14ac:dyDescent="0.25">
      <c r="A7" s="20" t="s">
        <v>114</v>
      </c>
      <c r="B7" s="20" t="s">
        <v>110</v>
      </c>
      <c r="C7" s="20" t="s">
        <v>110</v>
      </c>
      <c r="D7" s="20">
        <v>3</v>
      </c>
      <c r="E7" s="20">
        <v>5980</v>
      </c>
      <c r="F7" s="35" t="s">
        <v>35</v>
      </c>
      <c r="G7" s="37">
        <f t="shared" si="0"/>
        <v>21.348600000000001</v>
      </c>
      <c r="H7" s="34">
        <v>1190</v>
      </c>
      <c r="I7" s="34"/>
    </row>
    <row r="8" spans="1:9" x14ac:dyDescent="0.25">
      <c r="A8" s="20" t="s">
        <v>115</v>
      </c>
      <c r="B8" s="20" t="s">
        <v>110</v>
      </c>
      <c r="C8" s="20" t="s">
        <v>110</v>
      </c>
      <c r="D8" s="20">
        <v>5</v>
      </c>
      <c r="E8" s="20">
        <v>9285</v>
      </c>
      <c r="F8" s="35"/>
      <c r="G8" s="37">
        <f t="shared" si="0"/>
        <v>55.245750000000001</v>
      </c>
      <c r="H8" s="34">
        <v>1190</v>
      </c>
      <c r="I8" s="34"/>
    </row>
    <row r="9" spans="1:9" x14ac:dyDescent="0.25">
      <c r="A9" s="20" t="s">
        <v>116</v>
      </c>
      <c r="B9" s="20" t="s">
        <v>110</v>
      </c>
      <c r="C9" s="20" t="s">
        <v>110</v>
      </c>
      <c r="D9" s="20">
        <v>1</v>
      </c>
      <c r="E9" s="20">
        <v>9285</v>
      </c>
      <c r="F9" s="35" t="s">
        <v>35</v>
      </c>
      <c r="G9" s="37">
        <f t="shared" si="0"/>
        <v>11.049149999999999</v>
      </c>
      <c r="H9" s="34">
        <v>1190</v>
      </c>
      <c r="I9" s="34"/>
    </row>
    <row r="10" spans="1:9" x14ac:dyDescent="0.25">
      <c r="A10" s="20" t="s">
        <v>117</v>
      </c>
      <c r="B10" s="20" t="s">
        <v>110</v>
      </c>
      <c r="C10" s="20" t="s">
        <v>110</v>
      </c>
      <c r="D10" s="20">
        <v>4</v>
      </c>
      <c r="E10" s="20">
        <v>5725</v>
      </c>
      <c r="F10" s="35"/>
      <c r="G10" s="37">
        <f t="shared" si="0"/>
        <v>27.251000000000001</v>
      </c>
      <c r="H10" s="34">
        <v>1190</v>
      </c>
      <c r="I10" s="34"/>
    </row>
    <row r="11" spans="1:9" x14ac:dyDescent="0.25">
      <c r="A11" s="20" t="s">
        <v>118</v>
      </c>
      <c r="B11" s="20" t="s">
        <v>110</v>
      </c>
      <c r="C11" s="20" t="s">
        <v>110</v>
      </c>
      <c r="D11" s="20">
        <v>2</v>
      </c>
      <c r="E11" s="20">
        <v>5725</v>
      </c>
      <c r="F11" s="35" t="s">
        <v>35</v>
      </c>
      <c r="G11" s="37">
        <f t="shared" si="0"/>
        <v>13.625500000000001</v>
      </c>
      <c r="H11" s="34">
        <v>1190</v>
      </c>
      <c r="I11" s="34"/>
    </row>
    <row r="12" spans="1:9" x14ac:dyDescent="0.25">
      <c r="A12" s="20" t="s">
        <v>119</v>
      </c>
      <c r="B12" s="20" t="s">
        <v>110</v>
      </c>
      <c r="C12" s="20" t="s">
        <v>110</v>
      </c>
      <c r="D12" s="20">
        <v>4</v>
      </c>
      <c r="E12" s="20">
        <v>6245</v>
      </c>
      <c r="F12" s="35"/>
      <c r="G12" s="37">
        <f t="shared" si="0"/>
        <v>29.726200000000002</v>
      </c>
      <c r="H12" s="34">
        <v>1190</v>
      </c>
      <c r="I12" s="34"/>
    </row>
    <row r="13" spans="1:9" x14ac:dyDescent="0.25">
      <c r="A13" s="20" t="s">
        <v>120</v>
      </c>
      <c r="B13" s="20" t="s">
        <v>110</v>
      </c>
      <c r="C13" s="20" t="s">
        <v>110</v>
      </c>
      <c r="D13" s="20">
        <v>2</v>
      </c>
      <c r="E13" s="20">
        <v>6245</v>
      </c>
      <c r="F13" s="35" t="s">
        <v>35</v>
      </c>
      <c r="G13" s="37">
        <f t="shared" si="0"/>
        <v>14.863100000000001</v>
      </c>
      <c r="H13" s="34">
        <v>1190</v>
      </c>
      <c r="I13" s="34"/>
    </row>
    <row r="14" spans="1:9" x14ac:dyDescent="0.25">
      <c r="A14" s="20" t="s">
        <v>121</v>
      </c>
      <c r="B14" s="20" t="s">
        <v>110</v>
      </c>
      <c r="C14" s="20" t="s">
        <v>110</v>
      </c>
      <c r="D14" s="20">
        <v>1</v>
      </c>
      <c r="E14" s="20">
        <v>4140</v>
      </c>
      <c r="F14" s="35"/>
      <c r="G14" s="37">
        <f t="shared" si="0"/>
        <v>4.9265999999999996</v>
      </c>
      <c r="H14" s="34">
        <v>1190</v>
      </c>
      <c r="I14" s="34"/>
    </row>
    <row r="15" spans="1:9" x14ac:dyDescent="0.25">
      <c r="A15" s="20" t="s">
        <v>122</v>
      </c>
      <c r="B15" s="20" t="s">
        <v>110</v>
      </c>
      <c r="C15" s="20" t="s">
        <v>110</v>
      </c>
      <c r="D15" s="20">
        <v>2</v>
      </c>
      <c r="E15" s="20">
        <v>4135</v>
      </c>
      <c r="F15" s="35"/>
      <c r="G15" s="37">
        <f t="shared" si="0"/>
        <v>9.8412999999999986</v>
      </c>
      <c r="H15" s="34">
        <v>1190</v>
      </c>
      <c r="I15" s="34"/>
    </row>
    <row r="16" spans="1:9" x14ac:dyDescent="0.25">
      <c r="A16" s="20" t="s">
        <v>123</v>
      </c>
      <c r="B16" s="20" t="s">
        <v>110</v>
      </c>
      <c r="C16" s="20" t="s">
        <v>110</v>
      </c>
      <c r="D16" s="20">
        <v>1</v>
      </c>
      <c r="E16" s="20">
        <v>2035</v>
      </c>
      <c r="F16" s="35"/>
      <c r="G16" s="37">
        <f t="shared" si="0"/>
        <v>2.4216500000000001</v>
      </c>
      <c r="H16" s="34">
        <v>1190</v>
      </c>
      <c r="I16" s="34"/>
    </row>
    <row r="17" spans="1:9" x14ac:dyDescent="0.25">
      <c r="A17" s="20" t="s">
        <v>124</v>
      </c>
      <c r="B17" s="20" t="s">
        <v>110</v>
      </c>
      <c r="C17" s="20" t="s">
        <v>110</v>
      </c>
      <c r="D17" s="20">
        <v>1</v>
      </c>
      <c r="E17" s="20">
        <v>2035</v>
      </c>
      <c r="F17" s="35" t="s">
        <v>35</v>
      </c>
      <c r="G17" s="37">
        <f t="shared" si="0"/>
        <v>2.4216500000000001</v>
      </c>
      <c r="H17" s="34">
        <v>1190</v>
      </c>
      <c r="I17" s="34"/>
    </row>
    <row r="18" spans="1:9" x14ac:dyDescent="0.25">
      <c r="A18" s="20" t="s">
        <v>125</v>
      </c>
      <c r="B18" s="20" t="s">
        <v>110</v>
      </c>
      <c r="C18" s="20" t="s">
        <v>110</v>
      </c>
      <c r="D18" s="20">
        <v>1</v>
      </c>
      <c r="E18" s="20">
        <v>5090</v>
      </c>
      <c r="F18" s="35"/>
      <c r="G18" s="37">
        <f t="shared" si="0"/>
        <v>6.0570999999999993</v>
      </c>
      <c r="H18" s="34">
        <v>1190</v>
      </c>
      <c r="I18" s="34"/>
    </row>
    <row r="19" spans="1:9" x14ac:dyDescent="0.25">
      <c r="A19" s="20" t="s">
        <v>126</v>
      </c>
      <c r="B19" s="20" t="s">
        <v>110</v>
      </c>
      <c r="C19" s="20" t="s">
        <v>110</v>
      </c>
      <c r="D19" s="20">
        <v>1</v>
      </c>
      <c r="E19" s="20">
        <v>5090</v>
      </c>
      <c r="F19" s="35" t="s">
        <v>35</v>
      </c>
      <c r="G19" s="37">
        <f t="shared" si="0"/>
        <v>6.0570999999999993</v>
      </c>
      <c r="H19" s="34">
        <v>1190</v>
      </c>
      <c r="I19" s="34"/>
    </row>
    <row r="20" spans="1:9" x14ac:dyDescent="0.25">
      <c r="A20" s="20" t="s">
        <v>127</v>
      </c>
      <c r="B20" s="20" t="s">
        <v>110</v>
      </c>
      <c r="C20" s="20" t="s">
        <v>110</v>
      </c>
      <c r="D20" s="20">
        <v>2</v>
      </c>
      <c r="E20" s="20">
        <v>2090</v>
      </c>
      <c r="F20" s="35"/>
      <c r="G20" s="37">
        <f t="shared" si="0"/>
        <v>4.9741999999999997</v>
      </c>
      <c r="H20" s="34">
        <v>1190</v>
      </c>
      <c r="I20" s="34"/>
    </row>
    <row r="21" spans="1:9" x14ac:dyDescent="0.25">
      <c r="A21" s="20" t="s">
        <v>128</v>
      </c>
      <c r="B21" s="20" t="s">
        <v>110</v>
      </c>
      <c r="C21" s="20" t="s">
        <v>110</v>
      </c>
      <c r="D21" s="20">
        <v>8</v>
      </c>
      <c r="E21" s="20">
        <v>6285</v>
      </c>
      <c r="F21" s="35"/>
      <c r="G21" s="37">
        <f t="shared" si="0"/>
        <v>59.833200000000005</v>
      </c>
      <c r="H21" s="34">
        <v>1190</v>
      </c>
      <c r="I21" s="34"/>
    </row>
    <row r="22" spans="1:9" x14ac:dyDescent="0.25">
      <c r="A22" s="20" t="s">
        <v>129</v>
      </c>
      <c r="B22" s="20" t="s">
        <v>110</v>
      </c>
      <c r="C22" s="20" t="s">
        <v>110</v>
      </c>
      <c r="D22" s="20">
        <v>8</v>
      </c>
      <c r="E22" s="20">
        <v>3180</v>
      </c>
      <c r="F22" s="35"/>
      <c r="G22" s="37">
        <f t="shared" si="0"/>
        <v>30.273600000000002</v>
      </c>
      <c r="H22" s="34">
        <v>1190</v>
      </c>
      <c r="I22" s="34"/>
    </row>
    <row r="23" spans="1:9" x14ac:dyDescent="0.25">
      <c r="A23" s="20" t="s">
        <v>130</v>
      </c>
      <c r="B23" s="20" t="s">
        <v>110</v>
      </c>
      <c r="C23" s="20" t="s">
        <v>110</v>
      </c>
      <c r="D23" s="20">
        <v>1</v>
      </c>
      <c r="E23" s="20">
        <v>3180</v>
      </c>
      <c r="F23" s="35" t="s">
        <v>35</v>
      </c>
      <c r="G23" s="37">
        <f t="shared" si="0"/>
        <v>3.7842000000000002</v>
      </c>
      <c r="H23" s="34">
        <v>1190</v>
      </c>
      <c r="I23" s="34"/>
    </row>
    <row r="24" spans="1:9" x14ac:dyDescent="0.25">
      <c r="A24" s="20" t="s">
        <v>131</v>
      </c>
      <c r="B24" s="20" t="s">
        <v>110</v>
      </c>
      <c r="C24" s="20" t="s">
        <v>110</v>
      </c>
      <c r="D24" s="20">
        <v>2</v>
      </c>
      <c r="E24" s="20">
        <v>5775</v>
      </c>
      <c r="F24" s="35"/>
      <c r="G24" s="37">
        <f t="shared" si="0"/>
        <v>13.7445</v>
      </c>
      <c r="H24" s="34">
        <v>1190</v>
      </c>
      <c r="I24" s="34"/>
    </row>
    <row r="25" spans="1:9" x14ac:dyDescent="0.25">
      <c r="A25" s="20" t="s">
        <v>132</v>
      </c>
      <c r="B25" s="20" t="s">
        <v>110</v>
      </c>
      <c r="C25" s="20" t="s">
        <v>110</v>
      </c>
      <c r="D25" s="20">
        <v>1</v>
      </c>
      <c r="E25" s="20">
        <v>5775</v>
      </c>
      <c r="F25" s="35" t="s">
        <v>35</v>
      </c>
      <c r="G25" s="37">
        <f t="shared" si="0"/>
        <v>6.8722500000000002</v>
      </c>
      <c r="H25" s="34">
        <v>1190</v>
      </c>
      <c r="I25" s="34"/>
    </row>
    <row r="26" spans="1:9" x14ac:dyDescent="0.25">
      <c r="A26" s="20" t="s">
        <v>133</v>
      </c>
      <c r="B26" s="20" t="s">
        <v>110</v>
      </c>
      <c r="C26" s="20" t="s">
        <v>110</v>
      </c>
      <c r="D26" s="20">
        <v>3</v>
      </c>
      <c r="E26" s="20">
        <v>4380</v>
      </c>
      <c r="F26" s="35"/>
      <c r="G26" s="37">
        <f t="shared" si="0"/>
        <v>15.6366</v>
      </c>
      <c r="H26" s="34">
        <v>1190</v>
      </c>
      <c r="I26" s="34"/>
    </row>
    <row r="27" spans="1:9" x14ac:dyDescent="0.25">
      <c r="A27" s="20" t="s">
        <v>134</v>
      </c>
      <c r="B27" s="20" t="s">
        <v>110</v>
      </c>
      <c r="C27" s="20" t="s">
        <v>110</v>
      </c>
      <c r="D27" s="20">
        <v>2</v>
      </c>
      <c r="E27" s="20">
        <v>3275</v>
      </c>
      <c r="F27" s="35"/>
      <c r="G27" s="37">
        <f t="shared" si="0"/>
        <v>7.7945000000000002</v>
      </c>
      <c r="H27" s="34">
        <v>1190</v>
      </c>
      <c r="I27" s="34"/>
    </row>
    <row r="28" spans="1:9" x14ac:dyDescent="0.25">
      <c r="A28" s="20" t="s">
        <v>135</v>
      </c>
      <c r="B28" s="20" t="s">
        <v>110</v>
      </c>
      <c r="C28" s="20" t="s">
        <v>110</v>
      </c>
      <c r="D28" s="20">
        <v>5</v>
      </c>
      <c r="E28" s="20">
        <v>6395</v>
      </c>
      <c r="F28" s="35"/>
      <c r="G28" s="37">
        <f t="shared" si="0"/>
        <v>38.050249999999998</v>
      </c>
      <c r="H28" s="34">
        <v>1190</v>
      </c>
      <c r="I28" s="34"/>
    </row>
    <row r="29" spans="1:9" x14ac:dyDescent="0.25">
      <c r="A29" s="20" t="s">
        <v>136</v>
      </c>
      <c r="B29" s="20" t="s">
        <v>110</v>
      </c>
      <c r="C29" s="20" t="s">
        <v>110</v>
      </c>
      <c r="D29" s="20">
        <v>1</v>
      </c>
      <c r="E29" s="20">
        <v>6395</v>
      </c>
      <c r="F29" s="35" t="s">
        <v>35</v>
      </c>
      <c r="G29" s="37">
        <f t="shared" si="0"/>
        <v>7.6100499999999993</v>
      </c>
      <c r="H29" s="34">
        <v>1190</v>
      </c>
      <c r="I29" s="34"/>
    </row>
    <row r="30" spans="1:9" x14ac:dyDescent="0.25">
      <c r="A30" s="20" t="s">
        <v>137</v>
      </c>
      <c r="B30" s="20" t="s">
        <v>110</v>
      </c>
      <c r="C30" s="20" t="s">
        <v>110</v>
      </c>
      <c r="D30" s="20">
        <v>1</v>
      </c>
      <c r="E30" s="20">
        <v>6395</v>
      </c>
      <c r="F30" s="35" t="s">
        <v>35</v>
      </c>
      <c r="G30" s="37">
        <f t="shared" si="0"/>
        <v>7.6100499999999993</v>
      </c>
      <c r="H30" s="34">
        <v>1190</v>
      </c>
      <c r="I30" s="34"/>
    </row>
    <row r="31" spans="1:9" x14ac:dyDescent="0.25">
      <c r="A31" s="20" t="s">
        <v>138</v>
      </c>
      <c r="B31" s="20" t="s">
        <v>110</v>
      </c>
      <c r="C31" s="20" t="s">
        <v>110</v>
      </c>
      <c r="D31" s="20">
        <v>6</v>
      </c>
      <c r="E31" s="20">
        <v>6730</v>
      </c>
      <c r="F31" s="35"/>
      <c r="G31" s="37">
        <f t="shared" si="0"/>
        <v>48.052200000000006</v>
      </c>
      <c r="H31" s="34">
        <v>1190</v>
      </c>
      <c r="I31" s="34"/>
    </row>
    <row r="32" spans="1:9" x14ac:dyDescent="0.25">
      <c r="A32" s="20" t="s">
        <v>139</v>
      </c>
      <c r="B32" s="20" t="s">
        <v>110</v>
      </c>
      <c r="C32" s="20" t="s">
        <v>110</v>
      </c>
      <c r="D32" s="20">
        <v>13</v>
      </c>
      <c r="E32" s="20">
        <v>6135</v>
      </c>
      <c r="F32" s="35"/>
      <c r="G32" s="37">
        <f t="shared" si="0"/>
        <v>94.908450000000002</v>
      </c>
      <c r="H32" s="34">
        <v>1190</v>
      </c>
      <c r="I32" s="34"/>
    </row>
    <row r="33" spans="1:9" x14ac:dyDescent="0.25">
      <c r="A33" s="20" t="s">
        <v>140</v>
      </c>
      <c r="B33" s="20" t="s">
        <v>110</v>
      </c>
      <c r="C33" s="20" t="s">
        <v>110</v>
      </c>
      <c r="D33" s="20">
        <v>2</v>
      </c>
      <c r="E33" s="20">
        <v>6135</v>
      </c>
      <c r="F33" s="35" t="s">
        <v>35</v>
      </c>
      <c r="G33" s="37">
        <f t="shared" si="0"/>
        <v>14.601299999999998</v>
      </c>
      <c r="H33" s="34">
        <v>1190</v>
      </c>
      <c r="I33" s="34"/>
    </row>
    <row r="34" spans="1:9" x14ac:dyDescent="0.25">
      <c r="A34" s="20" t="s">
        <v>141</v>
      </c>
      <c r="B34" s="20" t="s">
        <v>110</v>
      </c>
      <c r="C34" s="20" t="s">
        <v>110</v>
      </c>
      <c r="D34" s="20">
        <v>7</v>
      </c>
      <c r="E34" s="20">
        <v>6130</v>
      </c>
      <c r="F34" s="35"/>
      <c r="G34" s="37">
        <f t="shared" si="0"/>
        <v>51.062899999999992</v>
      </c>
      <c r="H34" s="34">
        <v>1190</v>
      </c>
      <c r="I34" s="34"/>
    </row>
    <row r="35" spans="1:9" x14ac:dyDescent="0.25">
      <c r="A35" s="20" t="s">
        <v>142</v>
      </c>
      <c r="B35" s="20" t="s">
        <v>110</v>
      </c>
      <c r="C35" s="20" t="s">
        <v>110</v>
      </c>
      <c r="D35" s="20">
        <v>1</v>
      </c>
      <c r="E35" s="20">
        <v>6130</v>
      </c>
      <c r="F35" s="35" t="s">
        <v>35</v>
      </c>
      <c r="G35" s="37">
        <f t="shared" si="0"/>
        <v>7.2946999999999997</v>
      </c>
      <c r="H35" s="34">
        <v>1190</v>
      </c>
      <c r="I35" s="34"/>
    </row>
    <row r="36" spans="1:9" x14ac:dyDescent="0.25">
      <c r="A36" s="20" t="s">
        <v>143</v>
      </c>
      <c r="B36" s="20" t="s">
        <v>110</v>
      </c>
      <c r="C36" s="20" t="s">
        <v>110</v>
      </c>
      <c r="D36" s="20">
        <v>1</v>
      </c>
      <c r="E36" s="20">
        <v>840</v>
      </c>
      <c r="F36" s="35"/>
      <c r="G36" s="37">
        <f t="shared" si="0"/>
        <v>0.99959999999999993</v>
      </c>
      <c r="H36" s="34">
        <v>1190</v>
      </c>
      <c r="I36" s="34"/>
    </row>
    <row r="37" spans="1:9" x14ac:dyDescent="0.25">
      <c r="A37" s="20" t="s">
        <v>144</v>
      </c>
      <c r="B37" s="20" t="s">
        <v>110</v>
      </c>
      <c r="C37" s="20" t="s">
        <v>110</v>
      </c>
      <c r="D37" s="20">
        <v>1</v>
      </c>
      <c r="E37" s="20">
        <v>1590</v>
      </c>
      <c r="F37" s="35"/>
      <c r="G37" s="37">
        <f t="shared" si="0"/>
        <v>1.8921000000000001</v>
      </c>
      <c r="H37" s="34">
        <v>1190</v>
      </c>
      <c r="I37" s="34"/>
    </row>
    <row r="38" spans="1:9" x14ac:dyDescent="0.25">
      <c r="A38" s="20" t="s">
        <v>145</v>
      </c>
      <c r="B38" s="20" t="s">
        <v>110</v>
      </c>
      <c r="C38" s="20" t="s">
        <v>110</v>
      </c>
      <c r="D38" s="20">
        <v>1</v>
      </c>
      <c r="E38" s="20">
        <v>3095</v>
      </c>
      <c r="F38" s="35"/>
      <c r="G38" s="37">
        <f t="shared" si="0"/>
        <v>3.6830500000000002</v>
      </c>
      <c r="H38" s="34">
        <v>1190</v>
      </c>
      <c r="I38" s="34"/>
    </row>
    <row r="39" spans="1:9" x14ac:dyDescent="0.25">
      <c r="A39" s="20" t="s">
        <v>146</v>
      </c>
      <c r="B39" s="20" t="s">
        <v>110</v>
      </c>
      <c r="C39" s="20" t="s">
        <v>110</v>
      </c>
      <c r="D39" s="20">
        <v>1</v>
      </c>
      <c r="E39" s="20">
        <v>6210</v>
      </c>
      <c r="F39" s="35" t="s">
        <v>35</v>
      </c>
      <c r="G39" s="37">
        <f t="shared" si="0"/>
        <v>7.3898999999999999</v>
      </c>
      <c r="H39" s="34">
        <v>1190</v>
      </c>
      <c r="I39" s="34"/>
    </row>
    <row r="40" spans="1:9" x14ac:dyDescent="0.25">
      <c r="A40" s="20" t="s">
        <v>147</v>
      </c>
      <c r="B40" s="20" t="s">
        <v>110</v>
      </c>
      <c r="C40" s="20" t="s">
        <v>110</v>
      </c>
      <c r="D40" s="20">
        <v>1</v>
      </c>
      <c r="E40" s="20">
        <v>5920</v>
      </c>
      <c r="F40" s="35" t="s">
        <v>35</v>
      </c>
      <c r="G40" s="37">
        <f t="shared" si="0"/>
        <v>7.0448000000000004</v>
      </c>
      <c r="H40" s="34">
        <v>1190</v>
      </c>
      <c r="I40" s="34"/>
    </row>
    <row r="41" spans="1:9" ht="47.25" x14ac:dyDescent="0.25">
      <c r="A41" s="20" t="s">
        <v>148</v>
      </c>
      <c r="B41" s="21" t="s">
        <v>149</v>
      </c>
      <c r="C41" s="21" t="s">
        <v>150</v>
      </c>
      <c r="D41" s="20">
        <v>7</v>
      </c>
      <c r="E41" s="20">
        <v>6180</v>
      </c>
      <c r="F41" s="35"/>
      <c r="G41" s="37">
        <f t="shared" si="0"/>
        <v>34.607999999999997</v>
      </c>
      <c r="H41" s="34">
        <v>800</v>
      </c>
      <c r="I41" s="34"/>
    </row>
    <row r="42" spans="1:9" ht="47.25" x14ac:dyDescent="0.25">
      <c r="A42" s="20" t="s">
        <v>151</v>
      </c>
      <c r="B42" s="21" t="s">
        <v>149</v>
      </c>
      <c r="C42" s="21" t="s">
        <v>150</v>
      </c>
      <c r="D42" s="20">
        <v>2</v>
      </c>
      <c r="E42" s="20">
        <v>5980</v>
      </c>
      <c r="F42" s="35"/>
      <c r="G42" s="37">
        <f t="shared" si="0"/>
        <v>9.5679999999999996</v>
      </c>
      <c r="H42" s="34">
        <v>800</v>
      </c>
      <c r="I42" s="34"/>
    </row>
    <row r="43" spans="1:9" ht="47.25" x14ac:dyDescent="0.25">
      <c r="A43" s="20" t="s">
        <v>152</v>
      </c>
      <c r="B43" s="21" t="s">
        <v>153</v>
      </c>
      <c r="C43" s="21" t="s">
        <v>154</v>
      </c>
      <c r="D43" s="20">
        <v>1</v>
      </c>
      <c r="E43" s="20">
        <v>5980</v>
      </c>
      <c r="F43" s="35"/>
      <c r="G43" s="37">
        <f t="shared" si="0"/>
        <v>2.3322000000000003</v>
      </c>
      <c r="H43" s="34">
        <v>390</v>
      </c>
      <c r="I43" s="34"/>
    </row>
    <row r="44" spans="1:9" ht="47.25" x14ac:dyDescent="0.25">
      <c r="A44" s="20" t="s">
        <v>155</v>
      </c>
      <c r="B44" s="21" t="s">
        <v>156</v>
      </c>
      <c r="C44" s="21" t="s">
        <v>157</v>
      </c>
      <c r="D44" s="20">
        <v>1</v>
      </c>
      <c r="E44" s="20">
        <v>5980</v>
      </c>
      <c r="F44" s="35"/>
      <c r="G44" s="37">
        <f t="shared" si="0"/>
        <v>2.2126000000000006</v>
      </c>
      <c r="H44" s="34">
        <v>370</v>
      </c>
      <c r="I44" s="34"/>
    </row>
    <row r="45" spans="1:9" ht="47.25" x14ac:dyDescent="0.25">
      <c r="A45" s="20" t="s">
        <v>158</v>
      </c>
      <c r="B45" s="21" t="s">
        <v>159</v>
      </c>
      <c r="C45" s="21" t="s">
        <v>160</v>
      </c>
      <c r="D45" s="20">
        <v>1</v>
      </c>
      <c r="E45" s="20">
        <v>5980</v>
      </c>
      <c r="F45" s="35"/>
      <c r="G45" s="37">
        <f t="shared" si="0"/>
        <v>1.9734</v>
      </c>
      <c r="H45" s="34">
        <v>330</v>
      </c>
      <c r="I45" s="34"/>
    </row>
    <row r="46" spans="1:9" ht="47.25" x14ac:dyDescent="0.25">
      <c r="A46" s="20" t="s">
        <v>161</v>
      </c>
      <c r="B46" s="21" t="s">
        <v>149</v>
      </c>
      <c r="C46" s="21" t="s">
        <v>150</v>
      </c>
      <c r="D46" s="20">
        <v>1</v>
      </c>
      <c r="E46" s="20">
        <v>1540</v>
      </c>
      <c r="F46" s="35"/>
      <c r="G46" s="37">
        <f t="shared" si="0"/>
        <v>1.232</v>
      </c>
      <c r="H46" s="34">
        <v>800</v>
      </c>
      <c r="I46" s="34"/>
    </row>
    <row r="47" spans="1:9" ht="47.25" x14ac:dyDescent="0.25">
      <c r="A47" s="20" t="s">
        <v>162</v>
      </c>
      <c r="B47" s="21" t="s">
        <v>156</v>
      </c>
      <c r="C47" s="21" t="s">
        <v>157</v>
      </c>
      <c r="D47" s="20">
        <v>1</v>
      </c>
      <c r="E47" s="20">
        <v>9285</v>
      </c>
      <c r="F47" s="35"/>
      <c r="G47" s="37">
        <f t="shared" si="0"/>
        <v>3.4354500000000003</v>
      </c>
      <c r="H47" s="34">
        <v>370</v>
      </c>
      <c r="I47" s="34"/>
    </row>
    <row r="48" spans="1:9" ht="47.25" x14ac:dyDescent="0.25">
      <c r="A48" s="20" t="s">
        <v>163</v>
      </c>
      <c r="B48" s="21" t="s">
        <v>149</v>
      </c>
      <c r="C48" s="21" t="s">
        <v>150</v>
      </c>
      <c r="D48" s="20">
        <v>1</v>
      </c>
      <c r="E48" s="20">
        <v>5725</v>
      </c>
      <c r="F48" s="35"/>
      <c r="G48" s="37">
        <f t="shared" si="0"/>
        <v>4.58</v>
      </c>
      <c r="H48" s="34">
        <v>800</v>
      </c>
      <c r="I48" s="34"/>
    </row>
    <row r="49" spans="1:9" ht="47.25" x14ac:dyDescent="0.25">
      <c r="A49" s="20" t="s">
        <v>164</v>
      </c>
      <c r="B49" s="21" t="s">
        <v>159</v>
      </c>
      <c r="C49" s="21" t="s">
        <v>160</v>
      </c>
      <c r="D49" s="20">
        <v>1</v>
      </c>
      <c r="E49" s="20">
        <v>5725</v>
      </c>
      <c r="F49" s="35"/>
      <c r="G49" s="37">
        <f t="shared" si="0"/>
        <v>1.8892499999999999</v>
      </c>
      <c r="H49" s="34">
        <v>330</v>
      </c>
      <c r="I49" s="34"/>
    </row>
    <row r="50" spans="1:9" ht="47.25" x14ac:dyDescent="0.25">
      <c r="A50" s="20" t="s">
        <v>165</v>
      </c>
      <c r="B50" s="21" t="s">
        <v>149</v>
      </c>
      <c r="C50" s="21" t="s">
        <v>150</v>
      </c>
      <c r="D50" s="20">
        <v>1</v>
      </c>
      <c r="E50" s="20">
        <v>6245</v>
      </c>
      <c r="F50" s="35"/>
      <c r="G50" s="37">
        <f t="shared" si="0"/>
        <v>4.9960000000000004</v>
      </c>
      <c r="H50" s="34">
        <v>800</v>
      </c>
      <c r="I50" s="34"/>
    </row>
    <row r="51" spans="1:9" ht="47.25" x14ac:dyDescent="0.25">
      <c r="A51" s="20" t="s">
        <v>166</v>
      </c>
      <c r="B51" s="21" t="s">
        <v>159</v>
      </c>
      <c r="C51" s="21" t="s">
        <v>160</v>
      </c>
      <c r="D51" s="20">
        <v>1</v>
      </c>
      <c r="E51" s="20">
        <v>6245</v>
      </c>
      <c r="F51" s="35"/>
      <c r="G51" s="37">
        <f t="shared" si="0"/>
        <v>2.0608499999999998</v>
      </c>
      <c r="H51" s="34">
        <v>330</v>
      </c>
      <c r="I51" s="34"/>
    </row>
    <row r="52" spans="1:9" ht="47.25" x14ac:dyDescent="0.25">
      <c r="A52" s="20" t="s">
        <v>167</v>
      </c>
      <c r="B52" s="21" t="s">
        <v>149</v>
      </c>
      <c r="C52" s="21" t="s">
        <v>150</v>
      </c>
      <c r="D52" s="20">
        <v>1</v>
      </c>
      <c r="E52" s="20">
        <v>4140</v>
      </c>
      <c r="F52" s="35"/>
      <c r="G52" s="37">
        <f t="shared" si="0"/>
        <v>3.3119999999999994</v>
      </c>
      <c r="H52" s="34">
        <v>800</v>
      </c>
      <c r="I52" s="34"/>
    </row>
    <row r="53" spans="1:9" ht="47.25" x14ac:dyDescent="0.25">
      <c r="A53" s="20" t="s">
        <v>168</v>
      </c>
      <c r="B53" s="21" t="s">
        <v>149</v>
      </c>
      <c r="C53" s="21" t="s">
        <v>150</v>
      </c>
      <c r="D53" s="20">
        <v>1</v>
      </c>
      <c r="E53" s="20">
        <v>4135</v>
      </c>
      <c r="F53" s="35"/>
      <c r="G53" s="37">
        <f t="shared" si="0"/>
        <v>3.3079999999999998</v>
      </c>
      <c r="H53" s="34">
        <v>800</v>
      </c>
      <c r="I53" s="34"/>
    </row>
    <row r="54" spans="1:9" ht="47.25" x14ac:dyDescent="0.25">
      <c r="A54" s="20" t="s">
        <v>169</v>
      </c>
      <c r="B54" s="21" t="s">
        <v>170</v>
      </c>
      <c r="C54" s="21" t="s">
        <v>171</v>
      </c>
      <c r="D54" s="20">
        <v>1</v>
      </c>
      <c r="E54" s="20">
        <v>4135</v>
      </c>
      <c r="F54" s="35"/>
      <c r="G54" s="37">
        <f t="shared" si="0"/>
        <v>2.3982999999999999</v>
      </c>
      <c r="H54" s="34">
        <v>580</v>
      </c>
      <c r="I54" s="34"/>
    </row>
    <row r="55" spans="1:9" ht="47.25" x14ac:dyDescent="0.25">
      <c r="A55" s="20" t="s">
        <v>172</v>
      </c>
      <c r="B55" s="21" t="s">
        <v>149</v>
      </c>
      <c r="C55" s="21" t="s">
        <v>150</v>
      </c>
      <c r="D55" s="20">
        <v>1</v>
      </c>
      <c r="E55" s="20">
        <v>3440</v>
      </c>
      <c r="F55" s="35"/>
      <c r="G55" s="37">
        <f t="shared" si="0"/>
        <v>2.7519999999999998</v>
      </c>
      <c r="H55" s="34">
        <v>800</v>
      </c>
      <c r="I55" s="34"/>
    </row>
    <row r="56" spans="1:9" ht="47.25" x14ac:dyDescent="0.25">
      <c r="A56" s="20" t="s">
        <v>173</v>
      </c>
      <c r="B56" s="21" t="s">
        <v>170</v>
      </c>
      <c r="C56" s="21" t="s">
        <v>171</v>
      </c>
      <c r="D56" s="20">
        <v>1</v>
      </c>
      <c r="E56" s="20">
        <v>2035</v>
      </c>
      <c r="F56" s="35"/>
      <c r="G56" s="37">
        <f t="shared" si="0"/>
        <v>1.1803000000000001</v>
      </c>
      <c r="H56" s="34">
        <v>580</v>
      </c>
      <c r="I56" s="34"/>
    </row>
    <row r="57" spans="1:9" ht="47.25" x14ac:dyDescent="0.25">
      <c r="A57" s="20" t="s">
        <v>174</v>
      </c>
      <c r="B57" s="21" t="s">
        <v>149</v>
      </c>
      <c r="C57" s="21" t="s">
        <v>150</v>
      </c>
      <c r="D57" s="20">
        <v>1</v>
      </c>
      <c r="E57" s="20">
        <v>6775</v>
      </c>
      <c r="F57" s="35"/>
      <c r="G57" s="37">
        <f t="shared" si="0"/>
        <v>5.42</v>
      </c>
      <c r="H57" s="34">
        <v>800</v>
      </c>
      <c r="I57" s="34"/>
    </row>
    <row r="58" spans="1:9" ht="47.25" x14ac:dyDescent="0.25">
      <c r="A58" s="20" t="s">
        <v>175</v>
      </c>
      <c r="B58" s="21" t="s">
        <v>176</v>
      </c>
      <c r="C58" s="21" t="s">
        <v>177</v>
      </c>
      <c r="D58" s="20">
        <v>1</v>
      </c>
      <c r="E58" s="20">
        <v>5090</v>
      </c>
      <c r="F58" s="35"/>
      <c r="G58" s="37">
        <f t="shared" si="0"/>
        <v>3.5630000000000002</v>
      </c>
      <c r="H58" s="34">
        <v>700</v>
      </c>
      <c r="I58" s="34"/>
    </row>
    <row r="59" spans="1:9" ht="47.25" x14ac:dyDescent="0.25">
      <c r="A59" s="20" t="s">
        <v>178</v>
      </c>
      <c r="B59" s="21" t="s">
        <v>149</v>
      </c>
      <c r="C59" s="21" t="s">
        <v>150</v>
      </c>
      <c r="D59" s="20">
        <v>1</v>
      </c>
      <c r="E59" s="20">
        <v>2090</v>
      </c>
      <c r="F59" s="35"/>
      <c r="G59" s="37">
        <f t="shared" si="0"/>
        <v>1.6719999999999999</v>
      </c>
      <c r="H59" s="34">
        <v>800</v>
      </c>
      <c r="I59" s="34"/>
    </row>
    <row r="60" spans="1:9" ht="47.25" x14ac:dyDescent="0.25">
      <c r="A60" s="20" t="s">
        <v>179</v>
      </c>
      <c r="B60" s="21" t="s">
        <v>176</v>
      </c>
      <c r="C60" s="21" t="s">
        <v>177</v>
      </c>
      <c r="D60" s="20">
        <v>1</v>
      </c>
      <c r="E60" s="20">
        <v>2090</v>
      </c>
      <c r="F60" s="35"/>
      <c r="G60" s="37">
        <f t="shared" si="0"/>
        <v>1.4630000000000001</v>
      </c>
      <c r="H60" s="34">
        <v>700</v>
      </c>
      <c r="I60" s="34"/>
    </row>
    <row r="61" spans="1:9" ht="47.25" x14ac:dyDescent="0.25">
      <c r="A61" s="20" t="s">
        <v>180</v>
      </c>
      <c r="B61" s="21" t="s">
        <v>149</v>
      </c>
      <c r="C61" s="21" t="s">
        <v>150</v>
      </c>
      <c r="D61" s="20">
        <v>4</v>
      </c>
      <c r="E61" s="20">
        <v>6285</v>
      </c>
      <c r="F61" s="35"/>
      <c r="G61" s="37">
        <f t="shared" si="0"/>
        <v>20.111999999999998</v>
      </c>
      <c r="H61" s="34">
        <v>800</v>
      </c>
      <c r="I61" s="34"/>
    </row>
    <row r="62" spans="1:9" ht="47.25" x14ac:dyDescent="0.25">
      <c r="A62" s="20" t="s">
        <v>181</v>
      </c>
      <c r="B62" s="21" t="s">
        <v>170</v>
      </c>
      <c r="C62" s="21" t="s">
        <v>171</v>
      </c>
      <c r="D62" s="20">
        <v>4</v>
      </c>
      <c r="E62" s="20">
        <v>6285</v>
      </c>
      <c r="F62" s="35"/>
      <c r="G62" s="37">
        <f t="shared" si="0"/>
        <v>14.581200000000001</v>
      </c>
      <c r="H62" s="34">
        <v>580</v>
      </c>
      <c r="I62" s="34"/>
    </row>
    <row r="63" spans="1:9" ht="47.25" x14ac:dyDescent="0.25">
      <c r="A63" s="20" t="s">
        <v>182</v>
      </c>
      <c r="B63" s="21" t="s">
        <v>149</v>
      </c>
      <c r="C63" s="21" t="s">
        <v>150</v>
      </c>
      <c r="D63" s="20">
        <v>2</v>
      </c>
      <c r="E63" s="20">
        <v>3180</v>
      </c>
      <c r="F63" s="35"/>
      <c r="G63" s="37">
        <f t="shared" si="0"/>
        <v>5.0880000000000001</v>
      </c>
      <c r="H63" s="34">
        <v>800</v>
      </c>
      <c r="I63" s="34"/>
    </row>
    <row r="64" spans="1:9" ht="47.25" x14ac:dyDescent="0.25">
      <c r="A64" s="20" t="s">
        <v>183</v>
      </c>
      <c r="B64" s="21" t="s">
        <v>170</v>
      </c>
      <c r="C64" s="21" t="s">
        <v>171</v>
      </c>
      <c r="D64" s="20">
        <v>1</v>
      </c>
      <c r="E64" s="20">
        <v>3180</v>
      </c>
      <c r="F64" s="35"/>
      <c r="G64" s="37">
        <f t="shared" si="0"/>
        <v>1.8444</v>
      </c>
      <c r="H64" s="34">
        <v>580</v>
      </c>
      <c r="I64" s="34"/>
    </row>
    <row r="65" spans="1:9" ht="47.25" x14ac:dyDescent="0.25">
      <c r="A65" s="20" t="s">
        <v>184</v>
      </c>
      <c r="B65" s="21" t="s">
        <v>149</v>
      </c>
      <c r="C65" s="21" t="s">
        <v>150</v>
      </c>
      <c r="D65" s="20">
        <v>1</v>
      </c>
      <c r="E65" s="20">
        <v>1510</v>
      </c>
      <c r="F65" s="35"/>
      <c r="G65" s="37">
        <f t="shared" si="0"/>
        <v>1.208</v>
      </c>
      <c r="H65" s="34">
        <v>800</v>
      </c>
      <c r="I65" s="34"/>
    </row>
    <row r="66" spans="1:9" ht="47.25" x14ac:dyDescent="0.25">
      <c r="A66" s="20" t="s">
        <v>185</v>
      </c>
      <c r="B66" s="21" t="s">
        <v>149</v>
      </c>
      <c r="C66" s="21" t="s">
        <v>150</v>
      </c>
      <c r="D66" s="20">
        <v>1</v>
      </c>
      <c r="E66" s="20">
        <v>4380</v>
      </c>
      <c r="F66" s="35"/>
      <c r="G66" s="37">
        <f t="shared" si="0"/>
        <v>3.504</v>
      </c>
      <c r="H66" s="34">
        <v>800</v>
      </c>
      <c r="I66" s="34"/>
    </row>
    <row r="67" spans="1:9" ht="47.25" x14ac:dyDescent="0.25">
      <c r="A67" s="20" t="s">
        <v>186</v>
      </c>
      <c r="B67" s="21" t="s">
        <v>149</v>
      </c>
      <c r="C67" s="21" t="s">
        <v>150</v>
      </c>
      <c r="D67" s="20">
        <v>1</v>
      </c>
      <c r="E67" s="20">
        <v>3275</v>
      </c>
      <c r="F67" s="35"/>
      <c r="G67" s="37">
        <f t="shared" ref="G67:G93" si="1">D67*E67/1000*H67/1000</f>
        <v>2.62</v>
      </c>
      <c r="H67" s="34">
        <v>800</v>
      </c>
      <c r="I67" s="34"/>
    </row>
    <row r="68" spans="1:9" ht="47.25" x14ac:dyDescent="0.25">
      <c r="A68" s="20" t="s">
        <v>187</v>
      </c>
      <c r="B68" s="21" t="s">
        <v>170</v>
      </c>
      <c r="C68" s="21" t="s">
        <v>171</v>
      </c>
      <c r="D68" s="20">
        <v>1</v>
      </c>
      <c r="E68" s="20">
        <v>3275</v>
      </c>
      <c r="F68" s="35"/>
      <c r="G68" s="37">
        <f t="shared" si="1"/>
        <v>1.8995</v>
      </c>
      <c r="H68" s="34">
        <v>580</v>
      </c>
      <c r="I68" s="34"/>
    </row>
    <row r="69" spans="1:9" ht="47.25" x14ac:dyDescent="0.25">
      <c r="A69" s="20" t="s">
        <v>188</v>
      </c>
      <c r="B69" s="21" t="s">
        <v>149</v>
      </c>
      <c r="C69" s="21" t="s">
        <v>150</v>
      </c>
      <c r="D69" s="20">
        <v>1</v>
      </c>
      <c r="E69" s="20">
        <v>2085</v>
      </c>
      <c r="F69" s="35"/>
      <c r="G69" s="37">
        <f t="shared" si="1"/>
        <v>1.6679999999999999</v>
      </c>
      <c r="H69" s="34">
        <v>800</v>
      </c>
      <c r="I69" s="34"/>
    </row>
    <row r="70" spans="1:9" ht="47.25" x14ac:dyDescent="0.25">
      <c r="A70" s="20" t="s">
        <v>189</v>
      </c>
      <c r="B70" s="21" t="s">
        <v>149</v>
      </c>
      <c r="C70" s="21" t="s">
        <v>150</v>
      </c>
      <c r="D70" s="20">
        <v>1</v>
      </c>
      <c r="E70" s="20">
        <v>6730</v>
      </c>
      <c r="F70" s="35"/>
      <c r="G70" s="37">
        <f t="shared" si="1"/>
        <v>5.3840000000000003</v>
      </c>
      <c r="H70" s="34">
        <v>800</v>
      </c>
      <c r="I70" s="34"/>
    </row>
    <row r="71" spans="1:9" ht="47.25" x14ac:dyDescent="0.25">
      <c r="A71" s="20" t="s">
        <v>190</v>
      </c>
      <c r="B71" s="21" t="s">
        <v>156</v>
      </c>
      <c r="C71" s="21" t="s">
        <v>157</v>
      </c>
      <c r="D71" s="20">
        <v>1</v>
      </c>
      <c r="E71" s="20">
        <v>6730</v>
      </c>
      <c r="F71" s="35"/>
      <c r="G71" s="37">
        <f t="shared" si="1"/>
        <v>2.4901000000000004</v>
      </c>
      <c r="H71" s="34">
        <v>370</v>
      </c>
      <c r="I71" s="34"/>
    </row>
    <row r="72" spans="1:9" ht="47.25" x14ac:dyDescent="0.25">
      <c r="A72" s="20" t="s">
        <v>191</v>
      </c>
      <c r="B72" s="21" t="s">
        <v>149</v>
      </c>
      <c r="C72" s="21" t="s">
        <v>150</v>
      </c>
      <c r="D72" s="20">
        <v>1</v>
      </c>
      <c r="E72" s="20">
        <v>6135</v>
      </c>
      <c r="F72" s="35"/>
      <c r="G72" s="37">
        <f t="shared" si="1"/>
        <v>4.9080000000000004</v>
      </c>
      <c r="H72" s="34">
        <v>800</v>
      </c>
      <c r="I72" s="34"/>
    </row>
    <row r="73" spans="1:9" ht="47.25" x14ac:dyDescent="0.25">
      <c r="A73" s="20" t="s">
        <v>192</v>
      </c>
      <c r="B73" s="21" t="s">
        <v>153</v>
      </c>
      <c r="C73" s="21" t="s">
        <v>154</v>
      </c>
      <c r="D73" s="20">
        <v>1</v>
      </c>
      <c r="E73" s="20">
        <v>6135</v>
      </c>
      <c r="F73" s="35"/>
      <c r="G73" s="37">
        <f t="shared" si="1"/>
        <v>2.3926500000000002</v>
      </c>
      <c r="H73" s="34">
        <v>390</v>
      </c>
      <c r="I73" s="34"/>
    </row>
    <row r="74" spans="1:9" ht="47.25" x14ac:dyDescent="0.25">
      <c r="A74" s="20" t="s">
        <v>193</v>
      </c>
      <c r="B74" s="21" t="s">
        <v>156</v>
      </c>
      <c r="C74" s="21" t="s">
        <v>157</v>
      </c>
      <c r="D74" s="20">
        <v>2</v>
      </c>
      <c r="E74" s="20">
        <v>6135</v>
      </c>
      <c r="F74" s="35"/>
      <c r="G74" s="37">
        <f t="shared" si="1"/>
        <v>4.5398999999999994</v>
      </c>
      <c r="H74" s="34">
        <v>370</v>
      </c>
      <c r="I74" s="34"/>
    </row>
    <row r="75" spans="1:9" ht="47.25" x14ac:dyDescent="0.25">
      <c r="A75" s="20" t="s">
        <v>194</v>
      </c>
      <c r="B75" s="21" t="s">
        <v>149</v>
      </c>
      <c r="C75" s="21" t="s">
        <v>150</v>
      </c>
      <c r="D75" s="20">
        <v>1</v>
      </c>
      <c r="E75" s="20">
        <v>515</v>
      </c>
      <c r="F75" s="35"/>
      <c r="G75" s="37">
        <f t="shared" si="1"/>
        <v>0.41199999999999998</v>
      </c>
      <c r="H75" s="34">
        <v>800</v>
      </c>
      <c r="I75" s="34"/>
    </row>
    <row r="76" spans="1:9" ht="47.25" x14ac:dyDescent="0.25">
      <c r="A76" s="20" t="s">
        <v>195</v>
      </c>
      <c r="B76" s="21" t="s">
        <v>153</v>
      </c>
      <c r="C76" s="21" t="s">
        <v>154</v>
      </c>
      <c r="D76" s="20">
        <v>1</v>
      </c>
      <c r="E76" s="20">
        <v>6130</v>
      </c>
      <c r="F76" s="35"/>
      <c r="G76" s="37">
        <f t="shared" si="1"/>
        <v>2.3906999999999998</v>
      </c>
      <c r="H76" s="34">
        <v>390</v>
      </c>
      <c r="I76" s="34"/>
    </row>
    <row r="77" spans="1:9" ht="47.25" x14ac:dyDescent="0.25">
      <c r="A77" s="20" t="s">
        <v>196</v>
      </c>
      <c r="B77" s="21" t="s">
        <v>156</v>
      </c>
      <c r="C77" s="21" t="s">
        <v>157</v>
      </c>
      <c r="D77" s="20">
        <v>1</v>
      </c>
      <c r="E77" s="20">
        <v>6130</v>
      </c>
      <c r="F77" s="35"/>
      <c r="G77" s="37">
        <f t="shared" si="1"/>
        <v>2.2681</v>
      </c>
      <c r="H77" s="34">
        <v>370</v>
      </c>
      <c r="I77" s="34"/>
    </row>
    <row r="78" spans="1:9" ht="47.25" x14ac:dyDescent="0.25">
      <c r="A78" s="20" t="s">
        <v>197</v>
      </c>
      <c r="B78" s="21" t="s">
        <v>149</v>
      </c>
      <c r="C78" s="21" t="s">
        <v>150</v>
      </c>
      <c r="D78" s="20">
        <v>1</v>
      </c>
      <c r="E78" s="20">
        <v>840</v>
      </c>
      <c r="F78" s="35"/>
      <c r="G78" s="37">
        <f t="shared" si="1"/>
        <v>0.67200000000000004</v>
      </c>
      <c r="H78" s="34">
        <v>800</v>
      </c>
      <c r="I78" s="34"/>
    </row>
    <row r="79" spans="1:9" ht="47.25" x14ac:dyDescent="0.25">
      <c r="A79" s="20" t="s">
        <v>198</v>
      </c>
      <c r="B79" s="21" t="s">
        <v>149</v>
      </c>
      <c r="C79" s="21" t="s">
        <v>150</v>
      </c>
      <c r="D79" s="20">
        <v>1</v>
      </c>
      <c r="E79" s="20">
        <v>1590</v>
      </c>
      <c r="F79" s="35"/>
      <c r="G79" s="37">
        <f t="shared" si="1"/>
        <v>1.272</v>
      </c>
      <c r="H79" s="34">
        <v>800</v>
      </c>
      <c r="I79" s="34"/>
    </row>
    <row r="80" spans="1:9" ht="47.25" x14ac:dyDescent="0.25">
      <c r="A80" s="20" t="s">
        <v>199</v>
      </c>
      <c r="B80" s="21" t="s">
        <v>149</v>
      </c>
      <c r="C80" s="21" t="s">
        <v>150</v>
      </c>
      <c r="D80" s="20">
        <v>1</v>
      </c>
      <c r="E80" s="20">
        <v>3095</v>
      </c>
      <c r="F80" s="35"/>
      <c r="G80" s="37">
        <f t="shared" si="1"/>
        <v>2.476</v>
      </c>
      <c r="H80" s="34">
        <v>800</v>
      </c>
      <c r="I80" s="34"/>
    </row>
    <row r="81" spans="1:9" ht="47.25" x14ac:dyDescent="0.25">
      <c r="A81" s="20" t="s">
        <v>200</v>
      </c>
      <c r="B81" s="21" t="s">
        <v>149</v>
      </c>
      <c r="C81" s="21" t="s">
        <v>150</v>
      </c>
      <c r="D81" s="20">
        <v>1</v>
      </c>
      <c r="E81" s="20">
        <v>520</v>
      </c>
      <c r="F81" s="35"/>
      <c r="G81" s="37">
        <f t="shared" si="1"/>
        <v>0.41599999999999998</v>
      </c>
      <c r="H81" s="34">
        <v>800</v>
      </c>
      <c r="I81" s="34"/>
    </row>
    <row r="82" spans="1:9" ht="47.25" x14ac:dyDescent="0.25">
      <c r="A82" s="20" t="s">
        <v>201</v>
      </c>
      <c r="B82" s="21" t="s">
        <v>149</v>
      </c>
      <c r="C82" s="21" t="s">
        <v>150</v>
      </c>
      <c r="D82" s="20">
        <v>1</v>
      </c>
      <c r="E82" s="20">
        <v>3480</v>
      </c>
      <c r="F82" s="35"/>
      <c r="G82" s="37">
        <f t="shared" si="1"/>
        <v>2.7839999999999998</v>
      </c>
      <c r="H82" s="34">
        <v>800</v>
      </c>
      <c r="I82" s="34"/>
    </row>
    <row r="83" spans="1:9" ht="47.25" x14ac:dyDescent="0.25">
      <c r="A83" s="20" t="s">
        <v>202</v>
      </c>
      <c r="B83" s="21" t="s">
        <v>149</v>
      </c>
      <c r="C83" s="21" t="s">
        <v>150</v>
      </c>
      <c r="D83" s="20">
        <v>1</v>
      </c>
      <c r="E83" s="20">
        <v>610</v>
      </c>
      <c r="F83" s="35"/>
      <c r="G83" s="37">
        <f t="shared" si="1"/>
        <v>0.48799999999999999</v>
      </c>
      <c r="H83" s="34">
        <v>800</v>
      </c>
      <c r="I83" s="34"/>
    </row>
    <row r="84" spans="1:9" ht="47.25" x14ac:dyDescent="0.25">
      <c r="A84" s="20" t="s">
        <v>203</v>
      </c>
      <c r="B84" s="21" t="s">
        <v>149</v>
      </c>
      <c r="C84" s="21" t="s">
        <v>150</v>
      </c>
      <c r="D84" s="20">
        <v>1</v>
      </c>
      <c r="E84" s="20">
        <v>2605</v>
      </c>
      <c r="F84" s="35"/>
      <c r="G84" s="37">
        <f t="shared" si="1"/>
        <v>2.0840000000000001</v>
      </c>
      <c r="H84" s="34">
        <v>800</v>
      </c>
      <c r="I84" s="34"/>
    </row>
    <row r="85" spans="1:9" ht="47.25" x14ac:dyDescent="0.25">
      <c r="A85" s="20" t="s">
        <v>204</v>
      </c>
      <c r="B85" s="21" t="s">
        <v>149</v>
      </c>
      <c r="C85" s="21" t="s">
        <v>150</v>
      </c>
      <c r="D85" s="20">
        <v>1</v>
      </c>
      <c r="E85" s="20">
        <v>2290</v>
      </c>
      <c r="F85" s="35"/>
      <c r="G85" s="37">
        <f t="shared" si="1"/>
        <v>1.8320000000000001</v>
      </c>
      <c r="H85" s="34">
        <v>800</v>
      </c>
      <c r="I85" s="34"/>
    </row>
    <row r="86" spans="1:9" ht="47.25" x14ac:dyDescent="0.25">
      <c r="A86" s="20" t="s">
        <v>205</v>
      </c>
      <c r="B86" s="21" t="s">
        <v>149</v>
      </c>
      <c r="C86" s="21" t="s">
        <v>150</v>
      </c>
      <c r="D86" s="20">
        <v>1</v>
      </c>
      <c r="E86" s="20">
        <v>4345</v>
      </c>
      <c r="F86" s="35"/>
      <c r="G86" s="37">
        <f t="shared" si="1"/>
        <v>3.476</v>
      </c>
      <c r="H86" s="34">
        <v>800</v>
      </c>
      <c r="I86" s="34"/>
    </row>
    <row r="87" spans="1:9" ht="47.25" x14ac:dyDescent="0.25">
      <c r="A87" s="20" t="s">
        <v>206</v>
      </c>
      <c r="B87" s="21" t="s">
        <v>149</v>
      </c>
      <c r="C87" s="21" t="s">
        <v>150</v>
      </c>
      <c r="D87" s="20">
        <v>1</v>
      </c>
      <c r="E87" s="20">
        <v>790</v>
      </c>
      <c r="F87" s="35"/>
      <c r="G87" s="37">
        <f t="shared" si="1"/>
        <v>0.63200000000000001</v>
      </c>
      <c r="H87" s="34">
        <v>800</v>
      </c>
      <c r="I87" s="34"/>
    </row>
    <row r="88" spans="1:9" ht="47.25" x14ac:dyDescent="0.25">
      <c r="A88" s="20" t="s">
        <v>207</v>
      </c>
      <c r="B88" s="21" t="s">
        <v>149</v>
      </c>
      <c r="C88" s="21" t="s">
        <v>150</v>
      </c>
      <c r="D88" s="20">
        <v>1</v>
      </c>
      <c r="E88" s="20">
        <v>3880</v>
      </c>
      <c r="F88" s="35"/>
      <c r="G88" s="37">
        <f t="shared" si="1"/>
        <v>3.1040000000000001</v>
      </c>
      <c r="H88" s="34">
        <v>800</v>
      </c>
      <c r="I88" s="34"/>
    </row>
    <row r="89" spans="1:9" ht="47.25" x14ac:dyDescent="0.25">
      <c r="A89" s="20" t="s">
        <v>208</v>
      </c>
      <c r="B89" s="21" t="s">
        <v>149</v>
      </c>
      <c r="C89" s="21" t="s">
        <v>150</v>
      </c>
      <c r="D89" s="20">
        <v>1</v>
      </c>
      <c r="E89" s="20">
        <v>1250</v>
      </c>
      <c r="F89" s="35"/>
      <c r="G89" s="37">
        <f t="shared" si="1"/>
        <v>1</v>
      </c>
      <c r="H89" s="34">
        <v>800</v>
      </c>
      <c r="I89" s="34"/>
    </row>
    <row r="90" spans="1:9" ht="47.25" x14ac:dyDescent="0.25">
      <c r="A90" s="20" t="s">
        <v>209</v>
      </c>
      <c r="B90" s="21" t="s">
        <v>149</v>
      </c>
      <c r="C90" s="21" t="s">
        <v>150</v>
      </c>
      <c r="D90" s="20">
        <v>1</v>
      </c>
      <c r="E90" s="20">
        <v>1370</v>
      </c>
      <c r="F90" s="35"/>
      <c r="G90" s="37">
        <f t="shared" si="1"/>
        <v>1.0960000000000001</v>
      </c>
      <c r="H90" s="34">
        <v>800</v>
      </c>
      <c r="I90" s="34"/>
    </row>
    <row r="91" spans="1:9" ht="47.25" x14ac:dyDescent="0.25">
      <c r="A91" s="20" t="s">
        <v>210</v>
      </c>
      <c r="B91" s="21" t="s">
        <v>149</v>
      </c>
      <c r="C91" s="21" t="s">
        <v>150</v>
      </c>
      <c r="D91" s="20">
        <v>1</v>
      </c>
      <c r="E91" s="20">
        <v>3840</v>
      </c>
      <c r="F91" s="35"/>
      <c r="G91" s="37">
        <f t="shared" si="1"/>
        <v>3.0720000000000001</v>
      </c>
      <c r="H91" s="34">
        <v>800</v>
      </c>
      <c r="I91" s="34"/>
    </row>
    <row r="92" spans="1:9" ht="47.25" x14ac:dyDescent="0.25">
      <c r="A92" s="20" t="s">
        <v>211</v>
      </c>
      <c r="B92" s="21" t="s">
        <v>149</v>
      </c>
      <c r="C92" s="21" t="s">
        <v>150</v>
      </c>
      <c r="D92" s="20">
        <v>1</v>
      </c>
      <c r="E92" s="20">
        <v>4920</v>
      </c>
      <c r="F92" s="35"/>
      <c r="G92" s="37">
        <f t="shared" si="1"/>
        <v>3.9359999999999999</v>
      </c>
      <c r="H92" s="34">
        <v>800</v>
      </c>
      <c r="I92" s="34"/>
    </row>
    <row r="93" spans="1:9" ht="47.25" x14ac:dyDescent="0.25">
      <c r="A93" s="20" t="s">
        <v>212</v>
      </c>
      <c r="B93" s="21" t="s">
        <v>149</v>
      </c>
      <c r="C93" s="21" t="s">
        <v>150</v>
      </c>
      <c r="D93" s="20">
        <v>1</v>
      </c>
      <c r="E93" s="20">
        <v>3050</v>
      </c>
      <c r="F93" s="35"/>
      <c r="G93" s="37">
        <f t="shared" si="1"/>
        <v>2.44</v>
      </c>
      <c r="H93" s="34">
        <v>800</v>
      </c>
      <c r="I93" s="34"/>
    </row>
    <row r="94" spans="1:9" x14ac:dyDescent="0.25">
      <c r="E94" s="23">
        <f>SUM(E2:E93)/1000</f>
        <v>418.92</v>
      </c>
      <c r="G94" s="40">
        <f>SUM(G2:G93)</f>
        <v>1413.8358000000003</v>
      </c>
      <c r="H94" s="34"/>
      <c r="I94" s="34"/>
    </row>
  </sheetData>
  <autoFilter ref="A1:F93" xr:uid="{59DEF752-0073-4FB2-BD63-83FCD1D45AEC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9D89-2966-4B6F-BAB6-620B7A5EBE11}">
  <dimension ref="A1:G28"/>
  <sheetViews>
    <sheetView zoomScale="115" zoomScaleNormal="115" workbookViewId="0">
      <selection activeCell="A29" sqref="A29:XFD63"/>
    </sheetView>
  </sheetViews>
  <sheetFormatPr defaultColWidth="9.140625" defaultRowHeight="15.75" x14ac:dyDescent="0.25"/>
  <cols>
    <col min="1" max="1" width="9.140625" style="24"/>
    <col min="2" max="2" width="92.7109375" style="25" customWidth="1"/>
    <col min="3" max="3" width="19.5703125" style="17" customWidth="1"/>
    <col min="4" max="5" width="21.5703125" style="24" customWidth="1"/>
    <col min="6" max="6" width="91.28515625" style="25" customWidth="1"/>
    <col min="7" max="7" width="91.28515625" style="24" customWidth="1"/>
    <col min="8" max="16384" width="9.140625" style="25"/>
  </cols>
  <sheetData>
    <row r="1" spans="1:7" s="24" customFormat="1" ht="31.5" x14ac:dyDescent="0.25">
      <c r="A1" s="26" t="s">
        <v>215</v>
      </c>
      <c r="B1" s="26" t="s">
        <v>216</v>
      </c>
      <c r="C1" s="26" t="s">
        <v>217</v>
      </c>
      <c r="D1" s="26" t="s">
        <v>218</v>
      </c>
      <c r="E1" s="29" t="s">
        <v>218</v>
      </c>
      <c r="F1" s="26" t="s">
        <v>219</v>
      </c>
      <c r="G1" s="26" t="s">
        <v>220</v>
      </c>
    </row>
    <row r="2" spans="1:7" s="42" customFormat="1" x14ac:dyDescent="0.25">
      <c r="A2" s="30"/>
      <c r="B2" s="41" t="s">
        <v>221</v>
      </c>
      <c r="C2" s="30" t="s">
        <v>222</v>
      </c>
      <c r="D2" s="30">
        <v>718.4</v>
      </c>
      <c r="E2" s="31">
        <f>СПНС!G112</f>
        <v>2004.8406</v>
      </c>
      <c r="F2" s="41" t="s">
        <v>223</v>
      </c>
      <c r="G2" s="30" t="s">
        <v>224</v>
      </c>
    </row>
    <row r="3" spans="1:7" s="42" customFormat="1" x14ac:dyDescent="0.25">
      <c r="A3" s="30"/>
      <c r="B3" s="41" t="s">
        <v>225</v>
      </c>
      <c r="C3" s="30" t="s">
        <v>222</v>
      </c>
      <c r="D3" s="30">
        <v>1080.4000000000001</v>
      </c>
      <c r="E3" s="31">
        <f>СПП!G94</f>
        <v>1413.8358000000003</v>
      </c>
      <c r="F3" s="41" t="s">
        <v>226</v>
      </c>
      <c r="G3" s="30" t="s">
        <v>227</v>
      </c>
    </row>
    <row r="4" spans="1:7" s="42" customFormat="1" x14ac:dyDescent="0.25">
      <c r="A4" s="30"/>
      <c r="B4" s="41" t="s">
        <v>228</v>
      </c>
      <c r="C4" s="30" t="s">
        <v>222</v>
      </c>
      <c r="D4" s="30">
        <v>722.4</v>
      </c>
      <c r="E4" s="31">
        <v>1080.4000000000001</v>
      </c>
      <c r="F4" s="41" t="s">
        <v>229</v>
      </c>
      <c r="G4" s="30" t="s">
        <v>230</v>
      </c>
    </row>
    <row r="5" spans="1:7" s="42" customFormat="1" x14ac:dyDescent="0.25">
      <c r="A5" s="30"/>
      <c r="B5" s="41" t="s">
        <v>231</v>
      </c>
      <c r="C5" s="30" t="s">
        <v>222</v>
      </c>
      <c r="D5" s="30">
        <v>69.180000000000007</v>
      </c>
      <c r="E5" s="31">
        <v>722.4</v>
      </c>
      <c r="F5" s="41" t="s">
        <v>232</v>
      </c>
      <c r="G5" s="30" t="s">
        <v>230</v>
      </c>
    </row>
    <row r="6" spans="1:7" s="42" customFormat="1" x14ac:dyDescent="0.25">
      <c r="A6" s="30"/>
      <c r="B6" s="41" t="s">
        <v>286</v>
      </c>
      <c r="C6" s="30" t="s">
        <v>222</v>
      </c>
      <c r="D6" s="30"/>
      <c r="E6" s="31">
        <v>718.4</v>
      </c>
      <c r="F6" s="41"/>
      <c r="G6" s="30"/>
    </row>
    <row r="7" spans="1:7" s="42" customFormat="1" x14ac:dyDescent="0.25">
      <c r="A7" s="30"/>
      <c r="B7" s="41" t="s">
        <v>287</v>
      </c>
      <c r="C7" s="30" t="s">
        <v>222</v>
      </c>
      <c r="D7" s="30"/>
      <c r="E7" s="31">
        <v>69.180000000000007</v>
      </c>
      <c r="F7" s="41"/>
      <c r="G7" s="30"/>
    </row>
    <row r="8" spans="1:7" ht="31.5" x14ac:dyDescent="0.25">
      <c r="A8" s="27"/>
      <c r="B8" s="28" t="s">
        <v>233</v>
      </c>
      <c r="C8" s="27" t="s">
        <v>222</v>
      </c>
      <c r="D8" s="27">
        <v>3095</v>
      </c>
      <c r="E8" s="32"/>
      <c r="F8" s="28" t="s">
        <v>234</v>
      </c>
      <c r="G8" s="27" t="s">
        <v>235</v>
      </c>
    </row>
    <row r="9" spans="1:7" x14ac:dyDescent="0.25">
      <c r="A9" s="27"/>
      <c r="B9" s="28" t="s">
        <v>236</v>
      </c>
      <c r="C9" s="27" t="s">
        <v>222</v>
      </c>
      <c r="D9" s="27">
        <v>3095</v>
      </c>
      <c r="E9" s="32"/>
      <c r="F9" s="28" t="s">
        <v>237</v>
      </c>
      <c r="G9" s="27" t="s">
        <v>238</v>
      </c>
    </row>
    <row r="10" spans="1:7" x14ac:dyDescent="0.25">
      <c r="A10" s="27"/>
      <c r="B10" s="28" t="s">
        <v>239</v>
      </c>
      <c r="C10" s="27" t="s">
        <v>222</v>
      </c>
      <c r="D10" s="27">
        <v>3095</v>
      </c>
      <c r="E10" s="32"/>
      <c r="F10" s="28" t="s">
        <v>237</v>
      </c>
      <c r="G10" s="27" t="s">
        <v>238</v>
      </c>
    </row>
    <row r="11" spans="1:7" x14ac:dyDescent="0.25">
      <c r="A11" s="27"/>
      <c r="B11" s="28" t="s">
        <v>240</v>
      </c>
      <c r="C11" s="27" t="s">
        <v>222</v>
      </c>
      <c r="D11" s="27">
        <v>3095</v>
      </c>
      <c r="E11" s="32"/>
      <c r="F11" s="28" t="s">
        <v>237</v>
      </c>
      <c r="G11" s="27" t="s">
        <v>238</v>
      </c>
    </row>
    <row r="12" spans="1:7" x14ac:dyDescent="0.25">
      <c r="A12" s="27"/>
      <c r="B12" s="28" t="s">
        <v>241</v>
      </c>
      <c r="C12" s="27" t="s">
        <v>222</v>
      </c>
      <c r="D12" s="27">
        <v>22103</v>
      </c>
      <c r="E12" s="32"/>
      <c r="F12" s="28" t="s">
        <v>242</v>
      </c>
      <c r="G12" s="27" t="s">
        <v>243</v>
      </c>
    </row>
    <row r="13" spans="1:7" x14ac:dyDescent="0.25">
      <c r="A13" s="27"/>
      <c r="B13" s="28" t="s">
        <v>244</v>
      </c>
      <c r="C13" s="27" t="s">
        <v>222</v>
      </c>
      <c r="D13" s="27">
        <v>22103</v>
      </c>
      <c r="E13" s="32"/>
      <c r="F13" s="28" t="s">
        <v>245</v>
      </c>
      <c r="G13" s="27" t="s">
        <v>246</v>
      </c>
    </row>
    <row r="14" spans="1:7" x14ac:dyDescent="0.25">
      <c r="A14" s="27"/>
      <c r="B14" s="28" t="s">
        <v>247</v>
      </c>
      <c r="C14" s="27" t="s">
        <v>248</v>
      </c>
      <c r="D14" s="27">
        <v>9</v>
      </c>
      <c r="E14" s="32"/>
      <c r="F14" s="28" t="s">
        <v>249</v>
      </c>
      <c r="G14" s="27" t="s">
        <v>250</v>
      </c>
    </row>
    <row r="15" spans="1:7" x14ac:dyDescent="0.25">
      <c r="A15" s="27"/>
      <c r="B15" s="28" t="s">
        <v>251</v>
      </c>
      <c r="C15" s="27" t="s">
        <v>248</v>
      </c>
      <c r="D15" s="27">
        <v>1</v>
      </c>
      <c r="E15" s="32"/>
      <c r="F15" s="28" t="s">
        <v>252</v>
      </c>
      <c r="G15" s="27" t="s">
        <v>250</v>
      </c>
    </row>
    <row r="16" spans="1:7" x14ac:dyDescent="0.25">
      <c r="A16" s="27"/>
      <c r="B16" s="28" t="s">
        <v>253</v>
      </c>
      <c r="C16" s="27" t="s">
        <v>248</v>
      </c>
      <c r="D16" s="27">
        <v>9</v>
      </c>
      <c r="E16" s="32"/>
      <c r="F16" s="28" t="s">
        <v>254</v>
      </c>
      <c r="G16" s="27" t="s">
        <v>250</v>
      </c>
    </row>
    <row r="17" spans="1:7" x14ac:dyDescent="0.25">
      <c r="A17" s="27"/>
      <c r="B17" s="28" t="s">
        <v>255</v>
      </c>
      <c r="C17" s="27" t="s">
        <v>248</v>
      </c>
      <c r="D17" s="27">
        <v>8</v>
      </c>
      <c r="E17" s="32"/>
      <c r="F17" s="28" t="s">
        <v>256</v>
      </c>
      <c r="G17" s="27" t="s">
        <v>250</v>
      </c>
    </row>
    <row r="18" spans="1:7" x14ac:dyDescent="0.25">
      <c r="A18" s="27"/>
      <c r="B18" s="28" t="s">
        <v>257</v>
      </c>
      <c r="C18" s="27" t="s">
        <v>248</v>
      </c>
      <c r="D18" s="27">
        <v>5</v>
      </c>
      <c r="E18" s="32"/>
      <c r="F18" s="28" t="s">
        <v>258</v>
      </c>
      <c r="G18" s="27" t="s">
        <v>259</v>
      </c>
    </row>
    <row r="19" spans="1:7" x14ac:dyDescent="0.25">
      <c r="A19" s="27"/>
      <c r="B19" s="28" t="s">
        <v>260</v>
      </c>
      <c r="C19" s="27" t="s">
        <v>248</v>
      </c>
      <c r="D19" s="27">
        <v>28</v>
      </c>
      <c r="E19" s="32"/>
      <c r="F19" s="28" t="s">
        <v>261</v>
      </c>
      <c r="G19" s="27" t="s">
        <v>259</v>
      </c>
    </row>
    <row r="20" spans="1:7" x14ac:dyDescent="0.25">
      <c r="A20" s="27"/>
      <c r="B20" s="28" t="s">
        <v>262</v>
      </c>
      <c r="C20" s="27" t="s">
        <v>222</v>
      </c>
      <c r="D20" s="27">
        <v>2312</v>
      </c>
      <c r="E20" s="32">
        <f>ВОП!C59</f>
        <v>447.5</v>
      </c>
      <c r="F20" s="28" t="s">
        <v>263</v>
      </c>
      <c r="G20" s="27" t="s">
        <v>264</v>
      </c>
    </row>
    <row r="21" spans="1:7" x14ac:dyDescent="0.25">
      <c r="A21" s="27"/>
      <c r="B21" s="28" t="s">
        <v>265</v>
      </c>
      <c r="C21" s="27" t="s">
        <v>222</v>
      </c>
      <c r="D21" s="27">
        <v>154.19999999999999</v>
      </c>
      <c r="E21" s="32"/>
      <c r="F21" s="28" t="s">
        <v>266</v>
      </c>
      <c r="G21" s="27" t="s">
        <v>267</v>
      </c>
    </row>
    <row r="22" spans="1:7" ht="31.5" x14ac:dyDescent="0.25">
      <c r="A22" s="27"/>
      <c r="B22" s="28" t="s">
        <v>268</v>
      </c>
      <c r="C22" s="27" t="s">
        <v>222</v>
      </c>
      <c r="D22" s="27">
        <v>36.4</v>
      </c>
      <c r="E22" s="32"/>
      <c r="F22" s="28" t="s">
        <v>269</v>
      </c>
      <c r="G22" s="27" t="s">
        <v>267</v>
      </c>
    </row>
    <row r="23" spans="1:7" x14ac:dyDescent="0.25">
      <c r="A23" s="27"/>
      <c r="B23" s="28" t="s">
        <v>270</v>
      </c>
      <c r="C23" s="27" t="s">
        <v>222</v>
      </c>
      <c r="D23" s="27" t="s">
        <v>271</v>
      </c>
      <c r="E23" s="32"/>
      <c r="F23" s="28" t="s">
        <v>272</v>
      </c>
      <c r="G23" s="27" t="s">
        <v>273</v>
      </c>
    </row>
    <row r="24" spans="1:7" x14ac:dyDescent="0.25">
      <c r="A24" s="27"/>
      <c r="B24" s="28" t="s">
        <v>274</v>
      </c>
      <c r="C24" s="27" t="s">
        <v>222</v>
      </c>
      <c r="D24" s="27" t="s">
        <v>275</v>
      </c>
      <c r="E24" s="32"/>
      <c r="F24" s="28" t="s">
        <v>276</v>
      </c>
      <c r="G24" s="27" t="s">
        <v>277</v>
      </c>
    </row>
    <row r="25" spans="1:7" x14ac:dyDescent="0.25">
      <c r="A25" s="27"/>
      <c r="B25" s="28" t="s">
        <v>278</v>
      </c>
      <c r="C25" s="27" t="s">
        <v>222</v>
      </c>
      <c r="D25" s="27" t="s">
        <v>275</v>
      </c>
      <c r="E25" s="32"/>
      <c r="F25" s="28" t="s">
        <v>276</v>
      </c>
      <c r="G25" s="27" t="s">
        <v>277</v>
      </c>
    </row>
    <row r="26" spans="1:7" x14ac:dyDescent="0.25">
      <c r="A26" s="27"/>
      <c r="B26" s="28" t="s">
        <v>279</v>
      </c>
      <c r="C26" s="27" t="s">
        <v>248</v>
      </c>
      <c r="D26" s="27">
        <v>1</v>
      </c>
      <c r="E26" s="32"/>
      <c r="F26" s="28" t="s">
        <v>280</v>
      </c>
      <c r="G26" s="27" t="s">
        <v>246</v>
      </c>
    </row>
    <row r="27" spans="1:7" x14ac:dyDescent="0.25">
      <c r="A27" s="27"/>
      <c r="B27" s="28" t="s">
        <v>281</v>
      </c>
      <c r="C27" s="27" t="s">
        <v>248</v>
      </c>
      <c r="D27" s="27">
        <v>4</v>
      </c>
      <c r="E27" s="32"/>
      <c r="F27" s="28" t="s">
        <v>282</v>
      </c>
      <c r="G27" s="27" t="s">
        <v>246</v>
      </c>
    </row>
    <row r="28" spans="1:7" x14ac:dyDescent="0.25">
      <c r="A28" s="27"/>
      <c r="B28" s="28" t="s">
        <v>283</v>
      </c>
      <c r="C28" s="27" t="s">
        <v>284</v>
      </c>
      <c r="D28" s="27" t="s">
        <v>275</v>
      </c>
      <c r="E28" s="32"/>
      <c r="F28" s="28" t="s">
        <v>285</v>
      </c>
      <c r="G28" s="27" t="s">
        <v>246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918C-D772-4D9A-AFF8-289DAEF71911}">
  <dimension ref="A1:E65"/>
  <sheetViews>
    <sheetView topLeftCell="A40" workbookViewId="0">
      <selection activeCell="C39" sqref="C39:D70"/>
    </sheetView>
  </sheetViews>
  <sheetFormatPr defaultColWidth="8.85546875" defaultRowHeight="15" x14ac:dyDescent="0.25"/>
  <cols>
    <col min="1" max="2" width="8.85546875" style="59"/>
    <col min="3" max="3" width="70.7109375" style="59" customWidth="1"/>
    <col min="4" max="16384" width="8.85546875" style="59"/>
  </cols>
  <sheetData>
    <row r="1" spans="1:5" ht="28.5" x14ac:dyDescent="0.25">
      <c r="A1" s="50" t="s">
        <v>325</v>
      </c>
      <c r="B1" s="58" t="s">
        <v>326</v>
      </c>
      <c r="C1" s="58" t="s">
        <v>327</v>
      </c>
      <c r="D1" s="51" t="s">
        <v>328</v>
      </c>
      <c r="E1" s="50" t="s">
        <v>329</v>
      </c>
    </row>
    <row r="2" spans="1:5" x14ac:dyDescent="0.25">
      <c r="A2" s="64" t="s">
        <v>330</v>
      </c>
      <c r="B2" s="67"/>
      <c r="C2" s="82" t="s">
        <v>331</v>
      </c>
      <c r="D2" s="73">
        <v>14</v>
      </c>
      <c r="E2" s="76" t="s">
        <v>332</v>
      </c>
    </row>
    <row r="3" spans="1:5" x14ac:dyDescent="0.25">
      <c r="A3" s="65"/>
      <c r="B3" s="68"/>
      <c r="C3" s="83"/>
      <c r="D3" s="74"/>
      <c r="E3" s="77"/>
    </row>
    <row r="4" spans="1:5" x14ac:dyDescent="0.25">
      <c r="A4" s="66"/>
      <c r="B4" s="69"/>
      <c r="C4" s="84"/>
      <c r="D4" s="75"/>
      <c r="E4" s="78"/>
    </row>
    <row r="5" spans="1:5" ht="51" x14ac:dyDescent="0.25">
      <c r="A5" s="50" t="s">
        <v>333</v>
      </c>
      <c r="B5" s="52"/>
      <c r="C5" s="53" t="s">
        <v>334</v>
      </c>
      <c r="D5" s="60">
        <v>13</v>
      </c>
      <c r="E5" s="54" t="s">
        <v>332</v>
      </c>
    </row>
    <row r="6" spans="1:5" x14ac:dyDescent="0.25">
      <c r="A6" s="64" t="s">
        <v>335</v>
      </c>
      <c r="B6" s="67"/>
      <c r="C6" s="79" t="s">
        <v>336</v>
      </c>
      <c r="D6" s="73">
        <v>1</v>
      </c>
      <c r="E6" s="67"/>
    </row>
    <row r="7" spans="1:5" x14ac:dyDescent="0.25">
      <c r="A7" s="66"/>
      <c r="B7" s="69"/>
      <c r="C7" s="80"/>
      <c r="D7" s="75"/>
      <c r="E7" s="69"/>
    </row>
    <row r="8" spans="1:5" x14ac:dyDescent="0.25">
      <c r="A8" s="50" t="s">
        <v>337</v>
      </c>
      <c r="B8" s="55"/>
      <c r="C8" s="56" t="s">
        <v>338</v>
      </c>
      <c r="D8" s="60">
        <v>1</v>
      </c>
      <c r="E8" s="55"/>
    </row>
    <row r="9" spans="1:5" x14ac:dyDescent="0.25">
      <c r="A9" s="50" t="s">
        <v>339</v>
      </c>
      <c r="B9" s="52"/>
      <c r="C9" s="56" t="s">
        <v>340</v>
      </c>
      <c r="D9" s="60">
        <v>1</v>
      </c>
      <c r="E9" s="52"/>
    </row>
    <row r="10" spans="1:5" x14ac:dyDescent="0.25">
      <c r="A10" s="50" t="s">
        <v>341</v>
      </c>
      <c r="B10" s="55"/>
      <c r="C10" s="56" t="s">
        <v>342</v>
      </c>
      <c r="D10" s="60">
        <v>1</v>
      </c>
      <c r="E10" s="55"/>
    </row>
    <row r="11" spans="1:5" x14ac:dyDescent="0.25">
      <c r="A11" s="50" t="s">
        <v>343</v>
      </c>
      <c r="B11" s="52"/>
      <c r="C11" s="56" t="s">
        <v>344</v>
      </c>
      <c r="D11" s="60">
        <v>1</v>
      </c>
      <c r="E11" s="52"/>
    </row>
    <row r="12" spans="1:5" x14ac:dyDescent="0.25">
      <c r="A12" s="64" t="s">
        <v>345</v>
      </c>
      <c r="B12" s="67"/>
      <c r="C12" s="79" t="s">
        <v>346</v>
      </c>
      <c r="D12" s="73">
        <v>1</v>
      </c>
      <c r="E12" s="67"/>
    </row>
    <row r="13" spans="1:5" x14ac:dyDescent="0.25">
      <c r="A13" s="66"/>
      <c r="B13" s="69"/>
      <c r="C13" s="80"/>
      <c r="D13" s="75"/>
      <c r="E13" s="69"/>
    </row>
    <row r="14" spans="1:5" x14ac:dyDescent="0.25">
      <c r="A14" s="50" t="s">
        <v>347</v>
      </c>
      <c r="B14" s="52"/>
      <c r="C14" s="61" t="s">
        <v>348</v>
      </c>
      <c r="D14" s="60">
        <v>2</v>
      </c>
      <c r="E14" s="52"/>
    </row>
    <row r="15" spans="1:5" ht="76.5" x14ac:dyDescent="0.25">
      <c r="A15" s="50" t="s">
        <v>349</v>
      </c>
      <c r="B15" s="52"/>
      <c r="C15" s="53" t="s">
        <v>350</v>
      </c>
      <c r="D15" s="60">
        <v>2</v>
      </c>
      <c r="E15" s="54" t="s">
        <v>332</v>
      </c>
    </row>
    <row r="16" spans="1:5" ht="25.5" x14ac:dyDescent="0.25">
      <c r="A16" s="50" t="s">
        <v>351</v>
      </c>
      <c r="B16" s="52"/>
      <c r="C16" s="54" t="s">
        <v>352</v>
      </c>
      <c r="D16" s="60">
        <v>1</v>
      </c>
      <c r="E16" s="54" t="s">
        <v>332</v>
      </c>
    </row>
    <row r="17" spans="1:5" ht="63.75" x14ac:dyDescent="0.25">
      <c r="A17" s="50" t="s">
        <v>353</v>
      </c>
      <c r="B17" s="52"/>
      <c r="C17" s="53" t="s">
        <v>354</v>
      </c>
      <c r="D17" s="62">
        <v>5</v>
      </c>
      <c r="E17" s="57" t="s">
        <v>332</v>
      </c>
    </row>
    <row r="18" spans="1:5" ht="25.5" x14ac:dyDescent="0.25">
      <c r="A18" s="50" t="s">
        <v>355</v>
      </c>
      <c r="B18" s="52"/>
      <c r="C18" s="56" t="s">
        <v>356</v>
      </c>
      <c r="D18" s="62">
        <v>28</v>
      </c>
      <c r="E18" s="57" t="s">
        <v>332</v>
      </c>
    </row>
    <row r="19" spans="1:5" ht="25.5" x14ac:dyDescent="0.25">
      <c r="A19" s="50" t="s">
        <v>357</v>
      </c>
      <c r="B19" s="52"/>
      <c r="C19" s="54" t="s">
        <v>358</v>
      </c>
      <c r="D19" s="62">
        <v>2</v>
      </c>
      <c r="E19" s="57" t="s">
        <v>332</v>
      </c>
    </row>
    <row r="20" spans="1:5" ht="25.5" x14ac:dyDescent="0.25">
      <c r="A20" s="50" t="s">
        <v>359</v>
      </c>
      <c r="B20" s="52"/>
      <c r="C20" s="56" t="s">
        <v>360</v>
      </c>
      <c r="D20" s="62">
        <v>6</v>
      </c>
      <c r="E20" s="57" t="s">
        <v>332</v>
      </c>
    </row>
    <row r="21" spans="1:5" x14ac:dyDescent="0.25">
      <c r="A21" s="64" t="s">
        <v>361</v>
      </c>
      <c r="B21" s="67"/>
      <c r="C21" s="79" t="s">
        <v>362</v>
      </c>
      <c r="D21" s="73">
        <v>2</v>
      </c>
      <c r="E21" s="76" t="s">
        <v>332</v>
      </c>
    </row>
    <row r="22" spans="1:5" x14ac:dyDescent="0.25">
      <c r="A22" s="65"/>
      <c r="B22" s="68"/>
      <c r="C22" s="81"/>
      <c r="D22" s="74"/>
      <c r="E22" s="77"/>
    </row>
    <row r="23" spans="1:5" x14ac:dyDescent="0.25">
      <c r="A23" s="65"/>
      <c r="B23" s="68"/>
      <c r="C23" s="80"/>
      <c r="D23" s="75"/>
      <c r="E23" s="77"/>
    </row>
    <row r="24" spans="1:5" x14ac:dyDescent="0.25">
      <c r="A24" s="66"/>
      <c r="B24" s="69"/>
      <c r="C24" s="57" t="s">
        <v>363</v>
      </c>
      <c r="D24" s="63">
        <v>2</v>
      </c>
      <c r="E24" s="78"/>
    </row>
    <row r="25" spans="1:5" x14ac:dyDescent="0.25">
      <c r="A25" s="64" t="s">
        <v>364</v>
      </c>
      <c r="B25" s="67"/>
      <c r="C25" s="70" t="s">
        <v>365</v>
      </c>
      <c r="D25" s="73">
        <v>1</v>
      </c>
      <c r="E25" s="76" t="s">
        <v>332</v>
      </c>
    </row>
    <row r="26" spans="1:5" x14ac:dyDescent="0.25">
      <c r="A26" s="65"/>
      <c r="B26" s="68"/>
      <c r="C26" s="71"/>
      <c r="D26" s="74"/>
      <c r="E26" s="77"/>
    </row>
    <row r="27" spans="1:5" x14ac:dyDescent="0.25">
      <c r="A27" s="66"/>
      <c r="B27" s="69"/>
      <c r="C27" s="72"/>
      <c r="D27" s="75"/>
      <c r="E27" s="78"/>
    </row>
    <row r="28" spans="1:5" x14ac:dyDescent="0.25">
      <c r="A28" s="64" t="s">
        <v>366</v>
      </c>
      <c r="B28" s="67"/>
      <c r="C28" s="70" t="s">
        <v>367</v>
      </c>
      <c r="D28" s="73">
        <v>1</v>
      </c>
      <c r="E28" s="76" t="s">
        <v>332</v>
      </c>
    </row>
    <row r="29" spans="1:5" x14ac:dyDescent="0.25">
      <c r="A29" s="65"/>
      <c r="B29" s="68"/>
      <c r="C29" s="71"/>
      <c r="D29" s="74"/>
      <c r="E29" s="77"/>
    </row>
    <row r="30" spans="1:5" x14ac:dyDescent="0.25">
      <c r="A30" s="65"/>
      <c r="B30" s="68"/>
      <c r="C30" s="71"/>
      <c r="D30" s="74"/>
      <c r="E30" s="77"/>
    </row>
    <row r="31" spans="1:5" x14ac:dyDescent="0.25">
      <c r="A31" s="65"/>
      <c r="B31" s="68"/>
      <c r="C31" s="71"/>
      <c r="D31" s="74"/>
      <c r="E31" s="77"/>
    </row>
    <row r="32" spans="1:5" x14ac:dyDescent="0.25">
      <c r="A32" s="65"/>
      <c r="B32" s="68"/>
      <c r="C32" s="71"/>
      <c r="D32" s="74"/>
      <c r="E32" s="77"/>
    </row>
    <row r="33" spans="1:5" x14ac:dyDescent="0.25">
      <c r="A33" s="66"/>
      <c r="B33" s="69"/>
      <c r="C33" s="72"/>
      <c r="D33" s="75"/>
      <c r="E33" s="78"/>
    </row>
    <row r="39" spans="1:5" ht="60" x14ac:dyDescent="0.25">
      <c r="C39" s="59" t="s">
        <v>371</v>
      </c>
      <c r="D39" s="59">
        <v>14</v>
      </c>
    </row>
    <row r="42" spans="1:5" ht="60" x14ac:dyDescent="0.25">
      <c r="C42" s="59" t="s">
        <v>372</v>
      </c>
      <c r="D42" s="59">
        <v>13</v>
      </c>
    </row>
    <row r="43" spans="1:5" x14ac:dyDescent="0.25">
      <c r="C43" s="59" t="s">
        <v>373</v>
      </c>
      <c r="D43" s="59">
        <v>1</v>
      </c>
    </row>
    <row r="45" spans="1:5" x14ac:dyDescent="0.25">
      <c r="C45" s="59" t="s">
        <v>374</v>
      </c>
      <c r="D45" s="59">
        <v>1</v>
      </c>
    </row>
    <row r="46" spans="1:5" x14ac:dyDescent="0.25">
      <c r="C46" s="59" t="s">
        <v>375</v>
      </c>
      <c r="D46" s="59">
        <v>1</v>
      </c>
    </row>
    <row r="47" spans="1:5" x14ac:dyDescent="0.25">
      <c r="C47" s="59" t="s">
        <v>376</v>
      </c>
      <c r="D47" s="59">
        <v>1</v>
      </c>
    </row>
    <row r="48" spans="1:5" x14ac:dyDescent="0.25">
      <c r="C48" s="59" t="s">
        <v>377</v>
      </c>
      <c r="D48" s="59">
        <v>1</v>
      </c>
    </row>
    <row r="49" spans="3:4" x14ac:dyDescent="0.25">
      <c r="C49" s="59" t="s">
        <v>378</v>
      </c>
      <c r="D49" s="59">
        <v>1</v>
      </c>
    </row>
    <row r="51" spans="3:4" x14ac:dyDescent="0.25">
      <c r="C51" s="59" t="s">
        <v>379</v>
      </c>
      <c r="D51" s="59">
        <v>2</v>
      </c>
    </row>
    <row r="52" spans="3:4" ht="90" x14ac:dyDescent="0.25">
      <c r="C52" s="59" t="s">
        <v>380</v>
      </c>
      <c r="D52" s="59">
        <v>2</v>
      </c>
    </row>
    <row r="53" spans="3:4" ht="30" x14ac:dyDescent="0.25">
      <c r="C53" s="59" t="s">
        <v>381</v>
      </c>
      <c r="D53" s="59">
        <v>1</v>
      </c>
    </row>
    <row r="54" spans="3:4" ht="90" x14ac:dyDescent="0.25">
      <c r="C54" s="59" t="s">
        <v>382</v>
      </c>
      <c r="D54" s="59">
        <v>5</v>
      </c>
    </row>
    <row r="55" spans="3:4" ht="30" x14ac:dyDescent="0.25">
      <c r="C55" s="59" t="s">
        <v>383</v>
      </c>
      <c r="D55" s="59">
        <v>28</v>
      </c>
    </row>
    <row r="56" spans="3:4" x14ac:dyDescent="0.25">
      <c r="C56" s="59" t="s">
        <v>384</v>
      </c>
      <c r="D56" s="59">
        <v>2</v>
      </c>
    </row>
    <row r="57" spans="3:4" ht="30" x14ac:dyDescent="0.25">
      <c r="C57" s="59" t="s">
        <v>385</v>
      </c>
      <c r="D57" s="59">
        <v>6</v>
      </c>
    </row>
    <row r="58" spans="3:4" ht="30" x14ac:dyDescent="0.25">
      <c r="C58" s="59" t="s">
        <v>386</v>
      </c>
      <c r="D58" s="59">
        <v>2</v>
      </c>
    </row>
    <row r="61" spans="3:4" x14ac:dyDescent="0.25">
      <c r="C61" s="59" t="s">
        <v>387</v>
      </c>
      <c r="D61" s="59">
        <v>2</v>
      </c>
    </row>
    <row r="62" spans="3:4" ht="30" x14ac:dyDescent="0.25">
      <c r="C62" s="59" t="s">
        <v>388</v>
      </c>
      <c r="D62" s="59">
        <v>1</v>
      </c>
    </row>
    <row r="65" spans="3:4" ht="30" x14ac:dyDescent="0.25">
      <c r="C65" s="59" t="s">
        <v>389</v>
      </c>
      <c r="D65" s="59">
        <v>1</v>
      </c>
    </row>
  </sheetData>
  <mergeCells count="30">
    <mergeCell ref="A6:A7"/>
    <mergeCell ref="B6:B7"/>
    <mergeCell ref="C6:C7"/>
    <mergeCell ref="D6:D7"/>
    <mergeCell ref="E6:E7"/>
    <mergeCell ref="A2:A4"/>
    <mergeCell ref="B2:B4"/>
    <mergeCell ref="C2:C4"/>
    <mergeCell ref="D2:D4"/>
    <mergeCell ref="E2:E4"/>
    <mergeCell ref="A21:A24"/>
    <mergeCell ref="B21:B24"/>
    <mergeCell ref="C21:C23"/>
    <mergeCell ref="D21:D23"/>
    <mergeCell ref="E21:E24"/>
    <mergeCell ref="A12:A13"/>
    <mergeCell ref="B12:B13"/>
    <mergeCell ref="C12:C13"/>
    <mergeCell ref="D12:D13"/>
    <mergeCell ref="E12:E13"/>
    <mergeCell ref="A28:A33"/>
    <mergeCell ref="B28:B33"/>
    <mergeCell ref="C28:C33"/>
    <mergeCell ref="D28:D33"/>
    <mergeCell ref="E28:E33"/>
    <mergeCell ref="A25:A27"/>
    <mergeCell ref="B25:B27"/>
    <mergeCell ref="C25:C27"/>
    <mergeCell ref="D25:D27"/>
    <mergeCell ref="E25:E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61B9-A420-432F-86E6-E15213413A35}">
  <dimension ref="A1:F21"/>
  <sheetViews>
    <sheetView workbookViewId="0">
      <selection activeCell="C44" sqref="C44"/>
    </sheetView>
  </sheetViews>
  <sheetFormatPr defaultRowHeight="15" x14ac:dyDescent="0.25"/>
  <cols>
    <col min="1" max="1" width="8.85546875" style="45"/>
    <col min="2" max="2" width="21.7109375" customWidth="1"/>
    <col min="3" max="3" width="47.42578125" customWidth="1"/>
  </cols>
  <sheetData>
    <row r="1" spans="1:6" x14ac:dyDescent="0.25">
      <c r="A1" s="45" t="s">
        <v>19</v>
      </c>
      <c r="B1" t="s">
        <v>20</v>
      </c>
      <c r="C1" t="s">
        <v>21</v>
      </c>
      <c r="D1" t="s">
        <v>22</v>
      </c>
      <c r="E1" t="s">
        <v>294</v>
      </c>
      <c r="F1" t="s">
        <v>3</v>
      </c>
    </row>
    <row r="2" spans="1:6" x14ac:dyDescent="0.25">
      <c r="A2" s="45">
        <v>1</v>
      </c>
      <c r="B2" t="s">
        <v>295</v>
      </c>
      <c r="C2" t="s">
        <v>296</v>
      </c>
      <c r="D2">
        <v>9</v>
      </c>
    </row>
    <row r="3" spans="1:6" x14ac:dyDescent="0.25">
      <c r="A3" s="45">
        <v>2</v>
      </c>
      <c r="B3" t="s">
        <v>295</v>
      </c>
      <c r="C3" t="s">
        <v>297</v>
      </c>
      <c r="D3">
        <v>1</v>
      </c>
    </row>
    <row r="4" spans="1:6" x14ac:dyDescent="0.25">
      <c r="A4" s="45">
        <v>3</v>
      </c>
      <c r="B4" t="s">
        <v>295</v>
      </c>
      <c r="C4" t="s">
        <v>298</v>
      </c>
      <c r="D4">
        <v>1</v>
      </c>
    </row>
    <row r="5" spans="1:6" x14ac:dyDescent="0.25">
      <c r="A5" s="45">
        <v>4</v>
      </c>
      <c r="B5" t="s">
        <v>295</v>
      </c>
      <c r="C5" t="s">
        <v>299</v>
      </c>
      <c r="D5">
        <v>1</v>
      </c>
    </row>
    <row r="6" spans="1:6" x14ac:dyDescent="0.25">
      <c r="A6" s="45">
        <v>5</v>
      </c>
      <c r="B6" t="s">
        <v>295</v>
      </c>
      <c r="C6" t="s">
        <v>300</v>
      </c>
      <c r="D6">
        <v>3</v>
      </c>
    </row>
    <row r="7" spans="1:6" x14ac:dyDescent="0.25">
      <c r="A7" s="45" t="s">
        <v>301</v>
      </c>
      <c r="B7" t="s">
        <v>295</v>
      </c>
      <c r="C7" t="s">
        <v>302</v>
      </c>
      <c r="D7">
        <v>2</v>
      </c>
    </row>
    <row r="8" spans="1:6" x14ac:dyDescent="0.25">
      <c r="A8" s="45">
        <v>6</v>
      </c>
      <c r="B8" t="s">
        <v>295</v>
      </c>
      <c r="C8" t="s">
        <v>303</v>
      </c>
      <c r="D8">
        <v>9</v>
      </c>
    </row>
    <row r="9" spans="1:6" x14ac:dyDescent="0.25">
      <c r="A9" s="45" t="s">
        <v>304</v>
      </c>
      <c r="B9" t="s">
        <v>295</v>
      </c>
      <c r="C9" t="s">
        <v>305</v>
      </c>
      <c r="D9">
        <v>1</v>
      </c>
    </row>
    <row r="10" spans="1:6" x14ac:dyDescent="0.25">
      <c r="A10" s="45">
        <v>7</v>
      </c>
      <c r="B10" t="s">
        <v>295</v>
      </c>
      <c r="C10" t="s">
        <v>306</v>
      </c>
      <c r="D10">
        <v>1</v>
      </c>
    </row>
    <row r="11" spans="1:6" x14ac:dyDescent="0.25">
      <c r="A11" s="45">
        <v>8</v>
      </c>
      <c r="B11" t="s">
        <v>295</v>
      </c>
      <c r="C11" t="s">
        <v>307</v>
      </c>
      <c r="D11">
        <v>8</v>
      </c>
      <c r="F11" t="s">
        <v>308</v>
      </c>
    </row>
    <row r="12" spans="1:6" x14ac:dyDescent="0.25">
      <c r="A12" s="45" t="s">
        <v>309</v>
      </c>
      <c r="B12" t="s">
        <v>295</v>
      </c>
      <c r="C12" t="s">
        <v>310</v>
      </c>
      <c r="D12">
        <v>8</v>
      </c>
      <c r="F12" t="s">
        <v>308</v>
      </c>
    </row>
    <row r="13" spans="1:6" x14ac:dyDescent="0.25">
      <c r="A13" s="45">
        <v>9</v>
      </c>
      <c r="B13" t="s">
        <v>295</v>
      </c>
      <c r="C13" t="s">
        <v>311</v>
      </c>
      <c r="D13">
        <v>1</v>
      </c>
      <c r="F13" t="s">
        <v>308</v>
      </c>
    </row>
    <row r="14" spans="1:6" x14ac:dyDescent="0.25">
      <c r="A14" s="45">
        <v>10</v>
      </c>
      <c r="B14" t="s">
        <v>295</v>
      </c>
      <c r="C14" t="s">
        <v>310</v>
      </c>
      <c r="D14">
        <v>1</v>
      </c>
      <c r="F14" t="s">
        <v>312</v>
      </c>
    </row>
    <row r="15" spans="1:6" x14ac:dyDescent="0.25">
      <c r="A15" s="45">
        <v>11</v>
      </c>
      <c r="B15" t="s">
        <v>295</v>
      </c>
      <c r="C15" t="s">
        <v>311</v>
      </c>
      <c r="D15">
        <v>1</v>
      </c>
      <c r="F15" t="s">
        <v>312</v>
      </c>
    </row>
    <row r="16" spans="1:6" x14ac:dyDescent="0.25">
      <c r="A16" s="45">
        <v>12</v>
      </c>
      <c r="B16" t="s">
        <v>295</v>
      </c>
      <c r="C16" t="s">
        <v>313</v>
      </c>
      <c r="D16">
        <v>1</v>
      </c>
      <c r="F16" t="s">
        <v>308</v>
      </c>
    </row>
    <row r="17" spans="1:6" x14ac:dyDescent="0.25">
      <c r="A17" s="45">
        <v>13</v>
      </c>
      <c r="B17" t="s">
        <v>295</v>
      </c>
      <c r="C17" t="s">
        <v>314</v>
      </c>
      <c r="D17">
        <v>2</v>
      </c>
      <c r="F17" t="s">
        <v>315</v>
      </c>
    </row>
    <row r="18" spans="1:6" x14ac:dyDescent="0.25">
      <c r="A18" s="45">
        <v>14</v>
      </c>
      <c r="B18" t="s">
        <v>295</v>
      </c>
      <c r="C18" t="s">
        <v>316</v>
      </c>
      <c r="D18">
        <v>9</v>
      </c>
    </row>
    <row r="19" spans="1:6" x14ac:dyDescent="0.25">
      <c r="A19" s="45" t="s">
        <v>317</v>
      </c>
      <c r="B19" t="s">
        <v>295</v>
      </c>
      <c r="C19" t="s">
        <v>318</v>
      </c>
      <c r="D19">
        <v>5</v>
      </c>
    </row>
    <row r="20" spans="1:6" x14ac:dyDescent="0.25">
      <c r="A20" s="45">
        <v>15</v>
      </c>
      <c r="B20" t="s">
        <v>295</v>
      </c>
      <c r="C20" t="s">
        <v>319</v>
      </c>
      <c r="D20">
        <v>9</v>
      </c>
    </row>
    <row r="21" spans="1:6" x14ac:dyDescent="0.25">
      <c r="A21" s="45" t="s">
        <v>320</v>
      </c>
      <c r="B21" t="s">
        <v>295</v>
      </c>
      <c r="C21" t="s">
        <v>321</v>
      </c>
      <c r="D21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44CD-3C49-4AFD-B7E0-FB7423B592BE}">
  <dimension ref="Z4:AA9"/>
  <sheetViews>
    <sheetView workbookViewId="0">
      <selection activeCell="Z18" sqref="Z18"/>
    </sheetView>
  </sheetViews>
  <sheetFormatPr defaultRowHeight="15" x14ac:dyDescent="0.25"/>
  <cols>
    <col min="26" max="26" width="25" customWidth="1"/>
  </cols>
  <sheetData>
    <row r="4" spans="26:27" x14ac:dyDescent="0.25">
      <c r="Z4" t="s">
        <v>288</v>
      </c>
      <c r="AA4">
        <v>2</v>
      </c>
    </row>
    <row r="5" spans="26:27" x14ac:dyDescent="0.25">
      <c r="Z5" t="s">
        <v>289</v>
      </c>
      <c r="AA5">
        <v>1</v>
      </c>
    </row>
    <row r="6" spans="26:27" x14ac:dyDescent="0.25">
      <c r="Z6" t="s">
        <v>290</v>
      </c>
      <c r="AA6">
        <v>1</v>
      </c>
    </row>
    <row r="7" spans="26:27" x14ac:dyDescent="0.25">
      <c r="Z7" t="s">
        <v>291</v>
      </c>
      <c r="AA7">
        <v>4</v>
      </c>
    </row>
    <row r="8" spans="26:27" x14ac:dyDescent="0.25">
      <c r="Z8" t="s">
        <v>292</v>
      </c>
      <c r="AA8">
        <v>9</v>
      </c>
    </row>
    <row r="9" spans="26:27" x14ac:dyDescent="0.25">
      <c r="Z9" t="s">
        <v>293</v>
      </c>
      <c r="AA9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АР-ВОР</vt:lpstr>
      <vt:lpstr>ВОР-2</vt:lpstr>
      <vt:lpstr>ВОП</vt:lpstr>
      <vt:lpstr>СПНС</vt:lpstr>
      <vt:lpstr>СПП</vt:lpstr>
      <vt:lpstr>ВОР-1</vt:lpstr>
      <vt:lpstr>ОК</vt:lpstr>
      <vt:lpstr>ДВ</vt:lpstr>
      <vt:lpstr>ПП</vt:lpstr>
      <vt:lpstr>пол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2025-03-28T11:17:39Z</dcterms:modified>
</cp:coreProperties>
</file>