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A63352C4-3B6F-48B2-BDB5-89C703710EB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акт деффектов" sheetId="28" r:id="rId1"/>
    <sheet name="акт необходимости" sheetId="29" r:id="rId2"/>
    <sheet name="ТЗ с площадки" sheetId="32" r:id="rId3"/>
    <sheet name="3.Временный технологический про" sheetId="31" r:id="rId4"/>
    <sheet name="Устройство подъездов к площадка" sheetId="30" r:id="rId5"/>
  </sheets>
  <definedNames>
    <definedName name="_xlnm.Print_Titles" localSheetId="3">'3.Временный технологический про'!$5:$5</definedName>
    <definedName name="_xlnm.Print_Titles" localSheetId="1">'акт необходимости'!$36:$37</definedName>
    <definedName name="_xlnm.Print_Titles" localSheetId="4">'Устройство подъездов к площадка'!$25:$25</definedName>
    <definedName name="_xlnm.Print_Area" localSheetId="3">'3.Временный технологический про'!$A$1:$H$32</definedName>
    <definedName name="_xlnm.Print_Area" localSheetId="0">'акт деффектов'!$A$1:$H$54</definedName>
    <definedName name="_xlnm.Print_Area" localSheetId="1">'акт необходимости'!$A$1:$H$60</definedName>
    <definedName name="_xlnm.Print_Area" localSheetId="4">'Устройство подъездов к площадка'!$A$1:$M$107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9" l="1"/>
  <c r="G40" i="29" s="1"/>
  <c r="A30" i="29"/>
  <c r="A27" i="29"/>
  <c r="A26" i="31"/>
  <c r="A25" i="31"/>
  <c r="A24" i="31"/>
  <c r="A23" i="31"/>
  <c r="A22" i="31"/>
  <c r="A21" i="31"/>
  <c r="A20" i="31"/>
  <c r="A19" i="31"/>
  <c r="A17" i="31"/>
  <c r="A16" i="31"/>
  <c r="A15" i="31"/>
  <c r="A14" i="31"/>
  <c r="A13" i="31"/>
  <c r="A12" i="31"/>
  <c r="A11" i="31"/>
  <c r="A10" i="31"/>
  <c r="A9" i="31"/>
  <c r="A8" i="31"/>
  <c r="I99" i="30"/>
  <c r="I100" i="30" s="1"/>
  <c r="I113" i="30" s="1"/>
  <c r="I114" i="30" s="1"/>
  <c r="I115" i="30" s="1"/>
  <c r="G58" i="29"/>
  <c r="A58" i="29"/>
  <c r="A57" i="29"/>
  <c r="G54" i="29"/>
  <c r="A54" i="29"/>
  <c r="A53" i="29"/>
  <c r="A52" i="29"/>
  <c r="G49" i="29"/>
  <c r="A49" i="29"/>
  <c r="A48" i="29"/>
  <c r="G46" i="29"/>
  <c r="A46" i="29"/>
  <c r="A45" i="29"/>
  <c r="A44" i="29"/>
  <c r="G39" i="28"/>
  <c r="A39" i="28"/>
  <c r="A38" i="28"/>
  <c r="A46" i="28"/>
  <c r="A42" i="28"/>
  <c r="G42" i="28"/>
  <c r="A45" i="28"/>
  <c r="A47" i="28"/>
  <c r="G47" i="28"/>
  <c r="A51" i="28"/>
  <c r="A52" i="28"/>
  <c r="G52" i="28"/>
  <c r="A37" i="28"/>
  <c r="A41" i="28"/>
</calcChain>
</file>

<file path=xl/sharedStrings.xml><?xml version="1.0" encoding="utf-8"?>
<sst xmlns="http://schemas.openxmlformats.org/spreadsheetml/2006/main" count="497" uniqueCount="275">
  <si>
    <t>(должность, фамилия, имя, отчество)</t>
  </si>
  <si>
    <t xml:space="preserve">                                                                                          </t>
  </si>
  <si>
    <t xml:space="preserve">Объект капитального строительства  </t>
  </si>
  <si>
    <t xml:space="preserve">Представитель заказчика </t>
  </si>
  <si>
    <t>(наименование объекта)</t>
  </si>
  <si>
    <t>(номер и дата контракта на СМР)</t>
  </si>
  <si>
    <t>(кратко указывается наименование работ)</t>
  </si>
  <si>
    <t>(должность, фамилия, инициалы, подпись)</t>
  </si>
  <si>
    <t>Мы нижеподписавшиеся</t>
  </si>
  <si>
    <t>ООО "ЕТУ"</t>
  </si>
  <si>
    <t>Договор подряда на СМР</t>
  </si>
  <si>
    <t xml:space="preserve">Представитель подрядной строительной организации </t>
  </si>
  <si>
    <t>Главный инженер проектов</t>
  </si>
  <si>
    <t>Егоров Л.В.</t>
  </si>
  <si>
    <t>объектов минеральных грузов</t>
  </si>
  <si>
    <t>№ 314-25/104 от 22.05.2025г.</t>
  </si>
  <si>
    <t>Шевчук  К.А.</t>
  </si>
  <si>
    <t>Руководитель проекта ООО «КиКГЕОСТРОЙ»</t>
  </si>
  <si>
    <t xml:space="preserve">«Терминал по перевалке минеральных удобрений в морском торговом порту Усть-Луга. Береговые объекты терминала» </t>
  </si>
  <si>
    <t>1. Выявленные отклонения:</t>
  </si>
  <si>
    <t>2. Фактическое состояние:</t>
  </si>
  <si>
    <t>3. Требуемые дополнительные работы:</t>
  </si>
  <si>
    <t>4. Основания:</t>
  </si>
  <si>
    <t>Заместитель руководителя направления по строительству</t>
  </si>
  <si>
    <t>Боровков А.Ю.</t>
  </si>
  <si>
    <t>Руководитель проектного офиса</t>
  </si>
  <si>
    <t>ООО «ЕТУ"</t>
  </si>
  <si>
    <t>Гуляев Е.В.</t>
  </si>
  <si>
    <t>о необходимости выполнения работ</t>
  </si>
  <si>
    <t>Боровков А.Ю</t>
  </si>
  <si>
    <t xml:space="preserve">составили настоящий акт о том, что: </t>
  </si>
  <si>
    <t>1.   По факту рассмотрения объемов согласно РД выявлено</t>
  </si>
  <si>
    <t>2.   Причина необходимости предлагаемых изменений</t>
  </si>
  <si>
    <t>(указывается причина, допускается указание реквизитов писем, схем и других документов, характеризующих/обосновывающих причины необходимости изменения проектных решений)</t>
  </si>
  <si>
    <t xml:space="preserve">3. Предлагается внести следующие изменения в Рабочую документацию/ Контракт по составу и объему работ </t>
  </si>
  <si>
    <t>№ п/п</t>
  </si>
  <si>
    <t>Шифр Раздела проекта</t>
  </si>
  <si>
    <t>Перечень работ</t>
  </si>
  <si>
    <t>Ед. изм.</t>
  </si>
  <si>
    <t>Количество
по ЛС</t>
  </si>
  <si>
    <t>Количество
по РД</t>
  </si>
  <si>
    <t>Разница
(+/-)</t>
  </si>
  <si>
    <t>Примечание</t>
  </si>
  <si>
    <t>Конвейерная галерея №3. Конструкции металлические
1632-2021-2.1.3-КМ</t>
  </si>
  <si>
    <t>1632-2021-2.1.3-КМ</t>
  </si>
  <si>
    <t>К увеличению</t>
  </si>
  <si>
    <t>СОГЛАСОВАНО:</t>
  </si>
  <si>
    <t>УТВЕРЖДАЮ:</t>
  </si>
  <si>
    <t/>
  </si>
  <si>
    <t>"____" ________________ 2023 года</t>
  </si>
  <si>
    <t>Комплексная реконструкция участка Мга-Гатчина-Веймарн-Ивангород и ж.д. подходов к портам на южном берегу Финского залива.  Железнодорожные подходы. II очередь реконструкции</t>
  </si>
  <si>
    <t>(наименование стройки)</t>
  </si>
  <si>
    <t xml:space="preserve">ЛОКАЛЬНАЯ СМЕТА № </t>
  </si>
  <si>
    <t>(локальная смета)</t>
  </si>
  <si>
    <t>на Устройство технологического проезда к площадкам на ст.Новолисино.</t>
  </si>
  <si>
    <t>на Устройство площадок 30х50 и 20х100 и подъезды к площадкам на ст.Новолисино., Устройство площадок 30х50 и 20х100 и подъезды к площадкам на ст.Новолисино.</t>
  </si>
  <si>
    <t>(наименование работ и затрат, наименование объекта)</t>
  </si>
  <si>
    <t>Основание:</t>
  </si>
  <si>
    <t>5900/33-3-031-ПОС.ВР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</si>
  <si>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</si>
  <si>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</si>
  <si>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</si>
  <si>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</si>
  <si>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</si>
  <si>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</si>
  <si>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</si>
  <si>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IV квартал 2022г., распоряж. ОАО "РЖД"  №3075р от 25.11.2022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</si>
  <si>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</si>
  <si>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</si>
  <si>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</si>
  <si>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</si>
  <si>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</si>
  <si>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</si>
  <si>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</si>
  <si>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</si>
  <si>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</si>
  <si>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</si>
  <si>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</si>
  <si>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</si>
  <si>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Временный технологический проезд для техники</t>
  </si>
  <si>
    <t>Разработка грунта</t>
  </si>
  <si>
    <t>1</t>
  </si>
  <si>
    <t>ОЕРЖ01-01-003-07
Приказ Минстроя РФ №326/пр от 25.04.2015г.</t>
  </si>
  <si>
    <t>Разработка грунта в отвал экскаваторами «драглайн» или «обратная лопата» с ковшом вместимостью: 0,65 (0,5-1) м3, группа грунтов 1
(1000 м3 грунта)</t>
  </si>
  <si>
    <t>18 036,83
638,11</t>
  </si>
  <si>
    <t>17 398,73
2 401,70</t>
  </si>
  <si>
    <t>29 230
4 035</t>
  </si>
  <si>
    <t>Объем=0,5*4*549/1000+0,5*4*291/1000</t>
  </si>
  <si>
    <t>дороги из жб плит</t>
  </si>
  <si>
    <t>ИНДЕКС К ПОЗИЦИИ: р.2 п.10.17.3 инд.=7,04 ОЗП=7,04; ЭМ=7,04; ЗПМ=7,04; МАТ=7,04</t>
  </si>
  <si>
    <t>Отсыпка подстилающего слоя из песка</t>
  </si>
  <si>
    <t>2</t>
  </si>
  <si>
    <t>ОЕРЖ27-04-001-01
Приказ Минстроя РФ №326/пр от 25.04.2015г.</t>
  </si>
  <si>
    <t>Устройство подстилающих и выравнивающих слоев оснований: из песка
(100 м3 материала основания (в плотном теле))</t>
  </si>
  <si>
    <t>17 797,82
1 242,84</t>
  </si>
  <si>
    <t>16 454,66
1 750,07</t>
  </si>
  <si>
    <t>110 575
11 760</t>
  </si>
  <si>
    <t>Объем=0,2*4*549/100+0,2*4*291/100</t>
  </si>
  <si>
    <t>3</t>
  </si>
  <si>
    <t>ОССЦЖ-408-0122
Приказ Минстроя РФ №326/пр от 25.04.2015г.</t>
  </si>
  <si>
    <t>Песок природный для строительных: работ средний
(м3)</t>
  </si>
  <si>
    <t>Объем=6,72*1,18*1,01*100</t>
  </si>
  <si>
    <t>Устройство подстилающего слоя из щебня</t>
  </si>
  <si>
    <t>4</t>
  </si>
  <si>
    <t>ОЕРЖ27-04-001-04
Приказ Минстроя РФ №326/пр от 25.04.2015г.</t>
  </si>
  <si>
    <t>Устройство подстилающих и выравнивающих слоев оснований: из щебня
(100 м3 материала основания (в плотном теле))</t>
  </si>
  <si>
    <t>27 773,86
1 929,45</t>
  </si>
  <si>
    <t>25 703,96
2 769,96</t>
  </si>
  <si>
    <t>129 548
13 961</t>
  </si>
  <si>
    <t>Объем=0,15*4*549/100+0,15*4*291/100</t>
  </si>
  <si>
    <t>5</t>
  </si>
  <si>
    <t>ОССЦЖ-408-0015
Приказ Минстроя РФ №326/пр от 25.04.2015г.</t>
  </si>
  <si>
    <t>Щебень из природного камня для строительных работ марка: 800, фракция 20-40 мм
(м3)</t>
  </si>
  <si>
    <t>Объем=5,04*1,17*100</t>
  </si>
  <si>
    <t>Устройство покрытия из плит ПАГ</t>
  </si>
  <si>
    <t>6</t>
  </si>
  <si>
    <t>ОЕРЖ27-12-010-02
Приказ Минстроя РФ №326/пр от 25.04.2015г.</t>
  </si>
  <si>
    <t>Устройство дорог из сборных железобетонных плит площадью: более 3 м2
(100 м3 сборных железобетонных плит)</t>
  </si>
  <si>
    <t>41 688,98
11 521,45</t>
  </si>
  <si>
    <t>29 539,91
4 573,40</t>
  </si>
  <si>
    <t>147 640
22 858</t>
  </si>
  <si>
    <t>Объем=3,5*549*0,17/100+3,5*291*0,17/100</t>
  </si>
  <si>
    <t>7</t>
  </si>
  <si>
    <t>ОССЦЖ-403-5553
Приказ Минстроя РФ №326/пр от 25.04.2015г.</t>
  </si>
  <si>
    <t>Плиты дорожные: 2П30.18.30 /бетон В22,5 (М300), объем 0,88 м3, расход арматуры 46,48 кг/ (ГОСТ 21924.2-84) (с 3-хкратной оборачиваемостью)
(шт.)</t>
  </si>
  <si>
    <t>Объем=4,998*100/0,88/3</t>
  </si>
  <si>
    <t>Срезка песчанной подушки</t>
  </si>
  <si>
    <t>8</t>
  </si>
  <si>
    <t>ОЕРЖ01-01-031-02
Приказ Минстроя РФ №326/пр от 25.04.2015г.</t>
  </si>
  <si>
    <t>Разработка грунта с перемещением до 10 м бульдозерами мощностью: 96 кВт (130 л.с.), группа грунтов 2
(1000 м3 грунта)</t>
  </si>
  <si>
    <t>8 276,01
1 561,19</t>
  </si>
  <si>
    <t>5 561
1 049</t>
  </si>
  <si>
    <t>Объем=0,2*4*549/1000+0,2*4*291/1000</t>
  </si>
  <si>
    <t>9</t>
  </si>
  <si>
    <t>ОЕРЖ01-01-013-01
Приказ Минстроя РФ №326/пр от 25.04.2015г.</t>
  </si>
  <si>
    <t>Разработка грунта с погрузкой на автомобили-самосвалы экскаваторами с ковшом вместимостью: 1 (1-1,2) м3, группа грунтов 1 (разборка песчаной подушки)
(1000 м3 грунта)</t>
  </si>
  <si>
    <t>16 824,19
492,03</t>
  </si>
  <si>
    <t>16 301,82
2 508,70</t>
  </si>
  <si>
    <t>10 955
1 686</t>
  </si>
  <si>
    <t>10</t>
  </si>
  <si>
    <t>ОССПЖ-03-21-01-030
с Доп.1-4</t>
  </si>
  <si>
    <t>Перевозка массовых навалочных грузов автомобилями-самосвалами, работающими вне карьеров на расстояние: до 30 км (I класс груза)
(1 т груза)</t>
  </si>
  <si>
    <t>Объем=0,672*1000*1,6</t>
  </si>
  <si>
    <t>Разборка щебеночного покрытия</t>
  </si>
  <si>
    <t>11</t>
  </si>
  <si>
    <t>ОЕРЖ01-01-031-03
Приказ Минстроя РФ №326/пр от 25.04.2015г.</t>
  </si>
  <si>
    <t>Разработка грунта с перемещением до 10 м бульдозерами мощностью: 96 кВт (130 л.с.), группа грунтов 3
(1000 м3 грунта)</t>
  </si>
  <si>
    <t>9 103,64
1 717,34</t>
  </si>
  <si>
    <t>4 588
866</t>
  </si>
  <si>
    <t>Объем=0,15*4*549/1000+0,15*4*291/1000</t>
  </si>
  <si>
    <t>12</t>
  </si>
  <si>
    <t>ОЕРЖ01-01-013-02
Приказ Минстроя РФ №326/пр от 25.04.2015г.</t>
  </si>
  <si>
    <t>Разработка грунта с погрузкой на автомобили-самосвалы экскаваторами с ковшом вместимостью: 1 (1-1,2) м3, группа грунтов 2
(1000 м3 грунта)</t>
  </si>
  <si>
    <t>21 032,70
615,01</t>
  </si>
  <si>
    <t>20 377,28
3 135,90</t>
  </si>
  <si>
    <t>10 270
1 580</t>
  </si>
  <si>
    <t>13</t>
  </si>
  <si>
    <t>Объем=0,504*1000*1,75</t>
  </si>
  <si>
    <t>Разборка дорог из сборных железобетонных плит</t>
  </si>
  <si>
    <t>14</t>
  </si>
  <si>
    <t>ОЕРЖ27-12-010-04
Приказ Минстроя РФ №326/пр от 25.04.2015г.</t>
  </si>
  <si>
    <t>Разборка дорог из сборных железобетонных плит площадью: более 3 м2
(100 м3 сборных железобетонных плит)</t>
  </si>
  <si>
    <t>26 333,40
3 108,30</t>
  </si>
  <si>
    <t>23 225,10
2 101,16</t>
  </si>
  <si>
    <t>116 079
10 502</t>
  </si>
  <si>
    <t>15</t>
  </si>
  <si>
    <t>ОЕРЖ01-01-033-02
Приказ Минстроя РФ №326/пр от 25.04.2015г.</t>
  </si>
  <si>
    <t>Засыпка траншей и котлованов с перемещением грунта до 5 м бульдозерами мощностью: 59 кВт (80 л.с.), группа грунтов 2
(1000 м3 грунта)</t>
  </si>
  <si>
    <t>4 410,49
1 180,19</t>
  </si>
  <si>
    <t>7 410
1 983</t>
  </si>
  <si>
    <t>16</t>
  </si>
  <si>
    <t>ОЕРЖ01-02-005-01
Приказ Минстроя РФ №326/пр от 25.04.2015г.</t>
  </si>
  <si>
    <t>Уплотнение грунта пневматическими трамбовками, группа грунтов: 1-2
(100 м3 уплотненного грунта)</t>
  </si>
  <si>
    <t>3 433,27
1 053,25</t>
  </si>
  <si>
    <t>2 380,01
301,31</t>
  </si>
  <si>
    <t>39 984
5 062</t>
  </si>
  <si>
    <t>Объем=1,68*10</t>
  </si>
  <si>
    <t>Итого прямые затраты по смете в текущих ценах</t>
  </si>
  <si>
    <t>877 631
75 342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</si>
  <si>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</si>
  <si>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</si>
  <si>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</si>
  <si>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</si>
  <si>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1, 8-9, 11-12, 15-16 с учетом НР и СП</t>
  </si>
  <si>
    <t xml:space="preserve">     Автомобильные дороги:</t>
  </si>
  <si>
    <t xml:space="preserve">          Итого Поз. 2-4, 6-7, 14 с учетом НР и СП</t>
  </si>
  <si>
    <t xml:space="preserve">     Конструкции из кирпича и блоков:</t>
  </si>
  <si>
    <t xml:space="preserve">          Итого Поз. 5 с учетом НР и СП</t>
  </si>
  <si>
    <t xml:space="preserve">     Перевозка грузов автотранспортом:</t>
  </si>
  <si>
    <t xml:space="preserve">          Итого Поз. 10, 13</t>
  </si>
  <si>
    <t xml:space="preserve">     Итого</t>
  </si>
  <si>
    <t xml:space="preserve">          Справочно, в текущих ценах: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</si>
  <si>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</si>
  <si>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</si>
  <si>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</si>
  <si>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</si>
  <si>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</si>
  <si>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</si>
  <si>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>Итого по смете</t>
  </si>
  <si>
    <t xml:space="preserve">  ВСЕГО по смете</t>
  </si>
  <si>
    <t>НДС 20%</t>
  </si>
  <si>
    <t>ВСЕГО по смете</t>
  </si>
  <si>
    <t>Составил</t>
  </si>
  <si>
    <t>Проверил</t>
  </si>
  <si>
    <t>Сумма ЛПС</t>
  </si>
  <si>
    <t>Зимнее удорожание 3,1%</t>
  </si>
  <si>
    <t>Итого</t>
  </si>
  <si>
    <t>Понижающий коэффициент 0,93</t>
  </si>
  <si>
    <t>Ведомость объёмов работ</t>
  </si>
  <si>
    <t>№ в ЛСР</t>
  </si>
  <si>
    <t>Наименование работ</t>
  </si>
  <si>
    <t>Ед.
изм.</t>
  </si>
  <si>
    <t>Ссылки на чертежи</t>
  </si>
  <si>
    <t>Формула расчёта, расчёт объёмов работ и расхода материалов</t>
  </si>
  <si>
    <t>Раздел 1. Временный технологический проезд для техники, ПК263+55-ПК265+15,8</t>
  </si>
  <si>
    <t>Устройство проезда</t>
  </si>
  <si>
    <t>Разработка грунта в отвал экскаваторами «драглайн» или «обратная лопата» с ковшом вместимостью: 0,4 (0,3-0,45) м3, группа грунтов</t>
  </si>
  <si>
    <t>1000 м3 грунта</t>
  </si>
  <si>
    <t xml:space="preserve">147 / 1000 </t>
  </si>
  <si>
    <t xml:space="preserve">1 </t>
  </si>
  <si>
    <t>Разработка грунта с перемещением до 10 м бульдозерами мощностью: 59 кВт (80 л.с.), группа грунтов 2 (засыпка канавы местным грунтом)</t>
  </si>
  <si>
    <t>Разработка грунта с перемещением до 10 м бульдозерами мощностью: 96 кВт (130 л.с.), группа грунтов 2 (отсыпка песчаной подушки)</t>
  </si>
  <si>
    <t xml:space="preserve">153,9 / 1000 </t>
  </si>
  <si>
    <t>Песок природный для строительных: работ средний</t>
  </si>
  <si>
    <t>м3</t>
  </si>
  <si>
    <t xml:space="preserve">153,9*1,1 </t>
  </si>
  <si>
    <t>Уплотнение грунта прицепными катками на пневмоколесном ходу 25 т на первый проход по одному следу при толщине слоя: 30 см</t>
  </si>
  <si>
    <t>1000 м3 уплотненного грунта</t>
  </si>
  <si>
    <t>На каждый последующий проход по одному следу добавлять: к расценке 01-02-001-02</t>
  </si>
  <si>
    <t>Устройство подстилающих и выравнивающих слоев оснований: из щебня</t>
  </si>
  <si>
    <t>100 м3 материала основания (в плотном теле)</t>
  </si>
  <si>
    <t xml:space="preserve">89,1 / 100 </t>
  </si>
  <si>
    <t>Щебень из природного камня для строительных работ марка: 1400, фракция 20-40 мм</t>
  </si>
  <si>
    <t xml:space="preserve">89,1*1,26 </t>
  </si>
  <si>
    <t>Устройство дорог из сборных железобетонных плит площадью: более 3 м2</t>
  </si>
  <si>
    <t>100 м3 сборных железобетонных плит</t>
  </si>
  <si>
    <t xml:space="preserve">96,39 / 100 </t>
  </si>
  <si>
    <t>Плиты дорожные: 2П30.18.30 /бетон В22,5 (М300), объем 0,88 м3, расход арматуры 46,48 кг/ (ГОСТ 21924.2-84) (с 3-хкоатной оборачиваемостью)</t>
  </si>
  <si>
    <t>шт.</t>
  </si>
  <si>
    <t xml:space="preserve">110/3 </t>
  </si>
  <si>
    <t>Демонтажные работы</t>
  </si>
  <si>
    <t>Разработка грунта с погрузкой на автомобили-самосвалы экскаваторами с ковшом вместимостью: 1 (1-1,2) м3, группа грунтов 1 (разборка песчаной подушки)</t>
  </si>
  <si>
    <t>РАЗБОРКА покрытий и оснований: щебеночных</t>
  </si>
  <si>
    <t>100 м3 конструкций</t>
  </si>
  <si>
    <t>Разборка дорог из сборных железобетонных плит площадью: более 3 м2</t>
  </si>
  <si>
    <t>Погрузка при автомобильных перевозках: Погрузка песка</t>
  </si>
  <si>
    <t>1 т груза</t>
  </si>
  <si>
    <t xml:space="preserve">153,9*1,5 </t>
  </si>
  <si>
    <t>Погрузка при автомобильных перевозках: Погрузка щебня</t>
  </si>
  <si>
    <t xml:space="preserve">89,1*1,47 </t>
  </si>
  <si>
    <t>Погрузка при автомобильных перевозках: Погрузка изделий из сборного бетона, железобетона, керамзитобетона массой до 5 т</t>
  </si>
  <si>
    <t xml:space="preserve">96,39*2,2 </t>
  </si>
  <si>
    <t>17</t>
  </si>
  <si>
    <t>Перевозка массовых навалочных грузов автомобилями-самосвалами, работающими вне карьеров на расстояние: до 30 км (I класс груза)</t>
  </si>
  <si>
    <t xml:space="preserve">230,85+130,977+212,06 </t>
  </si>
  <si>
    <t>18</t>
  </si>
  <si>
    <t>Ремонт и содержание грунтовых землевозных дорог на каждые 0,5 км длины, группа грунтов: 2</t>
  </si>
  <si>
    <t xml:space="preserve">(153,9*0,2) / 1000 </t>
  </si>
  <si>
    <t>Составил:</t>
  </si>
  <si>
    <t>[должность, подпись (инициалы, фамилия)]</t>
  </si>
  <si>
    <t>Проверил:</t>
  </si>
  <si>
    <t>АКТ № 5 о выявленных дефектах и недостатках
в процессе проведения работ</t>
  </si>
  <si>
    <t>07.04.2026г.</t>
  </si>
  <si>
    <t>В процессе работ выявлено:
Отсутствует часть технологической дороги, необходимой для проезда строительной техники при выполнении строительно-монтажных работ по монтажу конвейерной галерея №3, шифр проекта РД 1632-2021-2.1.3-КМ</t>
  </si>
  <si>
    <t>1. Вынос осей
2. Разработка грунта экскаватором
3. Обратная засыпка грунта
4. Планировка территории
5. Уплотение грунта вибротрамбоками</t>
  </si>
  <si>
    <t>Невозможность производить подвоз материала, перемещение строительной техники, проход персонала к месту производства строительно-монтажных работ</t>
  </si>
  <si>
    <t>-</t>
  </si>
  <si>
    <t>Разработка грунта в отвал экскаватором</t>
  </si>
  <si>
    <t>150мх4мх0,25м</t>
  </si>
  <si>
    <t>Уплотнение грунта пневматическими трамбовками, группа грунтов: 1-2</t>
  </si>
  <si>
    <t>Обратная засыпка грунта экскаватором</t>
  </si>
  <si>
    <t xml:space="preserve">Планировка территории </t>
  </si>
  <si>
    <t>м2</t>
  </si>
  <si>
    <t>Отсутствуют четкие контуры габаритов для проезда, перепад высот в профиле составляет до 0,5м, длина отсутствующей части проезда 150м, необходимая ширина 4м</t>
  </si>
  <si>
    <t>дорога грунтовая 150м, шириной 4м, перепад высот до 0,5м (по 0,25м в +/- от отм 0,00), засыпка местным песком, планировка, утилизации грунта нет, 3 смены экскаватора jcb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</si>
</sst>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_(* #,##0.00_);_(* \(#,##0.00\);_(* &quot;-&quot;??_);_(@_)"/>
    <numFmt numFmtId="167" formatCode="[$-FC19]dd\ mmmm\ yyyy\ \г\.;@"/>
    <numFmt numFmtId="168" formatCode="0.0"/>
    <numFmt numFmtId="169" formatCode="0.000"/>
    <numFmt numFmtId="170" formatCode="0.0000"/>
    <numFmt numFmtId="171" formatCode="0.000000"/>
    <numFmt numFmtId="172" formatCode="0.00000"/>
  </numFmts>
  <fonts count="38" x14ac:knownFonts="1">
    <font>
      <sz val="10"/>
      <name val="Arial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4" fillId="0" borderId="1">
      <alignment horizontal="center" wrapText="1"/>
    </xf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239">
    <xf numFmtId="0" fontId="0" fillId="0" borderId="0" xfId="0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0" fontId="5" fillId="0" borderId="0" xfId="0" applyFont="1"/>
    <xf numFmtId="0" fontId="7" fillId="0" borderId="0" xfId="0" applyFont="1" applyFill="1"/>
    <xf numFmtId="0" fontId="7" fillId="0" borderId="2" xfId="0" applyFont="1" applyFill="1" applyBorder="1" applyAlignment="1"/>
    <xf numFmtId="0" fontId="8" fillId="0" borderId="0" xfId="0" applyFont="1" applyFill="1"/>
    <xf numFmtId="0" fontId="7" fillId="0" borderId="0" xfId="0" applyFont="1"/>
    <xf numFmtId="0" fontId="13" fillId="0" borderId="0" xfId="0" applyFont="1"/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67" fontId="5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center" vertical="top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166" fontId="5" fillId="0" borderId="0" xfId="8" applyFont="1" applyFill="1"/>
    <xf numFmtId="0" fontId="8" fillId="0" borderId="0" xfId="0" applyFont="1" applyAlignment="1">
      <alignment horizontal="center"/>
    </xf>
    <xf numFmtId="167" fontId="5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8" applyNumberFormat="1" applyFont="1" applyFill="1" applyBorder="1" applyAlignment="1">
      <alignment horizontal="center" vertical="center"/>
    </xf>
    <xf numFmtId="2" fontId="7" fillId="2" borderId="1" xfId="8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7" fillId="0" borderId="0" xfId="8" applyNumberFormat="1" applyFont="1" applyFill="1" applyBorder="1" applyAlignment="1">
      <alignment horizontal="center" vertical="center"/>
    </xf>
    <xf numFmtId="2" fontId="7" fillId="2" borderId="0" xfId="8" applyNumberFormat="1" applyFont="1" applyFill="1" applyBorder="1" applyAlignment="1">
      <alignment horizontal="center" vertical="center"/>
    </xf>
    <xf numFmtId="0" fontId="5" fillId="4" borderId="0" xfId="0" applyFont="1" applyFill="1"/>
    <xf numFmtId="0" fontId="7" fillId="0" borderId="0" xfId="0" applyFont="1" applyAlignment="1">
      <alignment horizontal="center"/>
    </xf>
    <xf numFmtId="49" fontId="15" fillId="0" borderId="0" xfId="12" applyNumberFormat="1" applyFont="1"/>
    <xf numFmtId="0" fontId="9" fillId="0" borderId="0" xfId="12" applyFont="1" applyAlignment="1">
      <alignment horizontal="right"/>
    </xf>
    <xf numFmtId="0" fontId="14" fillId="0" borderId="0" xfId="12"/>
    <xf numFmtId="49" fontId="16" fillId="0" borderId="0" xfId="12" applyNumberFormat="1" applyFont="1" applyAlignment="1">
      <alignment vertical="top"/>
    </xf>
    <xf numFmtId="0" fontId="15" fillId="0" borderId="0" xfId="12" applyFont="1" applyAlignment="1">
      <alignment wrapText="1"/>
    </xf>
    <xf numFmtId="49" fontId="15" fillId="0" borderId="2" xfId="12" applyNumberFormat="1" applyFont="1" applyBorder="1"/>
    <xf numFmtId="49" fontId="15" fillId="0" borderId="2" xfId="12" applyNumberFormat="1" applyFont="1" applyBorder="1" applyAlignment="1">
      <alignment horizontal="right"/>
    </xf>
    <xf numFmtId="49" fontId="15" fillId="0" borderId="0" xfId="12" applyNumberFormat="1" applyFont="1" applyAlignment="1">
      <alignment wrapText="1"/>
    </xf>
    <xf numFmtId="49" fontId="9" fillId="0" borderId="0" xfId="12" applyNumberFormat="1" applyFont="1" applyAlignment="1">
      <alignment vertical="top"/>
    </xf>
    <xf numFmtId="49" fontId="15" fillId="0" borderId="0" xfId="12" applyNumberFormat="1" applyFont="1" applyAlignment="1">
      <alignment horizontal="right"/>
    </xf>
    <xf numFmtId="0" fontId="1" fillId="0" borderId="0" xfId="12" applyFont="1" applyAlignment="1">
      <alignment wrapText="1"/>
    </xf>
    <xf numFmtId="49" fontId="17" fillId="0" borderId="0" xfId="12" applyNumberFormat="1" applyFont="1" applyAlignment="1">
      <alignment horizontal="center" vertical="top"/>
    </xf>
    <xf numFmtId="49" fontId="9" fillId="0" borderId="0" xfId="12" applyNumberFormat="1" applyFont="1"/>
    <xf numFmtId="49" fontId="9" fillId="0" borderId="0" xfId="12" applyNumberFormat="1" applyFont="1" applyAlignment="1">
      <alignment wrapText="1"/>
    </xf>
    <xf numFmtId="0" fontId="9" fillId="0" borderId="0" xfId="12" applyFont="1" applyAlignment="1">
      <alignment wrapText="1"/>
    </xf>
    <xf numFmtId="0" fontId="9" fillId="0" borderId="0" xfId="12" applyFont="1"/>
    <xf numFmtId="0" fontId="15" fillId="0" borderId="10" xfId="12" applyFont="1" applyBorder="1"/>
    <xf numFmtId="4" fontId="9" fillId="0" borderId="10" xfId="12" applyNumberFormat="1" applyFont="1" applyBorder="1" applyAlignment="1">
      <alignment horizontal="right"/>
    </xf>
    <xf numFmtId="0" fontId="9" fillId="0" borderId="0" xfId="12" applyFont="1" applyAlignment="1">
      <alignment horizontal="left"/>
    </xf>
    <xf numFmtId="0" fontId="9" fillId="0" borderId="0" xfId="12" applyFont="1" applyAlignment="1">
      <alignment vertical="center" wrapText="1"/>
    </xf>
    <xf numFmtId="2" fontId="9" fillId="0" borderId="0" xfId="12" applyNumberFormat="1" applyFont="1"/>
    <xf numFmtId="49" fontId="9" fillId="0" borderId="0" xfId="12" applyNumberFormat="1" applyFont="1" applyAlignment="1">
      <alignment horizontal="right"/>
    </xf>
    <xf numFmtId="0" fontId="9" fillId="0" borderId="0" xfId="12" applyFont="1" applyAlignment="1">
      <alignment horizontal="left" vertical="top"/>
    </xf>
    <xf numFmtId="0" fontId="15" fillId="0" borderId="2" xfId="12" applyFont="1" applyBorder="1"/>
    <xf numFmtId="2" fontId="9" fillId="0" borderId="0" xfId="12" applyNumberFormat="1" applyFont="1" applyAlignment="1">
      <alignment horizontal="right"/>
    </xf>
    <xf numFmtId="0" fontId="19" fillId="0" borderId="0" xfId="12" applyFont="1"/>
    <xf numFmtId="0" fontId="20" fillId="0" borderId="0" xfId="12" applyFont="1"/>
    <xf numFmtId="2" fontId="20" fillId="0" borderId="0" xfId="12" applyNumberFormat="1" applyFont="1"/>
    <xf numFmtId="0" fontId="15" fillId="0" borderId="3" xfId="12" applyFont="1" applyBorder="1"/>
    <xf numFmtId="0" fontId="9" fillId="0" borderId="3" xfId="12" applyFont="1" applyBorder="1"/>
    <xf numFmtId="49" fontId="21" fillId="0" borderId="1" xfId="12" applyNumberFormat="1" applyFont="1" applyBorder="1" applyAlignment="1">
      <alignment horizontal="center" vertical="center" wrapText="1"/>
    </xf>
    <xf numFmtId="49" fontId="22" fillId="0" borderId="1" xfId="12" applyNumberFormat="1" applyFont="1" applyBorder="1" applyAlignment="1">
      <alignment horizontal="center" vertical="center" wrapText="1"/>
    </xf>
    <xf numFmtId="49" fontId="21" fillId="0" borderId="1" xfId="12" applyNumberFormat="1" applyFont="1" applyBorder="1" applyAlignment="1">
      <alignment horizontal="center" vertical="center"/>
    </xf>
    <xf numFmtId="0" fontId="23" fillId="0" borderId="0" xfId="12" applyFont="1" applyAlignment="1">
      <alignment wrapText="1"/>
    </xf>
    <xf numFmtId="0" fontId="21" fillId="0" borderId="0" xfId="12" applyFont="1" applyAlignment="1">
      <alignment wrapText="1"/>
    </xf>
    <xf numFmtId="49" fontId="16" fillId="0" borderId="1" xfId="12" applyNumberFormat="1" applyFont="1" applyBorder="1" applyAlignment="1">
      <alignment horizontal="center" vertical="top" wrapText="1"/>
    </xf>
    <xf numFmtId="49" fontId="16" fillId="0" borderId="1" xfId="12" applyNumberFormat="1" applyFont="1" applyBorder="1" applyAlignment="1">
      <alignment horizontal="left" vertical="top" wrapText="1"/>
    </xf>
    <xf numFmtId="2" fontId="16" fillId="0" borderId="1" xfId="12" applyNumberFormat="1" applyFont="1" applyBorder="1" applyAlignment="1">
      <alignment horizontal="center" vertical="top" wrapText="1"/>
    </xf>
    <xf numFmtId="4" fontId="16" fillId="0" borderId="1" xfId="12" applyNumberFormat="1" applyFont="1" applyBorder="1" applyAlignment="1">
      <alignment horizontal="right" vertical="top" wrapText="1"/>
    </xf>
    <xf numFmtId="4" fontId="24" fillId="0" borderId="1" xfId="12" applyNumberFormat="1" applyFont="1" applyBorder="1" applyAlignment="1">
      <alignment horizontal="right" vertical="top" wrapText="1"/>
    </xf>
    <xf numFmtId="168" fontId="16" fillId="0" borderId="1" xfId="12" applyNumberFormat="1" applyFont="1" applyBorder="1" applyAlignment="1">
      <alignment horizontal="right" vertical="top" wrapText="1"/>
    </xf>
    <xf numFmtId="2" fontId="16" fillId="0" borderId="1" xfId="12" applyNumberFormat="1" applyFont="1" applyBorder="1" applyAlignment="1">
      <alignment horizontal="right" vertical="top" wrapText="1"/>
    </xf>
    <xf numFmtId="0" fontId="16" fillId="0" borderId="0" xfId="12" applyFont="1" applyAlignment="1">
      <alignment wrapText="1"/>
    </xf>
    <xf numFmtId="49" fontId="15" fillId="0" borderId="13" xfId="12" applyNumberFormat="1" applyFont="1" applyBorder="1" applyAlignment="1">
      <alignment horizontal="center" vertical="top" wrapText="1"/>
    </xf>
    <xf numFmtId="49" fontId="15" fillId="0" borderId="2" xfId="12" applyNumberFormat="1" applyFont="1" applyBorder="1" applyAlignment="1">
      <alignment horizontal="left" vertical="top" wrapText="1"/>
    </xf>
    <xf numFmtId="49" fontId="15" fillId="0" borderId="2" xfId="12" applyNumberFormat="1" applyFont="1" applyBorder="1" applyAlignment="1">
      <alignment vertical="top"/>
    </xf>
    <xf numFmtId="49" fontId="15" fillId="0" borderId="2" xfId="12" applyNumberFormat="1" applyFont="1" applyBorder="1" applyAlignment="1">
      <alignment vertical="top" wrapText="1"/>
    </xf>
    <xf numFmtId="49" fontId="15" fillId="0" borderId="12" xfId="12" applyNumberFormat="1" applyFont="1" applyBorder="1" applyAlignment="1">
      <alignment vertical="top" wrapText="1"/>
    </xf>
    <xf numFmtId="49" fontId="15" fillId="0" borderId="17" xfId="12" applyNumberFormat="1" applyFont="1" applyBorder="1" applyAlignment="1">
      <alignment horizontal="center" vertical="top" wrapText="1"/>
    </xf>
    <xf numFmtId="49" fontId="15" fillId="0" borderId="10" xfId="12" applyNumberFormat="1" applyFont="1" applyBorder="1" applyAlignment="1">
      <alignment horizontal="right" vertical="top" wrapText="1"/>
    </xf>
    <xf numFmtId="1" fontId="16" fillId="0" borderId="1" xfId="12" applyNumberFormat="1" applyFont="1" applyBorder="1" applyAlignment="1">
      <alignment horizontal="right" vertical="top" wrapText="1"/>
    </xf>
    <xf numFmtId="169" fontId="16" fillId="0" borderId="1" xfId="12" applyNumberFormat="1" applyFont="1" applyBorder="1" applyAlignment="1">
      <alignment horizontal="center" vertical="top" wrapText="1"/>
    </xf>
    <xf numFmtId="1" fontId="16" fillId="0" borderId="1" xfId="12" applyNumberFormat="1" applyFont="1" applyBorder="1" applyAlignment="1">
      <alignment horizontal="center" vertical="top" wrapText="1"/>
    </xf>
    <xf numFmtId="168" fontId="16" fillId="0" borderId="1" xfId="12" applyNumberFormat="1" applyFont="1" applyBorder="1" applyAlignment="1">
      <alignment horizontal="center" vertical="top" wrapText="1"/>
    </xf>
    <xf numFmtId="0" fontId="16" fillId="0" borderId="1" xfId="12" applyFont="1" applyBorder="1" applyAlignment="1">
      <alignment horizontal="right" vertical="top" wrapText="1"/>
    </xf>
    <xf numFmtId="4" fontId="15" fillId="0" borderId="1" xfId="12" applyNumberFormat="1" applyFont="1" applyBorder="1" applyAlignment="1">
      <alignment horizontal="right" vertical="top" wrapText="1"/>
    </xf>
    <xf numFmtId="0" fontId="15" fillId="0" borderId="1" xfId="12" applyFont="1" applyBorder="1" applyAlignment="1">
      <alignment horizontal="right" vertical="top" wrapText="1"/>
    </xf>
    <xf numFmtId="2" fontId="15" fillId="0" borderId="1" xfId="12" applyNumberFormat="1" applyFont="1" applyBorder="1" applyAlignment="1">
      <alignment horizontal="right" vertical="top" wrapText="1"/>
    </xf>
    <xf numFmtId="168" fontId="15" fillId="0" borderId="1" xfId="12" applyNumberFormat="1" applyFont="1" applyBorder="1" applyAlignment="1">
      <alignment horizontal="right" vertical="top" wrapText="1"/>
    </xf>
    <xf numFmtId="0" fontId="25" fillId="0" borderId="0" xfId="12" applyFont="1"/>
    <xf numFmtId="0" fontId="15" fillId="0" borderId="0" xfId="12" applyFont="1"/>
    <xf numFmtId="49" fontId="15" fillId="0" borderId="0" xfId="12" applyNumberFormat="1" applyFont="1" applyAlignment="1">
      <alignment vertical="top" wrapText="1"/>
    </xf>
    <xf numFmtId="0" fontId="16" fillId="4" borderId="0" xfId="12" applyFont="1" applyFill="1"/>
    <xf numFmtId="0" fontId="15" fillId="4" borderId="0" xfId="12" applyFont="1" applyFill="1"/>
    <xf numFmtId="4" fontId="16" fillId="4" borderId="1" xfId="12" applyNumberFormat="1" applyFont="1" applyFill="1" applyBorder="1" applyAlignment="1">
      <alignment horizontal="right" vertical="top" wrapText="1"/>
    </xf>
    <xf numFmtId="0" fontId="16" fillId="4" borderId="1" xfId="12" applyFont="1" applyFill="1" applyBorder="1" applyAlignment="1">
      <alignment horizontal="right" vertical="top" wrapText="1"/>
    </xf>
    <xf numFmtId="2" fontId="16" fillId="4" borderId="1" xfId="12" applyNumberFormat="1" applyFont="1" applyFill="1" applyBorder="1" applyAlignment="1">
      <alignment horizontal="right" vertical="top" wrapText="1"/>
    </xf>
    <xf numFmtId="49" fontId="27" fillId="0" borderId="0" xfId="12" applyNumberFormat="1" applyFont="1" applyAlignment="1">
      <alignment vertical="center"/>
    </xf>
    <xf numFmtId="49" fontId="27" fillId="0" borderId="1" xfId="12" applyNumberFormat="1" applyFont="1" applyBorder="1" applyAlignment="1">
      <alignment horizontal="center" vertical="center" wrapText="1"/>
    </xf>
    <xf numFmtId="0" fontId="27" fillId="0" borderId="1" xfId="12" applyFont="1" applyBorder="1" applyAlignment="1">
      <alignment horizontal="center" vertical="center" wrapText="1"/>
    </xf>
    <xf numFmtId="49" fontId="27" fillId="0" borderId="1" xfId="12" applyNumberFormat="1" applyFont="1" applyBorder="1" applyAlignment="1">
      <alignment horizontal="center" vertical="center"/>
    </xf>
    <xf numFmtId="0" fontId="27" fillId="0" borderId="1" xfId="12" applyFont="1" applyBorder="1" applyAlignment="1">
      <alignment horizontal="center" vertical="center"/>
    </xf>
    <xf numFmtId="0" fontId="28" fillId="0" borderId="0" xfId="12" applyFont="1" applyAlignment="1">
      <alignment horizontal="left" vertical="center" wrapText="1"/>
    </xf>
    <xf numFmtId="0" fontId="29" fillId="0" borderId="0" xfId="12" applyFont="1" applyAlignment="1">
      <alignment horizontal="left" vertical="center" wrapText="1"/>
    </xf>
    <xf numFmtId="0" fontId="27" fillId="0" borderId="1" xfId="12" applyFont="1" applyBorder="1" applyAlignment="1">
      <alignment horizontal="center" vertical="top"/>
    </xf>
    <xf numFmtId="49" fontId="27" fillId="0" borderId="1" xfId="12" applyNumberFormat="1" applyFont="1" applyBorder="1" applyAlignment="1">
      <alignment horizontal="center" vertical="top" wrapText="1"/>
    </xf>
    <xf numFmtId="0" fontId="27" fillId="0" borderId="1" xfId="12" applyFont="1" applyBorder="1" applyAlignment="1">
      <alignment horizontal="left" vertical="top" wrapText="1"/>
    </xf>
    <xf numFmtId="0" fontId="27" fillId="0" borderId="1" xfId="12" applyFont="1" applyBorder="1" applyAlignment="1">
      <alignment horizontal="center" vertical="top" wrapText="1"/>
    </xf>
    <xf numFmtId="169" fontId="27" fillId="0" borderId="1" xfId="12" applyNumberFormat="1" applyFont="1" applyBorder="1" applyAlignment="1">
      <alignment horizontal="right" vertical="top" wrapText="1"/>
    </xf>
    <xf numFmtId="0" fontId="27" fillId="0" borderId="1" xfId="12" applyFont="1" applyBorder="1" applyAlignment="1">
      <alignment horizontal="right" vertical="top" wrapText="1"/>
    </xf>
    <xf numFmtId="0" fontId="27" fillId="0" borderId="0" xfId="12" applyFont="1"/>
    <xf numFmtId="170" fontId="27" fillId="0" borderId="1" xfId="12" applyNumberFormat="1" applyFont="1" applyBorder="1" applyAlignment="1">
      <alignment horizontal="right" vertical="top" wrapText="1"/>
    </xf>
    <xf numFmtId="2" fontId="27" fillId="0" borderId="1" xfId="12" applyNumberFormat="1" applyFont="1" applyBorder="1" applyAlignment="1">
      <alignment horizontal="right" vertical="top" wrapText="1"/>
    </xf>
    <xf numFmtId="171" fontId="27" fillId="0" borderId="1" xfId="12" applyNumberFormat="1" applyFont="1" applyBorder="1" applyAlignment="1">
      <alignment horizontal="right" vertical="top" wrapText="1"/>
    </xf>
    <xf numFmtId="172" fontId="27" fillId="0" borderId="1" xfId="12" applyNumberFormat="1" applyFont="1" applyBorder="1" applyAlignment="1">
      <alignment horizontal="right" vertical="top" wrapText="1"/>
    </xf>
    <xf numFmtId="49" fontId="30" fillId="0" borderId="0" xfId="12" applyNumberFormat="1" applyFont="1"/>
    <xf numFmtId="0" fontId="30" fillId="0" borderId="0" xfId="12" applyFont="1" applyAlignment="1">
      <alignment horizontal="right" vertical="top"/>
    </xf>
    <xf numFmtId="0" fontId="30" fillId="0" borderId="0" xfId="12" applyFont="1" applyAlignment="1">
      <alignment horizontal="left" vertical="center" wrapText="1"/>
    </xf>
    <xf numFmtId="0" fontId="30" fillId="0" borderId="0" xfId="12" applyFont="1" applyAlignment="1">
      <alignment vertical="top" wrapText="1"/>
    </xf>
    <xf numFmtId="0" fontId="30" fillId="0" borderId="0" xfId="12" applyFont="1" applyAlignment="1">
      <alignment horizontal="right" vertical="top" wrapText="1"/>
    </xf>
    <xf numFmtId="0" fontId="30" fillId="0" borderId="0" xfId="12" applyFont="1"/>
    <xf numFmtId="49" fontId="30" fillId="0" borderId="0" xfId="12" applyNumberFormat="1" applyFont="1" applyAlignment="1">
      <alignment vertical="top"/>
    </xf>
    <xf numFmtId="0" fontId="30" fillId="0" borderId="0" xfId="12" applyFont="1" applyAlignment="1">
      <alignment vertical="top"/>
    </xf>
    <xf numFmtId="0" fontId="29" fillId="0" borderId="0" xfId="12" applyFont="1" applyAlignment="1">
      <alignment vertical="top" wrapText="1"/>
    </xf>
    <xf numFmtId="0" fontId="32" fillId="0" borderId="0" xfId="12" applyFont="1"/>
    <xf numFmtId="49" fontId="27" fillId="0" borderId="0" xfId="12" applyNumberFormat="1" applyFont="1"/>
    <xf numFmtId="0" fontId="27" fillId="0" borderId="0" xfId="12" applyFont="1" applyAlignment="1">
      <alignment horizontal="left" vertical="center" wrapText="1"/>
    </xf>
    <xf numFmtId="0" fontId="27" fillId="0" borderId="0" xfId="12" applyFont="1" applyAlignment="1">
      <alignment vertical="top" wrapText="1"/>
    </xf>
    <xf numFmtId="0" fontId="27" fillId="0" borderId="0" xfId="12" applyFont="1" applyAlignment="1">
      <alignment horizontal="right" vertical="top" wrapText="1"/>
    </xf>
    <xf numFmtId="0" fontId="33" fillId="0" borderId="0" xfId="0" applyFont="1"/>
    <xf numFmtId="0" fontId="13" fillId="0" borderId="1" xfId="0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5" fillId="0" borderId="0" xfId="0" applyNumberFormat="1" applyFont="1"/>
    <xf numFmtId="49" fontId="13" fillId="0" borderId="2" xfId="0" applyNumberFormat="1" applyFont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4" borderId="0" xfId="0" applyFont="1" applyFill="1"/>
    <xf numFmtId="0" fontId="7" fillId="2" borderId="1" xfId="8" applyNumberFormat="1" applyFont="1" applyFill="1" applyBorder="1" applyAlignment="1">
      <alignment horizontal="center" vertical="center"/>
    </xf>
    <xf numFmtId="0" fontId="37" fillId="4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0" fillId="0" borderId="2" xfId="12" applyFont="1" applyBorder="1" applyAlignment="1">
      <alignment vertical="top" wrapText="1"/>
    </xf>
    <xf numFmtId="0" fontId="30" fillId="0" borderId="2" xfId="12" applyFont="1" applyBorder="1" applyAlignment="1">
      <alignment horizontal="right" vertical="top" wrapText="1"/>
    </xf>
    <xf numFmtId="0" fontId="31" fillId="0" borderId="3" xfId="12" applyFont="1" applyBorder="1" applyAlignment="1">
      <alignment horizontal="center" vertical="top"/>
    </xf>
    <xf numFmtId="0" fontId="26" fillId="0" borderId="0" xfId="12" applyFont="1" applyAlignment="1">
      <alignment horizontal="center"/>
    </xf>
    <xf numFmtId="0" fontId="27" fillId="0" borderId="1" xfId="12" applyFont="1" applyBorder="1" applyAlignment="1">
      <alignment horizontal="center" vertical="center" wrapText="1"/>
    </xf>
    <xf numFmtId="0" fontId="27" fillId="0" borderId="11" xfId="12" applyFont="1" applyBorder="1" applyAlignment="1">
      <alignment horizontal="center" vertical="center"/>
    </xf>
    <xf numFmtId="0" fontId="27" fillId="0" borderId="12" xfId="12" applyFont="1" applyBorder="1" applyAlignment="1">
      <alignment horizontal="center" vertical="center"/>
    </xf>
    <xf numFmtId="0" fontId="28" fillId="0" borderId="1" xfId="12" applyFont="1" applyBorder="1" applyAlignment="1">
      <alignment horizontal="left" vertical="center" wrapText="1"/>
    </xf>
    <xf numFmtId="0" fontId="29" fillId="0" borderId="1" xfId="12" applyFont="1" applyBorder="1" applyAlignment="1">
      <alignment horizontal="left" vertical="center" wrapText="1"/>
    </xf>
    <xf numFmtId="49" fontId="16" fillId="0" borderId="11" xfId="12" applyNumberFormat="1" applyFont="1" applyBorder="1" applyAlignment="1">
      <alignment horizontal="left" vertical="top" wrapText="1"/>
    </xf>
    <xf numFmtId="49" fontId="16" fillId="0" borderId="10" xfId="12" applyNumberFormat="1" applyFont="1" applyBorder="1" applyAlignment="1">
      <alignment horizontal="left" vertical="top" wrapText="1"/>
    </xf>
    <xf numFmtId="49" fontId="16" fillId="0" borderId="12" xfId="12" applyNumberFormat="1" applyFont="1" applyBorder="1" applyAlignment="1">
      <alignment horizontal="left" vertical="top" wrapText="1"/>
    </xf>
    <xf numFmtId="49" fontId="16" fillId="4" borderId="11" xfId="12" applyNumberFormat="1" applyFont="1" applyFill="1" applyBorder="1" applyAlignment="1">
      <alignment horizontal="left" vertical="top" wrapText="1"/>
    </xf>
    <xf numFmtId="49" fontId="16" fillId="4" borderId="10" xfId="12" applyNumberFormat="1" applyFont="1" applyFill="1" applyBorder="1" applyAlignment="1">
      <alignment horizontal="left" vertical="top" wrapText="1"/>
    </xf>
    <xf numFmtId="49" fontId="16" fillId="4" borderId="12" xfId="12" applyNumberFormat="1" applyFont="1" applyFill="1" applyBorder="1" applyAlignment="1">
      <alignment horizontal="left" vertical="top" wrapText="1"/>
    </xf>
    <xf numFmtId="49" fontId="15" fillId="0" borderId="11" xfId="12" applyNumberFormat="1" applyFont="1" applyBorder="1" applyAlignment="1">
      <alignment horizontal="left" vertical="top" wrapText="1"/>
    </xf>
    <xf numFmtId="49" fontId="15" fillId="0" borderId="10" xfId="12" applyNumberFormat="1" applyFont="1" applyBorder="1" applyAlignment="1">
      <alignment horizontal="left" vertical="top" wrapText="1"/>
    </xf>
    <xf numFmtId="49" fontId="15" fillId="0" borderId="12" xfId="12" applyNumberFormat="1" applyFont="1" applyBorder="1" applyAlignment="1">
      <alignment horizontal="left" vertical="top" wrapText="1"/>
    </xf>
    <xf numFmtId="0" fontId="16" fillId="0" borderId="1" xfId="12" applyFont="1" applyBorder="1" applyAlignment="1">
      <alignment horizontal="left" vertical="top" wrapText="1"/>
    </xf>
    <xf numFmtId="0" fontId="15" fillId="0" borderId="10" xfId="12" applyFont="1" applyBorder="1" applyAlignment="1">
      <alignment horizontal="left" vertical="top" wrapText="1"/>
    </xf>
    <xf numFmtId="0" fontId="15" fillId="0" borderId="12" xfId="12" applyFont="1" applyBorder="1" applyAlignment="1">
      <alignment horizontal="left" vertical="top" wrapText="1"/>
    </xf>
    <xf numFmtId="49" fontId="21" fillId="0" borderId="11" xfId="12" applyNumberFormat="1" applyFont="1" applyBorder="1" applyAlignment="1">
      <alignment horizontal="left" vertical="center" wrapText="1"/>
    </xf>
    <xf numFmtId="49" fontId="21" fillId="0" borderId="10" xfId="12" applyNumberFormat="1" applyFont="1" applyBorder="1" applyAlignment="1">
      <alignment horizontal="left" vertical="center" wrapText="1"/>
    </xf>
    <xf numFmtId="49" fontId="21" fillId="0" borderId="12" xfId="12" applyNumberFormat="1" applyFont="1" applyBorder="1" applyAlignment="1">
      <alignment horizontal="left" vertical="center" wrapText="1"/>
    </xf>
    <xf numFmtId="49" fontId="21" fillId="0" borderId="4" xfId="12" applyNumberFormat="1" applyFont="1" applyBorder="1" applyAlignment="1">
      <alignment horizontal="center" vertical="center" wrapText="1"/>
    </xf>
    <xf numFmtId="49" fontId="21" fillId="0" borderId="8" xfId="12" applyNumberFormat="1" applyFont="1" applyBorder="1" applyAlignment="1">
      <alignment horizontal="center" vertical="center" wrapText="1"/>
    </xf>
    <xf numFmtId="49" fontId="21" fillId="0" borderId="1" xfId="12" applyNumberFormat="1" applyFont="1" applyBorder="1" applyAlignment="1">
      <alignment horizontal="center" vertical="center"/>
    </xf>
    <xf numFmtId="49" fontId="23" fillId="0" borderId="11" xfId="12" applyNumberFormat="1" applyFont="1" applyBorder="1" applyAlignment="1">
      <alignment horizontal="left" vertical="center" wrapText="1"/>
    </xf>
    <xf numFmtId="49" fontId="23" fillId="0" borderId="10" xfId="12" applyNumberFormat="1" applyFont="1" applyBorder="1" applyAlignment="1">
      <alignment horizontal="left" vertical="center" wrapText="1"/>
    </xf>
    <xf numFmtId="49" fontId="23" fillId="0" borderId="12" xfId="12" applyNumberFormat="1" applyFont="1" applyBorder="1" applyAlignment="1">
      <alignment horizontal="left" vertical="center" wrapText="1"/>
    </xf>
    <xf numFmtId="0" fontId="9" fillId="0" borderId="2" xfId="12" applyFont="1" applyBorder="1" applyAlignment="1">
      <alignment horizontal="left" wrapText="1"/>
    </xf>
    <xf numFmtId="0" fontId="20" fillId="0" borderId="2" xfId="12" applyFont="1" applyBorder="1" applyAlignment="1">
      <alignment horizontal="left" wrapText="1"/>
    </xf>
    <xf numFmtId="49" fontId="21" fillId="0" borderId="1" xfId="12" applyNumberFormat="1" applyFont="1" applyBorder="1" applyAlignment="1">
      <alignment horizontal="center" vertical="center" wrapText="1"/>
    </xf>
    <xf numFmtId="49" fontId="21" fillId="0" borderId="11" xfId="12" applyNumberFormat="1" applyFont="1" applyBorder="1" applyAlignment="1">
      <alignment horizontal="center" vertical="center" wrapText="1"/>
    </xf>
    <xf numFmtId="49" fontId="21" fillId="0" borderId="12" xfId="12" applyNumberFormat="1" applyFont="1" applyBorder="1" applyAlignment="1">
      <alignment horizontal="center" vertical="center" wrapText="1"/>
    </xf>
    <xf numFmtId="49" fontId="21" fillId="0" borderId="10" xfId="12" applyNumberFormat="1" applyFont="1" applyBorder="1" applyAlignment="1">
      <alignment horizontal="center" vertical="center" wrapText="1"/>
    </xf>
    <xf numFmtId="49" fontId="21" fillId="0" borderId="13" xfId="12" applyNumberFormat="1" applyFont="1" applyBorder="1" applyAlignment="1">
      <alignment horizontal="center" vertical="center" wrapText="1"/>
    </xf>
    <xf numFmtId="49" fontId="21" fillId="0" borderId="14" xfId="12" applyNumberFormat="1" applyFont="1" applyBorder="1" applyAlignment="1">
      <alignment horizontal="center" vertical="center" wrapText="1"/>
    </xf>
    <xf numFmtId="49" fontId="21" fillId="0" borderId="15" xfId="12" applyNumberFormat="1" applyFont="1" applyBorder="1" applyAlignment="1">
      <alignment horizontal="center" vertical="center" wrapText="1"/>
    </xf>
    <xf numFmtId="49" fontId="21" fillId="0" borderId="16" xfId="12" applyNumberFormat="1" applyFont="1" applyBorder="1" applyAlignment="1">
      <alignment horizontal="center" vertical="center" wrapText="1"/>
    </xf>
    <xf numFmtId="0" fontId="1" fillId="0" borderId="2" xfId="12" applyFont="1" applyBorder="1" applyAlignment="1">
      <alignment horizontal="center" wrapText="1"/>
    </xf>
    <xf numFmtId="49" fontId="17" fillId="0" borderId="3" xfId="12" applyNumberFormat="1" applyFont="1" applyBorder="1" applyAlignment="1">
      <alignment horizontal="center" vertical="top"/>
    </xf>
    <xf numFmtId="49" fontId="18" fillId="0" borderId="2" xfId="12" applyNumberFormat="1" applyFont="1" applyBorder="1" applyAlignment="1">
      <alignment horizontal="center"/>
    </xf>
    <xf numFmtId="49" fontId="16" fillId="0" borderId="0" xfId="12" applyNumberFormat="1" applyFont="1" applyAlignment="1">
      <alignment horizontal="center" vertical="top"/>
    </xf>
    <xf numFmtId="49" fontId="15" fillId="0" borderId="0" xfId="12" applyNumberFormat="1" applyFont="1" applyAlignment="1">
      <alignment horizontal="left" vertical="top"/>
    </xf>
    <xf numFmtId="49" fontId="15" fillId="0" borderId="0" xfId="12" applyNumberFormat="1" applyFont="1" applyAlignment="1">
      <alignment vertical="top" wrapText="1"/>
    </xf>
    <xf numFmtId="49" fontId="15" fillId="0" borderId="0" xfId="12" applyNumberFormat="1" applyFont="1" applyAlignment="1">
      <alignment horizontal="left" vertical="top" wrapText="1"/>
    </xf>
  </cellXfs>
  <cellStyles count="13">
    <cellStyle name="ЛокСмета" xfId="1" xr:uid="{00000000-0005-0000-0000-000000000000}"/>
    <cellStyle name="Обычный" xfId="0" builtinId="0"/>
    <cellStyle name="Обычный 134 2" xfId="2" xr:uid="{00000000-0005-0000-0000-000002000000}"/>
    <cellStyle name="Обычный 174" xfId="3" xr:uid="{00000000-0005-0000-0000-000003000000}"/>
    <cellStyle name="Обычный 2" xfId="4" xr:uid="{00000000-0005-0000-0000-000004000000}"/>
    <cellStyle name="Обычный 3" xfId="5" xr:uid="{00000000-0005-0000-0000-000005000000}"/>
    <cellStyle name="Обычный 4" xfId="12" xr:uid="{04DC7282-8FBF-4618-B8EA-0E2B78F3AA1B}"/>
    <cellStyle name="Стиль 1" xfId="6" xr:uid="{00000000-0005-0000-0000-000007000000}"/>
    <cellStyle name="Стиль 1 2" xfId="7" xr:uid="{00000000-0005-0000-0000-000008000000}"/>
    <cellStyle name="Финансовый" xfId="8" builtinId="3"/>
    <cellStyle name="Финансовый 2" xfId="9" xr:uid="{00000000-0005-0000-0000-00000A000000}"/>
    <cellStyle name="Финансовый 3" xfId="10" xr:uid="{00000000-0005-0000-0000-00000B000000}"/>
    <cellStyle name="Финансовый 4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I55"/>
  <sheetViews>
    <sheetView tabSelected="1" view="pageBreakPreview" zoomScale="85" zoomScaleNormal="85" zoomScaleSheetLayoutView="85" workbookViewId="0">
      <selection activeCell="C31" sqref="C31"/>
    </sheetView>
  </sheetViews>
  <sheetFormatPr defaultRowHeight="15.75" x14ac:dyDescent="0.25"/>
  <cols>
    <col min="1" max="1" width="10.28515625" style="2" customWidth="1"/>
    <col min="2" max="2" width="21.85546875" style="2" customWidth="1"/>
    <col min="3" max="3" width="51.5703125" style="2" customWidth="1"/>
    <col min="4" max="4" width="15.42578125" style="2" customWidth="1"/>
    <col min="5" max="5" width="16.42578125" style="2" customWidth="1"/>
    <col min="6" max="6" width="16.5703125" style="2" customWidth="1"/>
    <col min="7" max="7" width="15.85546875" style="2" customWidth="1"/>
    <col min="8" max="8" width="25.28515625" style="2" customWidth="1"/>
    <col min="9" max="16384" width="9.140625" style="2"/>
  </cols>
  <sheetData>
    <row r="1" spans="1:9" ht="69.599999999999994" customHeight="1" x14ac:dyDescent="0.25">
      <c r="A1" s="176" t="s">
        <v>261</v>
      </c>
      <c r="B1" s="176"/>
      <c r="C1" s="176"/>
      <c r="D1" s="176"/>
      <c r="E1" s="176"/>
      <c r="F1" s="176"/>
      <c r="G1" s="176"/>
      <c r="H1" s="176"/>
    </row>
    <row r="2" spans="1:9" ht="18.75" x14ac:dyDescent="0.3">
      <c r="A2" s="178"/>
      <c r="B2" s="178"/>
      <c r="C2" s="178"/>
      <c r="D2" s="178"/>
      <c r="E2" s="178"/>
      <c r="F2" s="178"/>
      <c r="G2" s="178"/>
      <c r="H2" s="178"/>
    </row>
    <row r="3" spans="1:9" ht="18.75" x14ac:dyDescent="0.3">
      <c r="A3" s="5" t="s">
        <v>1</v>
      </c>
      <c r="B3" s="5"/>
      <c r="C3" s="5"/>
      <c r="D3" s="5"/>
      <c r="E3" s="5"/>
      <c r="F3" s="5"/>
      <c r="G3" s="5"/>
      <c r="H3" s="19">
        <v>46119</v>
      </c>
    </row>
    <row r="4" spans="1:9" ht="18.75" x14ac:dyDescent="0.3">
      <c r="A4" s="5" t="s">
        <v>2</v>
      </c>
      <c r="B4" s="5"/>
      <c r="C4" s="5"/>
      <c r="D4" s="5"/>
      <c r="E4" s="5"/>
      <c r="F4" s="5"/>
      <c r="G4" s="5"/>
      <c r="H4" s="5"/>
    </row>
    <row r="5" spans="1:9" ht="18.75" x14ac:dyDescent="0.3">
      <c r="A5" s="175" t="s">
        <v>18</v>
      </c>
      <c r="B5" s="175"/>
      <c r="C5" s="175"/>
      <c r="D5" s="175"/>
      <c r="E5" s="175"/>
      <c r="F5" s="175"/>
      <c r="G5" s="175"/>
      <c r="H5" s="175"/>
    </row>
    <row r="6" spans="1:9" s="1" customFormat="1" ht="22.5" x14ac:dyDescent="0.2">
      <c r="A6" s="172" t="s">
        <v>4</v>
      </c>
      <c r="B6" s="172"/>
      <c r="C6" s="172"/>
      <c r="D6" s="172"/>
      <c r="E6" s="172"/>
      <c r="F6" s="172"/>
      <c r="G6" s="172"/>
      <c r="H6" s="172"/>
    </row>
    <row r="7" spans="1:9" ht="18.75" x14ac:dyDescent="0.3">
      <c r="A7" s="5" t="s">
        <v>10</v>
      </c>
      <c r="B7" s="5"/>
      <c r="C7" s="5"/>
      <c r="D7" s="5"/>
      <c r="E7" s="5"/>
      <c r="F7" s="5"/>
      <c r="G7" s="5"/>
      <c r="H7" s="5"/>
    </row>
    <row r="8" spans="1:9" ht="18.75" x14ac:dyDescent="0.3">
      <c r="A8" s="6" t="s">
        <v>15</v>
      </c>
      <c r="B8" s="6"/>
      <c r="C8" s="6"/>
      <c r="D8" s="6"/>
      <c r="E8" s="6"/>
      <c r="F8" s="6"/>
      <c r="G8" s="6"/>
      <c r="H8" s="6"/>
    </row>
    <row r="9" spans="1:9" s="1" customFormat="1" ht="22.5" x14ac:dyDescent="0.2">
      <c r="A9" s="172" t="s">
        <v>5</v>
      </c>
      <c r="B9" s="172"/>
      <c r="C9" s="172"/>
      <c r="D9" s="172"/>
      <c r="E9" s="172"/>
      <c r="F9" s="172"/>
      <c r="G9" s="172"/>
      <c r="H9" s="172"/>
    </row>
    <row r="10" spans="1:9" ht="18.75" x14ac:dyDescent="0.3">
      <c r="A10" s="7" t="s">
        <v>8</v>
      </c>
      <c r="B10" s="5"/>
      <c r="C10" s="5"/>
      <c r="D10" s="5"/>
      <c r="E10" s="5"/>
      <c r="F10" s="5"/>
      <c r="G10" s="5"/>
      <c r="H10" s="5"/>
    </row>
    <row r="11" spans="1:9" ht="18.75" x14ac:dyDescent="0.3">
      <c r="A11" s="7" t="s">
        <v>3</v>
      </c>
      <c r="B11" s="5"/>
      <c r="C11" s="5"/>
      <c r="D11" s="5"/>
      <c r="E11" s="5"/>
      <c r="F11" s="5"/>
      <c r="G11" s="5"/>
      <c r="H11" s="5"/>
    </row>
    <row r="12" spans="1:9" s="4" customFormat="1" ht="18.75" x14ac:dyDescent="0.3">
      <c r="A12" s="8" t="s">
        <v>25</v>
      </c>
      <c r="B12" s="8"/>
      <c r="C12" s="8"/>
      <c r="D12" s="8"/>
      <c r="E12" s="8"/>
      <c r="F12" s="8"/>
      <c r="G12" s="8"/>
      <c r="H12" s="8"/>
      <c r="I12" s="31"/>
    </row>
    <row r="13" spans="1:9" s="4" customFormat="1" ht="18.75" x14ac:dyDescent="0.25">
      <c r="A13" s="10" t="s">
        <v>26</v>
      </c>
      <c r="B13" s="10"/>
      <c r="C13" s="10"/>
      <c r="D13" s="10"/>
      <c r="E13" s="10"/>
      <c r="F13" s="10"/>
      <c r="G13" s="10" t="s">
        <v>27</v>
      </c>
      <c r="H13" s="10"/>
      <c r="I13" s="31"/>
    </row>
    <row r="14" spans="1:9" s="1" customFormat="1" ht="13.15" customHeight="1" x14ac:dyDescent="0.2">
      <c r="A14" s="172" t="s">
        <v>0</v>
      </c>
      <c r="B14" s="172"/>
      <c r="C14" s="172"/>
      <c r="D14" s="172"/>
      <c r="E14" s="172"/>
      <c r="F14" s="172"/>
      <c r="G14" s="172"/>
      <c r="H14" s="172"/>
    </row>
    <row r="15" spans="1:9" s="4" customFormat="1" ht="18.75" x14ac:dyDescent="0.3">
      <c r="A15" s="8" t="s">
        <v>12</v>
      </c>
      <c r="B15" s="9"/>
      <c r="C15" s="9"/>
      <c r="D15" s="8"/>
      <c r="E15" s="8"/>
      <c r="F15" s="8"/>
      <c r="G15" s="8"/>
      <c r="H15" s="8"/>
    </row>
    <row r="16" spans="1:9" s="4" customFormat="1" ht="18.75" customHeight="1" x14ac:dyDescent="0.3">
      <c r="A16" s="174" t="s">
        <v>9</v>
      </c>
      <c r="B16" s="174"/>
      <c r="C16" s="174"/>
      <c r="D16" s="13"/>
      <c r="E16" s="13"/>
      <c r="F16" s="13"/>
      <c r="G16" s="18" t="s">
        <v>13</v>
      </c>
      <c r="H16" s="13"/>
    </row>
    <row r="17" spans="1:8" s="1" customFormat="1" ht="15.6" customHeight="1" x14ac:dyDescent="0.2">
      <c r="A17" s="172" t="s">
        <v>0</v>
      </c>
      <c r="B17" s="172"/>
      <c r="C17" s="172"/>
      <c r="D17" s="172"/>
      <c r="E17" s="172"/>
      <c r="F17" s="172"/>
      <c r="G17" s="172"/>
      <c r="H17" s="172"/>
    </row>
    <row r="18" spans="1:8" s="4" customFormat="1" ht="18.75" x14ac:dyDescent="0.3">
      <c r="A18" s="8" t="s">
        <v>23</v>
      </c>
      <c r="B18" s="8"/>
      <c r="C18" s="8"/>
      <c r="D18" s="8"/>
      <c r="E18" s="8"/>
      <c r="F18" s="8"/>
      <c r="G18" s="8"/>
      <c r="H18" s="8"/>
    </row>
    <row r="19" spans="1:8" s="4" customFormat="1" ht="18.75" x14ac:dyDescent="0.3">
      <c r="A19" s="8" t="s">
        <v>14</v>
      </c>
      <c r="B19" s="8"/>
      <c r="C19" s="8"/>
      <c r="D19" s="8"/>
      <c r="E19" s="8"/>
      <c r="F19" s="8"/>
      <c r="G19" s="8"/>
      <c r="H19" s="8"/>
    </row>
    <row r="20" spans="1:8" s="4" customFormat="1" ht="18.75" customHeight="1" x14ac:dyDescent="0.25">
      <c r="A20" s="177" t="s">
        <v>9</v>
      </c>
      <c r="B20" s="177"/>
      <c r="C20" s="177"/>
      <c r="D20" s="10"/>
      <c r="E20" s="10"/>
      <c r="F20" s="10"/>
      <c r="G20" s="18" t="s">
        <v>24</v>
      </c>
      <c r="H20" s="10"/>
    </row>
    <row r="21" spans="1:8" s="1" customFormat="1" ht="15" customHeight="1" x14ac:dyDescent="0.2">
      <c r="A21" s="172" t="s">
        <v>0</v>
      </c>
      <c r="B21" s="172"/>
      <c r="C21" s="172"/>
      <c r="D21" s="172"/>
      <c r="E21" s="172"/>
      <c r="F21" s="172"/>
      <c r="G21" s="172"/>
      <c r="H21" s="172"/>
    </row>
    <row r="22" spans="1:8" s="4" customFormat="1" ht="18.75" x14ac:dyDescent="0.3">
      <c r="A22" s="11" t="s">
        <v>11</v>
      </c>
      <c r="B22" s="8"/>
      <c r="C22" s="8"/>
      <c r="D22" s="8"/>
      <c r="E22" s="8"/>
      <c r="F22" s="8"/>
      <c r="G22" s="8"/>
      <c r="H22" s="8"/>
    </row>
    <row r="23" spans="1:8" s="4" customFormat="1" ht="18.75" x14ac:dyDescent="0.25">
      <c r="A23" s="10" t="s">
        <v>17</v>
      </c>
      <c r="B23" s="10"/>
      <c r="C23" s="10"/>
      <c r="D23" s="10"/>
      <c r="E23" s="10"/>
      <c r="F23" s="10"/>
      <c r="G23" s="10" t="s">
        <v>16</v>
      </c>
      <c r="H23" s="10"/>
    </row>
    <row r="24" spans="1:8" s="1" customFormat="1" ht="16.149999999999999" customHeight="1" x14ac:dyDescent="0.2">
      <c r="A24" s="172" t="s">
        <v>0</v>
      </c>
      <c r="B24" s="172"/>
      <c r="C24" s="172"/>
      <c r="D24" s="172"/>
      <c r="E24" s="172"/>
      <c r="F24" s="172"/>
      <c r="G24" s="172"/>
      <c r="H24" s="172"/>
    </row>
    <row r="25" spans="1:8" s="1" customFormat="1" ht="22.5" x14ac:dyDescent="0.2">
      <c r="A25" s="27" t="s">
        <v>19</v>
      </c>
      <c r="B25" s="20"/>
      <c r="C25" s="20"/>
      <c r="D25" s="20"/>
      <c r="E25" s="20"/>
      <c r="F25" s="20"/>
      <c r="G25" s="20"/>
      <c r="H25" s="20"/>
    </row>
    <row r="26" spans="1:8" ht="131.44999999999999" customHeight="1" x14ac:dyDescent="0.25">
      <c r="A26" s="171" t="s">
        <v>263</v>
      </c>
      <c r="B26" s="171"/>
      <c r="C26" s="171"/>
      <c r="D26" s="171"/>
      <c r="E26" s="171"/>
      <c r="F26" s="171"/>
      <c r="G26" s="171"/>
      <c r="H26" s="171"/>
    </row>
    <row r="27" spans="1:8" s="1" customFormat="1" ht="15" customHeight="1" x14ac:dyDescent="0.2">
      <c r="A27" s="172" t="s">
        <v>6</v>
      </c>
      <c r="B27" s="172"/>
      <c r="C27" s="172"/>
      <c r="D27" s="172"/>
      <c r="E27" s="172"/>
      <c r="F27" s="172"/>
      <c r="G27" s="172"/>
      <c r="H27" s="172"/>
    </row>
    <row r="28" spans="1:8" s="3" customFormat="1" ht="20.45" customHeight="1" x14ac:dyDescent="0.3">
      <c r="A28" s="26" t="s">
        <v>20</v>
      </c>
      <c r="B28" s="26"/>
      <c r="C28" s="7"/>
      <c r="D28" s="7"/>
      <c r="E28" s="7"/>
      <c r="F28" s="7"/>
      <c r="G28" s="7"/>
      <c r="H28" s="7"/>
    </row>
    <row r="29" spans="1:8" s="3" customFormat="1" ht="86.45" customHeight="1" x14ac:dyDescent="0.25">
      <c r="A29" s="166" t="s">
        <v>273</v>
      </c>
      <c r="B29" s="167"/>
      <c r="C29" s="167"/>
      <c r="D29" s="167"/>
      <c r="E29" s="167"/>
      <c r="F29" s="167"/>
      <c r="G29" s="167"/>
      <c r="H29" s="167"/>
    </row>
    <row r="30" spans="1:8" s="3" customFormat="1" ht="15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8" s="3" customFormat="1" ht="20.45" customHeight="1" x14ac:dyDescent="0.3">
      <c r="A31" s="25" t="s">
        <v>21</v>
      </c>
      <c r="B31" s="23"/>
      <c r="C31" s="22"/>
      <c r="D31" s="22"/>
      <c r="E31" s="22"/>
      <c r="F31" s="22"/>
      <c r="G31" s="22"/>
      <c r="H31" s="22"/>
    </row>
    <row r="32" spans="1:8" s="3" customFormat="1" ht="100.15" customHeight="1" x14ac:dyDescent="0.3">
      <c r="A32" s="170" t="s">
        <v>264</v>
      </c>
      <c r="B32" s="170"/>
      <c r="C32" s="170"/>
      <c r="D32" s="170"/>
      <c r="E32" s="170"/>
      <c r="F32" s="170"/>
      <c r="G32" s="170"/>
      <c r="H32" s="170"/>
    </row>
    <row r="33" spans="1:8" s="3" customFormat="1" ht="15" customHeight="1" x14ac:dyDescent="0.25">
      <c r="A33" s="29"/>
      <c r="B33" s="29"/>
      <c r="C33" s="29"/>
      <c r="D33" s="29"/>
      <c r="E33" s="29"/>
      <c r="F33" s="29"/>
      <c r="G33" s="29"/>
      <c r="H33" s="29"/>
    </row>
    <row r="34" spans="1:8" s="3" customFormat="1" ht="20.45" customHeight="1" x14ac:dyDescent="0.3">
      <c r="A34" s="28" t="s">
        <v>22</v>
      </c>
      <c r="B34" s="24"/>
      <c r="C34" s="21"/>
      <c r="D34" s="21"/>
      <c r="E34" s="21"/>
      <c r="F34" s="21"/>
      <c r="G34" s="21"/>
      <c r="H34" s="21"/>
    </row>
    <row r="35" spans="1:8" s="3" customFormat="1" ht="38.450000000000003" customHeight="1" x14ac:dyDescent="0.25">
      <c r="A35" s="171" t="s">
        <v>265</v>
      </c>
      <c r="B35" s="171"/>
      <c r="C35" s="171"/>
      <c r="D35" s="171"/>
      <c r="E35" s="171"/>
      <c r="F35" s="171"/>
      <c r="G35" s="171"/>
      <c r="H35" s="171"/>
    </row>
    <row r="36" spans="1:8" s="1" customFormat="1" ht="10.15" customHeight="1" x14ac:dyDescent="0.2">
      <c r="A36" s="173"/>
      <c r="B36" s="173"/>
      <c r="C36" s="173"/>
      <c r="D36" s="173"/>
      <c r="E36" s="173"/>
      <c r="F36" s="173"/>
      <c r="G36" s="173"/>
      <c r="H36" s="173"/>
    </row>
    <row r="37" spans="1:8" s="15" customFormat="1" ht="18.75" x14ac:dyDescent="0.3">
      <c r="A37" s="11" t="str">
        <f>A11</f>
        <v xml:space="preserve">Представитель заказчика </v>
      </c>
      <c r="B37" s="11"/>
      <c r="C37" s="11"/>
      <c r="D37" s="11"/>
      <c r="E37" s="11"/>
      <c r="F37" s="11"/>
      <c r="G37" s="11"/>
      <c r="H37" s="11"/>
    </row>
    <row r="38" spans="1:8" s="4" customFormat="1" ht="18.75" x14ac:dyDescent="0.3">
      <c r="A38" s="12" t="str">
        <f>A12</f>
        <v>Руководитель проектного офиса</v>
      </c>
      <c r="B38" s="12"/>
      <c r="C38" s="12"/>
      <c r="D38" s="12"/>
      <c r="E38" s="12"/>
      <c r="F38" s="12"/>
      <c r="G38" s="12"/>
      <c r="H38" s="12"/>
    </row>
    <row r="39" spans="1:8" s="4" customFormat="1" ht="18.75" x14ac:dyDescent="0.3">
      <c r="A39" s="13" t="str">
        <f>A13</f>
        <v>ООО «ЕТУ"</v>
      </c>
      <c r="B39" s="10"/>
      <c r="C39" s="10"/>
      <c r="D39" s="10"/>
      <c r="E39" s="10"/>
      <c r="F39" s="10"/>
      <c r="G39" s="10" t="str">
        <f>G13</f>
        <v>Гуляев Е.В.</v>
      </c>
      <c r="H39" s="10"/>
    </row>
    <row r="40" spans="1:8" s="1" customFormat="1" ht="19.899999999999999" customHeight="1" x14ac:dyDescent="0.3">
      <c r="A40" s="169" t="s">
        <v>7</v>
      </c>
      <c r="B40" s="169"/>
      <c r="C40" s="169"/>
      <c r="D40" s="169"/>
      <c r="E40" s="169"/>
      <c r="F40" s="169"/>
      <c r="G40" s="169"/>
      <c r="H40" s="169"/>
    </row>
    <row r="41" spans="1:8" s="4" customFormat="1" ht="18.75" x14ac:dyDescent="0.3">
      <c r="A41" s="12" t="str">
        <f>A15</f>
        <v>Главный инженер проектов</v>
      </c>
      <c r="B41" s="12"/>
      <c r="C41" s="12"/>
      <c r="D41" s="12"/>
      <c r="E41" s="12"/>
      <c r="F41" s="12"/>
      <c r="G41" s="12"/>
      <c r="H41" s="12"/>
    </row>
    <row r="42" spans="1:8" s="4" customFormat="1" ht="18.75" x14ac:dyDescent="0.3">
      <c r="A42" s="13" t="str">
        <f>A16</f>
        <v>ООО "ЕТУ"</v>
      </c>
      <c r="B42" s="10"/>
      <c r="C42" s="10"/>
      <c r="D42" s="10"/>
      <c r="E42" s="10"/>
      <c r="F42" s="10"/>
      <c r="G42" s="10" t="str">
        <f>G16</f>
        <v>Егоров Л.В.</v>
      </c>
      <c r="H42" s="10"/>
    </row>
    <row r="43" spans="1:8" s="1" customFormat="1" ht="22.5" x14ac:dyDescent="0.3">
      <c r="A43" s="169" t="s">
        <v>7</v>
      </c>
      <c r="B43" s="169"/>
      <c r="C43" s="169"/>
      <c r="D43" s="169"/>
      <c r="E43" s="169"/>
      <c r="F43" s="169"/>
      <c r="G43" s="169"/>
      <c r="H43" s="169"/>
    </row>
    <row r="44" spans="1:8" s="1" customFormat="1" ht="5.45" customHeight="1" x14ac:dyDescent="0.3">
      <c r="A44" s="14"/>
      <c r="B44" s="14"/>
      <c r="C44" s="14"/>
      <c r="D44" s="14"/>
      <c r="E44" s="14"/>
      <c r="F44" s="14"/>
      <c r="G44" s="14"/>
      <c r="H44" s="14"/>
    </row>
    <row r="45" spans="1:8" s="4" customFormat="1" ht="18.75" x14ac:dyDescent="0.3">
      <c r="A45" s="12" t="str">
        <f>A18</f>
        <v>Заместитель руководителя направления по строительству</v>
      </c>
      <c r="B45" s="14"/>
      <c r="C45" s="14"/>
      <c r="D45" s="14"/>
      <c r="E45" s="14"/>
      <c r="F45" s="14"/>
      <c r="G45" s="14"/>
      <c r="H45" s="14"/>
    </row>
    <row r="46" spans="1:8" s="4" customFormat="1" ht="18.75" x14ac:dyDescent="0.3">
      <c r="A46" s="12" t="str">
        <f>A19</f>
        <v>объектов минеральных грузов</v>
      </c>
      <c r="B46" s="14"/>
      <c r="C46" s="14"/>
      <c r="D46" s="14"/>
      <c r="E46" s="14"/>
      <c r="F46" s="14"/>
      <c r="G46" s="14"/>
      <c r="H46" s="14"/>
    </row>
    <row r="47" spans="1:8" s="4" customFormat="1" ht="18.75" x14ac:dyDescent="0.3">
      <c r="A47" s="13" t="str">
        <f>A20</f>
        <v>ООО "ЕТУ"</v>
      </c>
      <c r="B47" s="13"/>
      <c r="C47" s="13"/>
      <c r="D47" s="13"/>
      <c r="E47" s="13"/>
      <c r="F47" s="13"/>
      <c r="G47" s="13" t="str">
        <f>G20</f>
        <v>Боровков А.Ю.</v>
      </c>
      <c r="H47" s="13"/>
    </row>
    <row r="48" spans="1:8" s="4" customFormat="1" ht="22.5" x14ac:dyDescent="0.3">
      <c r="A48" s="169" t="s">
        <v>7</v>
      </c>
      <c r="B48" s="169"/>
      <c r="C48" s="169"/>
      <c r="D48" s="169"/>
      <c r="E48" s="169"/>
      <c r="F48" s="169"/>
      <c r="G48" s="169"/>
      <c r="H48" s="169"/>
    </row>
    <row r="49" spans="1:8" s="4" customFormat="1" ht="9.6" customHeight="1" x14ac:dyDescent="0.3">
      <c r="A49" s="14"/>
      <c r="B49" s="14"/>
      <c r="C49" s="14"/>
      <c r="D49" s="14"/>
      <c r="E49" s="14"/>
      <c r="F49" s="14"/>
      <c r="G49" s="14"/>
      <c r="H49" s="14"/>
    </row>
    <row r="50" spans="1:8" s="4" customFormat="1" ht="3" customHeight="1" x14ac:dyDescent="0.3">
      <c r="A50" s="14"/>
      <c r="B50" s="14"/>
      <c r="C50" s="14"/>
      <c r="D50" s="14"/>
      <c r="E50" s="14"/>
      <c r="F50" s="14"/>
      <c r="G50" s="14"/>
      <c r="H50" s="14"/>
    </row>
    <row r="51" spans="1:8" s="15" customFormat="1" ht="18.75" x14ac:dyDescent="0.3">
      <c r="A51" s="16" t="str">
        <f>A22</f>
        <v xml:space="preserve">Представитель подрядной строительной организации </v>
      </c>
      <c r="B51" s="17"/>
      <c r="C51" s="17"/>
      <c r="D51" s="17"/>
      <c r="E51" s="17"/>
      <c r="F51" s="17"/>
      <c r="G51" s="17"/>
      <c r="H51" s="17"/>
    </row>
    <row r="52" spans="1:8" s="4" customFormat="1" ht="18.75" x14ac:dyDescent="0.3">
      <c r="A52" s="13" t="str">
        <f>A23</f>
        <v>Руководитель проекта ООО «КиКГЕОСТРОЙ»</v>
      </c>
      <c r="B52" s="13"/>
      <c r="C52" s="13"/>
      <c r="D52" s="13"/>
      <c r="E52" s="13"/>
      <c r="F52" s="13"/>
      <c r="G52" s="13" t="str">
        <f>G23</f>
        <v>Шевчук  К.А.</v>
      </c>
      <c r="H52" s="13"/>
    </row>
    <row r="53" spans="1:8" s="1" customFormat="1" ht="13.15" customHeight="1" x14ac:dyDescent="0.2">
      <c r="A53" s="172" t="s">
        <v>7</v>
      </c>
      <c r="B53" s="172"/>
      <c r="C53" s="172"/>
      <c r="D53" s="172"/>
      <c r="E53" s="172"/>
      <c r="F53" s="172"/>
      <c r="G53" s="172"/>
      <c r="H53" s="172"/>
    </row>
    <row r="54" spans="1:8" s="1" customFormat="1" ht="8.4499999999999993" customHeight="1" x14ac:dyDescent="0.2">
      <c r="A54" s="168"/>
      <c r="B54" s="168"/>
      <c r="C54" s="168"/>
      <c r="D54" s="168"/>
      <c r="E54" s="168"/>
      <c r="F54" s="168"/>
      <c r="G54" s="168"/>
      <c r="H54" s="168"/>
    </row>
    <row r="55" spans="1:8" s="1" customFormat="1" ht="18.75" x14ac:dyDescent="0.2">
      <c r="A55" s="168"/>
      <c r="B55" s="168"/>
      <c r="C55" s="168"/>
      <c r="D55" s="168"/>
      <c r="E55" s="168"/>
      <c r="F55" s="168"/>
      <c r="G55" s="168"/>
      <c r="H55" s="168"/>
    </row>
  </sheetData>
  <mergeCells count="23">
    <mergeCell ref="A5:H5"/>
    <mergeCell ref="A21:H21"/>
    <mergeCell ref="A6:H6"/>
    <mergeCell ref="A1:H1"/>
    <mergeCell ref="A9:H9"/>
    <mergeCell ref="A20:C20"/>
    <mergeCell ref="A2:H2"/>
    <mergeCell ref="A24:H24"/>
    <mergeCell ref="A27:H27"/>
    <mergeCell ref="A26:H26"/>
    <mergeCell ref="A14:H14"/>
    <mergeCell ref="A16:C16"/>
    <mergeCell ref="A17:H17"/>
    <mergeCell ref="A55:H55"/>
    <mergeCell ref="A43:H43"/>
    <mergeCell ref="A48:H48"/>
    <mergeCell ref="A53:H53"/>
    <mergeCell ref="A36:H36"/>
    <mergeCell ref="A29:H29"/>
    <mergeCell ref="A54:H54"/>
    <mergeCell ref="A40:H40"/>
    <mergeCell ref="A32:H32"/>
    <mergeCell ref="A35:H35"/>
  </mergeCells>
  <phoneticPr fontId="9" type="noConversion"/>
  <pageMargins left="0.23622047244094488" right="0.23622047244094488" top="0.74803149606299213" bottom="0.74803149606299213" header="0.31496062992125984" footer="0.31496062992125984"/>
  <pageSetup paperSize="9" scale="56" fitToHeight="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61"/>
  <sheetViews>
    <sheetView view="pageBreakPreview" zoomScale="85" zoomScaleNormal="85" zoomScaleSheetLayoutView="85" workbookViewId="0">
      <selection activeCell="I48" sqref="I48"/>
    </sheetView>
  </sheetViews>
  <sheetFormatPr defaultRowHeight="15.75" x14ac:dyDescent="0.25"/>
  <cols>
    <col min="1" max="1" width="10.28515625" style="4" customWidth="1"/>
    <col min="2" max="2" width="21.85546875" style="4" customWidth="1"/>
    <col min="3" max="3" width="53.140625" style="4" customWidth="1"/>
    <col min="4" max="4" width="15.42578125" style="4" customWidth="1"/>
    <col min="5" max="5" width="16.42578125" style="4" customWidth="1"/>
    <col min="6" max="6" width="16.5703125" style="4" customWidth="1"/>
    <col min="7" max="7" width="15.85546875" style="4" customWidth="1"/>
    <col min="8" max="8" width="22.28515625" style="4" customWidth="1"/>
    <col min="9" max="9" width="60" style="156" customWidth="1"/>
    <col min="10" max="16384" width="9.140625" style="4"/>
  </cols>
  <sheetData>
    <row r="1" spans="1:11" ht="18.75" x14ac:dyDescent="0.3">
      <c r="A1" s="188" t="s">
        <v>261</v>
      </c>
      <c r="B1" s="189"/>
      <c r="C1" s="189"/>
      <c r="D1" s="189"/>
      <c r="E1" s="189"/>
      <c r="F1" s="189"/>
      <c r="G1" s="189"/>
      <c r="H1" s="189"/>
    </row>
    <row r="2" spans="1:11" ht="18.75" x14ac:dyDescent="0.3">
      <c r="A2" s="189" t="s">
        <v>28</v>
      </c>
      <c r="B2" s="189"/>
      <c r="C2" s="189"/>
      <c r="D2" s="189"/>
      <c r="E2" s="189"/>
      <c r="F2" s="189"/>
      <c r="G2" s="189"/>
      <c r="H2" s="189"/>
      <c r="K2" s="154" t="s">
        <v>266</v>
      </c>
    </row>
    <row r="3" spans="1:11" ht="18.75" x14ac:dyDescent="0.3">
      <c r="A3" s="190" t="s">
        <v>262</v>
      </c>
      <c r="B3" s="189"/>
      <c r="C3" s="189"/>
      <c r="D3" s="189"/>
      <c r="E3" s="189"/>
      <c r="F3" s="189"/>
      <c r="G3" s="189"/>
      <c r="H3" s="189"/>
    </row>
    <row r="4" spans="1:11" ht="16.149999999999999" customHeight="1" x14ac:dyDescent="0.3">
      <c r="A4" s="8" t="s">
        <v>1</v>
      </c>
      <c r="B4" s="8"/>
      <c r="C4" s="8"/>
      <c r="D4" s="8"/>
      <c r="E4" s="8"/>
      <c r="F4" s="8"/>
      <c r="G4" s="8"/>
      <c r="H4" s="33" t="s">
        <v>262</v>
      </c>
    </row>
    <row r="5" spans="1:11" ht="18.75" x14ac:dyDescent="0.3">
      <c r="A5" s="8" t="s">
        <v>2</v>
      </c>
      <c r="B5" s="8"/>
      <c r="C5" s="8"/>
      <c r="D5" s="8"/>
      <c r="E5" s="8"/>
      <c r="F5" s="8"/>
      <c r="G5" s="8"/>
      <c r="H5" s="8"/>
    </row>
    <row r="6" spans="1:11" ht="18.75" x14ac:dyDescent="0.3">
      <c r="A6" s="191" t="s">
        <v>18</v>
      </c>
      <c r="B6" s="191"/>
      <c r="C6" s="191"/>
      <c r="D6" s="191"/>
      <c r="E6" s="191"/>
      <c r="F6" s="191"/>
      <c r="G6" s="191"/>
      <c r="H6" s="191"/>
    </row>
    <row r="7" spans="1:11" s="1" customFormat="1" ht="15" x14ac:dyDescent="0.2">
      <c r="A7" s="179" t="s">
        <v>4</v>
      </c>
      <c r="B7" s="179"/>
      <c r="C7" s="179"/>
      <c r="D7" s="179"/>
      <c r="E7" s="179"/>
      <c r="F7" s="179"/>
      <c r="G7" s="179"/>
      <c r="H7" s="179"/>
      <c r="I7" s="157"/>
    </row>
    <row r="8" spans="1:11" ht="18.75" x14ac:dyDescent="0.3">
      <c r="A8" s="8" t="s">
        <v>10</v>
      </c>
      <c r="B8" s="8"/>
      <c r="C8" s="8"/>
      <c r="D8" s="8"/>
      <c r="E8" s="8"/>
      <c r="F8" s="8"/>
      <c r="G8" s="8"/>
      <c r="H8" s="8"/>
    </row>
    <row r="9" spans="1:11" ht="18.75" x14ac:dyDescent="0.3">
      <c r="A9" s="13" t="s">
        <v>15</v>
      </c>
      <c r="B9" s="13"/>
      <c r="C9" s="13"/>
      <c r="D9" s="13"/>
      <c r="E9" s="13"/>
      <c r="F9" s="13"/>
      <c r="G9" s="13"/>
      <c r="H9" s="13"/>
    </row>
    <row r="10" spans="1:11" s="1" customFormat="1" ht="15" x14ac:dyDescent="0.2">
      <c r="A10" s="179" t="s">
        <v>5</v>
      </c>
      <c r="B10" s="179"/>
      <c r="C10" s="179"/>
      <c r="D10" s="179"/>
      <c r="E10" s="179"/>
      <c r="F10" s="179"/>
      <c r="G10" s="179"/>
      <c r="H10" s="179"/>
      <c r="I10" s="157"/>
    </row>
    <row r="11" spans="1:11" ht="18.75" x14ac:dyDescent="0.3">
      <c r="A11" s="11" t="s">
        <v>8</v>
      </c>
      <c r="B11" s="8"/>
      <c r="C11" s="8"/>
      <c r="D11" s="8"/>
      <c r="E11" s="8"/>
      <c r="F11" s="8"/>
      <c r="G11" s="8"/>
      <c r="H11" s="8"/>
    </row>
    <row r="12" spans="1:11" ht="18.75" x14ac:dyDescent="0.3">
      <c r="A12" s="11" t="s">
        <v>3</v>
      </c>
      <c r="B12" s="8"/>
      <c r="C12" s="8"/>
      <c r="D12" s="8"/>
      <c r="E12" s="8"/>
      <c r="F12" s="8"/>
      <c r="G12" s="8"/>
      <c r="H12" s="8"/>
    </row>
    <row r="13" spans="1:11" ht="18.75" x14ac:dyDescent="0.3">
      <c r="A13" s="8" t="s">
        <v>25</v>
      </c>
      <c r="B13" s="8"/>
      <c r="C13" s="8"/>
      <c r="D13" s="8"/>
      <c r="E13" s="8"/>
      <c r="F13" s="8"/>
      <c r="G13" s="8"/>
      <c r="H13" s="8"/>
    </row>
    <row r="14" spans="1:11" ht="18.75" x14ac:dyDescent="0.25">
      <c r="A14" s="10" t="s">
        <v>26</v>
      </c>
      <c r="B14" s="10"/>
      <c r="C14" s="10"/>
      <c r="D14" s="10"/>
      <c r="E14" s="10"/>
      <c r="F14" s="10"/>
      <c r="G14" s="10" t="s">
        <v>27</v>
      </c>
      <c r="H14" s="10"/>
    </row>
    <row r="15" spans="1:11" ht="18.75" x14ac:dyDescent="0.3">
      <c r="A15" s="8" t="s">
        <v>12</v>
      </c>
      <c r="B15" s="9"/>
      <c r="C15" s="9"/>
      <c r="D15" s="8"/>
      <c r="E15" s="8"/>
      <c r="F15" s="8"/>
      <c r="G15" s="8"/>
      <c r="H15" s="8"/>
    </row>
    <row r="16" spans="1:11" ht="18.75" customHeight="1" x14ac:dyDescent="0.3">
      <c r="A16" s="174" t="s">
        <v>9</v>
      </c>
      <c r="B16" s="174"/>
      <c r="C16" s="174"/>
      <c r="D16" s="13"/>
      <c r="E16" s="13"/>
      <c r="F16" s="13"/>
      <c r="G16" s="18" t="s">
        <v>13</v>
      </c>
      <c r="H16" s="13"/>
    </row>
    <row r="17" spans="1:9" s="1" customFormat="1" ht="15" x14ac:dyDescent="0.2">
      <c r="A17" s="179" t="s">
        <v>0</v>
      </c>
      <c r="B17" s="179"/>
      <c r="C17" s="179"/>
      <c r="D17" s="179"/>
      <c r="E17" s="179"/>
      <c r="F17" s="179"/>
      <c r="G17" s="179"/>
      <c r="H17" s="179"/>
      <c r="I17" s="157"/>
    </row>
    <row r="18" spans="1:9" ht="18.75" x14ac:dyDescent="0.3">
      <c r="A18" s="8" t="s">
        <v>23</v>
      </c>
      <c r="B18" s="8"/>
      <c r="C18" s="8"/>
      <c r="D18" s="8"/>
      <c r="E18" s="8"/>
      <c r="F18" s="8"/>
      <c r="G18" s="8"/>
      <c r="H18" s="8"/>
    </row>
    <row r="19" spans="1:9" ht="18.75" x14ac:dyDescent="0.3">
      <c r="A19" s="8" t="s">
        <v>14</v>
      </c>
      <c r="B19" s="8"/>
      <c r="C19" s="8"/>
      <c r="D19" s="8"/>
      <c r="E19" s="8"/>
      <c r="F19" s="8"/>
      <c r="G19" s="8"/>
      <c r="H19" s="8"/>
    </row>
    <row r="20" spans="1:9" ht="18.75" customHeight="1" x14ac:dyDescent="0.25">
      <c r="A20" s="177" t="s">
        <v>9</v>
      </c>
      <c r="B20" s="177"/>
      <c r="C20" s="177"/>
      <c r="D20" s="10"/>
      <c r="E20" s="10"/>
      <c r="F20" s="10"/>
      <c r="G20" s="18" t="s">
        <v>29</v>
      </c>
      <c r="H20" s="10"/>
    </row>
    <row r="21" spans="1:9" s="1" customFormat="1" ht="15" x14ac:dyDescent="0.2">
      <c r="A21" s="179" t="s">
        <v>0</v>
      </c>
      <c r="B21" s="179"/>
      <c r="C21" s="179"/>
      <c r="D21" s="179"/>
      <c r="E21" s="179"/>
      <c r="F21" s="179"/>
      <c r="G21" s="179"/>
      <c r="H21" s="179"/>
      <c r="I21" s="157"/>
    </row>
    <row r="22" spans="1:9" ht="18.75" x14ac:dyDescent="0.3">
      <c r="A22" s="11" t="s">
        <v>11</v>
      </c>
      <c r="B22" s="8"/>
      <c r="C22" s="8"/>
      <c r="D22" s="8"/>
      <c r="E22" s="8"/>
      <c r="F22" s="8"/>
      <c r="G22" s="8"/>
      <c r="H22" s="8"/>
    </row>
    <row r="23" spans="1:9" ht="18.75" x14ac:dyDescent="0.25">
      <c r="A23" s="10" t="s">
        <v>17</v>
      </c>
      <c r="B23" s="10"/>
      <c r="C23" s="10"/>
      <c r="D23" s="10"/>
      <c r="E23" s="10"/>
      <c r="F23" s="10"/>
      <c r="G23" s="10" t="s">
        <v>16</v>
      </c>
      <c r="H23" s="10"/>
    </row>
    <row r="24" spans="1:9" s="1" customFormat="1" ht="15" x14ac:dyDescent="0.2">
      <c r="A24" s="179" t="s">
        <v>0</v>
      </c>
      <c r="B24" s="179"/>
      <c r="C24" s="179"/>
      <c r="D24" s="179"/>
      <c r="E24" s="179"/>
      <c r="F24" s="179"/>
      <c r="G24" s="179"/>
      <c r="H24" s="179"/>
      <c r="I24" s="157"/>
    </row>
    <row r="25" spans="1:9" ht="18.75" x14ac:dyDescent="0.3">
      <c r="A25" s="11" t="s">
        <v>30</v>
      </c>
      <c r="B25" s="8"/>
      <c r="C25" s="8"/>
      <c r="D25" s="8"/>
      <c r="E25" s="8"/>
      <c r="F25" s="8"/>
      <c r="G25" s="8"/>
      <c r="H25" s="8"/>
    </row>
    <row r="26" spans="1:9" s="15" customFormat="1" ht="18.75" x14ac:dyDescent="0.3">
      <c r="A26" s="11" t="s">
        <v>31</v>
      </c>
      <c r="B26" s="11"/>
      <c r="C26" s="11"/>
      <c r="D26" s="11"/>
      <c r="E26" s="11"/>
      <c r="F26" s="11"/>
      <c r="G26" s="11"/>
      <c r="H26" s="11"/>
      <c r="I26" s="158"/>
    </row>
    <row r="27" spans="1:9" ht="18.75" x14ac:dyDescent="0.3">
      <c r="A27" s="155" t="str">
        <f>K2</f>
        <v>-</v>
      </c>
      <c r="B27" s="13"/>
      <c r="C27" s="13"/>
      <c r="D27" s="13"/>
      <c r="E27" s="13"/>
      <c r="F27" s="13"/>
      <c r="G27" s="13"/>
      <c r="H27" s="13"/>
    </row>
    <row r="28" spans="1:9" s="1" customFormat="1" ht="15" x14ac:dyDescent="0.2">
      <c r="A28" s="179" t="s">
        <v>6</v>
      </c>
      <c r="B28" s="179"/>
      <c r="C28" s="179"/>
      <c r="D28" s="179"/>
      <c r="E28" s="179"/>
      <c r="F28" s="179"/>
      <c r="G28" s="179"/>
      <c r="H28" s="179"/>
      <c r="I28" s="157"/>
    </row>
    <row r="29" spans="1:9" s="15" customFormat="1" ht="18.75" x14ac:dyDescent="0.3">
      <c r="A29" s="11" t="s">
        <v>32</v>
      </c>
      <c r="B29" s="11"/>
      <c r="C29" s="11"/>
      <c r="D29" s="11"/>
      <c r="E29" s="11"/>
      <c r="F29" s="11"/>
      <c r="G29" s="11"/>
      <c r="H29" s="11"/>
      <c r="I29" s="158"/>
    </row>
    <row r="30" spans="1:9" s="35" customFormat="1" ht="35.450000000000003" customHeight="1" x14ac:dyDescent="0.25">
      <c r="A30" s="181" t="str">
        <f>K2</f>
        <v>-</v>
      </c>
      <c r="B30" s="182"/>
      <c r="C30" s="182"/>
      <c r="D30" s="182"/>
      <c r="E30" s="182"/>
      <c r="F30" s="182"/>
      <c r="G30" s="182"/>
      <c r="H30" s="182"/>
      <c r="I30" s="159"/>
    </row>
    <row r="31" spans="1:9" s="35" customFormat="1" ht="13.15" customHeight="1" x14ac:dyDescent="0.25">
      <c r="A31" s="171"/>
      <c r="B31" s="171"/>
      <c r="C31" s="171"/>
      <c r="D31" s="171"/>
      <c r="E31" s="171"/>
      <c r="F31" s="171"/>
      <c r="G31" s="171"/>
      <c r="H31" s="171"/>
      <c r="I31" s="159"/>
    </row>
    <row r="32" spans="1:9" s="1" customFormat="1" ht="27.6" customHeight="1" x14ac:dyDescent="0.2">
      <c r="A32" s="183" t="s">
        <v>33</v>
      </c>
      <c r="B32" s="183"/>
      <c r="C32" s="183"/>
      <c r="D32" s="183"/>
      <c r="E32" s="183"/>
      <c r="F32" s="183"/>
      <c r="G32" s="183"/>
      <c r="H32" s="183"/>
      <c r="I32" s="157"/>
    </row>
    <row r="33" spans="1:9" s="15" customFormat="1" ht="18.75" x14ac:dyDescent="0.3">
      <c r="A33" s="11" t="s">
        <v>34</v>
      </c>
      <c r="B33" s="11"/>
      <c r="C33" s="11"/>
      <c r="D33" s="11"/>
      <c r="E33" s="11"/>
      <c r="F33" s="11"/>
      <c r="G33" s="11"/>
      <c r="H33" s="11"/>
      <c r="I33" s="158"/>
    </row>
    <row r="34" spans="1:9" s="15" customFormat="1" ht="18.75" x14ac:dyDescent="0.3">
      <c r="A34" s="11"/>
      <c r="B34" s="11"/>
      <c r="C34" s="11"/>
      <c r="D34" s="11"/>
      <c r="E34" s="11"/>
      <c r="F34" s="11"/>
      <c r="G34" s="11"/>
      <c r="H34" s="11"/>
      <c r="I34" s="158"/>
    </row>
    <row r="35" spans="1:9" s="15" customFormat="1" ht="18.75" x14ac:dyDescent="0.3">
      <c r="A35" s="150"/>
      <c r="B35" s="150"/>
      <c r="C35" s="150"/>
      <c r="D35" s="150"/>
      <c r="E35" s="150"/>
      <c r="F35" s="150"/>
      <c r="G35" s="150"/>
      <c r="H35" s="150"/>
      <c r="I35" s="158"/>
    </row>
    <row r="36" spans="1:9" s="37" customFormat="1" ht="37.5" x14ac:dyDescent="0.2">
      <c r="A36" s="36" t="s">
        <v>35</v>
      </c>
      <c r="B36" s="36" t="s">
        <v>36</v>
      </c>
      <c r="C36" s="36" t="s">
        <v>37</v>
      </c>
      <c r="D36" s="36" t="s">
        <v>38</v>
      </c>
      <c r="E36" s="36" t="s">
        <v>39</v>
      </c>
      <c r="F36" s="36" t="s">
        <v>40</v>
      </c>
      <c r="G36" s="36" t="s">
        <v>41</v>
      </c>
      <c r="H36" s="36" t="s">
        <v>42</v>
      </c>
      <c r="I36" s="160"/>
    </row>
    <row r="37" spans="1:9" s="39" customFormat="1" ht="19.5" thickBot="1" x14ac:dyDescent="0.25">
      <c r="A37" s="38">
        <v>1</v>
      </c>
      <c r="B37" s="38">
        <v>2</v>
      </c>
      <c r="C37" s="38">
        <v>3</v>
      </c>
      <c r="D37" s="38">
        <v>4</v>
      </c>
      <c r="E37" s="38">
        <v>5</v>
      </c>
      <c r="F37" s="38">
        <v>6</v>
      </c>
      <c r="G37" s="38">
        <v>7</v>
      </c>
      <c r="H37" s="38">
        <v>8</v>
      </c>
      <c r="I37" s="161"/>
    </row>
    <row r="38" spans="1:9" s="39" customFormat="1" ht="61.5" customHeight="1" thickBot="1" x14ac:dyDescent="0.25">
      <c r="A38" s="184" t="s">
        <v>43</v>
      </c>
      <c r="B38" s="185"/>
      <c r="C38" s="185"/>
      <c r="D38" s="185"/>
      <c r="E38" s="185"/>
      <c r="F38" s="185"/>
      <c r="G38" s="185"/>
      <c r="H38" s="186"/>
      <c r="I38" s="161"/>
    </row>
    <row r="39" spans="1:9" s="39" customFormat="1" ht="37.5" x14ac:dyDescent="0.2">
      <c r="A39" s="151">
        <v>1</v>
      </c>
      <c r="B39" s="152" t="s">
        <v>44</v>
      </c>
      <c r="C39" s="153" t="s">
        <v>267</v>
      </c>
      <c r="D39" s="40" t="s">
        <v>224</v>
      </c>
      <c r="E39" s="41">
        <v>0</v>
      </c>
      <c r="F39" s="42">
        <v>0</v>
      </c>
      <c r="G39" s="164">
        <f>150*4*0.25</f>
        <v>150</v>
      </c>
      <c r="H39" s="43" t="s">
        <v>45</v>
      </c>
      <c r="I39" s="162" t="s">
        <v>268</v>
      </c>
    </row>
    <row r="40" spans="1:9" s="39" customFormat="1" ht="37.5" x14ac:dyDescent="0.2">
      <c r="A40" s="151">
        <v>2</v>
      </c>
      <c r="B40" s="152" t="s">
        <v>44</v>
      </c>
      <c r="C40" s="153" t="s">
        <v>270</v>
      </c>
      <c r="D40" s="40" t="s">
        <v>224</v>
      </c>
      <c r="E40" s="41">
        <v>0</v>
      </c>
      <c r="F40" s="42">
        <v>0</v>
      </c>
      <c r="G40" s="164">
        <f>G39</f>
        <v>150</v>
      </c>
      <c r="H40" s="44" t="s">
        <v>45</v>
      </c>
      <c r="I40" s="161"/>
    </row>
    <row r="41" spans="1:9" s="39" customFormat="1" ht="37.5" x14ac:dyDescent="0.2">
      <c r="A41" s="151">
        <v>3</v>
      </c>
      <c r="B41" s="152" t="s">
        <v>44</v>
      </c>
      <c r="C41" s="153" t="s">
        <v>271</v>
      </c>
      <c r="D41" s="40" t="s">
        <v>272</v>
      </c>
      <c r="E41" s="41">
        <v>0</v>
      </c>
      <c r="F41" s="42">
        <v>0</v>
      </c>
      <c r="G41" s="164">
        <v>600</v>
      </c>
      <c r="H41" s="36" t="s">
        <v>45</v>
      </c>
      <c r="I41" s="161"/>
    </row>
    <row r="42" spans="1:9" s="39" customFormat="1" ht="37.5" x14ac:dyDescent="0.2">
      <c r="A42" s="151">
        <v>4</v>
      </c>
      <c r="B42" s="152" t="s">
        <v>44</v>
      </c>
      <c r="C42" s="153" t="s">
        <v>269</v>
      </c>
      <c r="D42" s="40" t="s">
        <v>272</v>
      </c>
      <c r="E42" s="41">
        <v>0</v>
      </c>
      <c r="F42" s="42">
        <v>0</v>
      </c>
      <c r="G42" s="164">
        <v>600</v>
      </c>
      <c r="H42" s="36" t="s">
        <v>45</v>
      </c>
      <c r="I42" s="161"/>
    </row>
    <row r="43" spans="1:9" s="39" customFormat="1" ht="18.75" x14ac:dyDescent="0.2">
      <c r="A43" s="45"/>
      <c r="B43" s="46"/>
      <c r="C43" s="34"/>
      <c r="D43" s="45"/>
      <c r="E43" s="47"/>
      <c r="F43" s="48"/>
      <c r="G43" s="47"/>
      <c r="H43" s="46"/>
      <c r="I43" s="161"/>
    </row>
    <row r="44" spans="1:9" s="15" customFormat="1" ht="18.75" x14ac:dyDescent="0.3">
      <c r="A44" s="11" t="str">
        <f>A12</f>
        <v xml:space="preserve">Представитель заказчика </v>
      </c>
      <c r="B44" s="11"/>
      <c r="C44" s="11"/>
      <c r="D44" s="11"/>
      <c r="E44" s="11"/>
      <c r="F44" s="11"/>
      <c r="G44" s="11"/>
      <c r="H44" s="11"/>
      <c r="I44" s="158"/>
    </row>
    <row r="45" spans="1:9" ht="18.75" customHeight="1" x14ac:dyDescent="0.3">
      <c r="A45" s="8" t="str">
        <f>A13</f>
        <v>Руководитель проектного офиса</v>
      </c>
      <c r="B45" s="8"/>
      <c r="C45" s="8"/>
      <c r="D45" s="8"/>
      <c r="E45" s="8"/>
      <c r="F45" s="8"/>
      <c r="G45" s="8"/>
      <c r="H45" s="8"/>
    </row>
    <row r="46" spans="1:9" s="49" customFormat="1" ht="18.75" x14ac:dyDescent="0.3">
      <c r="A46" s="13" t="str">
        <f>A14</f>
        <v>ООО «ЕТУ"</v>
      </c>
      <c r="B46" s="10"/>
      <c r="C46" s="10"/>
      <c r="D46" s="10"/>
      <c r="E46" s="10"/>
      <c r="F46" s="10"/>
      <c r="G46" s="10" t="str">
        <f>G14</f>
        <v>Гуляев Е.В.</v>
      </c>
      <c r="H46" s="10"/>
      <c r="I46" s="163"/>
    </row>
    <row r="47" spans="1:9" s="1" customFormat="1" ht="15" x14ac:dyDescent="0.25">
      <c r="A47" s="180" t="s">
        <v>7</v>
      </c>
      <c r="B47" s="180"/>
      <c r="C47" s="180"/>
      <c r="D47" s="180"/>
      <c r="E47" s="180"/>
      <c r="F47" s="180"/>
      <c r="G47" s="180"/>
      <c r="H47" s="180"/>
      <c r="I47" s="157"/>
    </row>
    <row r="48" spans="1:9" ht="18.75" x14ac:dyDescent="0.3">
      <c r="A48" s="8" t="str">
        <f>A15</f>
        <v>Главный инженер проектов</v>
      </c>
      <c r="B48" s="8"/>
      <c r="C48" s="8"/>
      <c r="D48" s="8"/>
      <c r="E48" s="8"/>
      <c r="F48" s="8"/>
      <c r="G48" s="8"/>
      <c r="H48" s="8"/>
    </row>
    <row r="49" spans="1:9" ht="18.75" x14ac:dyDescent="0.3">
      <c r="A49" s="13" t="str">
        <f>A16</f>
        <v>ООО "ЕТУ"</v>
      </c>
      <c r="B49" s="10"/>
      <c r="C49" s="10"/>
      <c r="D49" s="10"/>
      <c r="E49" s="10"/>
      <c r="F49" s="10"/>
      <c r="G49" s="10" t="str">
        <f>G16</f>
        <v>Егоров Л.В.</v>
      </c>
      <c r="H49" s="10"/>
    </row>
    <row r="50" spans="1:9" s="1" customFormat="1" ht="15" x14ac:dyDescent="0.25">
      <c r="A50" s="187" t="s">
        <v>7</v>
      </c>
      <c r="B50" s="187"/>
      <c r="C50" s="187"/>
      <c r="D50" s="187"/>
      <c r="E50" s="187"/>
      <c r="F50" s="187"/>
      <c r="G50" s="187"/>
      <c r="H50" s="187"/>
      <c r="I50" s="157"/>
    </row>
    <row r="51" spans="1:9" s="1" customFormat="1" ht="18.75" x14ac:dyDescent="0.3">
      <c r="A51" s="50"/>
      <c r="B51" s="50"/>
      <c r="C51" s="50"/>
      <c r="D51" s="50"/>
      <c r="E51" s="50"/>
      <c r="F51" s="50"/>
      <c r="G51" s="50"/>
      <c r="H51" s="50"/>
      <c r="I51" s="157"/>
    </row>
    <row r="52" spans="1:9" ht="18.75" x14ac:dyDescent="0.3">
      <c r="A52" s="8" t="str">
        <f>A18</f>
        <v>Заместитель руководителя направления по строительству</v>
      </c>
      <c r="B52" s="50"/>
      <c r="C52" s="50"/>
      <c r="D52" s="50"/>
      <c r="E52" s="50"/>
      <c r="F52" s="50"/>
      <c r="G52" s="50"/>
      <c r="H52" s="50"/>
    </row>
    <row r="53" spans="1:9" ht="18.75" x14ac:dyDescent="0.3">
      <c r="A53" s="8" t="str">
        <f>A19</f>
        <v>объектов минеральных грузов</v>
      </c>
      <c r="B53" s="50"/>
      <c r="C53" s="50"/>
      <c r="D53" s="50"/>
      <c r="E53" s="50"/>
      <c r="F53" s="50"/>
      <c r="G53" s="50"/>
      <c r="H53" s="50"/>
    </row>
    <row r="54" spans="1:9" ht="18.75" x14ac:dyDescent="0.3">
      <c r="A54" s="13" t="str">
        <f>A20</f>
        <v>ООО "ЕТУ"</v>
      </c>
      <c r="B54" s="13"/>
      <c r="C54" s="13"/>
      <c r="D54" s="13"/>
      <c r="E54" s="13"/>
      <c r="F54" s="13"/>
      <c r="G54" s="13" t="str">
        <f>G20</f>
        <v>Боровков А.Ю</v>
      </c>
      <c r="H54" s="13"/>
    </row>
    <row r="55" spans="1:9" x14ac:dyDescent="0.25">
      <c r="A55" s="187" t="s">
        <v>7</v>
      </c>
      <c r="B55" s="187"/>
      <c r="C55" s="187"/>
      <c r="D55" s="187"/>
      <c r="E55" s="187"/>
      <c r="F55" s="187"/>
      <c r="G55" s="187"/>
      <c r="H55" s="187"/>
    </row>
    <row r="56" spans="1:9" ht="18.75" x14ac:dyDescent="0.3">
      <c r="A56" s="50"/>
      <c r="B56" s="50"/>
      <c r="C56" s="50"/>
      <c r="D56" s="50"/>
      <c r="E56" s="50"/>
      <c r="F56" s="50"/>
      <c r="G56" s="50"/>
      <c r="H56" s="50"/>
    </row>
    <row r="57" spans="1:9" s="15" customFormat="1" ht="18.75" x14ac:dyDescent="0.3">
      <c r="A57" s="11" t="str">
        <f>A22</f>
        <v xml:space="preserve">Представитель подрядной строительной организации </v>
      </c>
      <c r="B57" s="32"/>
      <c r="C57" s="32"/>
      <c r="D57" s="32"/>
      <c r="E57" s="32"/>
      <c r="F57" s="32"/>
      <c r="G57" s="32"/>
      <c r="H57" s="32"/>
      <c r="I57" s="158"/>
    </row>
    <row r="58" spans="1:9" ht="18.75" x14ac:dyDescent="0.3">
      <c r="A58" s="13" t="str">
        <f>A23</f>
        <v>Руководитель проекта ООО «КиКГЕОСТРОЙ»</v>
      </c>
      <c r="B58" s="13"/>
      <c r="C58" s="13"/>
      <c r="D58" s="13"/>
      <c r="E58" s="13"/>
      <c r="F58" s="13"/>
      <c r="G58" s="13" t="str">
        <f>G23</f>
        <v>Шевчук  К.А.</v>
      </c>
      <c r="H58" s="13"/>
    </row>
    <row r="59" spans="1:9" s="1" customFormat="1" ht="13.15" customHeight="1" x14ac:dyDescent="0.25">
      <c r="A59" s="180" t="s">
        <v>7</v>
      </c>
      <c r="B59" s="180"/>
      <c r="C59" s="180"/>
      <c r="D59" s="180"/>
      <c r="E59" s="180"/>
      <c r="F59" s="180"/>
      <c r="G59" s="180"/>
      <c r="H59" s="180"/>
      <c r="I59" s="157"/>
    </row>
    <row r="60" spans="1:9" s="1" customFormat="1" ht="18.75" x14ac:dyDescent="0.2">
      <c r="A60" s="168"/>
      <c r="B60" s="168"/>
      <c r="C60" s="168"/>
      <c r="D60" s="168"/>
      <c r="E60" s="168"/>
      <c r="F60" s="168"/>
      <c r="G60" s="168"/>
      <c r="H60" s="168"/>
      <c r="I60" s="157"/>
    </row>
    <row r="61" spans="1:9" s="1" customFormat="1" ht="18.75" x14ac:dyDescent="0.2">
      <c r="A61" s="168"/>
      <c r="B61" s="168"/>
      <c r="C61" s="168"/>
      <c r="D61" s="168"/>
      <c r="E61" s="168"/>
      <c r="F61" s="168"/>
      <c r="G61" s="168"/>
      <c r="H61" s="168"/>
      <c r="I61" s="157"/>
    </row>
  </sheetData>
  <mergeCells count="21">
    <mergeCell ref="A1:H1"/>
    <mergeCell ref="A2:H2"/>
    <mergeCell ref="A3:H3"/>
    <mergeCell ref="A6:H6"/>
    <mergeCell ref="A7:H7"/>
    <mergeCell ref="A10:H10"/>
    <mergeCell ref="A16:C16"/>
    <mergeCell ref="A17:H17"/>
    <mergeCell ref="A20:C20"/>
    <mergeCell ref="A21:H21"/>
    <mergeCell ref="A24:H24"/>
    <mergeCell ref="A28:H28"/>
    <mergeCell ref="A59:H59"/>
    <mergeCell ref="A60:H60"/>
    <mergeCell ref="A61:H61"/>
    <mergeCell ref="A30:H31"/>
    <mergeCell ref="A32:H32"/>
    <mergeCell ref="A38:H38"/>
    <mergeCell ref="A47:H47"/>
    <mergeCell ref="A50:H50"/>
    <mergeCell ref="A55:H55"/>
  </mergeCells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21C5-8C7A-45E9-9AFB-1B1B8A30BF6C}">
  <sheetPr>
    <tabColor rgb="FFFFFF00"/>
  </sheetPr>
  <dimension ref="B1"/>
  <sheetViews>
    <sheetView zoomScale="160" zoomScaleNormal="160" workbookViewId="0">
      <selection activeCell="B14" sqref="B14"/>
    </sheetView>
  </sheetViews>
  <sheetFormatPr defaultRowHeight="12.75" x14ac:dyDescent="0.2"/>
  <cols>
    <col min="2" max="2" width="77.85546875" customWidth="1"/>
  </cols>
  <sheetData>
    <row r="1" spans="2:2" ht="90.75" customHeight="1" x14ac:dyDescent="0.2">
      <c r="B1" s="165" t="s">
        <v>274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D9DA-5898-4CA9-8464-4B79E48DCEBF}">
  <sheetPr>
    <pageSetUpPr fitToPage="1"/>
  </sheetPr>
  <dimension ref="A2:AD40"/>
  <sheetViews>
    <sheetView workbookViewId="0">
      <selection activeCell="K55" sqref="K55"/>
    </sheetView>
  </sheetViews>
  <sheetFormatPr defaultColWidth="9.140625" defaultRowHeight="11.25" customHeight="1" x14ac:dyDescent="0.2"/>
  <cols>
    <col min="1" max="1" width="5.5703125" style="146" customWidth="1"/>
    <col min="2" max="2" width="5.5703125" style="131" customWidth="1"/>
    <col min="3" max="3" width="44.42578125" style="131" customWidth="1"/>
    <col min="4" max="4" width="10.7109375" style="131" customWidth="1"/>
    <col min="5" max="5" width="12.28515625" style="131" customWidth="1"/>
    <col min="6" max="6" width="12.5703125" style="131" customWidth="1"/>
    <col min="7" max="7" width="22.140625" style="131" customWidth="1"/>
    <col min="8" max="8" width="22" style="131" customWidth="1"/>
    <col min="9" max="9" width="9.140625" style="131"/>
    <col min="10" max="10" width="4.7109375" style="131" hidden="1" customWidth="1"/>
    <col min="11" max="16" width="9.140625" style="131"/>
    <col min="17" max="18" width="135.28515625" style="147" hidden="1" customWidth="1"/>
    <col min="19" max="20" width="55.140625" style="148" hidden="1" customWidth="1"/>
    <col min="21" max="24" width="69" style="149" hidden="1" customWidth="1"/>
    <col min="25" max="26" width="55.140625" style="148" hidden="1" customWidth="1"/>
    <col min="27" max="30" width="69" style="149" hidden="1" customWidth="1"/>
    <col min="31" max="16384" width="9.140625" style="131"/>
  </cols>
  <sheetData>
    <row r="2" spans="1:18" s="53" customFormat="1" ht="18" x14ac:dyDescent="0.25">
      <c r="A2" s="195" t="s">
        <v>208</v>
      </c>
      <c r="B2" s="195"/>
      <c r="C2" s="195"/>
      <c r="D2" s="195"/>
      <c r="E2" s="195"/>
      <c r="F2" s="195"/>
      <c r="G2" s="195"/>
      <c r="H2" s="195"/>
    </row>
    <row r="3" spans="1:18" s="53" customFormat="1" ht="9.75" customHeight="1" x14ac:dyDescent="0.25">
      <c r="A3" s="118"/>
    </row>
    <row r="4" spans="1:18" s="53" customFormat="1" ht="36" customHeight="1" x14ac:dyDescent="0.25">
      <c r="A4" s="119" t="s">
        <v>35</v>
      </c>
      <c r="B4" s="120" t="s">
        <v>209</v>
      </c>
      <c r="C4" s="120" t="s">
        <v>210</v>
      </c>
      <c r="D4" s="120" t="s">
        <v>211</v>
      </c>
      <c r="E4" s="120" t="s">
        <v>69</v>
      </c>
      <c r="F4" s="120" t="s">
        <v>212</v>
      </c>
      <c r="G4" s="196" t="s">
        <v>213</v>
      </c>
      <c r="H4" s="196"/>
    </row>
    <row r="5" spans="1:18" s="53" customFormat="1" ht="15" x14ac:dyDescent="0.25">
      <c r="A5" s="121">
        <v>1</v>
      </c>
      <c r="B5" s="122">
        <v>2</v>
      </c>
      <c r="C5" s="122">
        <v>3</v>
      </c>
      <c r="D5" s="122">
        <v>4</v>
      </c>
      <c r="E5" s="122">
        <v>5</v>
      </c>
      <c r="F5" s="122">
        <v>6</v>
      </c>
      <c r="G5" s="197">
        <v>7</v>
      </c>
      <c r="H5" s="198"/>
    </row>
    <row r="6" spans="1:18" s="53" customFormat="1" ht="15" x14ac:dyDescent="0.25">
      <c r="A6" s="199" t="s">
        <v>214</v>
      </c>
      <c r="B6" s="199"/>
      <c r="C6" s="199"/>
      <c r="D6" s="199"/>
      <c r="E6" s="199"/>
      <c r="F6" s="199"/>
      <c r="G6" s="199"/>
      <c r="H6" s="199"/>
      <c r="Q6" s="123" t="s">
        <v>214</v>
      </c>
    </row>
    <row r="7" spans="1:18" s="53" customFormat="1" ht="15" x14ac:dyDescent="0.25">
      <c r="A7" s="200" t="s">
        <v>215</v>
      </c>
      <c r="B7" s="200"/>
      <c r="C7" s="200"/>
      <c r="D7" s="200"/>
      <c r="E7" s="200"/>
      <c r="F7" s="200"/>
      <c r="G7" s="200"/>
      <c r="H7" s="200"/>
      <c r="Q7" s="123"/>
      <c r="R7" s="124" t="s">
        <v>215</v>
      </c>
    </row>
    <row r="8" spans="1:18" s="53" customFormat="1" ht="33.75" x14ac:dyDescent="0.25">
      <c r="A8" s="125">
        <f>IF(J8&lt;&gt;"",COUNTA(J$1:J8),"")</f>
        <v>1</v>
      </c>
      <c r="B8" s="126" t="s">
        <v>81</v>
      </c>
      <c r="C8" s="127" t="s">
        <v>216</v>
      </c>
      <c r="D8" s="128" t="s">
        <v>217</v>
      </c>
      <c r="E8" s="129">
        <v>0.14699999999999999</v>
      </c>
      <c r="F8" s="127"/>
      <c r="G8" s="130"/>
      <c r="H8" s="127" t="s">
        <v>218</v>
      </c>
      <c r="J8" s="131" t="s">
        <v>219</v>
      </c>
      <c r="Q8" s="123"/>
      <c r="R8" s="124"/>
    </row>
    <row r="9" spans="1:18" s="53" customFormat="1" ht="33.75" x14ac:dyDescent="0.25">
      <c r="A9" s="125">
        <f>IF(J9&lt;&gt;"",COUNTA(J$1:J9),"")</f>
        <v>2</v>
      </c>
      <c r="B9" s="126" t="s">
        <v>91</v>
      </c>
      <c r="C9" s="127" t="s">
        <v>220</v>
      </c>
      <c r="D9" s="128" t="s">
        <v>217</v>
      </c>
      <c r="E9" s="129">
        <v>0.14699999999999999</v>
      </c>
      <c r="F9" s="127"/>
      <c r="G9" s="130"/>
      <c r="H9" s="127" t="s">
        <v>218</v>
      </c>
      <c r="J9" s="131" t="s">
        <v>219</v>
      </c>
      <c r="Q9" s="123"/>
      <c r="R9" s="124"/>
    </row>
    <row r="10" spans="1:18" s="53" customFormat="1" ht="33.75" x14ac:dyDescent="0.25">
      <c r="A10" s="125">
        <f>IF(J10&lt;&gt;"",COUNTA(J$1:J10),"")</f>
        <v>3</v>
      </c>
      <c r="B10" s="126" t="s">
        <v>98</v>
      </c>
      <c r="C10" s="127" t="s">
        <v>221</v>
      </c>
      <c r="D10" s="128" t="s">
        <v>217</v>
      </c>
      <c r="E10" s="132">
        <v>0.15390000000000001</v>
      </c>
      <c r="F10" s="127"/>
      <c r="G10" s="130"/>
      <c r="H10" s="127" t="s">
        <v>222</v>
      </c>
      <c r="J10" s="131" t="s">
        <v>219</v>
      </c>
      <c r="Q10" s="123"/>
      <c r="R10" s="124"/>
    </row>
    <row r="11" spans="1:18" s="53" customFormat="1" ht="15" x14ac:dyDescent="0.25">
      <c r="A11" s="125">
        <f>IF(J11&lt;&gt;"",COUNTA(J$1:J11),"")</f>
        <v>4</v>
      </c>
      <c r="B11" s="126" t="s">
        <v>103</v>
      </c>
      <c r="C11" s="127" t="s">
        <v>223</v>
      </c>
      <c r="D11" s="128" t="s">
        <v>224</v>
      </c>
      <c r="E11" s="133">
        <v>169.29</v>
      </c>
      <c r="F11" s="127"/>
      <c r="G11" s="130"/>
      <c r="H11" s="127" t="s">
        <v>225</v>
      </c>
      <c r="J11" s="131" t="s">
        <v>219</v>
      </c>
      <c r="Q11" s="123"/>
      <c r="R11" s="124"/>
    </row>
    <row r="12" spans="1:18" s="53" customFormat="1" ht="33.75" x14ac:dyDescent="0.25">
      <c r="A12" s="125">
        <f>IF(J12&lt;&gt;"",COUNTA(J$1:J12),"")</f>
        <v>5</v>
      </c>
      <c r="B12" s="126" t="s">
        <v>110</v>
      </c>
      <c r="C12" s="127" t="s">
        <v>226</v>
      </c>
      <c r="D12" s="128" t="s">
        <v>227</v>
      </c>
      <c r="E12" s="132">
        <v>0.15390000000000001</v>
      </c>
      <c r="F12" s="127"/>
      <c r="G12" s="130"/>
      <c r="H12" s="127" t="s">
        <v>222</v>
      </c>
      <c r="J12" s="131" t="s">
        <v>219</v>
      </c>
      <c r="Q12" s="123"/>
      <c r="R12" s="124"/>
    </row>
    <row r="13" spans="1:18" s="53" customFormat="1" ht="33.75" x14ac:dyDescent="0.25">
      <c r="A13" s="125">
        <f>IF(J13&lt;&gt;"",COUNTA(J$1:J13),"")</f>
        <v>6</v>
      </c>
      <c r="B13" s="126" t="s">
        <v>115</v>
      </c>
      <c r="C13" s="127" t="s">
        <v>228</v>
      </c>
      <c r="D13" s="128" t="s">
        <v>227</v>
      </c>
      <c r="E13" s="132">
        <v>0.15390000000000001</v>
      </c>
      <c r="F13" s="127"/>
      <c r="G13" s="130"/>
      <c r="H13" s="127" t="s">
        <v>222</v>
      </c>
      <c r="J13" s="131" t="s">
        <v>219</v>
      </c>
      <c r="Q13" s="123"/>
      <c r="R13" s="124"/>
    </row>
    <row r="14" spans="1:18" s="53" customFormat="1" ht="56.25" x14ac:dyDescent="0.25">
      <c r="A14" s="125">
        <f>IF(J14&lt;&gt;"",COUNTA(J$1:J14),"")</f>
        <v>7</v>
      </c>
      <c r="B14" s="126" t="s">
        <v>122</v>
      </c>
      <c r="C14" s="127" t="s">
        <v>229</v>
      </c>
      <c r="D14" s="128" t="s">
        <v>230</v>
      </c>
      <c r="E14" s="129">
        <v>0.89100000000000001</v>
      </c>
      <c r="F14" s="127"/>
      <c r="G14" s="130"/>
      <c r="H14" s="127" t="s">
        <v>231</v>
      </c>
      <c r="J14" s="131" t="s">
        <v>219</v>
      </c>
      <c r="Q14" s="123"/>
      <c r="R14" s="124"/>
    </row>
    <row r="15" spans="1:18" s="53" customFormat="1" ht="22.5" x14ac:dyDescent="0.25">
      <c r="A15" s="125">
        <f>IF(J15&lt;&gt;"",COUNTA(J$1:J15),"")</f>
        <v>8</v>
      </c>
      <c r="B15" s="126" t="s">
        <v>127</v>
      </c>
      <c r="C15" s="127" t="s">
        <v>232</v>
      </c>
      <c r="D15" s="128" t="s">
        <v>224</v>
      </c>
      <c r="E15" s="129">
        <v>112.26600000000001</v>
      </c>
      <c r="F15" s="127"/>
      <c r="G15" s="130"/>
      <c r="H15" s="127" t="s">
        <v>233</v>
      </c>
      <c r="J15" s="131" t="s">
        <v>219</v>
      </c>
      <c r="Q15" s="123"/>
      <c r="R15" s="124"/>
    </row>
    <row r="16" spans="1:18" s="53" customFormat="1" ht="45" x14ac:dyDescent="0.25">
      <c r="A16" s="125">
        <f>IF(J16&lt;&gt;"",COUNTA(J$1:J16),"")</f>
        <v>9</v>
      </c>
      <c r="B16" s="126" t="s">
        <v>133</v>
      </c>
      <c r="C16" s="127" t="s">
        <v>234</v>
      </c>
      <c r="D16" s="128" t="s">
        <v>235</v>
      </c>
      <c r="E16" s="132">
        <v>0.96389999999999998</v>
      </c>
      <c r="F16" s="127"/>
      <c r="G16" s="130"/>
      <c r="H16" s="127" t="s">
        <v>236</v>
      </c>
      <c r="J16" s="131" t="s">
        <v>219</v>
      </c>
      <c r="Q16" s="123"/>
      <c r="R16" s="124"/>
    </row>
    <row r="17" spans="1:30" s="53" customFormat="1" ht="33.75" x14ac:dyDescent="0.25">
      <c r="A17" s="125">
        <f>IF(J17&lt;&gt;"",COUNTA(J$1:J17),"")</f>
        <v>10</v>
      </c>
      <c r="B17" s="126" t="s">
        <v>139</v>
      </c>
      <c r="C17" s="127" t="s">
        <v>237</v>
      </c>
      <c r="D17" s="128" t="s">
        <v>238</v>
      </c>
      <c r="E17" s="134">
        <v>36.666666999999997</v>
      </c>
      <c r="F17" s="127"/>
      <c r="G17" s="130"/>
      <c r="H17" s="127" t="s">
        <v>239</v>
      </c>
      <c r="J17" s="131" t="s">
        <v>219</v>
      </c>
      <c r="Q17" s="123"/>
      <c r="R17" s="124"/>
    </row>
    <row r="18" spans="1:30" s="53" customFormat="1" ht="15" x14ac:dyDescent="0.25">
      <c r="A18" s="200" t="s">
        <v>240</v>
      </c>
      <c r="B18" s="200"/>
      <c r="C18" s="200"/>
      <c r="D18" s="200"/>
      <c r="E18" s="200"/>
      <c r="F18" s="200"/>
      <c r="G18" s="200"/>
      <c r="H18" s="200"/>
      <c r="Q18" s="123"/>
      <c r="R18" s="124" t="s">
        <v>240</v>
      </c>
    </row>
    <row r="19" spans="1:30" s="53" customFormat="1" ht="45" x14ac:dyDescent="0.25">
      <c r="A19" s="125">
        <f>IF(J19&lt;&gt;"",COUNTA(J$1:J19),"")</f>
        <v>11</v>
      </c>
      <c r="B19" s="126" t="s">
        <v>144</v>
      </c>
      <c r="C19" s="127" t="s">
        <v>241</v>
      </c>
      <c r="D19" s="128" t="s">
        <v>217</v>
      </c>
      <c r="E19" s="132">
        <v>0.15390000000000001</v>
      </c>
      <c r="F19" s="127"/>
      <c r="G19" s="130"/>
      <c r="H19" s="127" t="s">
        <v>222</v>
      </c>
      <c r="J19" s="131" t="s">
        <v>219</v>
      </c>
      <c r="Q19" s="123"/>
      <c r="R19" s="124"/>
    </row>
    <row r="20" spans="1:30" s="53" customFormat="1" ht="22.5" x14ac:dyDescent="0.25">
      <c r="A20" s="125">
        <f>IF(J20&lt;&gt;"",COUNTA(J$1:J20),"")</f>
        <v>12</v>
      </c>
      <c r="B20" s="126" t="s">
        <v>150</v>
      </c>
      <c r="C20" s="127" t="s">
        <v>242</v>
      </c>
      <c r="D20" s="128" t="s">
        <v>243</v>
      </c>
      <c r="E20" s="129">
        <v>0.89100000000000001</v>
      </c>
      <c r="F20" s="127"/>
      <c r="G20" s="130"/>
      <c r="H20" s="127" t="s">
        <v>231</v>
      </c>
      <c r="J20" s="131" t="s">
        <v>219</v>
      </c>
      <c r="Q20" s="123"/>
      <c r="R20" s="124"/>
    </row>
    <row r="21" spans="1:30" s="53" customFormat="1" ht="45" x14ac:dyDescent="0.25">
      <c r="A21" s="125">
        <f>IF(J21&lt;&gt;"",COUNTA(J$1:J21),"")</f>
        <v>13</v>
      </c>
      <c r="B21" s="126" t="s">
        <v>156</v>
      </c>
      <c r="C21" s="127" t="s">
        <v>244</v>
      </c>
      <c r="D21" s="128" t="s">
        <v>235</v>
      </c>
      <c r="E21" s="132">
        <v>0.96389999999999998</v>
      </c>
      <c r="F21" s="127"/>
      <c r="G21" s="130"/>
      <c r="H21" s="127" t="s">
        <v>236</v>
      </c>
      <c r="J21" s="131" t="s">
        <v>219</v>
      </c>
      <c r="Q21" s="123"/>
      <c r="R21" s="124"/>
    </row>
    <row r="22" spans="1:30" s="53" customFormat="1" ht="22.5" x14ac:dyDescent="0.25">
      <c r="A22" s="125">
        <f>IF(J22&lt;&gt;"",COUNTA(J$1:J22),"")</f>
        <v>14</v>
      </c>
      <c r="B22" s="126" t="s">
        <v>159</v>
      </c>
      <c r="C22" s="127" t="s">
        <v>245</v>
      </c>
      <c r="D22" s="128" t="s">
        <v>246</v>
      </c>
      <c r="E22" s="133">
        <v>230.85</v>
      </c>
      <c r="F22" s="127"/>
      <c r="G22" s="130"/>
      <c r="H22" s="127" t="s">
        <v>247</v>
      </c>
      <c r="J22" s="131" t="s">
        <v>219</v>
      </c>
      <c r="Q22" s="123"/>
      <c r="R22" s="124"/>
    </row>
    <row r="23" spans="1:30" s="53" customFormat="1" ht="22.5" x14ac:dyDescent="0.25">
      <c r="A23" s="125">
        <f>IF(J23&lt;&gt;"",COUNTA(J$1:J23),"")</f>
        <v>15</v>
      </c>
      <c r="B23" s="126" t="s">
        <v>165</v>
      </c>
      <c r="C23" s="127" t="s">
        <v>248</v>
      </c>
      <c r="D23" s="128" t="s">
        <v>246</v>
      </c>
      <c r="E23" s="129">
        <v>130.977</v>
      </c>
      <c r="F23" s="127"/>
      <c r="G23" s="130"/>
      <c r="H23" s="127" t="s">
        <v>249</v>
      </c>
      <c r="J23" s="131" t="s">
        <v>219</v>
      </c>
      <c r="Q23" s="123"/>
      <c r="R23" s="124"/>
    </row>
    <row r="24" spans="1:30" s="53" customFormat="1" ht="33.75" x14ac:dyDescent="0.25">
      <c r="A24" s="125">
        <f>IF(J24&lt;&gt;"",COUNTA(J$1:J24),"")</f>
        <v>16</v>
      </c>
      <c r="B24" s="126" t="s">
        <v>170</v>
      </c>
      <c r="C24" s="127" t="s">
        <v>250</v>
      </c>
      <c r="D24" s="128" t="s">
        <v>246</v>
      </c>
      <c r="E24" s="133">
        <v>212.06</v>
      </c>
      <c r="F24" s="127"/>
      <c r="G24" s="130"/>
      <c r="H24" s="127" t="s">
        <v>251</v>
      </c>
      <c r="J24" s="131" t="s">
        <v>219</v>
      </c>
      <c r="Q24" s="123"/>
      <c r="R24" s="124"/>
    </row>
    <row r="25" spans="1:30" s="53" customFormat="1" ht="33.75" x14ac:dyDescent="0.25">
      <c r="A25" s="125">
        <f>IF(J25&lt;&gt;"",COUNTA(J$1:J25),"")</f>
        <v>17</v>
      </c>
      <c r="B25" s="126" t="s">
        <v>252</v>
      </c>
      <c r="C25" s="127" t="s">
        <v>253</v>
      </c>
      <c r="D25" s="128" t="s">
        <v>246</v>
      </c>
      <c r="E25" s="129">
        <v>573.88699999999994</v>
      </c>
      <c r="F25" s="127"/>
      <c r="G25" s="130"/>
      <c r="H25" s="127" t="s">
        <v>254</v>
      </c>
      <c r="J25" s="131" t="s">
        <v>219</v>
      </c>
      <c r="Q25" s="123"/>
      <c r="R25" s="124"/>
    </row>
    <row r="26" spans="1:30" s="53" customFormat="1" ht="22.5" x14ac:dyDescent="0.25">
      <c r="A26" s="125">
        <f>IF(J26&lt;&gt;"",COUNTA(J$1:J26),"")</f>
        <v>18</v>
      </c>
      <c r="B26" s="126" t="s">
        <v>255</v>
      </c>
      <c r="C26" s="127" t="s">
        <v>256</v>
      </c>
      <c r="D26" s="128" t="s">
        <v>217</v>
      </c>
      <c r="E26" s="135">
        <v>3.0779999999999998E-2</v>
      </c>
      <c r="F26" s="127"/>
      <c r="G26" s="130"/>
      <c r="H26" s="127" t="s">
        <v>257</v>
      </c>
      <c r="J26" s="131" t="s">
        <v>219</v>
      </c>
      <c r="Q26" s="123"/>
      <c r="R26" s="124"/>
    </row>
    <row r="27" spans="1:30" s="53" customFormat="1" ht="36.75" customHeight="1" x14ac:dyDescent="0.25"/>
    <row r="28" spans="1:30" s="141" customFormat="1" ht="15" x14ac:dyDescent="0.25">
      <c r="A28" s="136"/>
      <c r="B28" s="137" t="s">
        <v>258</v>
      </c>
      <c r="C28" s="192"/>
      <c r="D28" s="192"/>
      <c r="E28" s="193"/>
      <c r="F28" s="193"/>
      <c r="G28" s="193"/>
      <c r="H28" s="193"/>
      <c r="I28" s="53"/>
      <c r="J28" s="53"/>
      <c r="K28" s="53"/>
      <c r="L28" s="53"/>
      <c r="M28" s="53"/>
      <c r="N28" s="53"/>
      <c r="O28" s="53"/>
      <c r="P28" s="53"/>
      <c r="Q28" s="138"/>
      <c r="R28" s="138"/>
      <c r="S28" s="139" t="s">
        <v>48</v>
      </c>
      <c r="T28" s="139" t="s">
        <v>48</v>
      </c>
      <c r="U28" s="140" t="s">
        <v>48</v>
      </c>
      <c r="V28" s="140" t="s">
        <v>48</v>
      </c>
      <c r="W28" s="140" t="s">
        <v>48</v>
      </c>
      <c r="X28" s="140" t="s">
        <v>48</v>
      </c>
      <c r="Y28" s="139"/>
      <c r="Z28" s="139"/>
      <c r="AA28" s="140"/>
      <c r="AB28" s="140"/>
      <c r="AC28" s="140"/>
      <c r="AD28" s="140"/>
    </row>
    <row r="29" spans="1:30" s="143" customFormat="1" ht="20.25" customHeight="1" x14ac:dyDescent="0.2">
      <c r="A29" s="142"/>
      <c r="B29" s="137"/>
      <c r="C29" s="194" t="s">
        <v>259</v>
      </c>
      <c r="D29" s="194"/>
      <c r="E29" s="194"/>
      <c r="F29" s="194"/>
      <c r="G29" s="194"/>
      <c r="H29" s="194"/>
      <c r="Q29" s="138"/>
      <c r="R29" s="138"/>
      <c r="S29" s="139"/>
      <c r="T29" s="139"/>
      <c r="U29" s="140"/>
      <c r="V29" s="140"/>
      <c r="W29" s="140"/>
      <c r="X29" s="140"/>
      <c r="Y29" s="139"/>
      <c r="Z29" s="139"/>
      <c r="AA29" s="140"/>
      <c r="AB29" s="140"/>
      <c r="AC29" s="140"/>
      <c r="AD29" s="140"/>
    </row>
    <row r="30" spans="1:30" s="141" customFormat="1" ht="15" x14ac:dyDescent="0.25">
      <c r="A30" s="136"/>
      <c r="B30" s="137" t="s">
        <v>260</v>
      </c>
      <c r="C30" s="192"/>
      <c r="D30" s="192"/>
      <c r="E30" s="193"/>
      <c r="F30" s="193"/>
      <c r="G30" s="193"/>
      <c r="H30" s="193"/>
      <c r="I30" s="53"/>
      <c r="J30" s="53"/>
      <c r="K30" s="53"/>
      <c r="L30" s="53"/>
      <c r="M30" s="53"/>
      <c r="N30" s="53"/>
      <c r="O30" s="53"/>
      <c r="P30" s="53"/>
      <c r="Q30" s="138"/>
      <c r="R30" s="138"/>
      <c r="S30" s="139"/>
      <c r="T30" s="139"/>
      <c r="U30" s="140"/>
      <c r="V30" s="140"/>
      <c r="W30" s="140"/>
      <c r="X30" s="140"/>
      <c r="Y30" s="139" t="s">
        <v>48</v>
      </c>
      <c r="Z30" s="139" t="s">
        <v>48</v>
      </c>
      <c r="AA30" s="140" t="s">
        <v>48</v>
      </c>
      <c r="AB30" s="140" t="s">
        <v>48</v>
      </c>
      <c r="AC30" s="140" t="s">
        <v>48</v>
      </c>
      <c r="AD30" s="140" t="s">
        <v>48</v>
      </c>
    </row>
    <row r="31" spans="1:30" s="143" customFormat="1" ht="20.25" customHeight="1" x14ac:dyDescent="0.2">
      <c r="A31" s="142"/>
      <c r="C31" s="194" t="s">
        <v>259</v>
      </c>
      <c r="D31" s="194"/>
      <c r="E31" s="194"/>
      <c r="F31" s="194"/>
      <c r="G31" s="194"/>
      <c r="H31" s="194"/>
      <c r="Q31" s="138"/>
      <c r="R31" s="138"/>
      <c r="S31" s="139"/>
      <c r="T31" s="139"/>
      <c r="U31" s="140"/>
      <c r="V31" s="140"/>
      <c r="W31" s="140"/>
      <c r="X31" s="140"/>
      <c r="Y31" s="139"/>
      <c r="Z31" s="139"/>
      <c r="AA31" s="140"/>
      <c r="AB31" s="140"/>
      <c r="AC31" s="140"/>
      <c r="AD31" s="140"/>
    </row>
    <row r="33" spans="2:6" s="53" customFormat="1" ht="15" x14ac:dyDescent="0.25">
      <c r="B33" s="144"/>
      <c r="D33" s="144"/>
      <c r="F33" s="144"/>
    </row>
    <row r="38" spans="2:6" s="53" customFormat="1" ht="15" x14ac:dyDescent="0.25">
      <c r="C38" s="145"/>
    </row>
    <row r="39" spans="2:6" s="53" customFormat="1" ht="15" x14ac:dyDescent="0.25">
      <c r="C39" s="145"/>
    </row>
    <row r="40" spans="2:6" s="53" customFormat="1" ht="15" x14ac:dyDescent="0.25">
      <c r="C40" s="145"/>
    </row>
  </sheetData>
  <mergeCells count="12">
    <mergeCell ref="C31:H31"/>
    <mergeCell ref="A2:H2"/>
    <mergeCell ref="G4:H4"/>
    <mergeCell ref="G5:H5"/>
    <mergeCell ref="A6:H6"/>
    <mergeCell ref="A7:H7"/>
    <mergeCell ref="A18:H18"/>
    <mergeCell ref="C28:D28"/>
    <mergeCell ref="E28:H28"/>
    <mergeCell ref="C29:H29"/>
    <mergeCell ref="C30:D30"/>
    <mergeCell ref="E30:H3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C609-2676-4055-B6D2-FBC382B0DC64}">
  <sheetPr>
    <pageSetUpPr fitToPage="1"/>
  </sheetPr>
  <dimension ref="A1:AD115"/>
  <sheetViews>
    <sheetView topLeftCell="A19" workbookViewId="0">
      <selection activeCell="C75" sqref="C75:E75"/>
    </sheetView>
  </sheetViews>
  <sheetFormatPr defaultColWidth="9.140625" defaultRowHeight="11.25" customHeight="1" x14ac:dyDescent="0.2"/>
  <cols>
    <col min="1" max="1" width="9" style="111" customWidth="1"/>
    <col min="2" max="2" width="20.140625" style="111" customWidth="1"/>
    <col min="3" max="4" width="10.42578125" style="111" customWidth="1"/>
    <col min="5" max="5" width="13.28515625" style="111" customWidth="1"/>
    <col min="6" max="8" width="11.7109375" style="111" customWidth="1"/>
    <col min="9" max="10" width="12.7109375" style="111" customWidth="1"/>
    <col min="11" max="12" width="11.7109375" style="111" customWidth="1"/>
    <col min="13" max="13" width="12.7109375" style="111" customWidth="1"/>
    <col min="14" max="14" width="11.140625" style="111" customWidth="1"/>
    <col min="15" max="16" width="9.140625" style="111"/>
    <col min="17" max="17" width="8.42578125" style="111" customWidth="1"/>
    <col min="18" max="18" width="8.7109375" style="111" customWidth="1"/>
    <col min="19" max="19" width="50" style="55" hidden="1" customWidth="1"/>
    <col min="20" max="20" width="61.5703125" style="55" hidden="1" customWidth="1"/>
    <col min="21" max="22" width="160" style="55" hidden="1" customWidth="1"/>
    <col min="23" max="23" width="96.7109375" style="55" hidden="1" customWidth="1"/>
    <col min="24" max="25" width="160" style="55" hidden="1" customWidth="1"/>
    <col min="26" max="26" width="34.140625" style="55" hidden="1" customWidth="1"/>
    <col min="27" max="27" width="130.85546875" style="55" hidden="1" customWidth="1"/>
    <col min="28" max="30" width="98.42578125" style="55" hidden="1" customWidth="1"/>
    <col min="31" max="16384" width="9.140625" style="111"/>
  </cols>
  <sheetData>
    <row r="1" spans="1:22" s="53" customFormat="1" ht="1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22" s="53" customFormat="1" ht="11.25" customHeight="1" x14ac:dyDescent="0.25">
      <c r="A2" s="235" t="s">
        <v>46</v>
      </c>
      <c r="B2" s="235"/>
      <c r="C2" s="235"/>
      <c r="D2" s="54"/>
      <c r="E2" s="51"/>
      <c r="F2" s="51"/>
      <c r="G2" s="51"/>
      <c r="H2" s="51"/>
      <c r="I2" s="51"/>
      <c r="J2" s="235" t="s">
        <v>47</v>
      </c>
      <c r="K2" s="235"/>
      <c r="L2" s="235"/>
      <c r="M2" s="235"/>
    </row>
    <row r="3" spans="1:22" s="53" customFormat="1" ht="11.25" customHeight="1" x14ac:dyDescent="0.25">
      <c r="A3" s="236"/>
      <c r="B3" s="236"/>
      <c r="C3" s="236"/>
      <c r="D3" s="236"/>
      <c r="E3" s="51"/>
      <c r="F3" s="51"/>
      <c r="G3" s="51"/>
      <c r="H3" s="51"/>
      <c r="I3" s="237"/>
      <c r="J3" s="237"/>
      <c r="K3" s="237"/>
      <c r="L3" s="237"/>
      <c r="M3" s="237"/>
    </row>
    <row r="4" spans="1:22" s="53" customFormat="1" ht="15" x14ac:dyDescent="0.25">
      <c r="A4" s="238"/>
      <c r="B4" s="238"/>
      <c r="C4" s="238"/>
      <c r="D4" s="238"/>
      <c r="E4" s="51"/>
      <c r="F4" s="51"/>
      <c r="G4" s="51"/>
      <c r="H4" s="51"/>
      <c r="I4" s="238"/>
      <c r="J4" s="238"/>
      <c r="K4" s="238"/>
      <c r="L4" s="238"/>
      <c r="M4" s="238"/>
      <c r="S4" s="55" t="s">
        <v>48</v>
      </c>
      <c r="T4" s="55" t="s">
        <v>48</v>
      </c>
    </row>
    <row r="5" spans="1:22" s="53" customFormat="1" ht="11.25" customHeight="1" x14ac:dyDescent="0.25">
      <c r="A5" s="56"/>
      <c r="B5" s="57"/>
      <c r="C5" s="58"/>
      <c r="D5" s="58"/>
      <c r="E5" s="51"/>
      <c r="F5" s="51"/>
      <c r="G5" s="51"/>
      <c r="H5" s="51"/>
      <c r="I5" s="56"/>
      <c r="J5" s="56"/>
      <c r="K5" s="56"/>
      <c r="L5" s="56"/>
      <c r="M5" s="57"/>
    </row>
    <row r="6" spans="1:22" s="53" customFormat="1" ht="21.75" customHeight="1" x14ac:dyDescent="0.25">
      <c r="A6" s="51" t="s">
        <v>49</v>
      </c>
      <c r="B6" s="59"/>
      <c r="C6" s="59"/>
      <c r="D6" s="59"/>
      <c r="E6" s="51"/>
      <c r="F6" s="51"/>
      <c r="G6" s="51"/>
      <c r="H6" s="51"/>
      <c r="I6" s="51"/>
      <c r="J6" s="51"/>
      <c r="K6" s="59"/>
      <c r="L6" s="59"/>
      <c r="M6" s="60" t="s">
        <v>49</v>
      </c>
    </row>
    <row r="7" spans="1:22" s="53" customFormat="1" ht="11.2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22" s="53" customFormat="1" ht="26.25" x14ac:dyDescent="0.25">
      <c r="A8" s="232" t="s">
        <v>50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U8" s="61" t="s">
        <v>50</v>
      </c>
    </row>
    <row r="9" spans="1:22" s="53" customFormat="1" ht="15" x14ac:dyDescent="0.25">
      <c r="A9" s="233" t="s">
        <v>51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</row>
    <row r="10" spans="1:22" s="53" customFormat="1" ht="15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22" s="53" customFormat="1" ht="28.5" customHeight="1" x14ac:dyDescent="0.25">
      <c r="A11" s="234" t="s">
        <v>52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</row>
    <row r="12" spans="1:22" s="53" customFormat="1" ht="21" customHeight="1" x14ac:dyDescent="0.25">
      <c r="A12" s="233" t="s">
        <v>53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</row>
    <row r="13" spans="1:22" s="53" customFormat="1" ht="15" x14ac:dyDescent="0.25">
      <c r="A13" s="232" t="s">
        <v>54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V13" s="61" t="s">
        <v>55</v>
      </c>
    </row>
    <row r="14" spans="1:22" s="53" customFormat="1" ht="15.75" customHeight="1" x14ac:dyDescent="0.25">
      <c r="A14" s="233" t="s">
        <v>56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</row>
    <row r="15" spans="1:22" s="53" customFormat="1" ht="30.75" customHeight="1" x14ac:dyDescent="0.25">
      <c r="A15" s="51"/>
      <c r="B15" s="63" t="s">
        <v>57</v>
      </c>
      <c r="C15" s="222" t="s">
        <v>58</v>
      </c>
      <c r="D15" s="222"/>
      <c r="E15" s="222"/>
      <c r="F15" s="222"/>
      <c r="G15" s="222"/>
      <c r="H15" s="64"/>
      <c r="I15" s="64"/>
      <c r="J15" s="64"/>
      <c r="K15" s="64"/>
      <c r="L15" s="64"/>
      <c r="M15" s="64"/>
      <c r="N15" s="65"/>
      <c r="O15" s="65"/>
    </row>
    <row r="16" spans="1:22" s="53" customFormat="1" ht="12.75" customHeight="1" x14ac:dyDescent="0.25">
      <c r="B16" s="66" t="s">
        <v>59</v>
      </c>
      <c r="C16" s="66"/>
      <c r="D16" s="67"/>
      <c r="E16" s="68">
        <v>5314</v>
      </c>
      <c r="F16" s="69" t="s">
        <v>60</v>
      </c>
      <c r="H16" s="66"/>
      <c r="I16" s="66"/>
      <c r="J16" s="66"/>
      <c r="K16" s="66"/>
      <c r="L16" s="66"/>
      <c r="M16" s="70"/>
      <c r="N16" s="70"/>
      <c r="O16" s="66"/>
    </row>
    <row r="17" spans="1:27" s="53" customFormat="1" ht="12.75" customHeight="1" x14ac:dyDescent="0.25">
      <c r="B17" s="66" t="s">
        <v>61</v>
      </c>
      <c r="D17" s="67"/>
      <c r="E17" s="68">
        <v>4428.33</v>
      </c>
      <c r="F17" s="69" t="s">
        <v>60</v>
      </c>
      <c r="H17" s="66"/>
      <c r="I17" s="66"/>
      <c r="J17" s="66"/>
      <c r="K17" s="66"/>
      <c r="L17" s="66"/>
      <c r="M17" s="70"/>
      <c r="N17" s="70"/>
      <c r="O17" s="66"/>
    </row>
    <row r="18" spans="1:27" s="53" customFormat="1" ht="12.75" customHeight="1" x14ac:dyDescent="0.25">
      <c r="B18" s="66" t="s">
        <v>62</v>
      </c>
      <c r="C18" s="66"/>
      <c r="D18" s="67"/>
      <c r="E18" s="68">
        <v>185.95</v>
      </c>
      <c r="F18" s="69" t="s">
        <v>60</v>
      </c>
      <c r="H18" s="66"/>
      <c r="J18" s="66"/>
      <c r="K18" s="66"/>
      <c r="L18" s="66"/>
      <c r="M18" s="71"/>
      <c r="N18" s="72"/>
      <c r="O18" s="73"/>
    </row>
    <row r="19" spans="1:27" s="53" customFormat="1" ht="12.75" customHeight="1" x14ac:dyDescent="0.25">
      <c r="B19" s="66" t="s">
        <v>63</v>
      </c>
      <c r="C19" s="66"/>
      <c r="D19" s="74"/>
      <c r="E19" s="68">
        <v>1348.87</v>
      </c>
      <c r="F19" s="69" t="s">
        <v>64</v>
      </c>
      <c r="H19" s="66"/>
      <c r="J19" s="66"/>
      <c r="K19" s="66"/>
      <c r="L19" s="66"/>
      <c r="M19" s="75"/>
      <c r="N19" s="75"/>
      <c r="O19" s="69"/>
    </row>
    <row r="20" spans="1:27" s="53" customFormat="1" ht="15" x14ac:dyDescent="0.25">
      <c r="A20" s="76"/>
      <c r="B20" s="77" t="s">
        <v>65</v>
      </c>
      <c r="C20" s="77"/>
      <c r="D20" s="76"/>
      <c r="E20" s="78"/>
      <c r="F20" s="223" t="s">
        <v>66</v>
      </c>
      <c r="G20" s="223"/>
      <c r="H20" s="223"/>
      <c r="I20" s="223"/>
      <c r="J20" s="223"/>
      <c r="K20" s="223"/>
      <c r="L20" s="223"/>
      <c r="M20" s="223"/>
      <c r="N20" s="75"/>
      <c r="O20" s="69"/>
      <c r="W20" s="65" t="s">
        <v>48</v>
      </c>
    </row>
    <row r="21" spans="1:27" s="53" customFormat="1" ht="12.75" customHeight="1" x14ac:dyDescent="0.25">
      <c r="A21" s="66"/>
      <c r="B21" s="66"/>
      <c r="D21" s="71"/>
      <c r="E21" s="73"/>
      <c r="F21" s="79"/>
      <c r="G21" s="80"/>
      <c r="H21" s="66"/>
      <c r="I21" s="66"/>
      <c r="J21" s="66"/>
      <c r="K21" s="66"/>
      <c r="L21" s="66"/>
      <c r="M21" s="66"/>
      <c r="N21" s="66"/>
    </row>
    <row r="22" spans="1:27" s="53" customFormat="1" ht="36" customHeight="1" x14ac:dyDescent="0.25">
      <c r="A22" s="224" t="s">
        <v>35</v>
      </c>
      <c r="B22" s="224" t="s">
        <v>67</v>
      </c>
      <c r="C22" s="224" t="s">
        <v>68</v>
      </c>
      <c r="D22" s="224"/>
      <c r="E22" s="224"/>
      <c r="F22" s="224" t="s">
        <v>69</v>
      </c>
      <c r="G22" s="225" t="s">
        <v>70</v>
      </c>
      <c r="H22" s="226"/>
      <c r="I22" s="225" t="s">
        <v>71</v>
      </c>
      <c r="J22" s="227"/>
      <c r="K22" s="226"/>
      <c r="L22" s="228" t="s">
        <v>72</v>
      </c>
      <c r="M22" s="229"/>
    </row>
    <row r="23" spans="1:27" s="53" customFormat="1" ht="46.5" customHeight="1" x14ac:dyDescent="0.25">
      <c r="A23" s="224"/>
      <c r="B23" s="224"/>
      <c r="C23" s="224"/>
      <c r="D23" s="224"/>
      <c r="E23" s="224"/>
      <c r="F23" s="224"/>
      <c r="G23" s="81" t="s">
        <v>73</v>
      </c>
      <c r="H23" s="81" t="s">
        <v>74</v>
      </c>
      <c r="I23" s="224" t="s">
        <v>73</v>
      </c>
      <c r="J23" s="216" t="s">
        <v>75</v>
      </c>
      <c r="K23" s="81" t="s">
        <v>74</v>
      </c>
      <c r="L23" s="230"/>
      <c r="M23" s="231"/>
    </row>
    <row r="24" spans="1:27" s="53" customFormat="1" ht="24" x14ac:dyDescent="0.25">
      <c r="A24" s="224"/>
      <c r="B24" s="224"/>
      <c r="C24" s="224"/>
      <c r="D24" s="224"/>
      <c r="E24" s="224"/>
      <c r="F24" s="224"/>
      <c r="G24" s="81" t="s">
        <v>75</v>
      </c>
      <c r="H24" s="82" t="s">
        <v>76</v>
      </c>
      <c r="I24" s="224"/>
      <c r="J24" s="217"/>
      <c r="K24" s="82" t="s">
        <v>76</v>
      </c>
      <c r="L24" s="81" t="s">
        <v>77</v>
      </c>
      <c r="M24" s="81" t="s">
        <v>78</v>
      </c>
    </row>
    <row r="25" spans="1:27" s="53" customFormat="1" ht="15" x14ac:dyDescent="0.25">
      <c r="A25" s="83">
        <v>1</v>
      </c>
      <c r="B25" s="83">
        <v>2</v>
      </c>
      <c r="C25" s="218">
        <v>3</v>
      </c>
      <c r="D25" s="218"/>
      <c r="E25" s="218"/>
      <c r="F25" s="83">
        <v>4</v>
      </c>
      <c r="G25" s="83">
        <v>5</v>
      </c>
      <c r="H25" s="83">
        <v>6</v>
      </c>
      <c r="I25" s="83">
        <v>7</v>
      </c>
      <c r="J25" s="83">
        <v>8</v>
      </c>
      <c r="K25" s="83">
        <v>9</v>
      </c>
      <c r="L25" s="83">
        <v>10</v>
      </c>
      <c r="M25" s="83">
        <v>11</v>
      </c>
    </row>
    <row r="26" spans="1:27" s="53" customFormat="1" ht="15" x14ac:dyDescent="0.25">
      <c r="A26" s="219" t="s">
        <v>79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1"/>
      <c r="X26" s="84" t="s">
        <v>79</v>
      </c>
    </row>
    <row r="27" spans="1:27" s="53" customFormat="1" ht="15" x14ac:dyDescent="0.25">
      <c r="A27" s="213" t="s">
        <v>80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5"/>
      <c r="X27" s="84"/>
      <c r="Y27" s="85" t="s">
        <v>80</v>
      </c>
    </row>
    <row r="28" spans="1:27" s="53" customFormat="1" ht="68.25" x14ac:dyDescent="0.25">
      <c r="A28" s="86" t="s">
        <v>81</v>
      </c>
      <c r="B28" s="87" t="s">
        <v>82</v>
      </c>
      <c r="C28" s="210" t="s">
        <v>83</v>
      </c>
      <c r="D28" s="210"/>
      <c r="E28" s="210"/>
      <c r="F28" s="88">
        <v>1.68</v>
      </c>
      <c r="G28" s="89" t="s">
        <v>84</v>
      </c>
      <c r="H28" s="89" t="s">
        <v>85</v>
      </c>
      <c r="I28" s="89">
        <v>30302</v>
      </c>
      <c r="J28" s="89">
        <v>1072</v>
      </c>
      <c r="K28" s="90" t="s">
        <v>86</v>
      </c>
      <c r="L28" s="91">
        <v>8.3000000000000007</v>
      </c>
      <c r="M28" s="92">
        <v>13.94</v>
      </c>
      <c r="X28" s="84"/>
      <c r="Y28" s="85"/>
      <c r="Z28" s="93" t="s">
        <v>83</v>
      </c>
    </row>
    <row r="29" spans="1:27" s="53" customFormat="1" ht="15" x14ac:dyDescent="0.25">
      <c r="A29" s="94"/>
      <c r="B29" s="95"/>
      <c r="C29" s="96" t="s">
        <v>87</v>
      </c>
      <c r="D29" s="97"/>
      <c r="E29" s="97"/>
      <c r="F29" s="97"/>
      <c r="G29" s="97"/>
      <c r="H29" s="97"/>
      <c r="I29" s="97"/>
      <c r="J29" s="97"/>
      <c r="K29" s="97"/>
      <c r="L29" s="97"/>
      <c r="M29" s="98"/>
      <c r="X29" s="84"/>
      <c r="Y29" s="85"/>
      <c r="Z29" s="93"/>
    </row>
    <row r="30" spans="1:27" s="53" customFormat="1" ht="15" x14ac:dyDescent="0.25">
      <c r="A30" s="99"/>
      <c r="B30" s="100" t="s">
        <v>88</v>
      </c>
      <c r="C30" s="211" t="s">
        <v>89</v>
      </c>
      <c r="D30" s="211"/>
      <c r="E30" s="211"/>
      <c r="F30" s="211"/>
      <c r="G30" s="211"/>
      <c r="H30" s="211"/>
      <c r="I30" s="211"/>
      <c r="J30" s="211"/>
      <c r="K30" s="211"/>
      <c r="L30" s="211"/>
      <c r="M30" s="212"/>
      <c r="X30" s="84"/>
      <c r="Y30" s="85"/>
      <c r="Z30" s="93"/>
      <c r="AA30" s="55" t="s">
        <v>89</v>
      </c>
    </row>
    <row r="31" spans="1:27" s="53" customFormat="1" ht="15" x14ac:dyDescent="0.25">
      <c r="A31" s="213" t="s">
        <v>90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5"/>
      <c r="X31" s="84"/>
      <c r="Y31" s="85" t="s">
        <v>90</v>
      </c>
      <c r="Z31" s="93"/>
    </row>
    <row r="32" spans="1:27" s="53" customFormat="1" ht="57" x14ac:dyDescent="0.25">
      <c r="A32" s="86" t="s">
        <v>91</v>
      </c>
      <c r="B32" s="87" t="s">
        <v>92</v>
      </c>
      <c r="C32" s="210" t="s">
        <v>93</v>
      </c>
      <c r="D32" s="210"/>
      <c r="E32" s="210"/>
      <c r="F32" s="88">
        <v>6.72</v>
      </c>
      <c r="G32" s="89" t="s">
        <v>94</v>
      </c>
      <c r="H32" s="89" t="s">
        <v>95</v>
      </c>
      <c r="I32" s="89">
        <v>119601</v>
      </c>
      <c r="J32" s="89">
        <v>8352</v>
      </c>
      <c r="K32" s="90" t="s">
        <v>96</v>
      </c>
      <c r="L32" s="92">
        <v>15.72</v>
      </c>
      <c r="M32" s="92">
        <v>105.64</v>
      </c>
      <c r="X32" s="84"/>
      <c r="Y32" s="85"/>
      <c r="Z32" s="93" t="s">
        <v>93</v>
      </c>
    </row>
    <row r="33" spans="1:27" s="53" customFormat="1" ht="15" x14ac:dyDescent="0.25">
      <c r="A33" s="94"/>
      <c r="B33" s="95"/>
      <c r="C33" s="96" t="s">
        <v>97</v>
      </c>
      <c r="D33" s="97"/>
      <c r="E33" s="97"/>
      <c r="F33" s="97"/>
      <c r="G33" s="97"/>
      <c r="H33" s="97"/>
      <c r="I33" s="97"/>
      <c r="J33" s="97"/>
      <c r="K33" s="97"/>
      <c r="L33" s="97"/>
      <c r="M33" s="98"/>
      <c r="X33" s="84"/>
      <c r="Y33" s="85"/>
      <c r="Z33" s="93"/>
    </row>
    <row r="34" spans="1:27" s="53" customFormat="1" ht="15" x14ac:dyDescent="0.25">
      <c r="A34" s="99"/>
      <c r="B34" s="100" t="s">
        <v>88</v>
      </c>
      <c r="C34" s="211" t="s">
        <v>89</v>
      </c>
      <c r="D34" s="211"/>
      <c r="E34" s="211"/>
      <c r="F34" s="211"/>
      <c r="G34" s="211"/>
      <c r="H34" s="211"/>
      <c r="I34" s="211"/>
      <c r="J34" s="211"/>
      <c r="K34" s="211"/>
      <c r="L34" s="211"/>
      <c r="M34" s="212"/>
      <c r="X34" s="84"/>
      <c r="Y34" s="85"/>
      <c r="Z34" s="93"/>
      <c r="AA34" s="55" t="s">
        <v>89</v>
      </c>
    </row>
    <row r="35" spans="1:27" s="53" customFormat="1" ht="34.5" x14ac:dyDescent="0.25">
      <c r="A35" s="86" t="s">
        <v>98</v>
      </c>
      <c r="B35" s="87" t="s">
        <v>99</v>
      </c>
      <c r="C35" s="210" t="s">
        <v>100</v>
      </c>
      <c r="D35" s="210"/>
      <c r="E35" s="210"/>
      <c r="F35" s="88">
        <v>800.89</v>
      </c>
      <c r="G35" s="89">
        <v>531.87</v>
      </c>
      <c r="H35" s="89"/>
      <c r="I35" s="89">
        <v>425971</v>
      </c>
      <c r="J35" s="89"/>
      <c r="K35" s="90"/>
      <c r="L35" s="101">
        <v>0</v>
      </c>
      <c r="M35" s="101">
        <v>0</v>
      </c>
      <c r="X35" s="84"/>
      <c r="Y35" s="85"/>
      <c r="Z35" s="93" t="s">
        <v>100</v>
      </c>
    </row>
    <row r="36" spans="1:27" s="53" customFormat="1" ht="15" x14ac:dyDescent="0.25">
      <c r="A36" s="94"/>
      <c r="B36" s="95"/>
      <c r="C36" s="96" t="s">
        <v>101</v>
      </c>
      <c r="D36" s="97"/>
      <c r="E36" s="97"/>
      <c r="F36" s="97"/>
      <c r="G36" s="97"/>
      <c r="H36" s="97"/>
      <c r="I36" s="97"/>
      <c r="J36" s="97"/>
      <c r="K36" s="97"/>
      <c r="L36" s="97"/>
      <c r="M36" s="98"/>
      <c r="X36" s="84"/>
      <c r="Y36" s="85"/>
      <c r="Z36" s="93"/>
    </row>
    <row r="37" spans="1:27" s="53" customFormat="1" ht="15" x14ac:dyDescent="0.25">
      <c r="A37" s="99"/>
      <c r="B37" s="100" t="s">
        <v>88</v>
      </c>
      <c r="C37" s="211" t="s">
        <v>89</v>
      </c>
      <c r="D37" s="211"/>
      <c r="E37" s="211"/>
      <c r="F37" s="211"/>
      <c r="G37" s="211"/>
      <c r="H37" s="211"/>
      <c r="I37" s="211"/>
      <c r="J37" s="211"/>
      <c r="K37" s="211"/>
      <c r="L37" s="211"/>
      <c r="M37" s="212"/>
      <c r="X37" s="84"/>
      <c r="Y37" s="85"/>
      <c r="Z37" s="93"/>
      <c r="AA37" s="55" t="s">
        <v>89</v>
      </c>
    </row>
    <row r="38" spans="1:27" s="53" customFormat="1" ht="15" x14ac:dyDescent="0.25">
      <c r="A38" s="213" t="s">
        <v>102</v>
      </c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5"/>
      <c r="X38" s="84"/>
      <c r="Y38" s="85" t="s">
        <v>102</v>
      </c>
      <c r="Z38" s="93"/>
    </row>
    <row r="39" spans="1:27" s="53" customFormat="1" ht="57" x14ac:dyDescent="0.25">
      <c r="A39" s="86" t="s">
        <v>103</v>
      </c>
      <c r="B39" s="87" t="s">
        <v>104</v>
      </c>
      <c r="C39" s="210" t="s">
        <v>105</v>
      </c>
      <c r="D39" s="210"/>
      <c r="E39" s="210"/>
      <c r="F39" s="88">
        <v>5.04</v>
      </c>
      <c r="G39" s="89" t="s">
        <v>106</v>
      </c>
      <c r="H39" s="89" t="s">
        <v>107</v>
      </c>
      <c r="I39" s="89">
        <v>139980</v>
      </c>
      <c r="J39" s="89">
        <v>9724</v>
      </c>
      <c r="K39" s="90" t="s">
        <v>108</v>
      </c>
      <c r="L39" s="92">
        <v>24.19</v>
      </c>
      <c r="M39" s="92">
        <v>121.92</v>
      </c>
      <c r="X39" s="84"/>
      <c r="Y39" s="85"/>
      <c r="Z39" s="93" t="s">
        <v>105</v>
      </c>
    </row>
    <row r="40" spans="1:27" s="53" customFormat="1" ht="15" x14ac:dyDescent="0.25">
      <c r="A40" s="94"/>
      <c r="B40" s="95"/>
      <c r="C40" s="96" t="s">
        <v>109</v>
      </c>
      <c r="D40" s="97"/>
      <c r="E40" s="97"/>
      <c r="F40" s="97"/>
      <c r="G40" s="97"/>
      <c r="H40" s="97"/>
      <c r="I40" s="97"/>
      <c r="J40" s="97"/>
      <c r="K40" s="97"/>
      <c r="L40" s="97"/>
      <c r="M40" s="98"/>
      <c r="X40" s="84"/>
      <c r="Y40" s="85"/>
      <c r="Z40" s="93"/>
    </row>
    <row r="41" spans="1:27" s="53" customFormat="1" ht="15" x14ac:dyDescent="0.25">
      <c r="A41" s="99"/>
      <c r="B41" s="100" t="s">
        <v>88</v>
      </c>
      <c r="C41" s="211" t="s">
        <v>89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2"/>
      <c r="X41" s="84"/>
      <c r="Y41" s="85"/>
      <c r="Z41" s="93"/>
      <c r="AA41" s="55" t="s">
        <v>89</v>
      </c>
    </row>
    <row r="42" spans="1:27" s="53" customFormat="1" ht="45.75" x14ac:dyDescent="0.25">
      <c r="A42" s="86" t="s">
        <v>110</v>
      </c>
      <c r="B42" s="87" t="s">
        <v>111</v>
      </c>
      <c r="C42" s="210" t="s">
        <v>112</v>
      </c>
      <c r="D42" s="210"/>
      <c r="E42" s="210"/>
      <c r="F42" s="88">
        <v>589.67999999999995</v>
      </c>
      <c r="G42" s="89">
        <v>1010.94</v>
      </c>
      <c r="H42" s="89"/>
      <c r="I42" s="89">
        <v>596133</v>
      </c>
      <c r="J42" s="89"/>
      <c r="K42" s="90"/>
      <c r="L42" s="101">
        <v>0</v>
      </c>
      <c r="M42" s="101">
        <v>0</v>
      </c>
      <c r="X42" s="84"/>
      <c r="Y42" s="85"/>
      <c r="Z42" s="93" t="s">
        <v>112</v>
      </c>
    </row>
    <row r="43" spans="1:27" s="53" customFormat="1" ht="15" x14ac:dyDescent="0.25">
      <c r="A43" s="94"/>
      <c r="B43" s="95"/>
      <c r="C43" s="96" t="s">
        <v>113</v>
      </c>
      <c r="D43" s="97"/>
      <c r="E43" s="97"/>
      <c r="F43" s="97"/>
      <c r="G43" s="97"/>
      <c r="H43" s="97"/>
      <c r="I43" s="97"/>
      <c r="J43" s="97"/>
      <c r="K43" s="97"/>
      <c r="L43" s="97"/>
      <c r="M43" s="98"/>
      <c r="X43" s="84"/>
      <c r="Y43" s="85"/>
      <c r="Z43" s="93"/>
    </row>
    <row r="44" spans="1:27" s="53" customFormat="1" ht="15" x14ac:dyDescent="0.25">
      <c r="A44" s="99"/>
      <c r="B44" s="100" t="s">
        <v>88</v>
      </c>
      <c r="C44" s="211" t="s">
        <v>89</v>
      </c>
      <c r="D44" s="211"/>
      <c r="E44" s="211"/>
      <c r="F44" s="211"/>
      <c r="G44" s="211"/>
      <c r="H44" s="211"/>
      <c r="I44" s="211"/>
      <c r="J44" s="211"/>
      <c r="K44" s="211"/>
      <c r="L44" s="211"/>
      <c r="M44" s="212"/>
      <c r="X44" s="84"/>
      <c r="Y44" s="85"/>
      <c r="Z44" s="93"/>
      <c r="AA44" s="55" t="s">
        <v>89</v>
      </c>
    </row>
    <row r="45" spans="1:27" s="53" customFormat="1" ht="15" x14ac:dyDescent="0.25">
      <c r="A45" s="213" t="s">
        <v>114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5"/>
      <c r="X45" s="84"/>
      <c r="Y45" s="85" t="s">
        <v>114</v>
      </c>
      <c r="Z45" s="93"/>
    </row>
    <row r="46" spans="1:27" s="53" customFormat="1" ht="45.75" x14ac:dyDescent="0.25">
      <c r="A46" s="86" t="s">
        <v>115</v>
      </c>
      <c r="B46" s="87" t="s">
        <v>116</v>
      </c>
      <c r="C46" s="210" t="s">
        <v>117</v>
      </c>
      <c r="D46" s="210"/>
      <c r="E46" s="210"/>
      <c r="F46" s="102">
        <v>4.9980000000000002</v>
      </c>
      <c r="G46" s="89" t="s">
        <v>118</v>
      </c>
      <c r="H46" s="89" t="s">
        <v>119</v>
      </c>
      <c r="I46" s="89">
        <v>208362</v>
      </c>
      <c r="J46" s="89">
        <v>57584</v>
      </c>
      <c r="K46" s="90" t="s">
        <v>120</v>
      </c>
      <c r="L46" s="92">
        <v>139.52000000000001</v>
      </c>
      <c r="M46" s="92">
        <v>697.32</v>
      </c>
      <c r="X46" s="84"/>
      <c r="Y46" s="85"/>
      <c r="Z46" s="93" t="s">
        <v>117</v>
      </c>
    </row>
    <row r="47" spans="1:27" s="53" customFormat="1" ht="15" x14ac:dyDescent="0.25">
      <c r="A47" s="94"/>
      <c r="B47" s="95"/>
      <c r="C47" s="96" t="s">
        <v>121</v>
      </c>
      <c r="D47" s="97"/>
      <c r="E47" s="97"/>
      <c r="F47" s="97"/>
      <c r="G47" s="97"/>
      <c r="H47" s="97"/>
      <c r="I47" s="97"/>
      <c r="J47" s="97"/>
      <c r="K47" s="97"/>
      <c r="L47" s="97"/>
      <c r="M47" s="98"/>
      <c r="X47" s="84"/>
      <c r="Y47" s="85"/>
      <c r="Z47" s="93"/>
    </row>
    <row r="48" spans="1:27" s="53" customFormat="1" ht="15" x14ac:dyDescent="0.25">
      <c r="A48" s="99"/>
      <c r="B48" s="100" t="s">
        <v>88</v>
      </c>
      <c r="C48" s="211" t="s">
        <v>89</v>
      </c>
      <c r="D48" s="211"/>
      <c r="E48" s="211"/>
      <c r="F48" s="211"/>
      <c r="G48" s="211"/>
      <c r="H48" s="211"/>
      <c r="I48" s="211"/>
      <c r="J48" s="211"/>
      <c r="K48" s="211"/>
      <c r="L48" s="211"/>
      <c r="M48" s="212"/>
      <c r="X48" s="84"/>
      <c r="Y48" s="85"/>
      <c r="Z48" s="93"/>
      <c r="AA48" s="55" t="s">
        <v>89</v>
      </c>
    </row>
    <row r="49" spans="1:27" s="53" customFormat="1" ht="57" x14ac:dyDescent="0.25">
      <c r="A49" s="86" t="s">
        <v>122</v>
      </c>
      <c r="B49" s="87" t="s">
        <v>123</v>
      </c>
      <c r="C49" s="210" t="s">
        <v>124</v>
      </c>
      <c r="D49" s="210"/>
      <c r="E49" s="210"/>
      <c r="F49" s="103">
        <v>189</v>
      </c>
      <c r="G49" s="89">
        <v>10593.58</v>
      </c>
      <c r="H49" s="89"/>
      <c r="I49" s="89">
        <v>2005557</v>
      </c>
      <c r="J49" s="89"/>
      <c r="K49" s="90"/>
      <c r="L49" s="101">
        <v>0</v>
      </c>
      <c r="M49" s="101">
        <v>0</v>
      </c>
      <c r="X49" s="84"/>
      <c r="Y49" s="85"/>
      <c r="Z49" s="93" t="s">
        <v>124</v>
      </c>
    </row>
    <row r="50" spans="1:27" s="53" customFormat="1" ht="15" x14ac:dyDescent="0.25">
      <c r="A50" s="94"/>
      <c r="B50" s="95"/>
      <c r="C50" s="96" t="s">
        <v>125</v>
      </c>
      <c r="D50" s="97"/>
      <c r="E50" s="97"/>
      <c r="F50" s="97"/>
      <c r="G50" s="97"/>
      <c r="H50" s="97"/>
      <c r="I50" s="97"/>
      <c r="J50" s="97"/>
      <c r="K50" s="97"/>
      <c r="L50" s="97"/>
      <c r="M50" s="98"/>
      <c r="X50" s="84"/>
      <c r="Y50" s="85"/>
      <c r="Z50" s="93"/>
    </row>
    <row r="51" spans="1:27" s="53" customFormat="1" ht="15" x14ac:dyDescent="0.25">
      <c r="A51" s="99"/>
      <c r="B51" s="100" t="s">
        <v>88</v>
      </c>
      <c r="C51" s="211" t="s">
        <v>89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2"/>
      <c r="X51" s="84"/>
      <c r="Y51" s="85"/>
      <c r="Z51" s="93"/>
      <c r="AA51" s="55" t="s">
        <v>89</v>
      </c>
    </row>
    <row r="52" spans="1:27" s="53" customFormat="1" ht="15" x14ac:dyDescent="0.25">
      <c r="A52" s="213" t="s">
        <v>126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5"/>
      <c r="X52" s="84"/>
      <c r="Y52" s="85" t="s">
        <v>126</v>
      </c>
      <c r="Z52" s="93"/>
    </row>
    <row r="53" spans="1:27" s="53" customFormat="1" ht="45.75" x14ac:dyDescent="0.25">
      <c r="A53" s="86" t="s">
        <v>127</v>
      </c>
      <c r="B53" s="87" t="s">
        <v>128</v>
      </c>
      <c r="C53" s="210" t="s">
        <v>129</v>
      </c>
      <c r="D53" s="210"/>
      <c r="E53" s="210"/>
      <c r="F53" s="102">
        <v>0.67200000000000004</v>
      </c>
      <c r="G53" s="89">
        <v>8276.01</v>
      </c>
      <c r="H53" s="89" t="s">
        <v>130</v>
      </c>
      <c r="I53" s="89">
        <v>5561</v>
      </c>
      <c r="J53" s="89"/>
      <c r="K53" s="90" t="s">
        <v>131</v>
      </c>
      <c r="L53" s="101">
        <v>0</v>
      </c>
      <c r="M53" s="101">
        <v>0</v>
      </c>
      <c r="X53" s="84"/>
      <c r="Y53" s="85"/>
      <c r="Z53" s="93" t="s">
        <v>129</v>
      </c>
    </row>
    <row r="54" spans="1:27" s="53" customFormat="1" ht="15" x14ac:dyDescent="0.25">
      <c r="A54" s="94"/>
      <c r="B54" s="95"/>
      <c r="C54" s="96" t="s">
        <v>132</v>
      </c>
      <c r="D54" s="97"/>
      <c r="E54" s="97"/>
      <c r="F54" s="97"/>
      <c r="G54" s="97"/>
      <c r="H54" s="97"/>
      <c r="I54" s="97"/>
      <c r="J54" s="97"/>
      <c r="K54" s="97"/>
      <c r="L54" s="97"/>
      <c r="M54" s="98"/>
      <c r="X54" s="84"/>
      <c r="Y54" s="85"/>
      <c r="Z54" s="93"/>
    </row>
    <row r="55" spans="1:27" s="53" customFormat="1" ht="15" x14ac:dyDescent="0.25">
      <c r="A55" s="99"/>
      <c r="B55" s="100" t="s">
        <v>88</v>
      </c>
      <c r="C55" s="211" t="s">
        <v>89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2"/>
      <c r="X55" s="84"/>
      <c r="Y55" s="85"/>
      <c r="Z55" s="93"/>
      <c r="AA55" s="55" t="s">
        <v>89</v>
      </c>
    </row>
    <row r="56" spans="1:27" s="53" customFormat="1" ht="68.25" x14ac:dyDescent="0.25">
      <c r="A56" s="86" t="s">
        <v>133</v>
      </c>
      <c r="B56" s="87" t="s">
        <v>134</v>
      </c>
      <c r="C56" s="210" t="s">
        <v>135</v>
      </c>
      <c r="D56" s="210"/>
      <c r="E56" s="210"/>
      <c r="F56" s="102">
        <v>0.67200000000000004</v>
      </c>
      <c r="G56" s="89" t="s">
        <v>136</v>
      </c>
      <c r="H56" s="89" t="s">
        <v>137</v>
      </c>
      <c r="I56" s="89">
        <v>11306</v>
      </c>
      <c r="J56" s="89">
        <v>331</v>
      </c>
      <c r="K56" s="90" t="s">
        <v>138</v>
      </c>
      <c r="L56" s="91">
        <v>6.4</v>
      </c>
      <c r="M56" s="91">
        <v>4.3</v>
      </c>
      <c r="X56" s="84"/>
      <c r="Y56" s="85"/>
      <c r="Z56" s="93" t="s">
        <v>135</v>
      </c>
    </row>
    <row r="57" spans="1:27" s="53" customFormat="1" ht="15" x14ac:dyDescent="0.25">
      <c r="A57" s="99"/>
      <c r="B57" s="100" t="s">
        <v>88</v>
      </c>
      <c r="C57" s="211" t="s">
        <v>89</v>
      </c>
      <c r="D57" s="211"/>
      <c r="E57" s="211"/>
      <c r="F57" s="211"/>
      <c r="G57" s="211"/>
      <c r="H57" s="211"/>
      <c r="I57" s="211"/>
      <c r="J57" s="211"/>
      <c r="K57" s="211"/>
      <c r="L57" s="211"/>
      <c r="M57" s="212"/>
      <c r="X57" s="84"/>
      <c r="Y57" s="85"/>
      <c r="Z57" s="93"/>
      <c r="AA57" s="55" t="s">
        <v>89</v>
      </c>
    </row>
    <row r="58" spans="1:27" s="53" customFormat="1" ht="57" x14ac:dyDescent="0.25">
      <c r="A58" s="86" t="s">
        <v>139</v>
      </c>
      <c r="B58" s="87" t="s">
        <v>140</v>
      </c>
      <c r="C58" s="210" t="s">
        <v>141</v>
      </c>
      <c r="D58" s="210"/>
      <c r="E58" s="210"/>
      <c r="F58" s="104">
        <v>1075.2</v>
      </c>
      <c r="G58" s="89">
        <v>135.80000000000001</v>
      </c>
      <c r="H58" s="89">
        <v>135.80000000000001</v>
      </c>
      <c r="I58" s="89">
        <v>146014</v>
      </c>
      <c r="J58" s="89"/>
      <c r="K58" s="90">
        <v>146014</v>
      </c>
      <c r="L58" s="101">
        <v>0</v>
      </c>
      <c r="M58" s="101">
        <v>0</v>
      </c>
      <c r="X58" s="84"/>
      <c r="Y58" s="85"/>
      <c r="Z58" s="93" t="s">
        <v>141</v>
      </c>
    </row>
    <row r="59" spans="1:27" s="53" customFormat="1" ht="15" x14ac:dyDescent="0.25">
      <c r="A59" s="94"/>
      <c r="B59" s="95"/>
      <c r="C59" s="96" t="s">
        <v>142</v>
      </c>
      <c r="D59" s="97"/>
      <c r="E59" s="97"/>
      <c r="F59" s="97"/>
      <c r="G59" s="97"/>
      <c r="H59" s="97"/>
      <c r="I59" s="97"/>
      <c r="J59" s="97"/>
      <c r="K59" s="97"/>
      <c r="L59" s="97"/>
      <c r="M59" s="98"/>
      <c r="X59" s="84"/>
      <c r="Y59" s="85"/>
      <c r="Z59" s="93"/>
    </row>
    <row r="60" spans="1:27" s="53" customFormat="1" ht="15" x14ac:dyDescent="0.25">
      <c r="A60" s="99"/>
      <c r="B60" s="100" t="s">
        <v>88</v>
      </c>
      <c r="C60" s="211" t="s">
        <v>89</v>
      </c>
      <c r="D60" s="211"/>
      <c r="E60" s="211"/>
      <c r="F60" s="211"/>
      <c r="G60" s="211"/>
      <c r="H60" s="211"/>
      <c r="I60" s="211"/>
      <c r="J60" s="211"/>
      <c r="K60" s="211"/>
      <c r="L60" s="211"/>
      <c r="M60" s="212"/>
      <c r="X60" s="84"/>
      <c r="Y60" s="85"/>
      <c r="Z60" s="93"/>
      <c r="AA60" s="55" t="s">
        <v>89</v>
      </c>
    </row>
    <row r="61" spans="1:27" s="53" customFormat="1" ht="15" x14ac:dyDescent="0.25">
      <c r="A61" s="213" t="s">
        <v>143</v>
      </c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5"/>
      <c r="X61" s="84"/>
      <c r="Y61" s="85" t="s">
        <v>143</v>
      </c>
      <c r="Z61" s="93"/>
    </row>
    <row r="62" spans="1:27" s="53" customFormat="1" ht="45.75" x14ac:dyDescent="0.25">
      <c r="A62" s="86" t="s">
        <v>144</v>
      </c>
      <c r="B62" s="87" t="s">
        <v>145</v>
      </c>
      <c r="C62" s="210" t="s">
        <v>146</v>
      </c>
      <c r="D62" s="210"/>
      <c r="E62" s="210"/>
      <c r="F62" s="102">
        <v>0.504</v>
      </c>
      <c r="G62" s="89">
        <v>9103.64</v>
      </c>
      <c r="H62" s="89" t="s">
        <v>147</v>
      </c>
      <c r="I62" s="89">
        <v>4588</v>
      </c>
      <c r="J62" s="89"/>
      <c r="K62" s="90" t="s">
        <v>148</v>
      </c>
      <c r="L62" s="101">
        <v>0</v>
      </c>
      <c r="M62" s="101">
        <v>0</v>
      </c>
      <c r="X62" s="84"/>
      <c r="Y62" s="85"/>
      <c r="Z62" s="93" t="s">
        <v>146</v>
      </c>
    </row>
    <row r="63" spans="1:27" s="53" customFormat="1" ht="15" x14ac:dyDescent="0.25">
      <c r="A63" s="94"/>
      <c r="B63" s="95"/>
      <c r="C63" s="96" t="s">
        <v>149</v>
      </c>
      <c r="D63" s="97"/>
      <c r="E63" s="97"/>
      <c r="F63" s="97"/>
      <c r="G63" s="97"/>
      <c r="H63" s="97"/>
      <c r="I63" s="97"/>
      <c r="J63" s="97"/>
      <c r="K63" s="97"/>
      <c r="L63" s="97"/>
      <c r="M63" s="98"/>
      <c r="X63" s="84"/>
      <c r="Y63" s="85"/>
      <c r="Z63" s="93"/>
    </row>
    <row r="64" spans="1:27" s="53" customFormat="1" ht="15" x14ac:dyDescent="0.25">
      <c r="A64" s="99"/>
      <c r="B64" s="100" t="s">
        <v>88</v>
      </c>
      <c r="C64" s="211" t="s">
        <v>89</v>
      </c>
      <c r="D64" s="211"/>
      <c r="E64" s="211"/>
      <c r="F64" s="211"/>
      <c r="G64" s="211"/>
      <c r="H64" s="211"/>
      <c r="I64" s="211"/>
      <c r="J64" s="211"/>
      <c r="K64" s="211"/>
      <c r="L64" s="211"/>
      <c r="M64" s="212"/>
      <c r="X64" s="84"/>
      <c r="Y64" s="85"/>
      <c r="Z64" s="93"/>
      <c r="AA64" s="55" t="s">
        <v>89</v>
      </c>
    </row>
    <row r="65" spans="1:28" s="53" customFormat="1" ht="57" x14ac:dyDescent="0.25">
      <c r="A65" s="86" t="s">
        <v>150</v>
      </c>
      <c r="B65" s="87" t="s">
        <v>151</v>
      </c>
      <c r="C65" s="210" t="s">
        <v>152</v>
      </c>
      <c r="D65" s="210"/>
      <c r="E65" s="210"/>
      <c r="F65" s="102">
        <v>0.504</v>
      </c>
      <c r="G65" s="89" t="s">
        <v>153</v>
      </c>
      <c r="H65" s="89" t="s">
        <v>154</v>
      </c>
      <c r="I65" s="89">
        <v>10600</v>
      </c>
      <c r="J65" s="89">
        <v>310</v>
      </c>
      <c r="K65" s="90" t="s">
        <v>155</v>
      </c>
      <c r="L65" s="101">
        <v>8</v>
      </c>
      <c r="M65" s="92">
        <v>4.03</v>
      </c>
      <c r="X65" s="84"/>
      <c r="Y65" s="85"/>
      <c r="Z65" s="93" t="s">
        <v>152</v>
      </c>
    </row>
    <row r="66" spans="1:28" s="53" customFormat="1" ht="15" x14ac:dyDescent="0.25">
      <c r="A66" s="99"/>
      <c r="B66" s="100" t="s">
        <v>88</v>
      </c>
      <c r="C66" s="211" t="s">
        <v>89</v>
      </c>
      <c r="D66" s="211"/>
      <c r="E66" s="211"/>
      <c r="F66" s="211"/>
      <c r="G66" s="211"/>
      <c r="H66" s="211"/>
      <c r="I66" s="211"/>
      <c r="J66" s="211"/>
      <c r="K66" s="211"/>
      <c r="L66" s="211"/>
      <c r="M66" s="212"/>
      <c r="X66" s="84"/>
      <c r="Y66" s="85"/>
      <c r="Z66" s="93"/>
      <c r="AA66" s="55" t="s">
        <v>89</v>
      </c>
    </row>
    <row r="67" spans="1:28" s="53" customFormat="1" ht="57" x14ac:dyDescent="0.25">
      <c r="A67" s="86" t="s">
        <v>156</v>
      </c>
      <c r="B67" s="87" t="s">
        <v>140</v>
      </c>
      <c r="C67" s="210" t="s">
        <v>141</v>
      </c>
      <c r="D67" s="210"/>
      <c r="E67" s="210"/>
      <c r="F67" s="103">
        <v>882</v>
      </c>
      <c r="G67" s="89">
        <v>135.80000000000001</v>
      </c>
      <c r="H67" s="89">
        <v>135.80000000000001</v>
      </c>
      <c r="I67" s="89">
        <v>119777</v>
      </c>
      <c r="J67" s="89"/>
      <c r="K67" s="90">
        <v>119777</v>
      </c>
      <c r="L67" s="101">
        <v>0</v>
      </c>
      <c r="M67" s="101">
        <v>0</v>
      </c>
      <c r="X67" s="84"/>
      <c r="Y67" s="85"/>
      <c r="Z67" s="93" t="s">
        <v>141</v>
      </c>
    </row>
    <row r="68" spans="1:28" s="53" customFormat="1" ht="15" x14ac:dyDescent="0.25">
      <c r="A68" s="94"/>
      <c r="B68" s="95"/>
      <c r="C68" s="96" t="s">
        <v>157</v>
      </c>
      <c r="D68" s="97"/>
      <c r="E68" s="97"/>
      <c r="F68" s="97"/>
      <c r="G68" s="97"/>
      <c r="H68" s="97"/>
      <c r="I68" s="97"/>
      <c r="J68" s="97"/>
      <c r="K68" s="97"/>
      <c r="L68" s="97"/>
      <c r="M68" s="98"/>
      <c r="X68" s="84"/>
      <c r="Y68" s="85"/>
      <c r="Z68" s="93"/>
    </row>
    <row r="69" spans="1:28" s="53" customFormat="1" ht="15" x14ac:dyDescent="0.25">
      <c r="A69" s="99"/>
      <c r="B69" s="100" t="s">
        <v>88</v>
      </c>
      <c r="C69" s="211" t="s">
        <v>89</v>
      </c>
      <c r="D69" s="211"/>
      <c r="E69" s="211"/>
      <c r="F69" s="211"/>
      <c r="G69" s="211"/>
      <c r="H69" s="211"/>
      <c r="I69" s="211"/>
      <c r="J69" s="211"/>
      <c r="K69" s="211"/>
      <c r="L69" s="211"/>
      <c r="M69" s="212"/>
      <c r="X69" s="84"/>
      <c r="Y69" s="85"/>
      <c r="Z69" s="93"/>
      <c r="AA69" s="55" t="s">
        <v>89</v>
      </c>
    </row>
    <row r="70" spans="1:28" s="53" customFormat="1" ht="15" x14ac:dyDescent="0.25">
      <c r="A70" s="213" t="s">
        <v>158</v>
      </c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5"/>
      <c r="X70" s="84"/>
      <c r="Y70" s="85" t="s">
        <v>158</v>
      </c>
      <c r="Z70" s="93"/>
    </row>
    <row r="71" spans="1:28" s="53" customFormat="1" ht="45.75" x14ac:dyDescent="0.25">
      <c r="A71" s="86" t="s">
        <v>159</v>
      </c>
      <c r="B71" s="87" t="s">
        <v>160</v>
      </c>
      <c r="C71" s="210" t="s">
        <v>161</v>
      </c>
      <c r="D71" s="210"/>
      <c r="E71" s="210"/>
      <c r="F71" s="102">
        <v>4.9980000000000002</v>
      </c>
      <c r="G71" s="89" t="s">
        <v>162</v>
      </c>
      <c r="H71" s="89" t="s">
        <v>163</v>
      </c>
      <c r="I71" s="89">
        <v>131614</v>
      </c>
      <c r="J71" s="89">
        <v>15535</v>
      </c>
      <c r="K71" s="90" t="s">
        <v>164</v>
      </c>
      <c r="L71" s="92">
        <v>38.26</v>
      </c>
      <c r="M71" s="92">
        <v>191.22</v>
      </c>
      <c r="X71" s="84"/>
      <c r="Y71" s="85"/>
      <c r="Z71" s="93" t="s">
        <v>161</v>
      </c>
    </row>
    <row r="72" spans="1:28" s="53" customFormat="1" ht="15" x14ac:dyDescent="0.25">
      <c r="A72" s="99"/>
      <c r="B72" s="100" t="s">
        <v>88</v>
      </c>
      <c r="C72" s="211" t="s">
        <v>89</v>
      </c>
      <c r="D72" s="211"/>
      <c r="E72" s="211"/>
      <c r="F72" s="211"/>
      <c r="G72" s="211"/>
      <c r="H72" s="211"/>
      <c r="I72" s="211"/>
      <c r="J72" s="211"/>
      <c r="K72" s="211"/>
      <c r="L72" s="211"/>
      <c r="M72" s="212"/>
      <c r="X72" s="84"/>
      <c r="Y72" s="85"/>
      <c r="Z72" s="93"/>
      <c r="AA72" s="55" t="s">
        <v>89</v>
      </c>
    </row>
    <row r="73" spans="1:28" s="53" customFormat="1" ht="57" x14ac:dyDescent="0.25">
      <c r="A73" s="86" t="s">
        <v>165</v>
      </c>
      <c r="B73" s="87" t="s">
        <v>166</v>
      </c>
      <c r="C73" s="210" t="s">
        <v>167</v>
      </c>
      <c r="D73" s="210"/>
      <c r="E73" s="210"/>
      <c r="F73" s="88">
        <v>1.68</v>
      </c>
      <c r="G73" s="89">
        <v>4410.49</v>
      </c>
      <c r="H73" s="89" t="s">
        <v>168</v>
      </c>
      <c r="I73" s="89">
        <v>7410</v>
      </c>
      <c r="J73" s="89"/>
      <c r="K73" s="90" t="s">
        <v>169</v>
      </c>
      <c r="L73" s="101">
        <v>0</v>
      </c>
      <c r="M73" s="101">
        <v>0</v>
      </c>
      <c r="X73" s="84"/>
      <c r="Y73" s="85"/>
      <c r="Z73" s="93" t="s">
        <v>167</v>
      </c>
    </row>
    <row r="74" spans="1:28" s="53" customFormat="1" ht="15" x14ac:dyDescent="0.25">
      <c r="A74" s="99"/>
      <c r="B74" s="100" t="s">
        <v>88</v>
      </c>
      <c r="C74" s="211" t="s">
        <v>89</v>
      </c>
      <c r="D74" s="211"/>
      <c r="E74" s="211"/>
      <c r="F74" s="211"/>
      <c r="G74" s="211"/>
      <c r="H74" s="211"/>
      <c r="I74" s="211"/>
      <c r="J74" s="211"/>
      <c r="K74" s="211"/>
      <c r="L74" s="211"/>
      <c r="M74" s="212"/>
      <c r="X74" s="84"/>
      <c r="Y74" s="85"/>
      <c r="Z74" s="93"/>
      <c r="AA74" s="55" t="s">
        <v>89</v>
      </c>
    </row>
    <row r="75" spans="1:28" s="53" customFormat="1" ht="34.5" x14ac:dyDescent="0.25">
      <c r="A75" s="86" t="s">
        <v>170</v>
      </c>
      <c r="B75" s="87" t="s">
        <v>171</v>
      </c>
      <c r="C75" s="210" t="s">
        <v>172</v>
      </c>
      <c r="D75" s="210"/>
      <c r="E75" s="210"/>
      <c r="F75" s="104">
        <v>16.8</v>
      </c>
      <c r="G75" s="89" t="s">
        <v>173</v>
      </c>
      <c r="H75" s="89" t="s">
        <v>174</v>
      </c>
      <c r="I75" s="89">
        <v>57679</v>
      </c>
      <c r="J75" s="89">
        <v>17695</v>
      </c>
      <c r="K75" s="90" t="s">
        <v>175</v>
      </c>
      <c r="L75" s="92">
        <v>12.53</v>
      </c>
      <c r="M75" s="91">
        <v>210.5</v>
      </c>
      <c r="X75" s="84"/>
      <c r="Y75" s="85"/>
      <c r="Z75" s="93" t="s">
        <v>172</v>
      </c>
    </row>
    <row r="76" spans="1:28" s="53" customFormat="1" ht="15" x14ac:dyDescent="0.25">
      <c r="A76" s="94"/>
      <c r="B76" s="95"/>
      <c r="C76" s="96" t="s">
        <v>176</v>
      </c>
      <c r="D76" s="97"/>
      <c r="E76" s="97"/>
      <c r="F76" s="97"/>
      <c r="G76" s="97"/>
      <c r="H76" s="97"/>
      <c r="I76" s="97"/>
      <c r="J76" s="97"/>
      <c r="K76" s="97"/>
      <c r="L76" s="97"/>
      <c r="M76" s="98"/>
      <c r="X76" s="84"/>
      <c r="Y76" s="85"/>
      <c r="Z76" s="93"/>
    </row>
    <row r="77" spans="1:28" s="53" customFormat="1" ht="15" x14ac:dyDescent="0.25">
      <c r="A77" s="99"/>
      <c r="B77" s="100" t="s">
        <v>88</v>
      </c>
      <c r="C77" s="211" t="s">
        <v>89</v>
      </c>
      <c r="D77" s="211"/>
      <c r="E77" s="211"/>
      <c r="F77" s="211"/>
      <c r="G77" s="211"/>
      <c r="H77" s="211"/>
      <c r="I77" s="211"/>
      <c r="J77" s="211"/>
      <c r="K77" s="211"/>
      <c r="L77" s="211"/>
      <c r="M77" s="212"/>
      <c r="X77" s="84"/>
      <c r="Y77" s="85"/>
      <c r="Z77" s="93"/>
      <c r="AA77" s="55" t="s">
        <v>89</v>
      </c>
    </row>
    <row r="78" spans="1:28" s="53" customFormat="1" ht="22.5" x14ac:dyDescent="0.25">
      <c r="A78" s="201" t="s">
        <v>177</v>
      </c>
      <c r="B78" s="202"/>
      <c r="C78" s="202"/>
      <c r="D78" s="202"/>
      <c r="E78" s="202"/>
      <c r="F78" s="202"/>
      <c r="G78" s="202"/>
      <c r="H78" s="203"/>
      <c r="I78" s="89">
        <v>4020455</v>
      </c>
      <c r="J78" s="89">
        <v>110603</v>
      </c>
      <c r="K78" s="89" t="s">
        <v>178</v>
      </c>
      <c r="L78" s="105"/>
      <c r="M78" s="92">
        <v>1348.87</v>
      </c>
      <c r="AB78" s="93" t="s">
        <v>177</v>
      </c>
    </row>
    <row r="79" spans="1:28" s="53" customFormat="1" ht="15" x14ac:dyDescent="0.25">
      <c r="A79" s="201" t="s">
        <v>179</v>
      </c>
      <c r="B79" s="202"/>
      <c r="C79" s="202"/>
      <c r="D79" s="202"/>
      <c r="E79" s="202"/>
      <c r="F79" s="202"/>
      <c r="G79" s="202"/>
      <c r="H79" s="203"/>
      <c r="I79" s="89">
        <v>247280</v>
      </c>
      <c r="J79" s="89"/>
      <c r="K79" s="89"/>
      <c r="L79" s="105"/>
      <c r="M79" s="105"/>
      <c r="AB79" s="93" t="s">
        <v>179</v>
      </c>
    </row>
    <row r="80" spans="1:28" s="53" customFormat="1" ht="15" x14ac:dyDescent="0.25">
      <c r="A80" s="201" t="s">
        <v>180</v>
      </c>
      <c r="B80" s="202"/>
      <c r="C80" s="202"/>
      <c r="D80" s="202"/>
      <c r="E80" s="202"/>
      <c r="F80" s="202"/>
      <c r="G80" s="202"/>
      <c r="H80" s="203"/>
      <c r="I80" s="89">
        <v>160599</v>
      </c>
      <c r="J80" s="89"/>
      <c r="K80" s="89"/>
      <c r="L80" s="105"/>
      <c r="M80" s="105"/>
      <c r="AB80" s="93" t="s">
        <v>180</v>
      </c>
    </row>
    <row r="81" spans="1:29" s="53" customFormat="1" ht="15" x14ac:dyDescent="0.25">
      <c r="A81" s="201" t="s">
        <v>181</v>
      </c>
      <c r="B81" s="202"/>
      <c r="C81" s="202"/>
      <c r="D81" s="202"/>
      <c r="E81" s="202"/>
      <c r="F81" s="202"/>
      <c r="G81" s="202"/>
      <c r="H81" s="203"/>
      <c r="I81" s="89"/>
      <c r="J81" s="89"/>
      <c r="K81" s="89"/>
      <c r="L81" s="105"/>
      <c r="M81" s="105"/>
      <c r="AB81" s="93" t="s">
        <v>181</v>
      </c>
    </row>
    <row r="82" spans="1:29" s="53" customFormat="1" ht="15" x14ac:dyDescent="0.25">
      <c r="A82" s="207" t="s">
        <v>182</v>
      </c>
      <c r="B82" s="208"/>
      <c r="C82" s="208"/>
      <c r="D82" s="208"/>
      <c r="E82" s="208"/>
      <c r="F82" s="208"/>
      <c r="G82" s="208"/>
      <c r="H82" s="209"/>
      <c r="I82" s="106"/>
      <c r="J82" s="106"/>
      <c r="K82" s="106"/>
      <c r="L82" s="107"/>
      <c r="M82" s="107"/>
      <c r="AB82" s="93"/>
      <c r="AC82" s="55" t="s">
        <v>182</v>
      </c>
    </row>
    <row r="83" spans="1:29" s="53" customFormat="1" ht="15" x14ac:dyDescent="0.25">
      <c r="A83" s="207" t="s">
        <v>183</v>
      </c>
      <c r="B83" s="208"/>
      <c r="C83" s="208"/>
      <c r="D83" s="208"/>
      <c r="E83" s="208"/>
      <c r="F83" s="208"/>
      <c r="G83" s="208"/>
      <c r="H83" s="209"/>
      <c r="I83" s="106">
        <v>179170</v>
      </c>
      <c r="J83" s="106"/>
      <c r="K83" s="106"/>
      <c r="L83" s="107"/>
      <c r="M83" s="108">
        <v>232.77</v>
      </c>
      <c r="AB83" s="93"/>
      <c r="AC83" s="55" t="s">
        <v>183</v>
      </c>
    </row>
    <row r="84" spans="1:29" s="53" customFormat="1" ht="15" x14ac:dyDescent="0.25">
      <c r="A84" s="207" t="s">
        <v>184</v>
      </c>
      <c r="B84" s="208"/>
      <c r="C84" s="208"/>
      <c r="D84" s="208"/>
      <c r="E84" s="208"/>
      <c r="F84" s="208"/>
      <c r="G84" s="208"/>
      <c r="H84" s="209"/>
      <c r="I84" s="106"/>
      <c r="J84" s="106"/>
      <c r="K84" s="106"/>
      <c r="L84" s="107"/>
      <c r="M84" s="107"/>
      <c r="AB84" s="93"/>
      <c r="AC84" s="55" t="s">
        <v>184</v>
      </c>
    </row>
    <row r="85" spans="1:29" s="53" customFormat="1" ht="15" x14ac:dyDescent="0.25">
      <c r="A85" s="207" t="s">
        <v>185</v>
      </c>
      <c r="B85" s="208"/>
      <c r="C85" s="208"/>
      <c r="D85" s="208"/>
      <c r="E85" s="208"/>
      <c r="F85" s="208"/>
      <c r="G85" s="208"/>
      <c r="H85" s="209"/>
      <c r="I85" s="106">
        <v>3387240</v>
      </c>
      <c r="J85" s="106"/>
      <c r="K85" s="106"/>
      <c r="L85" s="107"/>
      <c r="M85" s="109">
        <v>1116.0999999999999</v>
      </c>
      <c r="AB85" s="93"/>
      <c r="AC85" s="55" t="s">
        <v>185</v>
      </c>
    </row>
    <row r="86" spans="1:29" s="53" customFormat="1" ht="15" x14ac:dyDescent="0.25">
      <c r="A86" s="207" t="s">
        <v>186</v>
      </c>
      <c r="B86" s="208"/>
      <c r="C86" s="208"/>
      <c r="D86" s="208"/>
      <c r="E86" s="208"/>
      <c r="F86" s="208"/>
      <c r="G86" s="208"/>
      <c r="H86" s="209"/>
      <c r="I86" s="106"/>
      <c r="J86" s="106"/>
      <c r="K86" s="106"/>
      <c r="L86" s="107"/>
      <c r="M86" s="107"/>
      <c r="AB86" s="93"/>
      <c r="AC86" s="55" t="s">
        <v>186</v>
      </c>
    </row>
    <row r="87" spans="1:29" s="53" customFormat="1" ht="15" x14ac:dyDescent="0.25">
      <c r="A87" s="207" t="s">
        <v>187</v>
      </c>
      <c r="B87" s="208"/>
      <c r="C87" s="208"/>
      <c r="D87" s="208"/>
      <c r="E87" s="208"/>
      <c r="F87" s="208"/>
      <c r="G87" s="208"/>
      <c r="H87" s="209"/>
      <c r="I87" s="106">
        <v>596133</v>
      </c>
      <c r="J87" s="106"/>
      <c r="K87" s="106"/>
      <c r="L87" s="107"/>
      <c r="M87" s="107"/>
      <c r="AB87" s="93"/>
      <c r="AC87" s="55" t="s">
        <v>187</v>
      </c>
    </row>
    <row r="88" spans="1:29" s="53" customFormat="1" ht="15" x14ac:dyDescent="0.25">
      <c r="A88" s="207" t="s">
        <v>188</v>
      </c>
      <c r="B88" s="208"/>
      <c r="C88" s="208"/>
      <c r="D88" s="208"/>
      <c r="E88" s="208"/>
      <c r="F88" s="208"/>
      <c r="G88" s="208"/>
      <c r="H88" s="209"/>
      <c r="I88" s="106"/>
      <c r="J88" s="106"/>
      <c r="K88" s="106"/>
      <c r="L88" s="107"/>
      <c r="M88" s="107"/>
      <c r="AB88" s="93"/>
      <c r="AC88" s="55" t="s">
        <v>188</v>
      </c>
    </row>
    <row r="89" spans="1:29" s="53" customFormat="1" ht="15" x14ac:dyDescent="0.25">
      <c r="A89" s="207" t="s">
        <v>189</v>
      </c>
      <c r="B89" s="208"/>
      <c r="C89" s="208"/>
      <c r="D89" s="208"/>
      <c r="E89" s="208"/>
      <c r="F89" s="208"/>
      <c r="G89" s="208"/>
      <c r="H89" s="209"/>
      <c r="I89" s="106">
        <v>265791</v>
      </c>
      <c r="J89" s="106"/>
      <c r="K89" s="106"/>
      <c r="L89" s="107"/>
      <c r="M89" s="107"/>
      <c r="AB89" s="93"/>
      <c r="AC89" s="55" t="s">
        <v>189</v>
      </c>
    </row>
    <row r="90" spans="1:29" s="53" customFormat="1" ht="15" x14ac:dyDescent="0.25">
      <c r="A90" s="207" t="s">
        <v>190</v>
      </c>
      <c r="B90" s="208"/>
      <c r="C90" s="208"/>
      <c r="D90" s="208"/>
      <c r="E90" s="208"/>
      <c r="F90" s="208"/>
      <c r="G90" s="208"/>
      <c r="H90" s="209"/>
      <c r="I90" s="106">
        <v>4428334</v>
      </c>
      <c r="J90" s="106"/>
      <c r="K90" s="106"/>
      <c r="L90" s="107"/>
      <c r="M90" s="108">
        <v>1348.87</v>
      </c>
      <c r="AB90" s="93"/>
      <c r="AC90" s="55" t="s">
        <v>190</v>
      </c>
    </row>
    <row r="91" spans="1:29" s="53" customFormat="1" ht="15" x14ac:dyDescent="0.25">
      <c r="A91" s="207" t="s">
        <v>191</v>
      </c>
      <c r="B91" s="208"/>
      <c r="C91" s="208"/>
      <c r="D91" s="208"/>
      <c r="E91" s="208"/>
      <c r="F91" s="208"/>
      <c r="G91" s="208"/>
      <c r="H91" s="209"/>
      <c r="I91" s="106"/>
      <c r="J91" s="106"/>
      <c r="K91" s="106"/>
      <c r="L91" s="107"/>
      <c r="M91" s="107"/>
      <c r="AB91" s="93"/>
      <c r="AC91" s="55" t="s">
        <v>191</v>
      </c>
    </row>
    <row r="92" spans="1:29" s="53" customFormat="1" ht="15" x14ac:dyDescent="0.25">
      <c r="A92" s="207" t="s">
        <v>192</v>
      </c>
      <c r="B92" s="208"/>
      <c r="C92" s="208"/>
      <c r="D92" s="208"/>
      <c r="E92" s="208"/>
      <c r="F92" s="208"/>
      <c r="G92" s="208"/>
      <c r="H92" s="209"/>
      <c r="I92" s="106">
        <v>110603</v>
      </c>
      <c r="J92" s="106"/>
      <c r="K92" s="106"/>
      <c r="L92" s="107"/>
      <c r="M92" s="107"/>
      <c r="AB92" s="93"/>
      <c r="AC92" s="55" t="s">
        <v>192</v>
      </c>
    </row>
    <row r="93" spans="1:29" s="53" customFormat="1" ht="15" x14ac:dyDescent="0.25">
      <c r="A93" s="207" t="s">
        <v>193</v>
      </c>
      <c r="B93" s="208"/>
      <c r="C93" s="208"/>
      <c r="D93" s="208"/>
      <c r="E93" s="208"/>
      <c r="F93" s="208"/>
      <c r="G93" s="208"/>
      <c r="H93" s="209"/>
      <c r="I93" s="106">
        <v>3032221</v>
      </c>
      <c r="J93" s="106"/>
      <c r="K93" s="106"/>
      <c r="L93" s="107"/>
      <c r="M93" s="107"/>
      <c r="AB93" s="93"/>
      <c r="AC93" s="55" t="s">
        <v>193</v>
      </c>
    </row>
    <row r="94" spans="1:29" s="53" customFormat="1" ht="15" x14ac:dyDescent="0.25">
      <c r="A94" s="207" t="s">
        <v>194</v>
      </c>
      <c r="B94" s="208"/>
      <c r="C94" s="208"/>
      <c r="D94" s="208"/>
      <c r="E94" s="208"/>
      <c r="F94" s="208"/>
      <c r="G94" s="208"/>
      <c r="H94" s="209"/>
      <c r="I94" s="106">
        <v>877631</v>
      </c>
      <c r="J94" s="106"/>
      <c r="K94" s="106"/>
      <c r="L94" s="107"/>
      <c r="M94" s="107"/>
      <c r="AB94" s="93"/>
      <c r="AC94" s="55" t="s">
        <v>194</v>
      </c>
    </row>
    <row r="95" spans="1:29" s="53" customFormat="1" ht="15" x14ac:dyDescent="0.25">
      <c r="A95" s="207" t="s">
        <v>195</v>
      </c>
      <c r="B95" s="208"/>
      <c r="C95" s="208"/>
      <c r="D95" s="208"/>
      <c r="E95" s="208"/>
      <c r="F95" s="208"/>
      <c r="G95" s="208"/>
      <c r="H95" s="209"/>
      <c r="I95" s="106">
        <v>75342</v>
      </c>
      <c r="J95" s="106"/>
      <c r="K95" s="106"/>
      <c r="L95" s="107"/>
      <c r="M95" s="107"/>
      <c r="AB95" s="93"/>
      <c r="AC95" s="55" t="s">
        <v>195</v>
      </c>
    </row>
    <row r="96" spans="1:29" s="53" customFormat="1" ht="15" x14ac:dyDescent="0.25">
      <c r="A96" s="207" t="s">
        <v>196</v>
      </c>
      <c r="B96" s="208"/>
      <c r="C96" s="208"/>
      <c r="D96" s="208"/>
      <c r="E96" s="208"/>
      <c r="F96" s="208"/>
      <c r="G96" s="208"/>
      <c r="H96" s="209"/>
      <c r="I96" s="106">
        <v>247280</v>
      </c>
      <c r="J96" s="106"/>
      <c r="K96" s="106"/>
      <c r="L96" s="107"/>
      <c r="M96" s="107"/>
      <c r="AB96" s="93"/>
      <c r="AC96" s="55" t="s">
        <v>196</v>
      </c>
    </row>
    <row r="97" spans="1:30" s="53" customFormat="1" ht="15" x14ac:dyDescent="0.25">
      <c r="A97" s="207" t="s">
        <v>197</v>
      </c>
      <c r="B97" s="208"/>
      <c r="C97" s="208"/>
      <c r="D97" s="208"/>
      <c r="E97" s="208"/>
      <c r="F97" s="208"/>
      <c r="G97" s="208"/>
      <c r="H97" s="209"/>
      <c r="I97" s="106">
        <v>160599</v>
      </c>
      <c r="J97" s="106"/>
      <c r="K97" s="106"/>
      <c r="L97" s="107"/>
      <c r="M97" s="107"/>
      <c r="AB97" s="93"/>
      <c r="AC97" s="55" t="s">
        <v>197</v>
      </c>
    </row>
    <row r="98" spans="1:30" s="53" customFormat="1" ht="15" x14ac:dyDescent="0.25">
      <c r="A98" s="201" t="s">
        <v>198</v>
      </c>
      <c r="B98" s="202"/>
      <c r="C98" s="202"/>
      <c r="D98" s="202"/>
      <c r="E98" s="202"/>
      <c r="F98" s="202"/>
      <c r="G98" s="202"/>
      <c r="H98" s="203"/>
      <c r="I98" s="89">
        <v>4428334</v>
      </c>
      <c r="J98" s="89"/>
      <c r="K98" s="89"/>
      <c r="L98" s="105"/>
      <c r="M98" s="92">
        <v>1348.87</v>
      </c>
      <c r="AB98" s="93"/>
      <c r="AD98" s="93" t="s">
        <v>199</v>
      </c>
    </row>
    <row r="99" spans="1:30" s="110" customFormat="1" ht="15" x14ac:dyDescent="0.25">
      <c r="A99" s="207" t="s">
        <v>200</v>
      </c>
      <c r="B99" s="208"/>
      <c r="C99" s="208"/>
      <c r="D99" s="208"/>
      <c r="E99" s="208"/>
      <c r="F99" s="208"/>
      <c r="G99" s="208"/>
      <c r="H99" s="209"/>
      <c r="I99" s="106">
        <f>I98*0.2</f>
        <v>885666.8</v>
      </c>
      <c r="J99" s="106"/>
      <c r="K99" s="106"/>
      <c r="L99" s="107"/>
      <c r="M99" s="108"/>
      <c r="AB99" s="55"/>
      <c r="AD99" s="55" t="s">
        <v>199</v>
      </c>
    </row>
    <row r="100" spans="1:30" s="53" customFormat="1" ht="15" x14ac:dyDescent="0.25">
      <c r="A100" s="201" t="s">
        <v>201</v>
      </c>
      <c r="B100" s="202"/>
      <c r="C100" s="202"/>
      <c r="D100" s="202"/>
      <c r="E100" s="202"/>
      <c r="F100" s="202"/>
      <c r="G100" s="202"/>
      <c r="H100" s="203"/>
      <c r="I100" s="89">
        <f>I98+I99</f>
        <v>5314000.8</v>
      </c>
      <c r="J100" s="89"/>
      <c r="K100" s="89"/>
      <c r="L100" s="105"/>
      <c r="M100" s="92"/>
      <c r="AB100" s="93"/>
      <c r="AD100" s="93" t="s">
        <v>199</v>
      </c>
    </row>
    <row r="101" spans="1:30" s="53" customFormat="1" ht="28.5" customHeight="1" x14ac:dyDescent="0.25">
      <c r="A101" s="51"/>
      <c r="B101" s="51"/>
      <c r="C101" s="111"/>
      <c r="D101" s="111"/>
      <c r="E101" s="111"/>
      <c r="F101" s="111"/>
      <c r="G101" s="111"/>
      <c r="H101" s="111"/>
      <c r="I101" s="111"/>
      <c r="J101" s="51"/>
      <c r="K101" s="51"/>
      <c r="L101" s="51"/>
      <c r="M101" s="51"/>
    </row>
    <row r="102" spans="1:30" ht="11.25" customHeight="1" x14ac:dyDescent="0.2">
      <c r="B102" s="112" t="s">
        <v>202</v>
      </c>
      <c r="C102" s="97"/>
      <c r="D102" s="97"/>
      <c r="E102" s="97"/>
      <c r="F102" s="97"/>
    </row>
    <row r="104" spans="1:30" ht="11.25" customHeight="1" x14ac:dyDescent="0.2">
      <c r="B104" s="111" t="s">
        <v>203</v>
      </c>
      <c r="C104" s="74"/>
      <c r="D104" s="74"/>
      <c r="E104" s="74"/>
      <c r="F104" s="74"/>
    </row>
    <row r="112" spans="1:30" ht="11.25" customHeight="1" x14ac:dyDescent="0.2">
      <c r="A112" s="113" t="s">
        <v>204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30" s="110" customFormat="1" ht="15" x14ac:dyDescent="0.25">
      <c r="A113" s="207" t="s">
        <v>205</v>
      </c>
      <c r="B113" s="208"/>
      <c r="C113" s="208"/>
      <c r="D113" s="208"/>
      <c r="E113" s="208"/>
      <c r="F113" s="208"/>
      <c r="G113" s="208"/>
      <c r="H113" s="209"/>
      <c r="I113" s="106">
        <f>I100*1.031</f>
        <v>5478734.8200000003</v>
      </c>
      <c r="J113" s="106"/>
      <c r="K113" s="106"/>
      <c r="L113" s="107"/>
      <c r="M113" s="108"/>
      <c r="AB113" s="55"/>
      <c r="AD113" s="55" t="s">
        <v>199</v>
      </c>
    </row>
    <row r="114" spans="1:30" s="53" customFormat="1" ht="15" hidden="1" x14ac:dyDescent="0.25">
      <c r="A114" s="201" t="s">
        <v>206</v>
      </c>
      <c r="B114" s="202"/>
      <c r="C114" s="202"/>
      <c r="D114" s="202"/>
      <c r="E114" s="202"/>
      <c r="F114" s="202"/>
      <c r="G114" s="202"/>
      <c r="H114" s="203"/>
      <c r="I114" s="89">
        <f>I112+I113</f>
        <v>5478734.8200000003</v>
      </c>
      <c r="J114" s="89"/>
      <c r="K114" s="89"/>
      <c r="L114" s="105"/>
      <c r="M114" s="92"/>
      <c r="AB114" s="93"/>
      <c r="AD114" s="93" t="s">
        <v>199</v>
      </c>
    </row>
    <row r="115" spans="1:30" s="53" customFormat="1" ht="15" x14ac:dyDescent="0.25">
      <c r="A115" s="204" t="s">
        <v>207</v>
      </c>
      <c r="B115" s="205"/>
      <c r="C115" s="205"/>
      <c r="D115" s="205"/>
      <c r="E115" s="205"/>
      <c r="F115" s="205"/>
      <c r="G115" s="205"/>
      <c r="H115" s="206"/>
      <c r="I115" s="115">
        <f>I114*0.93</f>
        <v>5095223.38</v>
      </c>
      <c r="J115" s="115"/>
      <c r="K115" s="115"/>
      <c r="L115" s="116"/>
      <c r="M115" s="117"/>
      <c r="AB115" s="93"/>
      <c r="AD115" s="93" t="s">
        <v>199</v>
      </c>
    </row>
  </sheetData>
  <mergeCells count="90">
    <mergeCell ref="A14:M14"/>
    <mergeCell ref="A2:C2"/>
    <mergeCell ref="J2:M2"/>
    <mergeCell ref="A3:D3"/>
    <mergeCell ref="I3:M3"/>
    <mergeCell ref="A4:D4"/>
    <mergeCell ref="I4:M4"/>
    <mergeCell ref="A8:M8"/>
    <mergeCell ref="A9:M9"/>
    <mergeCell ref="A11:M11"/>
    <mergeCell ref="A12:M12"/>
    <mergeCell ref="A13:M13"/>
    <mergeCell ref="C15:G15"/>
    <mergeCell ref="F20:M20"/>
    <mergeCell ref="A22:A24"/>
    <mergeCell ref="B22:B24"/>
    <mergeCell ref="C22:E24"/>
    <mergeCell ref="F22:F24"/>
    <mergeCell ref="G22:H22"/>
    <mergeCell ref="I22:K22"/>
    <mergeCell ref="L22:M23"/>
    <mergeCell ref="I23:I24"/>
    <mergeCell ref="A38:M38"/>
    <mergeCell ref="J23:J24"/>
    <mergeCell ref="C25:E25"/>
    <mergeCell ref="A26:M26"/>
    <mergeCell ref="A27:M27"/>
    <mergeCell ref="C28:E28"/>
    <mergeCell ref="C30:M30"/>
    <mergeCell ref="A31:M31"/>
    <mergeCell ref="C32:E32"/>
    <mergeCell ref="C34:M34"/>
    <mergeCell ref="C35:E35"/>
    <mergeCell ref="C37:M37"/>
    <mergeCell ref="C55:M55"/>
    <mergeCell ref="C39:E39"/>
    <mergeCell ref="C41:M41"/>
    <mergeCell ref="C42:E42"/>
    <mergeCell ref="C44:M44"/>
    <mergeCell ref="A45:M45"/>
    <mergeCell ref="C46:E46"/>
    <mergeCell ref="C48:M48"/>
    <mergeCell ref="C49:E49"/>
    <mergeCell ref="C51:M51"/>
    <mergeCell ref="A52:M52"/>
    <mergeCell ref="C53:E53"/>
    <mergeCell ref="A70:M70"/>
    <mergeCell ref="C56:E56"/>
    <mergeCell ref="C57:M57"/>
    <mergeCell ref="C58:E58"/>
    <mergeCell ref="C60:M60"/>
    <mergeCell ref="A61:M61"/>
    <mergeCell ref="C62:E62"/>
    <mergeCell ref="C64:M64"/>
    <mergeCell ref="C65:E65"/>
    <mergeCell ref="C66:M66"/>
    <mergeCell ref="C67:E67"/>
    <mergeCell ref="C69:M69"/>
    <mergeCell ref="A83:H83"/>
    <mergeCell ref="C71:E71"/>
    <mergeCell ref="C72:M72"/>
    <mergeCell ref="C73:E73"/>
    <mergeCell ref="C74:M74"/>
    <mergeCell ref="C75:E75"/>
    <mergeCell ref="C77:M77"/>
    <mergeCell ref="A78:H78"/>
    <mergeCell ref="A79:H79"/>
    <mergeCell ref="A80:H80"/>
    <mergeCell ref="A81:H81"/>
    <mergeCell ref="A82:H82"/>
    <mergeCell ref="A95:H95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114:H114"/>
    <mergeCell ref="A115:H115"/>
    <mergeCell ref="A96:H96"/>
    <mergeCell ref="A97:H97"/>
    <mergeCell ref="A98:H98"/>
    <mergeCell ref="A99:H99"/>
    <mergeCell ref="A100:H100"/>
    <mergeCell ref="A113:H11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акт деффектов</vt:lpstr>
      <vt:lpstr>акт необходимости</vt:lpstr>
      <vt:lpstr>ТЗ с площадки</vt:lpstr>
      <vt:lpstr>3.Временный технологический про</vt:lpstr>
      <vt:lpstr>Устройство подъездов к площадка</vt:lpstr>
      <vt:lpstr>'3.Временный технологический про'!Заголовки_для_печати</vt:lpstr>
      <vt:lpstr>'акт необходимости'!Заголовки_для_печати</vt:lpstr>
      <vt:lpstr>'Устройство подъездов к площадка'!Заголовки_для_печати</vt:lpstr>
      <vt:lpstr>'3.Временный технологический про'!Область_печати</vt:lpstr>
      <vt:lpstr>'акт деффектов'!Область_печати</vt:lpstr>
      <vt:lpstr>'акт необходимости'!Область_печати</vt:lpstr>
      <vt:lpstr>'Устройство подъездов к площадка'!Область_печати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2025-12-08T09:34:04Z</cp:lastPrinted>
  <dcterms:created xsi:type="dcterms:W3CDTF">1996-10-08T23:32:33Z</dcterms:created>
  <dcterms:modified xsi:type="dcterms:W3CDTF">2026-04-07T13:20:56Z</dcterms:modified>
</cp:coreProperties>
</file>