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Подкрановые\"/>
    </mc:Choice>
  </mc:AlternateContent>
  <xr:revisionPtr revIDLastSave="0" documentId="13_ncr:1_{329DAC45-B563-4FF6-BBE9-CCE0AE6752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Р" sheetId="1" r:id="rId1"/>
  </sheets>
  <definedNames>
    <definedName name="_xlnm.Print_Titles" localSheetId="0">ВОР!$8:$8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L10" i="1" s="1"/>
  <c r="L7" i="1"/>
  <c r="K11" i="1"/>
  <c r="A60" i="1"/>
  <c r="A59" i="1"/>
  <c r="A58" i="1"/>
  <c r="A56" i="1"/>
  <c r="A55" i="1"/>
  <c r="A54" i="1"/>
  <c r="A52" i="1"/>
  <c r="A51" i="1"/>
  <c r="A50" i="1"/>
  <c r="A48" i="1"/>
  <c r="A47" i="1"/>
  <c r="A46" i="1"/>
  <c r="A45" i="1"/>
  <c r="A44" i="1"/>
  <c r="A42" i="1"/>
  <c r="A41" i="1"/>
  <c r="A40" i="1"/>
  <c r="A39" i="1"/>
  <c r="A38" i="1"/>
  <c r="A36" i="1"/>
  <c r="A35" i="1"/>
  <c r="A34" i="1"/>
  <c r="A32" i="1"/>
  <c r="A31" i="1"/>
  <c r="A30" i="1"/>
  <c r="A28" i="1"/>
  <c r="A27" i="1"/>
  <c r="A26" i="1"/>
  <c r="A23" i="1"/>
  <c r="A22" i="1"/>
  <c r="A21" i="1"/>
  <c r="A20" i="1"/>
  <c r="A19" i="1"/>
  <c r="A18" i="1"/>
  <c r="A16" i="1"/>
  <c r="A15" i="1"/>
  <c r="A14" i="1"/>
  <c r="A12" i="1"/>
  <c r="A11" i="1"/>
  <c r="A10" i="1"/>
</calcChain>
</file>

<file path=xl/sharedStrings.xml><?xml version="1.0" encoding="utf-8"?>
<sst xmlns="http://schemas.openxmlformats.org/spreadsheetml/2006/main" count="233" uniqueCount="100">
  <si>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</si>
  <si>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</si>
  <si>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</si>
  <si>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</si>
  <si>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</si>
  <si>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</si>
  <si>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</si>
  <si>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Рельсовый путь № 1</t>
  </si>
  <si>
    <t>1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</si>
  <si>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</si>
  <si>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</si>
  <si>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 xml:space="preserve">(324,95*2) / 100 </t>
  </si>
  <si>
    <t xml:space="preserve">1 </t>
  </si>
  <si>
    <t>2</t>
  </si>
  <si>
    <t>Пути подкрановые, марка стали: С 255, крепления и упоры//Рельсовые комплекты</t>
  </si>
  <si>
    <t>т</t>
  </si>
  <si>
    <t xml:space="preserve">(21641+1816+347,3+237,8+348,7+318,8+171,1+153,01+139)*0,001 </t>
  </si>
  <si>
    <t>3</t>
  </si>
  <si>
    <t>Пути подкрановые, марка стали: С 255, рельсы железнодорожные</t>
  </si>
  <si>
    <t xml:space="preserve">83,09*324,95*0,001 </t>
  </si>
  <si>
    <t>Раздел 2. Рельсовый путь № 2</t>
  </si>
  <si>
    <t>4</t>
  </si>
  <si>
    <t xml:space="preserve">(342,73*2) / 100 </t>
  </si>
  <si>
    <t>5</t>
  </si>
  <si>
    <t xml:space="preserve">(22762+18446+432,2+196,4+111,3+174,2+120,7+117,58+177,3+181,4+108,06+152,3+126,9)*0,001 </t>
  </si>
  <si>
    <t>6</t>
  </si>
  <si>
    <t xml:space="preserve">113,47*342,73*0,001 </t>
  </si>
  <si>
    <t>Раздел 3. Рельсовый путь № 3</t>
  </si>
  <si>
    <t>7</t>
  </si>
  <si>
    <t xml:space="preserve">(327,2*2) / 100 </t>
  </si>
  <si>
    <t>8</t>
  </si>
  <si>
    <t xml:space="preserve">(10415,13+352,72+28,45+42,77+76,68+65,38+54,08+997,02+68,77)*0,001 </t>
  </si>
  <si>
    <t>9</t>
  </si>
  <si>
    <t xml:space="preserve">12,56*327,2*0,001 </t>
  </si>
  <si>
    <t>10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</si>
  <si>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</si>
  <si>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</si>
  <si>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 xml:space="preserve">1306 / 100 </t>
  </si>
  <si>
    <t>12</t>
  </si>
  <si>
    <t>Анкер химический (капсула с клеевым составом) Hilti HIT-HY 150/330
применительно</t>
  </si>
  <si>
    <t>шт.</t>
  </si>
  <si>
    <t xml:space="preserve"> </t>
  </si>
  <si>
    <t>13</t>
  </si>
  <si>
    <t>Шпилька анкерная Hilti: HIT-V-5,8 М24х450 (HAS) для использования с химическими анкерами HIT
применительно</t>
  </si>
  <si>
    <t>Раздел 5. Крепление опорных деталей. Лист 282.2, 282.3</t>
  </si>
  <si>
    <t>Крепление стоек к ростверку</t>
  </si>
  <si>
    <t>14</t>
  </si>
  <si>
    <t>Установка анкеров в отверстия глубиной 100 мм с применением смесей серии MASTERFLOW, диаметр анкера: до 8 мм</t>
  </si>
  <si>
    <t xml:space="preserve">296 / 100 </t>
  </si>
  <si>
    <t>16</t>
  </si>
  <si>
    <t>Капсула с клеевым составом Hilti HVU-TZ M20
Применительно</t>
  </si>
  <si>
    <t>17</t>
  </si>
  <si>
    <t>Шпилька анкерная Hilti: HIT-V-5,8 М16х300 (HAS) для использования с химическими анкерами HIT
Применительно</t>
  </si>
  <si>
    <t>Крепление тормозных упоров крацер-крана к роствергу</t>
  </si>
  <si>
    <t>18</t>
  </si>
  <si>
    <t xml:space="preserve">24 / 100 </t>
  </si>
  <si>
    <t>20</t>
  </si>
  <si>
    <t>Анкер химический (капсула с клеевым составом) Hilti HVU М24/210
применительно</t>
  </si>
  <si>
    <t>21</t>
  </si>
  <si>
    <t>Шпилька анкерная Hilti: HIT-V-5,8 М24х450 (HAS) для использования с химическими анкерами HIT
Применительно</t>
  </si>
  <si>
    <t>Крепление крацер-крана в сервесном положении</t>
  </si>
  <si>
    <t>22</t>
  </si>
  <si>
    <t>24</t>
  </si>
  <si>
    <t>25</t>
  </si>
  <si>
    <t>Крепление стоек хвостовой станции к ростверку</t>
  </si>
  <si>
    <t>26</t>
  </si>
  <si>
    <t xml:space="preserve">16 / 100 </t>
  </si>
  <si>
    <t>28</t>
  </si>
  <si>
    <t>29</t>
  </si>
  <si>
    <t>30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</si>
  <si>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</si>
  <si>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</si>
  <si>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 xml:space="preserve">8 / 100 </t>
  </si>
  <si>
    <t>32</t>
  </si>
  <si>
    <t>Установка анкерных болтов: при бетонировании со связями из арматуры</t>
  </si>
  <si>
    <t>1 т</t>
  </si>
  <si>
    <t xml:space="preserve">(1,664+0,515+0,138)*0,001 </t>
  </si>
  <si>
    <t>Крепление тормазных упоров мобильного бункера</t>
  </si>
  <si>
    <t>33</t>
  </si>
  <si>
    <t xml:space="preserve">18 / 100 </t>
  </si>
  <si>
    <t>35</t>
  </si>
  <si>
    <t>36</t>
  </si>
  <si>
    <t>37</t>
  </si>
  <si>
    <t>39</t>
  </si>
  <si>
    <t xml:space="preserve">(2,628+1,152+0,306)*0,001 </t>
  </si>
  <si>
    <t>Крепление стоек вертикального гравитационного натяжного устройтсва к ростверку</t>
  </si>
  <si>
    <t>40</t>
  </si>
  <si>
    <t xml:space="preserve">4 / 100 </t>
  </si>
  <si>
    <t>42</t>
  </si>
  <si>
    <t>43</t>
  </si>
  <si>
    <t>Крепление стоек орграждения к роствергу</t>
  </si>
  <si>
    <t>44</t>
  </si>
  <si>
    <t>46</t>
  </si>
  <si>
    <t>47</t>
  </si>
  <si>
    <t>Крепление лебедки обслуживания к росвергу</t>
  </si>
  <si>
    <t>48</t>
  </si>
  <si>
    <t>50</t>
  </si>
  <si>
    <t>51</t>
  </si>
  <si>
    <t>Ведомость объёмов работ по монтажу рельсов Крытого склада №1</t>
  </si>
  <si>
    <t>Приложение №1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</si>
</sst>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000"/>
    <numFmt numFmtId="167" formatCode="0.0000"/>
    <numFmt numFmtId="168" formatCode="0.00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right" vertical="top" wrapText="1"/>
    </xf>
    <xf numFmtId="167" fontId="1" fillId="2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70"/>
  <sheetViews>
    <sheetView tabSelected="1" workbookViewId="0">
      <selection activeCell="E18" sqref="E18"/>
    </sheetView>
  </sheetViews>
  <sheetFormatPr defaultColWidth="9.109375" defaultRowHeight="11.25" customHeight="1" x14ac:dyDescent="0.2"/>
  <cols>
    <col min="1" max="1" width="5.5546875" style="1" customWidth="1"/>
    <col min="2" max="2" width="5.5546875" style="2" customWidth="1"/>
    <col min="3" max="3" width="44.44140625" style="2" customWidth="1"/>
    <col min="4" max="4" width="10.6640625" style="2" customWidth="1"/>
    <col min="5" max="5" width="12.33203125" style="2" customWidth="1"/>
    <col min="6" max="6" width="12.5546875" style="2" customWidth="1"/>
    <col min="7" max="7" width="22.109375" style="2" customWidth="1"/>
    <col min="8" max="8" width="22" style="2" customWidth="1"/>
    <col min="9" max="9" width="9.109375" style="2"/>
    <col min="10" max="10" width="4.6640625" style="2" hidden="1" customWidth="1"/>
    <col min="11" max="16" width="9.109375" style="2"/>
    <col min="17" max="18" width="135.33203125" style="3" hidden="1" customWidth="1"/>
    <col min="19" max="20" width="55.109375" style="3" hidden="1" customWidth="1"/>
    <col min="21" max="24" width="69" style="3" hidden="1" customWidth="1"/>
    <col min="25" max="26" width="55.109375" style="3" hidden="1" customWidth="1"/>
    <col min="27" max="30" width="69" style="3" hidden="1" customWidth="1"/>
    <col min="31" max="16384" width="9.109375" style="2"/>
  </cols>
  <sheetData>
    <row r="2" spans="1:17" ht="11.25" customHeight="1" x14ac:dyDescent="0.2">
      <c r="F2" s="24" t="s">
        <v>99</v>
      </c>
      <c r="G2" s="24"/>
      <c r="H2" s="24"/>
    </row>
    <row r="3" spans="1:17" ht="11.25" customHeight="1" x14ac:dyDescent="0.2">
      <c r="F3" s="24"/>
      <c r="G3" s="24"/>
      <c r="H3" s="24"/>
    </row>
    <row r="5" spans="1:17" customFormat="1" ht="17.399999999999999" x14ac:dyDescent="0.3">
      <c r="A5" s="26" t="s">
        <v>98</v>
      </c>
      <c r="B5" s="26"/>
      <c r="C5" s="26"/>
      <c r="D5" s="26"/>
      <c r="E5" s="26"/>
      <c r="F5" s="26"/>
      <c r="G5" s="26"/>
      <c r="H5" s="26"/>
    </row>
    <row r="6" spans="1:17" customFormat="1" ht="9.75" customHeight="1" x14ac:dyDescent="0.3">
      <c r="A6" s="4"/>
    </row>
    <row r="7" spans="1:17" customFormat="1" ht="36" customHeight="1" x14ac:dyDescent="0.3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27" t="s">
        <v>6</v>
      </c>
      <c r="H7" s="27"/>
      <c r="L7">
        <f>55*6</f>
        <v>330</v>
      </c>
    </row>
    <row r="8" spans="1:17" customFormat="1" ht="14.4" x14ac:dyDescent="0.3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8">
        <v>7</v>
      </c>
      <c r="H8" s="29"/>
    </row>
    <row r="9" spans="1:17" customFormat="1" ht="14.4" x14ac:dyDescent="0.3">
      <c r="A9" s="25" t="s">
        <v>7</v>
      </c>
      <c r="B9" s="25"/>
      <c r="C9" s="25"/>
      <c r="D9" s="25"/>
      <c r="E9" s="25"/>
      <c r="F9" s="25"/>
      <c r="G9" s="25"/>
      <c r="H9" s="25"/>
      <c r="Q9" s="9" t="s">
        <v>7</v>
      </c>
    </row>
    <row r="10" spans="1:17" customFormat="1" ht="30.6" x14ac:dyDescent="0.3">
      <c r="A10" s="10">
        <f>IF(J10&lt;&gt;"",COUNTA(J$4:J10),"")</f>
        <v>1</v>
      </c>
      <c r="B10" s="11" t="s">
        <v>8</v>
      </c>
      <c r="C10" s="12" t="s">
        <v>9</v>
      </c>
      <c r="D10" s="13" t="s">
        <v>10</v>
      </c>
      <c r="E10" s="31">
        <v>6.4989999999999997</v>
      </c>
      <c r="F10" s="12"/>
      <c r="G10" s="15"/>
      <c r="H10" s="12" t="s">
        <v>11</v>
      </c>
      <c r="J10" s="2" t="s">
        <v>12</v>
      </c>
      <c r="K10">
        <f>55*11</f>
        <v>605</v>
      </c>
      <c r="L10">
        <f>K10/2</f>
        <v>302.5</v>
      </c>
      <c r="Q10" s="9"/>
    </row>
    <row r="11" spans="1:17" customFormat="1" ht="30.6" x14ac:dyDescent="0.3">
      <c r="A11" s="10">
        <f>IF(J11&lt;&gt;"",COUNTA(J$4:J11),"")</f>
        <v>2</v>
      </c>
      <c r="B11" s="11" t="s">
        <v>13</v>
      </c>
      <c r="C11" s="12" t="s">
        <v>14</v>
      </c>
      <c r="D11" s="13" t="s">
        <v>15</v>
      </c>
      <c r="E11" s="16">
        <v>25.172709999999999</v>
      </c>
      <c r="F11" s="12"/>
      <c r="G11" s="15"/>
      <c r="H11" s="12" t="s">
        <v>16</v>
      </c>
      <c r="J11" s="2" t="s">
        <v>12</v>
      </c>
      <c r="K11">
        <f>67*11</f>
        <v>737</v>
      </c>
      <c r="Q11" s="9"/>
    </row>
    <row r="12" spans="1:17" customFormat="1" ht="20.399999999999999" x14ac:dyDescent="0.3">
      <c r="A12" s="10">
        <f>IF(J12&lt;&gt;"",COUNTA(J$4:J12),"")</f>
        <v>3</v>
      </c>
      <c r="B12" s="11" t="s">
        <v>17</v>
      </c>
      <c r="C12" s="12" t="s">
        <v>18</v>
      </c>
      <c r="D12" s="13" t="s">
        <v>15</v>
      </c>
      <c r="E12" s="17">
        <v>27.0000955</v>
      </c>
      <c r="F12" s="12"/>
      <c r="G12" s="15"/>
      <c r="H12" s="12" t="s">
        <v>19</v>
      </c>
      <c r="J12" s="2" t="s">
        <v>12</v>
      </c>
      <c r="Q12" s="9"/>
    </row>
    <row r="13" spans="1:17" customFormat="1" ht="14.4" x14ac:dyDescent="0.3">
      <c r="A13" s="25" t="s">
        <v>20</v>
      </c>
      <c r="B13" s="25"/>
      <c r="C13" s="25"/>
      <c r="D13" s="25"/>
      <c r="E13" s="25"/>
      <c r="F13" s="25"/>
      <c r="G13" s="25"/>
      <c r="H13" s="25"/>
      <c r="Q13" s="9" t="s">
        <v>20</v>
      </c>
    </row>
    <row r="14" spans="1:17" customFormat="1" ht="30.6" x14ac:dyDescent="0.3">
      <c r="A14" s="10">
        <f>IF(J14&lt;&gt;"",COUNTA(J$4:J14),"")</f>
        <v>4</v>
      </c>
      <c r="B14" s="11" t="s">
        <v>21</v>
      </c>
      <c r="C14" s="12" t="s">
        <v>9</v>
      </c>
      <c r="D14" s="13" t="s">
        <v>10</v>
      </c>
      <c r="E14" s="32">
        <v>6.8545999999999996</v>
      </c>
      <c r="F14" s="12"/>
      <c r="G14" s="15"/>
      <c r="H14" s="12" t="s">
        <v>22</v>
      </c>
      <c r="J14" s="2" t="s">
        <v>12</v>
      </c>
      <c r="Q14" s="9"/>
    </row>
    <row r="15" spans="1:17" customFormat="1" ht="40.799999999999997" x14ac:dyDescent="0.3">
      <c r="A15" s="10">
        <f>IF(J15&lt;&gt;"",COUNTA(J$4:J15),"")</f>
        <v>5</v>
      </c>
      <c r="B15" s="11" t="s">
        <v>23</v>
      </c>
      <c r="C15" s="12" t="s">
        <v>14</v>
      </c>
      <c r="D15" s="13" t="s">
        <v>15</v>
      </c>
      <c r="E15" s="16">
        <v>43.106340000000003</v>
      </c>
      <c r="F15" s="12"/>
      <c r="G15" s="15"/>
      <c r="H15" s="12" t="s">
        <v>24</v>
      </c>
      <c r="J15" s="2" t="s">
        <v>12</v>
      </c>
      <c r="Q15" s="9"/>
    </row>
    <row r="16" spans="1:17" customFormat="1" ht="20.399999999999999" x14ac:dyDescent="0.3">
      <c r="A16" s="10">
        <f>IF(J16&lt;&gt;"",COUNTA(J$4:J16),"")</f>
        <v>6</v>
      </c>
      <c r="B16" s="11" t="s">
        <v>25</v>
      </c>
      <c r="C16" s="12" t="s">
        <v>18</v>
      </c>
      <c r="D16" s="13" t="s">
        <v>15</v>
      </c>
      <c r="E16" s="17">
        <v>38.8895731</v>
      </c>
      <c r="F16" s="12"/>
      <c r="G16" s="15"/>
      <c r="H16" s="12" t="s">
        <v>26</v>
      </c>
      <c r="J16" s="2" t="s">
        <v>12</v>
      </c>
      <c r="Q16" s="9"/>
    </row>
    <row r="17" spans="1:18" customFormat="1" ht="14.4" x14ac:dyDescent="0.3">
      <c r="A17" s="25" t="s">
        <v>27</v>
      </c>
      <c r="B17" s="25"/>
      <c r="C17" s="25"/>
      <c r="D17" s="25"/>
      <c r="E17" s="25"/>
      <c r="F17" s="25"/>
      <c r="G17" s="25"/>
      <c r="H17" s="25"/>
      <c r="Q17" s="9" t="s">
        <v>27</v>
      </c>
    </row>
    <row r="18" spans="1:18" customFormat="1" ht="30.6" x14ac:dyDescent="0.3">
      <c r="A18" s="10">
        <f>IF(J18&lt;&gt;"",COUNTA(J$4:J18),"")</f>
        <v>7</v>
      </c>
      <c r="B18" s="11" t="s">
        <v>28</v>
      </c>
      <c r="C18" s="12" t="s">
        <v>9</v>
      </c>
      <c r="D18" s="13" t="s">
        <v>10</v>
      </c>
      <c r="E18" s="14">
        <v>6.5439999999999996</v>
      </c>
      <c r="F18" s="12"/>
      <c r="G18" s="15"/>
      <c r="H18" s="12" t="s">
        <v>29</v>
      </c>
      <c r="J18" s="2" t="s">
        <v>12</v>
      </c>
      <c r="Q18" s="9"/>
    </row>
    <row r="19" spans="1:18" customFormat="1" ht="30.6" x14ac:dyDescent="0.3">
      <c r="A19" s="10">
        <f>IF(J19&lt;&gt;"",COUNTA(J$4:J19),"")</f>
        <v>8</v>
      </c>
      <c r="B19" s="11" t="s">
        <v>30</v>
      </c>
      <c r="C19" s="12" t="s">
        <v>14</v>
      </c>
      <c r="D19" s="13" t="s">
        <v>15</v>
      </c>
      <c r="E19" s="14">
        <v>12.101000000000001</v>
      </c>
      <c r="F19" s="12"/>
      <c r="G19" s="15"/>
      <c r="H19" s="12" t="s">
        <v>31</v>
      </c>
      <c r="J19" s="2" t="s">
        <v>12</v>
      </c>
      <c r="Q19" s="9"/>
    </row>
    <row r="20" spans="1:18" customFormat="1" ht="20.399999999999999" x14ac:dyDescent="0.3">
      <c r="A20" s="10">
        <f>IF(J20&lt;&gt;"",COUNTA(J$4:J20),"")</f>
        <v>9</v>
      </c>
      <c r="B20" s="11" t="s">
        <v>32</v>
      </c>
      <c r="C20" s="12" t="s">
        <v>18</v>
      </c>
      <c r="D20" s="13" t="s">
        <v>15</v>
      </c>
      <c r="E20" s="18">
        <v>4.1096320000000004</v>
      </c>
      <c r="F20" s="12"/>
      <c r="G20" s="15"/>
      <c r="H20" s="12" t="s">
        <v>33</v>
      </c>
      <c r="J20" s="2" t="s">
        <v>12</v>
      </c>
      <c r="Q20" s="9"/>
    </row>
    <row r="21" spans="1:18" customFormat="1" ht="30.6" x14ac:dyDescent="0.3">
      <c r="A21" s="10">
        <f>IF(J21&lt;&gt;"",COUNTA(J$4:J21),"")</f>
        <v>10</v>
      </c>
      <c r="B21" s="11" t="s">
        <v>34</v>
      </c>
      <c r="C21" s="12" t="s">
        <v>35</v>
      </c>
      <c r="D21" s="13" t="s">
        <v>36</v>
      </c>
      <c r="E21" s="19">
        <v>13.06</v>
      </c>
      <c r="F21" s="12"/>
      <c r="G21" s="15"/>
      <c r="H21" s="12" t="s">
        <v>37</v>
      </c>
      <c r="J21" s="2" t="s">
        <v>12</v>
      </c>
      <c r="Q21" s="9"/>
    </row>
    <row r="22" spans="1:18" customFormat="1" ht="30.6" x14ac:dyDescent="0.3">
      <c r="A22" s="10">
        <f>IF(J22&lt;&gt;"",COUNTA(J$4:J22),"")</f>
        <v>11</v>
      </c>
      <c r="B22" s="11" t="s">
        <v>38</v>
      </c>
      <c r="C22" s="12" t="s">
        <v>39</v>
      </c>
      <c r="D22" s="13" t="s">
        <v>40</v>
      </c>
      <c r="E22" s="20">
        <v>1306</v>
      </c>
      <c r="F22" s="12"/>
      <c r="G22" s="15"/>
      <c r="H22" s="12" t="s">
        <v>41</v>
      </c>
      <c r="J22" s="2" t="s">
        <v>12</v>
      </c>
      <c r="Q22" s="9"/>
    </row>
    <row r="23" spans="1:18" customFormat="1" ht="30.6" x14ac:dyDescent="0.3">
      <c r="A23" s="10">
        <f>IF(J23&lt;&gt;"",COUNTA(J$4:J23),"")</f>
        <v>12</v>
      </c>
      <c r="B23" s="11" t="s">
        <v>42</v>
      </c>
      <c r="C23" s="12" t="s">
        <v>43</v>
      </c>
      <c r="D23" s="13" t="s">
        <v>40</v>
      </c>
      <c r="E23" s="20">
        <v>1306</v>
      </c>
      <c r="F23" s="12"/>
      <c r="G23" s="15"/>
      <c r="H23" s="12" t="s">
        <v>41</v>
      </c>
      <c r="J23" s="2" t="s">
        <v>12</v>
      </c>
      <c r="Q23" s="9"/>
    </row>
    <row r="24" spans="1:18" customFormat="1" ht="14.4" x14ac:dyDescent="0.3">
      <c r="A24" s="25" t="s">
        <v>44</v>
      </c>
      <c r="B24" s="25"/>
      <c r="C24" s="25"/>
      <c r="D24" s="25"/>
      <c r="E24" s="25"/>
      <c r="F24" s="25"/>
      <c r="G24" s="25"/>
      <c r="H24" s="25"/>
      <c r="Q24" s="9" t="s">
        <v>44</v>
      </c>
      <c r="R24" s="21"/>
    </row>
    <row r="25" spans="1:18" customFormat="1" ht="14.4" x14ac:dyDescent="0.3">
      <c r="A25" s="30" t="s">
        <v>45</v>
      </c>
      <c r="B25" s="30"/>
      <c r="C25" s="30"/>
      <c r="D25" s="30"/>
      <c r="E25" s="30"/>
      <c r="F25" s="30"/>
      <c r="G25" s="30"/>
      <c r="H25" s="30"/>
      <c r="Q25" s="9"/>
      <c r="R25" s="21" t="s">
        <v>45</v>
      </c>
    </row>
    <row r="26" spans="1:18" customFormat="1" ht="30.6" x14ac:dyDescent="0.3">
      <c r="A26" s="10">
        <f>IF(J26&lt;&gt;"",COUNTA(J$4:J26),"")</f>
        <v>13</v>
      </c>
      <c r="B26" s="11" t="s">
        <v>46</v>
      </c>
      <c r="C26" s="12" t="s">
        <v>47</v>
      </c>
      <c r="D26" s="13" t="s">
        <v>36</v>
      </c>
      <c r="E26" s="19">
        <v>2.96</v>
      </c>
      <c r="F26" s="12"/>
      <c r="G26" s="15"/>
      <c r="H26" s="12" t="s">
        <v>48</v>
      </c>
      <c r="J26" s="2" t="s">
        <v>12</v>
      </c>
      <c r="Q26" s="9"/>
      <c r="R26" s="21"/>
    </row>
    <row r="27" spans="1:18" customFormat="1" ht="20.399999999999999" x14ac:dyDescent="0.3">
      <c r="A27" s="10">
        <f>IF(J27&lt;&gt;"",COUNTA(J$4:J27),"")</f>
        <v>14</v>
      </c>
      <c r="B27" s="11" t="s">
        <v>49</v>
      </c>
      <c r="C27" s="12" t="s">
        <v>50</v>
      </c>
      <c r="D27" s="13" t="s">
        <v>40</v>
      </c>
      <c r="E27" s="20">
        <v>296</v>
      </c>
      <c r="F27" s="12"/>
      <c r="G27" s="15"/>
      <c r="H27" s="12" t="s">
        <v>41</v>
      </c>
      <c r="J27" s="2" t="s">
        <v>12</v>
      </c>
      <c r="Q27" s="9"/>
      <c r="R27" s="21"/>
    </row>
    <row r="28" spans="1:18" customFormat="1" ht="30.6" x14ac:dyDescent="0.3">
      <c r="A28" s="10">
        <f>IF(J28&lt;&gt;"",COUNTA(J$4:J28),"")</f>
        <v>15</v>
      </c>
      <c r="B28" s="11" t="s">
        <v>51</v>
      </c>
      <c r="C28" s="12" t="s">
        <v>52</v>
      </c>
      <c r="D28" s="13" t="s">
        <v>40</v>
      </c>
      <c r="E28" s="20">
        <v>296</v>
      </c>
      <c r="F28" s="12"/>
      <c r="G28" s="15"/>
      <c r="H28" s="12" t="s">
        <v>41</v>
      </c>
      <c r="J28" s="2" t="s">
        <v>12</v>
      </c>
      <c r="Q28" s="9"/>
      <c r="R28" s="21"/>
    </row>
    <row r="29" spans="1:18" customFormat="1" ht="14.4" x14ac:dyDescent="0.3">
      <c r="A29" s="30" t="s">
        <v>53</v>
      </c>
      <c r="B29" s="30"/>
      <c r="C29" s="30"/>
      <c r="D29" s="30"/>
      <c r="E29" s="30"/>
      <c r="F29" s="30"/>
      <c r="G29" s="30"/>
      <c r="H29" s="30"/>
      <c r="Q29" s="9"/>
      <c r="R29" s="21" t="s">
        <v>53</v>
      </c>
    </row>
    <row r="30" spans="1:18" customFormat="1" ht="30.6" x14ac:dyDescent="0.3">
      <c r="A30" s="10">
        <f>IF(J30&lt;&gt;"",COUNTA(J$4:J30),"")</f>
        <v>16</v>
      </c>
      <c r="B30" s="11" t="s">
        <v>54</v>
      </c>
      <c r="C30" s="12" t="s">
        <v>35</v>
      </c>
      <c r="D30" s="13" t="s">
        <v>36</v>
      </c>
      <c r="E30" s="19">
        <v>0.24</v>
      </c>
      <c r="F30" s="12"/>
      <c r="G30" s="15"/>
      <c r="H30" s="12" t="s">
        <v>55</v>
      </c>
      <c r="J30" s="2" t="s">
        <v>12</v>
      </c>
      <c r="Q30" s="9"/>
      <c r="R30" s="21"/>
    </row>
    <row r="31" spans="1:18" customFormat="1" ht="30.6" x14ac:dyDescent="0.3">
      <c r="A31" s="10">
        <f>IF(J31&lt;&gt;"",COUNTA(J$4:J31),"")</f>
        <v>17</v>
      </c>
      <c r="B31" s="11" t="s">
        <v>56</v>
      </c>
      <c r="C31" s="12" t="s">
        <v>57</v>
      </c>
      <c r="D31" s="13" t="s">
        <v>40</v>
      </c>
      <c r="E31" s="20">
        <v>24</v>
      </c>
      <c r="F31" s="12"/>
      <c r="G31" s="15"/>
      <c r="H31" s="12" t="s">
        <v>41</v>
      </c>
      <c r="J31" s="2" t="s">
        <v>12</v>
      </c>
      <c r="Q31" s="9"/>
      <c r="R31" s="21"/>
    </row>
    <row r="32" spans="1:18" customFormat="1" ht="30.6" x14ac:dyDescent="0.3">
      <c r="A32" s="10">
        <f>IF(J32&lt;&gt;"",COUNTA(J$4:J32),"")</f>
        <v>18</v>
      </c>
      <c r="B32" s="11" t="s">
        <v>58</v>
      </c>
      <c r="C32" s="12" t="s">
        <v>59</v>
      </c>
      <c r="D32" s="13" t="s">
        <v>40</v>
      </c>
      <c r="E32" s="20">
        <v>24</v>
      </c>
      <c r="F32" s="12"/>
      <c r="G32" s="15"/>
      <c r="H32" s="12" t="s">
        <v>41</v>
      </c>
      <c r="J32" s="2" t="s">
        <v>12</v>
      </c>
      <c r="Q32" s="9"/>
      <c r="R32" s="21"/>
    </row>
    <row r="33" spans="1:18" customFormat="1" ht="14.4" x14ac:dyDescent="0.3">
      <c r="A33" s="30" t="s">
        <v>60</v>
      </c>
      <c r="B33" s="30"/>
      <c r="C33" s="30"/>
      <c r="D33" s="30"/>
      <c r="E33" s="30"/>
      <c r="F33" s="30"/>
      <c r="G33" s="30"/>
      <c r="H33" s="30"/>
      <c r="Q33" s="9"/>
      <c r="R33" s="21" t="s">
        <v>60</v>
      </c>
    </row>
    <row r="34" spans="1:18" customFormat="1" ht="30.6" x14ac:dyDescent="0.3">
      <c r="A34" s="10">
        <f>IF(J34&lt;&gt;"",COUNTA(J$4:J34),"")</f>
        <v>19</v>
      </c>
      <c r="B34" s="11" t="s">
        <v>61</v>
      </c>
      <c r="C34" s="12" t="s">
        <v>47</v>
      </c>
      <c r="D34" s="13" t="s">
        <v>36</v>
      </c>
      <c r="E34" s="19">
        <v>0.24</v>
      </c>
      <c r="F34" s="12"/>
      <c r="G34" s="15"/>
      <c r="H34" s="12" t="s">
        <v>55</v>
      </c>
      <c r="J34" s="2" t="s">
        <v>12</v>
      </c>
      <c r="Q34" s="9"/>
      <c r="R34" s="21"/>
    </row>
    <row r="35" spans="1:18" customFormat="1" ht="20.399999999999999" x14ac:dyDescent="0.3">
      <c r="A35" s="10">
        <f>IF(J35&lt;&gt;"",COUNTA(J$4:J35),"")</f>
        <v>20</v>
      </c>
      <c r="B35" s="11" t="s">
        <v>62</v>
      </c>
      <c r="C35" s="12" t="s">
        <v>50</v>
      </c>
      <c r="D35" s="13" t="s">
        <v>40</v>
      </c>
      <c r="E35" s="20">
        <v>24</v>
      </c>
      <c r="F35" s="12"/>
      <c r="G35" s="15"/>
      <c r="H35" s="12" t="s">
        <v>41</v>
      </c>
      <c r="J35" s="2" t="s">
        <v>12</v>
      </c>
      <c r="Q35" s="9"/>
      <c r="R35" s="21"/>
    </row>
    <row r="36" spans="1:18" customFormat="1" ht="30.6" x14ac:dyDescent="0.3">
      <c r="A36" s="10">
        <f>IF(J36&lt;&gt;"",COUNTA(J$4:J36),"")</f>
        <v>21</v>
      </c>
      <c r="B36" s="11" t="s">
        <v>63</v>
      </c>
      <c r="C36" s="12" t="s">
        <v>52</v>
      </c>
      <c r="D36" s="13" t="s">
        <v>40</v>
      </c>
      <c r="E36" s="20">
        <v>24</v>
      </c>
      <c r="F36" s="12"/>
      <c r="G36" s="15"/>
      <c r="H36" s="12" t="s">
        <v>41</v>
      </c>
      <c r="J36" s="2" t="s">
        <v>12</v>
      </c>
      <c r="Q36" s="9"/>
      <c r="R36" s="21"/>
    </row>
    <row r="37" spans="1:18" customFormat="1" ht="14.4" x14ac:dyDescent="0.3">
      <c r="A37" s="30" t="s">
        <v>64</v>
      </c>
      <c r="B37" s="30"/>
      <c r="C37" s="30"/>
      <c r="D37" s="30"/>
      <c r="E37" s="30"/>
      <c r="F37" s="30"/>
      <c r="G37" s="30"/>
      <c r="H37" s="30"/>
      <c r="Q37" s="9"/>
      <c r="R37" s="21" t="s">
        <v>64</v>
      </c>
    </row>
    <row r="38" spans="1:18" customFormat="1" ht="30.6" x14ac:dyDescent="0.3">
      <c r="A38" s="10">
        <f>IF(J38&lt;&gt;"",COUNTA(J$4:J38),"")</f>
        <v>22</v>
      </c>
      <c r="B38" s="11" t="s">
        <v>65</v>
      </c>
      <c r="C38" s="12" t="s">
        <v>35</v>
      </c>
      <c r="D38" s="13" t="s">
        <v>36</v>
      </c>
      <c r="E38" s="19">
        <v>0.16</v>
      </c>
      <c r="F38" s="12"/>
      <c r="G38" s="15"/>
      <c r="H38" s="12" t="s">
        <v>66</v>
      </c>
      <c r="J38" s="2" t="s">
        <v>12</v>
      </c>
      <c r="Q38" s="9"/>
      <c r="R38" s="21"/>
    </row>
    <row r="39" spans="1:18" customFormat="1" ht="30.6" x14ac:dyDescent="0.3">
      <c r="A39" s="10">
        <f>IF(J39&lt;&gt;"",COUNTA(J$4:J39),"")</f>
        <v>23</v>
      </c>
      <c r="B39" s="11" t="s">
        <v>67</v>
      </c>
      <c r="C39" s="12" t="s">
        <v>57</v>
      </c>
      <c r="D39" s="13" t="s">
        <v>40</v>
      </c>
      <c r="E39" s="20">
        <v>16</v>
      </c>
      <c r="F39" s="12"/>
      <c r="G39" s="15"/>
      <c r="H39" s="12" t="s">
        <v>41</v>
      </c>
      <c r="J39" s="2" t="s">
        <v>12</v>
      </c>
      <c r="Q39" s="9"/>
      <c r="R39" s="21"/>
    </row>
    <row r="40" spans="1:18" customFormat="1" ht="30.6" x14ac:dyDescent="0.3">
      <c r="A40" s="10">
        <f>IF(J40&lt;&gt;"",COUNTA(J$4:J40),"")</f>
        <v>24</v>
      </c>
      <c r="B40" s="11" t="s">
        <v>68</v>
      </c>
      <c r="C40" s="12" t="s">
        <v>59</v>
      </c>
      <c r="D40" s="13" t="s">
        <v>40</v>
      </c>
      <c r="E40" s="20">
        <v>16</v>
      </c>
      <c r="F40" s="12"/>
      <c r="G40" s="15"/>
      <c r="H40" s="12" t="s">
        <v>41</v>
      </c>
      <c r="J40" s="2" t="s">
        <v>12</v>
      </c>
      <c r="Q40" s="9"/>
      <c r="R40" s="21"/>
    </row>
    <row r="41" spans="1:18" customFormat="1" ht="30.6" x14ac:dyDescent="0.3">
      <c r="A41" s="10">
        <f>IF(J41&lt;&gt;"",COUNTA(J$4:J41),"")</f>
        <v>25</v>
      </c>
      <c r="B41" s="11" t="s">
        <v>69</v>
      </c>
      <c r="C41" s="12" t="s">
        <v>70</v>
      </c>
      <c r="D41" s="13" t="s">
        <v>71</v>
      </c>
      <c r="E41" s="19">
        <v>0.08</v>
      </c>
      <c r="F41" s="12"/>
      <c r="G41" s="15"/>
      <c r="H41" s="12" t="s">
        <v>72</v>
      </c>
      <c r="J41" s="2" t="s">
        <v>12</v>
      </c>
      <c r="Q41" s="9"/>
      <c r="R41" s="21"/>
    </row>
    <row r="42" spans="1:18" customFormat="1" ht="20.399999999999999" x14ac:dyDescent="0.3">
      <c r="A42" s="10">
        <f>IF(J42&lt;&gt;"",COUNTA(J$4:J42),"")</f>
        <v>26</v>
      </c>
      <c r="B42" s="11" t="s">
        <v>73</v>
      </c>
      <c r="C42" s="12" t="s">
        <v>74</v>
      </c>
      <c r="D42" s="13" t="s">
        <v>75</v>
      </c>
      <c r="E42" s="18">
        <v>2.317E-3</v>
      </c>
      <c r="F42" s="12"/>
      <c r="G42" s="15"/>
      <c r="H42" s="12" t="s">
        <v>76</v>
      </c>
      <c r="J42" s="2" t="s">
        <v>12</v>
      </c>
      <c r="Q42" s="9"/>
      <c r="R42" s="21"/>
    </row>
    <row r="43" spans="1:18" customFormat="1" ht="14.4" x14ac:dyDescent="0.3">
      <c r="A43" s="30" t="s">
        <v>77</v>
      </c>
      <c r="B43" s="30"/>
      <c r="C43" s="30"/>
      <c r="D43" s="30"/>
      <c r="E43" s="30"/>
      <c r="F43" s="30"/>
      <c r="G43" s="30"/>
      <c r="H43" s="30"/>
      <c r="Q43" s="9"/>
      <c r="R43" s="21" t="s">
        <v>77</v>
      </c>
    </row>
    <row r="44" spans="1:18" customFormat="1" ht="30.6" x14ac:dyDescent="0.3">
      <c r="A44" s="10">
        <f>IF(J44&lt;&gt;"",COUNTA(J$4:J44),"")</f>
        <v>27</v>
      </c>
      <c r="B44" s="11" t="s">
        <v>78</v>
      </c>
      <c r="C44" s="12" t="s">
        <v>35</v>
      </c>
      <c r="D44" s="13" t="s">
        <v>36</v>
      </c>
      <c r="E44" s="19">
        <v>0.18</v>
      </c>
      <c r="F44" s="12"/>
      <c r="G44" s="15"/>
      <c r="H44" s="12" t="s">
        <v>79</v>
      </c>
      <c r="J44" s="2" t="s">
        <v>12</v>
      </c>
      <c r="Q44" s="9"/>
      <c r="R44" s="21"/>
    </row>
    <row r="45" spans="1:18" customFormat="1" ht="30.6" x14ac:dyDescent="0.3">
      <c r="A45" s="10">
        <f>IF(J45&lt;&gt;"",COUNTA(J$4:J45),"")</f>
        <v>28</v>
      </c>
      <c r="B45" s="11" t="s">
        <v>80</v>
      </c>
      <c r="C45" s="12" t="s">
        <v>57</v>
      </c>
      <c r="D45" s="13" t="s">
        <v>40</v>
      </c>
      <c r="E45" s="20">
        <v>18</v>
      </c>
      <c r="F45" s="12"/>
      <c r="G45" s="15"/>
      <c r="H45" s="12" t="s">
        <v>41</v>
      </c>
      <c r="J45" s="2" t="s">
        <v>12</v>
      </c>
      <c r="Q45" s="9"/>
      <c r="R45" s="21"/>
    </row>
    <row r="46" spans="1:18" customFormat="1" ht="30.6" x14ac:dyDescent="0.3">
      <c r="A46" s="10">
        <f>IF(J46&lt;&gt;"",COUNTA(J$4:J46),"")</f>
        <v>29</v>
      </c>
      <c r="B46" s="11" t="s">
        <v>81</v>
      </c>
      <c r="C46" s="12" t="s">
        <v>59</v>
      </c>
      <c r="D46" s="13" t="s">
        <v>40</v>
      </c>
      <c r="E46" s="20">
        <v>18</v>
      </c>
      <c r="F46" s="12"/>
      <c r="G46" s="15"/>
      <c r="H46" s="12" t="s">
        <v>41</v>
      </c>
      <c r="J46" s="2" t="s">
        <v>12</v>
      </c>
      <c r="Q46" s="9"/>
      <c r="R46" s="21"/>
    </row>
    <row r="47" spans="1:18" customFormat="1" ht="30.6" x14ac:dyDescent="0.3">
      <c r="A47" s="10">
        <f>IF(J47&lt;&gt;"",COUNTA(J$4:J47),"")</f>
        <v>30</v>
      </c>
      <c r="B47" s="11" t="s">
        <v>82</v>
      </c>
      <c r="C47" s="12" t="s">
        <v>70</v>
      </c>
      <c r="D47" s="13" t="s">
        <v>71</v>
      </c>
      <c r="E47" s="19">
        <v>0.18</v>
      </c>
      <c r="F47" s="12"/>
      <c r="G47" s="15"/>
      <c r="H47" s="12" t="s">
        <v>79</v>
      </c>
      <c r="J47" s="2" t="s">
        <v>12</v>
      </c>
      <c r="Q47" s="9"/>
      <c r="R47" s="21"/>
    </row>
    <row r="48" spans="1:18" customFormat="1" ht="20.399999999999999" x14ac:dyDescent="0.3">
      <c r="A48" s="10">
        <f>IF(J48&lt;&gt;"",COUNTA(J$4:J48),"")</f>
        <v>31</v>
      </c>
      <c r="B48" s="11" t="s">
        <v>83</v>
      </c>
      <c r="C48" s="12" t="s">
        <v>74</v>
      </c>
      <c r="D48" s="13" t="s">
        <v>75</v>
      </c>
      <c r="E48" s="18">
        <v>4.0860000000000002E-3</v>
      </c>
      <c r="F48" s="12"/>
      <c r="G48" s="15"/>
      <c r="H48" s="12" t="s">
        <v>84</v>
      </c>
      <c r="J48" s="2" t="s">
        <v>12</v>
      </c>
      <c r="Q48" s="9"/>
      <c r="R48" s="21"/>
    </row>
    <row r="49" spans="1:18" customFormat="1" ht="14.4" x14ac:dyDescent="0.3">
      <c r="A49" s="30" t="s">
        <v>85</v>
      </c>
      <c r="B49" s="30"/>
      <c r="C49" s="30"/>
      <c r="D49" s="30"/>
      <c r="E49" s="30"/>
      <c r="F49" s="30"/>
      <c r="G49" s="30"/>
      <c r="H49" s="30"/>
      <c r="Q49" s="9"/>
      <c r="R49" s="21" t="s">
        <v>85</v>
      </c>
    </row>
    <row r="50" spans="1:18" customFormat="1" ht="30.6" x14ac:dyDescent="0.3">
      <c r="A50" s="10">
        <f>IF(J50&lt;&gt;"",COUNTA(J$4:J50),"")</f>
        <v>32</v>
      </c>
      <c r="B50" s="11" t="s">
        <v>86</v>
      </c>
      <c r="C50" s="12" t="s">
        <v>47</v>
      </c>
      <c r="D50" s="13" t="s">
        <v>36</v>
      </c>
      <c r="E50" s="19">
        <v>0.04</v>
      </c>
      <c r="F50" s="12"/>
      <c r="G50" s="15"/>
      <c r="H50" s="12" t="s">
        <v>87</v>
      </c>
      <c r="J50" s="2" t="s">
        <v>12</v>
      </c>
      <c r="Q50" s="9"/>
      <c r="R50" s="21"/>
    </row>
    <row r="51" spans="1:18" customFormat="1" ht="20.399999999999999" x14ac:dyDescent="0.3">
      <c r="A51" s="10">
        <f>IF(J51&lt;&gt;"",COUNTA(J$4:J51),"")</f>
        <v>33</v>
      </c>
      <c r="B51" s="11" t="s">
        <v>88</v>
      </c>
      <c r="C51" s="12" t="s">
        <v>50</v>
      </c>
      <c r="D51" s="13" t="s">
        <v>40</v>
      </c>
      <c r="E51" s="20">
        <v>4</v>
      </c>
      <c r="F51" s="12"/>
      <c r="G51" s="15"/>
      <c r="H51" s="12" t="s">
        <v>41</v>
      </c>
      <c r="J51" s="2" t="s">
        <v>12</v>
      </c>
      <c r="Q51" s="9"/>
      <c r="R51" s="21"/>
    </row>
    <row r="52" spans="1:18" customFormat="1" ht="30.6" x14ac:dyDescent="0.3">
      <c r="A52" s="10">
        <f>IF(J52&lt;&gt;"",COUNTA(J$4:J52),"")</f>
        <v>34</v>
      </c>
      <c r="B52" s="11" t="s">
        <v>89</v>
      </c>
      <c r="C52" s="12" t="s">
        <v>52</v>
      </c>
      <c r="D52" s="13" t="s">
        <v>40</v>
      </c>
      <c r="E52" s="20">
        <v>4</v>
      </c>
      <c r="F52" s="12"/>
      <c r="G52" s="15"/>
      <c r="H52" s="12" t="s">
        <v>41</v>
      </c>
      <c r="J52" s="2" t="s">
        <v>12</v>
      </c>
      <c r="Q52" s="9"/>
      <c r="R52" s="21"/>
    </row>
    <row r="53" spans="1:18" customFormat="1" ht="14.4" x14ac:dyDescent="0.3">
      <c r="A53" s="30" t="s">
        <v>90</v>
      </c>
      <c r="B53" s="30"/>
      <c r="C53" s="30"/>
      <c r="D53" s="30"/>
      <c r="E53" s="30"/>
      <c r="F53" s="30"/>
      <c r="G53" s="30"/>
      <c r="H53" s="30"/>
      <c r="Q53" s="9"/>
      <c r="R53" s="21" t="s">
        <v>90</v>
      </c>
    </row>
    <row r="54" spans="1:18" customFormat="1" ht="30.6" x14ac:dyDescent="0.3">
      <c r="A54" s="10">
        <f>IF(J54&lt;&gt;"",COUNTA(J$4:J54),"")</f>
        <v>35</v>
      </c>
      <c r="B54" s="11" t="s">
        <v>91</v>
      </c>
      <c r="C54" s="12" t="s">
        <v>47</v>
      </c>
      <c r="D54" s="13" t="s">
        <v>36</v>
      </c>
      <c r="E54" s="20">
        <v>24</v>
      </c>
      <c r="F54" s="12"/>
      <c r="G54" s="15"/>
      <c r="H54" s="12" t="s">
        <v>41</v>
      </c>
      <c r="J54" s="2" t="s">
        <v>12</v>
      </c>
      <c r="Q54" s="9"/>
      <c r="R54" s="21"/>
    </row>
    <row r="55" spans="1:18" customFormat="1" ht="20.399999999999999" x14ac:dyDescent="0.3">
      <c r="A55" s="10">
        <f>IF(J55&lt;&gt;"",COUNTA(J$4:J55),"")</f>
        <v>36</v>
      </c>
      <c r="B55" s="11" t="s">
        <v>92</v>
      </c>
      <c r="C55" s="12" t="s">
        <v>50</v>
      </c>
      <c r="D55" s="13" t="s">
        <v>40</v>
      </c>
      <c r="E55" s="20">
        <v>24</v>
      </c>
      <c r="F55" s="12"/>
      <c r="G55" s="15"/>
      <c r="H55" s="12" t="s">
        <v>41</v>
      </c>
      <c r="J55" s="2" t="s">
        <v>12</v>
      </c>
      <c r="Q55" s="9"/>
      <c r="R55" s="21"/>
    </row>
    <row r="56" spans="1:18" customFormat="1" ht="30.6" x14ac:dyDescent="0.3">
      <c r="A56" s="10">
        <f>IF(J56&lt;&gt;"",COUNTA(J$4:J56),"")</f>
        <v>37</v>
      </c>
      <c r="B56" s="11" t="s">
        <v>93</v>
      </c>
      <c r="C56" s="12" t="s">
        <v>52</v>
      </c>
      <c r="D56" s="13" t="s">
        <v>40</v>
      </c>
      <c r="E56" s="20">
        <v>24</v>
      </c>
      <c r="F56" s="12"/>
      <c r="G56" s="15"/>
      <c r="H56" s="12" t="s">
        <v>41</v>
      </c>
      <c r="J56" s="2" t="s">
        <v>12</v>
      </c>
      <c r="Q56" s="9"/>
      <c r="R56" s="21"/>
    </row>
    <row r="57" spans="1:18" customFormat="1" ht="14.4" x14ac:dyDescent="0.3">
      <c r="A57" s="30" t="s">
        <v>94</v>
      </c>
      <c r="B57" s="30"/>
      <c r="C57" s="30"/>
      <c r="D57" s="30"/>
      <c r="E57" s="30"/>
      <c r="F57" s="30"/>
      <c r="G57" s="30"/>
      <c r="H57" s="30"/>
      <c r="Q57" s="9"/>
      <c r="R57" s="21" t="s">
        <v>94</v>
      </c>
    </row>
    <row r="58" spans="1:18" customFormat="1" ht="30.6" x14ac:dyDescent="0.3">
      <c r="A58" s="10">
        <f>IF(J58&lt;&gt;"",COUNTA(J$4:J58),"")</f>
        <v>38</v>
      </c>
      <c r="B58" s="11" t="s">
        <v>95</v>
      </c>
      <c r="C58" s="12" t="s">
        <v>47</v>
      </c>
      <c r="D58" s="13" t="s">
        <v>36</v>
      </c>
      <c r="E58" s="19">
        <v>0.04</v>
      </c>
      <c r="F58" s="12"/>
      <c r="G58" s="15"/>
      <c r="H58" s="12" t="s">
        <v>87</v>
      </c>
      <c r="J58" s="2" t="s">
        <v>12</v>
      </c>
      <c r="Q58" s="9"/>
      <c r="R58" s="21"/>
    </row>
    <row r="59" spans="1:18" customFormat="1" ht="20.399999999999999" x14ac:dyDescent="0.3">
      <c r="A59" s="10">
        <f>IF(J59&lt;&gt;"",COUNTA(J$4:J59),"")</f>
        <v>39</v>
      </c>
      <c r="B59" s="11" t="s">
        <v>96</v>
      </c>
      <c r="C59" s="12" t="s">
        <v>50</v>
      </c>
      <c r="D59" s="13" t="s">
        <v>40</v>
      </c>
      <c r="E59" s="20">
        <v>4</v>
      </c>
      <c r="F59" s="12"/>
      <c r="G59" s="15"/>
      <c r="H59" s="12" t="s">
        <v>41</v>
      </c>
      <c r="J59" s="2" t="s">
        <v>12</v>
      </c>
      <c r="Q59" s="9"/>
      <c r="R59" s="21"/>
    </row>
    <row r="60" spans="1:18" customFormat="1" ht="30.6" x14ac:dyDescent="0.3">
      <c r="A60" s="10">
        <f>IF(J60&lt;&gt;"",COUNTA(J$4:J60),"")</f>
        <v>40</v>
      </c>
      <c r="B60" s="11" t="s">
        <v>97</v>
      </c>
      <c r="C60" s="12" t="s">
        <v>52</v>
      </c>
      <c r="D60" s="13" t="s">
        <v>40</v>
      </c>
      <c r="E60" s="20">
        <v>4</v>
      </c>
      <c r="F60" s="12"/>
      <c r="G60" s="15"/>
      <c r="H60" s="12" t="s">
        <v>41</v>
      </c>
      <c r="J60" s="2" t="s">
        <v>12</v>
      </c>
      <c r="Q60" s="9"/>
      <c r="R60" s="21"/>
    </row>
    <row r="61" spans="1:18" customFormat="1" ht="36.75" customHeight="1" x14ac:dyDescent="0.3"/>
    <row r="63" spans="1:18" customFormat="1" ht="14.4" x14ac:dyDescent="0.3">
      <c r="B63" s="22"/>
      <c r="D63" s="22"/>
      <c r="F63" s="22"/>
    </row>
    <row r="68" spans="3:3" customFormat="1" ht="14.4" x14ac:dyDescent="0.3">
      <c r="C68" s="23"/>
    </row>
    <row r="69" spans="3:3" customFormat="1" ht="14.4" x14ac:dyDescent="0.3">
      <c r="C69" s="23"/>
    </row>
    <row r="70" spans="3:3" customFormat="1" ht="14.4" x14ac:dyDescent="0.3">
      <c r="C70" s="23"/>
    </row>
  </sheetData>
  <mergeCells count="16">
    <mergeCell ref="A43:H43"/>
    <mergeCell ref="A49:H49"/>
    <mergeCell ref="A53:H53"/>
    <mergeCell ref="A57:H57"/>
    <mergeCell ref="A24:H24"/>
    <mergeCell ref="A25:H25"/>
    <mergeCell ref="A29:H29"/>
    <mergeCell ref="A33:H33"/>
    <mergeCell ref="A37:H37"/>
    <mergeCell ref="F2:H3"/>
    <mergeCell ref="A17:H17"/>
    <mergeCell ref="A5:H5"/>
    <mergeCell ref="G7:H7"/>
    <mergeCell ref="G8:H8"/>
    <mergeCell ref="A9:H9"/>
    <mergeCell ref="A13:H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ВОР</vt:lpstr>
      <vt:lpstr>ВОР!Заголовки_для_печати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Admin</cp:lastModifiedBy>
  <cp:lastPrinted>2023-06-08T12:07:32Z</cp:lastPrinted>
  <dcterms:created xsi:type="dcterms:W3CDTF">2020-09-30T08:50:27Z</dcterms:created>
  <dcterms:modified xsi:type="dcterms:W3CDTF">2025-07-27T15:08:22Z</dcterms:modified>
</cp:coreProperties>
</file>