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Подкрановые\новый\"/>
    </mc:Choice>
  </mc:AlternateContent>
  <xr:revisionPtr revIDLastSave="0" documentId="13_ncr:1_{50DC94B3-D3F7-43AC-A05E-89A0B8F4D74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-05.09.25" sheetId="12" r:id="rId1"/>
    <sheet name="3.1-КЖ1_подряд-05.09.25" sheetId="9" r:id="rId2"/>
    <sheet name="3.2-КЖ1_подряд-05.09.25" sheetId="10" r:id="rId3"/>
    <sheet name="свод" sheetId="3" r:id="rId4"/>
    <sheet name="3.1-КЖ1_подряд" sheetId="6" r:id="rId5"/>
    <sheet name="3.2-КЖ1_подряд" sheetId="7" r:id="rId6"/>
    <sheet name="1632-2021-3.2-КЖ1_07.03.010-Сме" sheetId="11" r:id="rId7"/>
    <sheet name="разница-п-1" sheetId="8" r:id="rId8"/>
    <sheet name="ТЗ" sheetId="13" r:id="rId9"/>
  </sheets>
  <definedNames>
    <definedName name="_xlnm._FilterDatabase" localSheetId="6" hidden="1">'1632-2021-3.2-КЖ1_07.03.010-Сме'!$A$1:$A$225</definedName>
    <definedName name="_xlnm._FilterDatabase" localSheetId="4" hidden="1">'3.1-КЖ1_подряд'!$A$12:$CR$82</definedName>
    <definedName name="_xlnm._FilterDatabase" localSheetId="1" hidden="1">'3.1-КЖ1_подряд-05.09.25'!$A$12:$CR$82</definedName>
    <definedName name="_xlnm._FilterDatabase" localSheetId="5" hidden="1">'3.2-КЖ1_подряд'!$A$11:$G$78</definedName>
    <definedName name="_xlnm._FilterDatabase" localSheetId="2" hidden="1">'3.2-КЖ1_подряд-05.09.25'!$A$11:$G$78</definedName>
    <definedName name="_xlnm.Print_Titles" localSheetId="6">'1632-2021-3.2-КЖ1_07.03.010-Сме'!$1:$1</definedName>
    <definedName name="_xlnm.Print_Titles" localSheetId="4">'3.1-КЖ1_подряд'!$11:$11</definedName>
    <definedName name="_xlnm.Print_Titles" localSheetId="1">'3.1-КЖ1_подряд-05.09.25'!$11:$11</definedName>
    <definedName name="_xlnm.Print_Titles" localSheetId="5">'3.2-КЖ1_подряд'!$11:$11</definedName>
    <definedName name="_xlnm.Print_Titles" localSheetId="2">'3.2-КЖ1_подряд-05.09.25'!$11:$11</definedName>
    <definedName name="_xlnm.Print_Titles" localSheetId="7">'разница-п-1'!#REF!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2" l="1"/>
  <c r="D10" i="12"/>
  <c r="E9" i="12"/>
  <c r="D9" i="12"/>
  <c r="D11" i="12"/>
  <c r="G28" i="10"/>
  <c r="G27" i="10"/>
  <c r="G25" i="10"/>
  <c r="K25" i="10" s="1"/>
  <c r="G24" i="10"/>
  <c r="G22" i="10"/>
  <c r="G23" i="10"/>
  <c r="G21" i="10"/>
  <c r="G18" i="10"/>
  <c r="G19" i="10"/>
  <c r="G17" i="10"/>
  <c r="I17" i="10" s="1"/>
  <c r="G14" i="10"/>
  <c r="G15" i="10"/>
  <c r="G13" i="10"/>
  <c r="G28" i="9"/>
  <c r="K28" i="9" s="1"/>
  <c r="G29" i="9"/>
  <c r="G30" i="9"/>
  <c r="G27" i="9"/>
  <c r="G25" i="9"/>
  <c r="G26" i="9"/>
  <c r="G24" i="9"/>
  <c r="G20" i="9"/>
  <c r="G21" i="9"/>
  <c r="G19" i="9"/>
  <c r="G15" i="9"/>
  <c r="G16" i="9"/>
  <c r="G14" i="9"/>
  <c r="K74" i="10"/>
  <c r="I74" i="10"/>
  <c r="K73" i="10"/>
  <c r="I73" i="10"/>
  <c r="K71" i="10"/>
  <c r="I71" i="10"/>
  <c r="K69" i="10"/>
  <c r="I69" i="10"/>
  <c r="K68" i="10"/>
  <c r="I68" i="10"/>
  <c r="K64" i="10"/>
  <c r="I64" i="10"/>
  <c r="K63" i="10"/>
  <c r="I63" i="10"/>
  <c r="K61" i="10"/>
  <c r="I61" i="10"/>
  <c r="K59" i="10"/>
  <c r="I59" i="10"/>
  <c r="K58" i="10"/>
  <c r="I58" i="10"/>
  <c r="K54" i="10"/>
  <c r="I54" i="10"/>
  <c r="K53" i="10"/>
  <c r="I53" i="10"/>
  <c r="K48" i="10"/>
  <c r="I48" i="10"/>
  <c r="K47" i="10"/>
  <c r="I47" i="10"/>
  <c r="K42" i="10"/>
  <c r="I42" i="10"/>
  <c r="K41" i="10"/>
  <c r="I41" i="10"/>
  <c r="K36" i="10"/>
  <c r="I36" i="10"/>
  <c r="K35" i="10"/>
  <c r="I35" i="10"/>
  <c r="K24" i="10"/>
  <c r="I24" i="10"/>
  <c r="K21" i="10"/>
  <c r="I21" i="10"/>
  <c r="K13" i="10"/>
  <c r="I13" i="10"/>
  <c r="K79" i="9"/>
  <c r="I79" i="9"/>
  <c r="K78" i="9"/>
  <c r="I78" i="9"/>
  <c r="K74" i="9"/>
  <c r="I74" i="9"/>
  <c r="K73" i="9"/>
  <c r="I73" i="9"/>
  <c r="K69" i="9"/>
  <c r="I69" i="9"/>
  <c r="K68" i="9"/>
  <c r="I68" i="9"/>
  <c r="K66" i="9"/>
  <c r="I66" i="9"/>
  <c r="K65" i="9"/>
  <c r="I65" i="9"/>
  <c r="K64" i="9"/>
  <c r="I64" i="9"/>
  <c r="K61" i="9"/>
  <c r="I61" i="9"/>
  <c r="K60" i="9"/>
  <c r="I60" i="9"/>
  <c r="K58" i="9"/>
  <c r="I58" i="9"/>
  <c r="K57" i="9"/>
  <c r="I57" i="9"/>
  <c r="K56" i="9"/>
  <c r="I56" i="9"/>
  <c r="K53" i="9"/>
  <c r="I53" i="9"/>
  <c r="K52" i="9"/>
  <c r="I52" i="9"/>
  <c r="K48" i="9"/>
  <c r="I48" i="9"/>
  <c r="K47" i="9"/>
  <c r="I47" i="9"/>
  <c r="K43" i="9"/>
  <c r="I43" i="9"/>
  <c r="K42" i="9"/>
  <c r="I42" i="9"/>
  <c r="K38" i="9"/>
  <c r="I38" i="9"/>
  <c r="K37" i="9"/>
  <c r="I37" i="9"/>
  <c r="K27" i="9"/>
  <c r="I27" i="9"/>
  <c r="K24" i="9"/>
  <c r="I24" i="9"/>
  <c r="K19" i="9"/>
  <c r="I19" i="9"/>
  <c r="K14" i="9"/>
  <c r="I14" i="9"/>
  <c r="I13" i="7"/>
  <c r="E11" i="12" l="1"/>
  <c r="D12" i="12" s="1"/>
  <c r="D13" i="12" s="1"/>
  <c r="D14" i="12" s="1"/>
  <c r="I25" i="10"/>
  <c r="K17" i="10"/>
  <c r="I78" i="10"/>
  <c r="I79" i="10" s="1"/>
  <c r="K78" i="10"/>
  <c r="K79" i="10" s="1"/>
  <c r="I28" i="9"/>
  <c r="K82" i="9"/>
  <c r="K83" i="9" s="1"/>
  <c r="I82" i="9"/>
  <c r="I83" i="9" s="1"/>
  <c r="E11" i="3"/>
  <c r="D12" i="3" s="1"/>
  <c r="D11" i="3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78" i="7" s="1"/>
  <c r="K79" i="7" s="1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14" i="6"/>
  <c r="K82" i="6" s="1"/>
  <c r="K83" i="6" s="1"/>
  <c r="D13" i="3" l="1"/>
  <c r="D14" i="3" s="1"/>
  <c r="I78" i="7"/>
  <c r="I79" i="7" s="1"/>
  <c r="I14" i="6"/>
  <c r="I82" i="6" s="1"/>
  <c r="I83" i="6" s="1"/>
</calcChain>
</file>

<file path=xl/sharedStrings.xml><?xml version="1.0" encoding="utf-8"?>
<sst xmlns="http://schemas.openxmlformats.org/spreadsheetml/2006/main" count="2286" uniqueCount="407">
  <si>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</si>
  <si>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</si>
  <si>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</si>
  <si>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</si>
  <si>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</si>
  <si>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</si>
  <si>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</si>
  <si>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</si>
  <si>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</si>
  <si>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</si>
  <si>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</si>
  <si>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</si>
  <si>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</si>
  <si>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</si>
  <si>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</si>
  <si>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</si>
  <si>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</si>
  <si>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</si>
  <si>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</si>
  <si>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</si>
  <si>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</si>
  <si>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</si>
  <si>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</si>
  <si>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</si>
  <si>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</si>
  <si>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</si>
  <si>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</si>
  <si>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</si>
  <si>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</si>
  <si>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</si>
  <si>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</si>
  <si>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</si>
  <si>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</si>
  <si>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</si>
  <si>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</si>
  <si>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</si>
  <si>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</si>
  <si>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</si>
  <si>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</si>
  <si>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</si>
  <si>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</si>
  <si>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</si>
  <si>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</si>
  <si>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</si>
  <si>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</si>
  <si>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</si>
  <si>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</si>
  <si>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</si>
  <si>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</si>
  <si>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</si>
  <si>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</si>
  <si>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</si>
  <si>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</si>
  <si>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</si>
  <si>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</si>
  <si>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</si>
  <si>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</si>
  <si>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</si>
  <si>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</si>
  <si>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</si>
  <si>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</si>
  <si>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</si>
  <si>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</si>
  <si>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</si>
  <si>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</si>
  <si>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</si>
  <si>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</si>
  <si>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</si>
  <si>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</si>
  <si>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</si>
  <si>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</si>
  <si>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</si>
  <si>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</si>
  <si>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</si>
  <si>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</si>
  <si>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</si>
  <si>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</si>
  <si>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</si>
  <si>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</si>
  <si>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</si>
  <si>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</si>
  <si>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</si>
  <si>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</si>
  <si>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</si>
  <si>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</si>
  <si>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</si>
  <si>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</si>
  <si>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</si>
  <si>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</si>
  <si>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</si>
  <si>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</si>
  <si>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</si>
  <si>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</si>
  <si>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</si>
  <si>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</si>
  <si>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</si>
  <si>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</si>
  <si>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</si>
  <si>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</si>
  <si>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</si>
  <si>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</si>
  <si>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</si>
  <si>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</si>
  <si>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</si>
  <si>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</si>
  <si>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</si>
  <si>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</si>
  <si>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</si>
  <si>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</si>
  <si>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</si>
  <si>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</si>
  <si>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</si>
  <si>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</si>
  <si>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</si>
  <si>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</si>
  <si>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</si>
  <si>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</si>
  <si>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</si>
  <si>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</si>
  <si>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</si>
  <si>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</si>
  <si>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</si>
  <si>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</si>
  <si>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</si>
  <si>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</si>
  <si>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</si>
  <si>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</si>
  <si>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</si>
  <si>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</si>
  <si>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</si>
  <si>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</si>
  <si>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</si>
  <si>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</si>
  <si>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</si>
  <si>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</si>
  <si>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</si>
  <si>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</si>
  <si>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</si>
  <si>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</si>
  <si>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</si>
  <si>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</si>
  <si>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</si>
  <si>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</si>
  <si>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</si>
  <si>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</si>
  <si>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</si>
  <si>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</si>
  <si>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</si>
  <si>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</si>
  <si>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</si>
  <si>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</si>
  <si>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</si>
  <si>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</si>
  <si>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</si>
  <si>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</si>
  <si>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</si>
  <si>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</si>
  <si>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</si>
  <si>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</si>
  <si>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Генеральный директор ООО "Промстрой"                                                                                             Жуков А.А.</t>
  </si>
  <si>
    <t>Шифр и номер позиции норматива</t>
  </si>
  <si>
    <t>Наименование работ и затрат, единица измерения</t>
  </si>
  <si>
    <t>Монтаж подкрановых путей: по металлическим  подкрановым балкам для рельсов типа КР
//вес 83,09 кг./м
(100 м рельса в одну нитку)</t>
  </si>
  <si>
    <t>2
*</t>
  </si>
  <si>
    <t>Пути подкрановые, марка стали: С 255, крепления и упоры//Рельсовые комплекты
(т)</t>
  </si>
  <si>
    <t>3
*</t>
  </si>
  <si>
    <t>Пути подкрановые, марка стали: С 255, рельсы железнодорожные
(т)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</si>
  <si>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</si>
  <si>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</si>
  <si>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</si>
  <si>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5</t>
  </si>
  <si>
    <t>5
*</t>
  </si>
  <si>
    <t>6
*</t>
  </si>
  <si>
    <t>7
*</t>
  </si>
  <si>
    <t>8
*</t>
  </si>
  <si>
    <t>10
*</t>
  </si>
  <si>
    <t>9
*</t>
  </si>
  <si>
    <t>11
*</t>
  </si>
  <si>
    <t>Установка анкеров в отверстия глубиной 100 мм с применением смесей серии MASTERFLOW, диаметр анкера: 20 мм и более
(100 шт.)</t>
  </si>
  <si>
    <t>12</t>
  </si>
  <si>
    <t>На каждые 10 мм изменения глубины отверстия добавлять (уменьшать) к расценке: 46-08-012-05
(100 шт.)</t>
  </si>
  <si>
    <t>13</t>
  </si>
  <si>
    <t>12
*</t>
  </si>
  <si>
    <t>Анкер химический (капсула с клеевым составом) Hilti HIT-HY 150/330
(шт.)</t>
  </si>
  <si>
    <t>13
*</t>
  </si>
  <si>
    <t>Шпилька анкерная Hilti: HIT-V-5,8 М24х450 (HAS) для использования с химическими анкерами HIT
(шт.)</t>
  </si>
  <si>
    <t>15
*</t>
  </si>
  <si>
    <t>16
*</t>
  </si>
  <si>
    <t>Раздел 4. Крепление опорных деталей. Лист 282.2, 282.3</t>
  </si>
  <si>
    <t>Раздел 4. Монтаж пластин</t>
  </si>
  <si>
    <t>Рельсовый путь № 1, №2</t>
  </si>
  <si>
    <t>Установка анкеров в отверстия глубиной 100 мм с применением смесей серии MASTERFLOW, диаметр анкера: до 8 мм
(100 шт.)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</si>
  <si>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</si>
  <si>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</si>
  <si>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</si>
  <si>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На каждые 10 мм изменения глубины отверстия добавлять (уменьшать) к расценке: 46-08-012-01
(100 шт.)</t>
  </si>
  <si>
    <t>Рельсовый путь № 3</t>
  </si>
  <si>
    <t>Капсула с клеевым составом Hilti HVU-TZ M20
(шт.)</t>
  </si>
  <si>
    <t>17
*</t>
  </si>
  <si>
    <t>Шпилька анкерная Hilti: HIT-V-5,8 М16х300 (HAS) для использования с химическими анкерами HIT
(шт.)</t>
  </si>
  <si>
    <t>Раздел 5. АКЗ</t>
  </si>
  <si>
    <t>Крепление тормозных упоров крацер-крана к ростверку</t>
  </si>
  <si>
    <t>М-1 145 шт (лист 20.5)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</si>
  <si>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</si>
  <si>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</si>
  <si>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</si>
  <si>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</si>
  <si>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</si>
  <si>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</si>
  <si>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20
*</t>
  </si>
  <si>
    <t>Анкер химический (капсула с клеевым составом) Hilti HVU М24/210
(шт.)</t>
  </si>
  <si>
    <t>М-2 12 шт (лист 20.5)</t>
  </si>
  <si>
    <t>21
*</t>
  </si>
  <si>
    <t>21</t>
  </si>
  <si>
    <t>М-3 4 шт (лист 20.5)</t>
  </si>
  <si>
    <t>24
*</t>
  </si>
  <si>
    <t>24</t>
  </si>
  <si>
    <t>25
*</t>
  </si>
  <si>
    <t>М-4 1 шт (лист 20.5)</t>
  </si>
  <si>
    <t>25</t>
  </si>
  <si>
    <t>М-5 1 шт (лист 20.5)</t>
  </si>
  <si>
    <t>28
*</t>
  </si>
  <si>
    <t>29
*</t>
  </si>
  <si>
    <t>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</si>
  <si>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</si>
  <si>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М-6 1 шт (лист 20.5)</t>
  </si>
  <si>
    <t>На каждые 10 мм изменения глубины сверления добавлять или исключать: к расценке 46-03-014-01
(100 отверстий)</t>
  </si>
  <si>
    <t>29</t>
  </si>
  <si>
    <t>Установка анкерных болтов: при бетонировании со связями из арматуры
(1 т)</t>
  </si>
  <si>
    <t>М-7 1 шт (лист 20.5)</t>
  </si>
  <si>
    <t>35
*</t>
  </si>
  <si>
    <t>М-8 1 шт (лист 20.6)</t>
  </si>
  <si>
    <t>36
*</t>
  </si>
  <si>
    <t>М-9 1 шт (лист 20.6)</t>
  </si>
  <si>
    <t>35</t>
  </si>
  <si>
    <t>Крепление стоек вертикального гравитационного натяжного устройства к ростверку</t>
  </si>
  <si>
    <t>36</t>
  </si>
  <si>
    <t>М-10 1 шт (лист 20.6)</t>
  </si>
  <si>
    <t>42
*</t>
  </si>
  <si>
    <t>43
*</t>
  </si>
  <si>
    <t>М-11 1 шт (лист 20.6)</t>
  </si>
  <si>
    <t>Крепление стоек ограждения к ростверку</t>
  </si>
  <si>
    <t>М-12 1 шт (лист 20.6)</t>
  </si>
  <si>
    <t>46
*</t>
  </si>
  <si>
    <t>47
*</t>
  </si>
  <si>
    <t>42</t>
  </si>
  <si>
    <t>Крепление лебедки обслуживания к ростверку</t>
  </si>
  <si>
    <t>М-13 1 шт (лист 20.6)</t>
  </si>
  <si>
    <t>43</t>
  </si>
  <si>
    <t>50
*</t>
  </si>
  <si>
    <t>М-14 140 шт (лист 20.6)</t>
  </si>
  <si>
    <t>51
*</t>
  </si>
  <si>
    <t>46</t>
  </si>
  <si>
    <t>Сумма сметы</t>
  </si>
  <si>
    <t>М-15 12 шт (лист 20.7)</t>
  </si>
  <si>
    <t>47</t>
  </si>
  <si>
    <t>М-16 3шт (лист 20.7)</t>
  </si>
  <si>
    <t>50</t>
  </si>
  <si>
    <t>М-17 2шт (лист 20.7)</t>
  </si>
  <si>
    <t>51</t>
  </si>
  <si>
    <t>52</t>
  </si>
  <si>
    <t>М-18 2шт (лист 20.7)</t>
  </si>
  <si>
    <t>53</t>
  </si>
  <si>
    <t>54</t>
  </si>
  <si>
    <t>М-19 3шт (лист 20.7)</t>
  </si>
  <si>
    <t>55</t>
  </si>
  <si>
    <t>56</t>
  </si>
  <si>
    <t>М-20 1шт (лист 20.7)</t>
  </si>
  <si>
    <t>57</t>
  </si>
  <si>
    <t>58</t>
  </si>
  <si>
    <t>М-21 1шт (лист 20.7)</t>
  </si>
  <si>
    <t>59</t>
  </si>
  <si>
    <t>60</t>
  </si>
  <si>
    <t>М-22 1шт (лист 20.7)</t>
  </si>
  <si>
    <t>61</t>
  </si>
  <si>
    <t>62</t>
  </si>
  <si>
    <t>М-23 1шт (лист 20.7)</t>
  </si>
  <si>
    <t>63</t>
  </si>
  <si>
    <t>64</t>
  </si>
  <si>
    <t>М-24 1шт (лист 20.7)</t>
  </si>
  <si>
    <t>65</t>
  </si>
  <si>
    <t>66</t>
  </si>
  <si>
    <t>М-25 111шт (лист 20.8)</t>
  </si>
  <si>
    <t>67</t>
  </si>
  <si>
    <t>68</t>
  </si>
  <si>
    <t>М-26 4шт (лист 20.8)</t>
  </si>
  <si>
    <t>69</t>
  </si>
  <si>
    <t>70</t>
  </si>
  <si>
    <t>М-27 1шт (лист 20.8)</t>
  </si>
  <si>
    <t>71</t>
  </si>
  <si>
    <t>72</t>
  </si>
  <si>
    <t>М-28 2шт (лист 20.8)</t>
  </si>
  <si>
    <t>73</t>
  </si>
  <si>
    <t>74</t>
  </si>
  <si>
    <t>М-29 1шт (лист 20.8)</t>
  </si>
  <si>
    <t>75</t>
  </si>
  <si>
    <t>76</t>
  </si>
  <si>
    <t>М-30 1шт (лист 20.8)</t>
  </si>
  <si>
    <t>77</t>
  </si>
  <si>
    <t>78</t>
  </si>
  <si>
    <t>М-31 1шт (лист 20.8)</t>
  </si>
  <si>
    <t>79</t>
  </si>
  <si>
    <t>80</t>
  </si>
  <si>
    <t>М-32 9шт (лист 20.8)</t>
  </si>
  <si>
    <t>81</t>
  </si>
  <si>
    <t>82</t>
  </si>
  <si>
    <t>М-33 1шт (лист 20.8)</t>
  </si>
  <si>
    <t>83</t>
  </si>
  <si>
    <t>84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</si>
  <si>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</si>
  <si>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</si>
  <si>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</si>
  <si>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</si>
  <si>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Итого по разделу 2 Рельсовый путь № 2</t>
  </si>
  <si>
    <t>Итого по разделу 3 Рельсовый путь № 3</t>
  </si>
  <si>
    <t>Итого по разделу 4 Монтаж пластин</t>
  </si>
  <si>
    <t>М-1 176 шт (лист 487)</t>
  </si>
  <si>
    <t>М-2 21 шт (лист 487)</t>
  </si>
  <si>
    <t>М-3 2 шт (лист 487)</t>
  </si>
  <si>
    <t>М-4 1 шт (лист 487)</t>
  </si>
  <si>
    <t>М-5 1 шт (лист 487)</t>
  </si>
  <si>
    <t>М-6 1 шт (лист 487)</t>
  </si>
  <si>
    <t>М-7 1 шт (лист 487)</t>
  </si>
  <si>
    <t>М-8 169 шт (лист 487)</t>
  </si>
  <si>
    <t>М-9 21 шт (лист 487)</t>
  </si>
  <si>
    <t>М-10 2 шт (лист 487)</t>
  </si>
  <si>
    <t>М-11 1 шт (лист 487)</t>
  </si>
  <si>
    <t>М-12 1 шт (лист 487)</t>
  </si>
  <si>
    <t>М-13 1 шт (лист 487)</t>
  </si>
  <si>
    <t>М-14 128 шт (лист 488)</t>
  </si>
  <si>
    <t>М-15 1 шт (лист 488)</t>
  </si>
  <si>
    <t>М-16 1шт (лист 488)</t>
  </si>
  <si>
    <t>М-17 20шт (лист 488)</t>
  </si>
  <si>
    <t>М-18 1шт (лист 488.1)</t>
  </si>
  <si>
    <t>Итого по разделу 5 АКЗ</t>
  </si>
  <si>
    <t>Итого прямые затраты по смете в текущих ценах</t>
  </si>
  <si>
    <t xml:space="preserve">     В том числе, справочно:</t>
  </si>
  <si>
    <t xml:space="preserve">      90% ФОТ (от 1291802,96) (Поз. 4, 8, 12)</t>
  </si>
  <si>
    <t xml:space="preserve">      93% ФОТ (от 4140195,78) (Поз. 1-3, 5-7, 9-11)</t>
  </si>
  <si>
    <t xml:space="preserve">      94% ФОТ (от 100964,8) (Поз. 19-54)</t>
  </si>
  <si>
    <t xml:space="preserve">      102% ФОТ (от 1970156,64) (Поз. 17-18)</t>
  </si>
  <si>
    <t xml:space="preserve">      103% ФОТ (от 206694,53) (Поз. 13-16)</t>
  </si>
  <si>
    <t xml:space="preserve">      45% ФОТ (от 1291802,96) (Поз. 4, 8, 12)</t>
  </si>
  <si>
    <t xml:space="preserve">      51% ФОТ (от 100964,8) (Поз. 19-54)</t>
  </si>
  <si>
    <t xml:space="preserve">      58% ФОТ (от 1970156,64) (Поз. 17-18)</t>
  </si>
  <si>
    <t xml:space="preserve">      59% ФОТ (от 206694,53) (Поз. 13-16)</t>
  </si>
  <si>
    <t xml:space="preserve">      62% ФОТ (от 4140195,78) (Поз. 1-3, 5-7, 9-11)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</si>
  <si>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</si>
  <si>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</si>
  <si>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</si>
  <si>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4 140 195,78)</t>
  </si>
  <si>
    <t xml:space="preserve">               Сметная прибыль 62% ФОТ (от 4 140 195,78)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</si>
  <si>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</si>
  <si>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</si>
  <si>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</si>
  <si>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206 694,53)</t>
  </si>
  <si>
    <t xml:space="preserve">               Сметная прибыль 59% ФОТ (от 206 694,53)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</si>
  <si>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</si>
  <si>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</si>
  <si>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1 970 156,64)</t>
  </si>
  <si>
    <t xml:space="preserve">               Сметная прибыль 58% ФОТ (от 1 970 156,64)</t>
  </si>
  <si>
    <t xml:space="preserve">          Защита строительных конструкций и оборудования от коррозии:</t>
  </si>
  <si>
    <t xml:space="preserve">               Итого Поз. 19-54</t>
  </si>
  <si>
    <t xml:space="preserve">               Накладные расходы 94% ФОТ (от 100 964,80)</t>
  </si>
  <si>
    <t xml:space="preserve">               Сметная прибыль 51% ФОТ (от 100 964,80)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</si>
  <si>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</si>
  <si>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</si>
  <si>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</si>
  <si>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</si>
  <si>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1 291 802,96)</t>
  </si>
  <si>
    <t xml:space="preserve">               Сметная прибыль 45% ФОТ (от 1 291 802,96)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</si>
  <si>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</si>
  <si>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</si>
  <si>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</si>
  <si>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</si>
  <si>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</si>
  <si>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</si>
  <si>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</si>
  <si>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</si>
  <si>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</si>
  <si>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</si>
  <si>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</si>
  <si>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</si>
  <si>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</si>
  <si>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</si>
  <si>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Исключение материалов заказчика -МАТЗАК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</si>
  <si>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</si>
  <si>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</si>
  <si>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</si>
  <si>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ТССЦ-202-0016 Пути подкрановые, марка стали: С 255, рельсы железнодорожные, "т" Кол-во: 5,0273698{п.11}</t>
  </si>
  <si>
    <t xml:space="preserve">          Стоимость единицы</t>
  </si>
  <si>
    <t xml:space="preserve">          Итого на единицу с учетом "СМР 3 квартал 2025г Минстрой ОЗП=30,24; ЭМ=11,74; ЗПМ=30,24; МАТ=8,8"</t>
  </si>
  <si>
    <t xml:space="preserve">          Всего на физобъем (5,0273698{п.11})</t>
  </si>
  <si>
    <t xml:space="preserve">     ТССЦ-202-0016 Пути подкрановые, марка стали: С 255, рельсы железнодорожные, "т" Кол-во: 47,1598681{п.7}</t>
  </si>
  <si>
    <t xml:space="preserve">          Всего на физобъем (47,1598681{п.7})</t>
  </si>
  <si>
    <t xml:space="preserve">     ТССЦ-202-0016 Пути подкрановые, марка стали: С 255, рельсы железнодорожные, "т" Кол-во: 32,9275159{п.3}</t>
  </si>
  <si>
    <t xml:space="preserve">          Всего на физобъем (32,9275159{п.3})</t>
  </si>
  <si>
    <t xml:space="preserve">     ТССЦ-202-0017 Пути подкрановые, марка стали: С 255, крепления и упоры//Рельсовые комплекты, "т" Кол-во: 30,6771286{п.2}</t>
  </si>
  <si>
    <t xml:space="preserve">          Всего на физобъем (30,6771286{п.2})</t>
  </si>
  <si>
    <t xml:space="preserve">     ТССЦ-202-0017 Пути подкрановые, марка стали: С 255, крепления и упоры//Рельсовые комплекты, "т" Кол-во: 14,8627455{п.10}</t>
  </si>
  <si>
    <t xml:space="preserve">          Всего на физобъем (14,8627455{п.10})</t>
  </si>
  <si>
    <t xml:space="preserve">     ТССЦ-202-0017 Пути подкрановые, марка стали: С 255, крепления и упоры//Рельсовые комплекты, "т" Кол-во: 32,683033{п.6}</t>
  </si>
  <si>
    <t xml:space="preserve">          Всего на физобъем (32,683033{п.6})</t>
  </si>
  <si>
    <t xml:space="preserve">     ТССЦ-509-2631 Капсула с клеевым составом Hilti HVU-TZ M20, "шт." Кол-во: 1546{п.15}</t>
  </si>
  <si>
    <t xml:space="preserve">          Всего на физобъем (1546{п.15})</t>
  </si>
  <si>
    <t xml:space="preserve">     ТССЦ-509-4616 Шпилька анкерная Hilti: HIT-V-5,8 М16х300 (HAS) для использования с химическими анкерами HIT, "шт." Кол-во: 1546{п.16}</t>
  </si>
  <si>
    <t xml:space="preserve">          Всего на физобъем (1546{п.16})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</si>
</sst>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0.0"/>
  </numFmts>
  <fonts count="29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  <font>
      <sz val="9"/>
      <color rgb="FF00000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0" fontId="22" fillId="0" borderId="0"/>
  </cellStyleXfs>
  <cellXfs count="240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0" fontId="2" fillId="2" borderId="2" xfId="0" applyFont="1" applyFill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6" borderId="3" xfId="1" applyFont="1" applyFill="1" applyBorder="1" applyAlignment="1">
      <alignment horizontal="left" vertical="top" wrapText="1"/>
    </xf>
    <xf numFmtId="49" fontId="23" fillId="0" borderId="3" xfId="2" applyNumberFormat="1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25" fillId="0" borderId="15" xfId="2" applyNumberFormat="1" applyFont="1" applyBorder="1" applyAlignment="1">
      <alignment vertical="center"/>
    </xf>
    <xf numFmtId="49" fontId="25" fillId="0" borderId="5" xfId="2" applyNumberFormat="1" applyFont="1" applyBorder="1" applyAlignment="1">
      <alignment vertical="center"/>
    </xf>
    <xf numFmtId="0" fontId="22" fillId="0" borderId="0" xfId="2" applyAlignment="1">
      <alignment vertical="center"/>
    </xf>
    <xf numFmtId="49" fontId="25" fillId="0" borderId="3" xfId="2" applyNumberFormat="1" applyFont="1" applyBorder="1" applyAlignment="1">
      <alignment vertical="center"/>
    </xf>
    <xf numFmtId="49" fontId="26" fillId="0" borderId="3" xfId="2" applyNumberFormat="1" applyFont="1" applyBorder="1" applyAlignment="1">
      <alignment horizontal="center" vertical="center"/>
    </xf>
    <xf numFmtId="49" fontId="26" fillId="0" borderId="3" xfId="2" applyNumberFormat="1" applyFont="1" applyBorder="1" applyAlignment="1">
      <alignment horizontal="left" vertical="center"/>
    </xf>
    <xf numFmtId="0" fontId="26" fillId="0" borderId="3" xfId="2" applyFont="1" applyBorder="1" applyAlignment="1">
      <alignment vertical="center"/>
    </xf>
    <xf numFmtId="168" fontId="26" fillId="0" borderId="3" xfId="2" applyNumberFormat="1" applyFont="1" applyBorder="1" applyAlignment="1">
      <alignment horizontal="center" vertical="center"/>
    </xf>
    <xf numFmtId="49" fontId="27" fillId="0" borderId="3" xfId="2" applyNumberFormat="1" applyFont="1" applyBorder="1" applyAlignment="1">
      <alignment horizontal="center" vertical="center"/>
    </xf>
    <xf numFmtId="0" fontId="27" fillId="0" borderId="3" xfId="2" applyFont="1" applyBorder="1" applyAlignment="1">
      <alignment vertical="center"/>
    </xf>
    <xf numFmtId="167" fontId="19" fillId="0" borderId="3" xfId="2" applyNumberFormat="1" applyFont="1" applyBorder="1" applyAlignment="1">
      <alignment horizontal="center" vertical="center"/>
    </xf>
    <xf numFmtId="165" fontId="26" fillId="0" borderId="3" xfId="2" applyNumberFormat="1" applyFont="1" applyBorder="1" applyAlignment="1">
      <alignment horizontal="center" vertical="center"/>
    </xf>
    <xf numFmtId="166" fontId="27" fillId="0" borderId="3" xfId="2" applyNumberFormat="1" applyFont="1" applyBorder="1" applyAlignment="1">
      <alignment horizontal="center" vertical="center"/>
    </xf>
    <xf numFmtId="166" fontId="26" fillId="0" borderId="3" xfId="2" applyNumberFormat="1" applyFont="1" applyBorder="1" applyAlignment="1">
      <alignment horizontal="center" vertical="center"/>
    </xf>
    <xf numFmtId="49" fontId="27" fillId="7" borderId="3" xfId="2" applyNumberFormat="1" applyFont="1" applyFill="1" applyBorder="1" applyAlignment="1">
      <alignment horizontal="center" vertical="center"/>
    </xf>
    <xf numFmtId="49" fontId="26" fillId="7" borderId="3" xfId="2" applyNumberFormat="1" applyFont="1" applyFill="1" applyBorder="1" applyAlignment="1">
      <alignment horizontal="left" vertical="center"/>
    </xf>
    <xf numFmtId="0" fontId="27" fillId="7" borderId="3" xfId="2" applyFont="1" applyFill="1" applyBorder="1" applyAlignment="1">
      <alignment vertical="center"/>
    </xf>
    <xf numFmtId="167" fontId="27" fillId="7" borderId="3" xfId="2" applyNumberFormat="1" applyFont="1" applyFill="1" applyBorder="1" applyAlignment="1">
      <alignment horizontal="center" vertical="center"/>
    </xf>
    <xf numFmtId="164" fontId="26" fillId="0" borderId="3" xfId="2" applyNumberFormat="1" applyFont="1" applyBorder="1" applyAlignment="1">
      <alignment horizontal="center" vertical="center"/>
    </xf>
    <xf numFmtId="165" fontId="19" fillId="0" borderId="3" xfId="2" applyNumberFormat="1" applyFont="1" applyBorder="1" applyAlignment="1">
      <alignment horizontal="center" vertical="center"/>
    </xf>
    <xf numFmtId="165" fontId="27" fillId="0" borderId="3" xfId="2" applyNumberFormat="1" applyFont="1" applyBorder="1" applyAlignment="1">
      <alignment horizontal="center" vertical="center"/>
    </xf>
    <xf numFmtId="167" fontId="26" fillId="0" borderId="3" xfId="2" applyNumberFormat="1" applyFont="1" applyBorder="1" applyAlignment="1">
      <alignment horizontal="center" vertical="center"/>
    </xf>
    <xf numFmtId="167" fontId="27" fillId="0" borderId="3" xfId="2" applyNumberFormat="1" applyFont="1" applyBorder="1" applyAlignment="1">
      <alignment horizontal="center" vertical="center"/>
    </xf>
    <xf numFmtId="2" fontId="26" fillId="0" borderId="3" xfId="2" applyNumberFormat="1" applyFont="1" applyBorder="1" applyAlignment="1">
      <alignment horizontal="center" vertical="center"/>
    </xf>
    <xf numFmtId="2" fontId="27" fillId="0" borderId="3" xfId="2" applyNumberFormat="1" applyFont="1" applyBorder="1" applyAlignment="1">
      <alignment horizontal="center" vertical="center"/>
    </xf>
    <xf numFmtId="1" fontId="26" fillId="0" borderId="3" xfId="2" applyNumberFormat="1" applyFont="1" applyBorder="1" applyAlignment="1">
      <alignment horizontal="center" vertical="center"/>
    </xf>
    <xf numFmtId="1" fontId="27" fillId="0" borderId="3" xfId="2" applyNumberFormat="1" applyFont="1" applyBorder="1" applyAlignment="1">
      <alignment horizontal="center" vertical="center"/>
    </xf>
    <xf numFmtId="49" fontId="25" fillId="8" borderId="15" xfId="2" applyNumberFormat="1" applyFont="1" applyFill="1" applyBorder="1" applyAlignment="1">
      <alignment vertical="center"/>
    </xf>
    <xf numFmtId="49" fontId="25" fillId="8" borderId="5" xfId="2" applyNumberFormat="1" applyFont="1" applyFill="1" applyBorder="1" applyAlignment="1">
      <alignment vertical="center"/>
    </xf>
    <xf numFmtId="49" fontId="25" fillId="7" borderId="3" xfId="2" applyNumberFormat="1" applyFont="1" applyFill="1" applyBorder="1" applyAlignment="1">
      <alignment vertical="center"/>
    </xf>
    <xf numFmtId="49" fontId="28" fillId="8" borderId="15" xfId="2" applyNumberFormat="1" applyFont="1" applyFill="1" applyBorder="1" applyAlignment="1">
      <alignment vertical="center"/>
    </xf>
    <xf numFmtId="49" fontId="28" fillId="8" borderId="5" xfId="2" applyNumberFormat="1" applyFont="1" applyFill="1" applyBorder="1" applyAlignment="1">
      <alignment vertical="center"/>
    </xf>
    <xf numFmtId="49" fontId="28" fillId="7" borderId="3" xfId="2" applyNumberFormat="1" applyFont="1" applyFill="1" applyBorder="1" applyAlignment="1">
      <alignment vertical="center"/>
    </xf>
    <xf numFmtId="49" fontId="26" fillId="8" borderId="3" xfId="2" applyNumberFormat="1" applyFont="1" applyFill="1" applyBorder="1" applyAlignment="1">
      <alignment horizontal="center" vertical="center"/>
    </xf>
    <xf numFmtId="49" fontId="26" fillId="8" borderId="3" xfId="2" applyNumberFormat="1" applyFont="1" applyFill="1" applyBorder="1" applyAlignment="1">
      <alignment horizontal="left" vertical="center"/>
    </xf>
    <xf numFmtId="0" fontId="26" fillId="8" borderId="3" xfId="2" applyFont="1" applyFill="1" applyBorder="1" applyAlignment="1">
      <alignment vertical="center"/>
    </xf>
    <xf numFmtId="2" fontId="26" fillId="8" borderId="3" xfId="2" applyNumberFormat="1" applyFont="1" applyFill="1" applyBorder="1" applyAlignment="1">
      <alignment horizontal="center" vertical="center"/>
    </xf>
    <xf numFmtId="49" fontId="26" fillId="7" borderId="3" xfId="2" applyNumberFormat="1" applyFont="1" applyFill="1" applyBorder="1" applyAlignment="1">
      <alignment horizontal="left" vertical="center" wrapText="1"/>
    </xf>
    <xf numFmtId="165" fontId="27" fillId="7" borderId="3" xfId="2" applyNumberFormat="1" applyFont="1" applyFill="1" applyBorder="1" applyAlignment="1">
      <alignment horizontal="center" vertical="center"/>
    </xf>
    <xf numFmtId="1" fontId="26" fillId="8" borderId="3" xfId="2" applyNumberFormat="1" applyFont="1" applyFill="1" applyBorder="1" applyAlignment="1">
      <alignment horizontal="center" vertical="center"/>
    </xf>
    <xf numFmtId="168" fontId="27" fillId="7" borderId="3" xfId="2" applyNumberFormat="1" applyFont="1" applyFill="1" applyBorder="1" applyAlignment="1">
      <alignment horizontal="center" vertical="center"/>
    </xf>
    <xf numFmtId="167" fontId="26" fillId="8" borderId="3" xfId="2" applyNumberFormat="1" applyFont="1" applyFill="1" applyBorder="1" applyAlignment="1">
      <alignment horizontal="center" vertical="center"/>
    </xf>
    <xf numFmtId="49" fontId="12" fillId="0" borderId="0" xfId="2" applyNumberFormat="1" applyFont="1" applyAlignment="1">
      <alignment vertical="center"/>
    </xf>
    <xf numFmtId="4" fontId="26" fillId="5" borderId="3" xfId="2" applyNumberFormat="1" applyFont="1" applyFill="1" applyBorder="1" applyAlignment="1">
      <alignment horizontal="right" vertical="center" wrapText="1"/>
    </xf>
    <xf numFmtId="49" fontId="27" fillId="0" borderId="0" xfId="2" applyNumberFormat="1" applyFont="1" applyAlignment="1">
      <alignment vertical="center"/>
    </xf>
    <xf numFmtId="0" fontId="27" fillId="0" borderId="0" xfId="2" applyFont="1" applyAlignment="1">
      <alignment vertical="center"/>
    </xf>
    <xf numFmtId="0" fontId="18" fillId="0" borderId="3" xfId="1" applyFont="1" applyBorder="1" applyAlignment="1">
      <alignment horizontal="right" vertical="top"/>
    </xf>
    <xf numFmtId="2" fontId="18" fillId="0" borderId="3" xfId="1" applyNumberFormat="1" applyFont="1" applyBorder="1" applyAlignment="1">
      <alignment horizontal="right" vertical="top"/>
    </xf>
    <xf numFmtId="0" fontId="12" fillId="0" borderId="3" xfId="1" applyFont="1" applyBorder="1" applyAlignment="1">
      <alignment horizontal="right" vertical="top"/>
    </xf>
    <xf numFmtId="2" fontId="12" fillId="0" borderId="3" xfId="1" applyNumberFormat="1" applyFont="1" applyBorder="1" applyAlignment="1">
      <alignment horizontal="right" vertical="top"/>
    </xf>
    <xf numFmtId="49" fontId="16" fillId="0" borderId="3" xfId="1" applyNumberFormat="1" applyFont="1" applyBorder="1" applyAlignment="1">
      <alignment vertical="center"/>
    </xf>
    <xf numFmtId="0" fontId="11" fillId="0" borderId="0" xfId="1" applyAlignment="1"/>
    <xf numFmtId="49" fontId="17" fillId="0" borderId="3" xfId="1" applyNumberFormat="1" applyFont="1" applyBorder="1" applyAlignment="1">
      <alignment vertical="center"/>
    </xf>
    <xf numFmtId="0" fontId="17" fillId="0" borderId="0" xfId="1" applyFont="1" applyAlignment="1"/>
    <xf numFmtId="49" fontId="12" fillId="0" borderId="3" xfId="1" applyNumberFormat="1" applyFont="1" applyBorder="1" applyAlignment="1">
      <alignment horizontal="center" vertical="top"/>
    </xf>
    <xf numFmtId="49" fontId="18" fillId="0" borderId="3" xfId="1" applyNumberFormat="1" applyFont="1" applyBorder="1" applyAlignment="1">
      <alignment horizontal="left" vertical="top"/>
    </xf>
    <xf numFmtId="0" fontId="12" fillId="0" borderId="3" xfId="1" applyFont="1" applyBorder="1" applyAlignment="1">
      <alignment vertical="top"/>
    </xf>
    <xf numFmtId="4" fontId="12" fillId="0" borderId="3" xfId="1" applyNumberFormat="1" applyFont="1" applyBorder="1" applyAlignment="1">
      <alignment horizontal="right" vertical="top"/>
    </xf>
    <xf numFmtId="168" fontId="12" fillId="0" borderId="3" xfId="1" applyNumberFormat="1" applyFont="1" applyBorder="1" applyAlignment="1">
      <alignment horizontal="right" vertical="top"/>
    </xf>
    <xf numFmtId="0" fontId="12" fillId="0" borderId="0" xfId="1" applyFont="1" applyAlignment="1"/>
    <xf numFmtId="1" fontId="12" fillId="0" borderId="3" xfId="1" applyNumberFormat="1" applyFont="1" applyBorder="1" applyAlignment="1">
      <alignment horizontal="right" vertical="top"/>
    </xf>
    <xf numFmtId="49" fontId="18" fillId="0" borderId="3" xfId="1" applyNumberFormat="1" applyFont="1" applyBorder="1" applyAlignment="1">
      <alignment vertical="top"/>
    </xf>
    <xf numFmtId="4" fontId="18" fillId="0" borderId="3" xfId="1" applyNumberFormat="1" applyFont="1" applyBorder="1" applyAlignment="1">
      <alignment horizontal="right" vertical="top"/>
    </xf>
    <xf numFmtId="0" fontId="18" fillId="0" borderId="0" xfId="1" applyFont="1" applyAlignment="1"/>
    <xf numFmtId="164" fontId="12" fillId="0" borderId="3" xfId="1" applyNumberFormat="1" applyFont="1" applyBorder="1" applyAlignment="1">
      <alignment horizontal="right" vertical="top"/>
    </xf>
    <xf numFmtId="0" fontId="16" fillId="0" borderId="0" xfId="1" applyFont="1" applyAlignment="1"/>
    <xf numFmtId="170" fontId="12" fillId="0" borderId="3" xfId="1" applyNumberFormat="1" applyFont="1" applyBorder="1" applyAlignment="1">
      <alignment horizontal="right" vertical="top"/>
    </xf>
    <xf numFmtId="49" fontId="12" fillId="0" borderId="3" xfId="1" applyNumberFormat="1" applyFont="1" applyBorder="1" applyAlignment="1">
      <alignment vertical="top"/>
    </xf>
    <xf numFmtId="49" fontId="12" fillId="0" borderId="0" xfId="1" applyNumberFormat="1" applyFont="1" applyAlignment="1"/>
    <xf numFmtId="49" fontId="16" fillId="5" borderId="3" xfId="1" applyNumberFormat="1" applyFont="1" applyFill="1" applyBorder="1" applyAlignment="1">
      <alignment horizontal="center" vertical="center"/>
    </xf>
    <xf numFmtId="49" fontId="17" fillId="5" borderId="3" xfId="1" applyNumberFormat="1" applyFont="1" applyFill="1" applyBorder="1" applyAlignment="1">
      <alignment vertical="center"/>
    </xf>
    <xf numFmtId="166" fontId="12" fillId="5" borderId="3" xfId="1" applyNumberFormat="1" applyFont="1" applyFill="1" applyBorder="1" applyAlignment="1">
      <alignment horizontal="center" vertical="top"/>
    </xf>
    <xf numFmtId="167" fontId="12" fillId="5" borderId="3" xfId="1" applyNumberFormat="1" applyFont="1" applyFill="1" applyBorder="1" applyAlignment="1">
      <alignment horizontal="center" vertical="top"/>
    </xf>
    <xf numFmtId="49" fontId="18" fillId="5" borderId="3" xfId="1" applyNumberFormat="1" applyFont="1" applyFill="1" applyBorder="1" applyAlignment="1">
      <alignment vertical="top"/>
    </xf>
    <xf numFmtId="165" fontId="12" fillId="5" borderId="3" xfId="1" applyNumberFormat="1" applyFont="1" applyFill="1" applyBorder="1" applyAlignment="1">
      <alignment horizontal="center" vertical="top"/>
    </xf>
    <xf numFmtId="2" fontId="12" fillId="5" borderId="3" xfId="1" applyNumberFormat="1" applyFont="1" applyFill="1" applyBorder="1" applyAlignment="1">
      <alignment horizontal="center" vertical="top"/>
    </xf>
    <xf numFmtId="1" fontId="12" fillId="5" borderId="3" xfId="1" applyNumberFormat="1" applyFont="1" applyFill="1" applyBorder="1" applyAlignment="1">
      <alignment horizontal="center" vertical="top"/>
    </xf>
    <xf numFmtId="49" fontId="16" fillId="5" borderId="3" xfId="1" applyNumberFormat="1" applyFont="1" applyFill="1" applyBorder="1" applyAlignment="1">
      <alignment vertical="center"/>
    </xf>
    <xf numFmtId="164" fontId="12" fillId="5" borderId="3" xfId="1" applyNumberFormat="1" applyFont="1" applyFill="1" applyBorder="1" applyAlignment="1">
      <alignment horizontal="center" vertical="top"/>
    </xf>
    <xf numFmtId="49" fontId="12" fillId="5" borderId="3" xfId="1" applyNumberFormat="1" applyFont="1" applyFill="1" applyBorder="1" applyAlignment="1">
      <alignment vertical="top"/>
    </xf>
    <xf numFmtId="49" fontId="12" fillId="5" borderId="0" xfId="1" applyNumberFormat="1" applyFont="1" applyFill="1" applyAlignment="1"/>
    <xf numFmtId="0" fontId="12" fillId="5" borderId="0" xfId="1" applyFont="1" applyFill="1" applyAlignment="1"/>
    <xf numFmtId="4" fontId="9" fillId="7" borderId="3" xfId="0" applyNumberFormat="1" applyFont="1" applyFill="1" applyBorder="1"/>
    <xf numFmtId="4" fontId="9" fillId="7" borderId="8" xfId="0" applyNumberFormat="1" applyFont="1" applyFill="1" applyBorder="1"/>
    <xf numFmtId="4" fontId="9" fillId="7" borderId="17" xfId="0" applyNumberFormat="1" applyFont="1" applyFill="1" applyBorder="1"/>
    <xf numFmtId="4" fontId="9" fillId="7" borderId="18" xfId="0" applyNumberFormat="1" applyFont="1" applyFill="1" applyBorder="1"/>
    <xf numFmtId="168" fontId="12" fillId="7" borderId="3" xfId="1" applyNumberFormat="1" applyFont="1" applyFill="1" applyBorder="1" applyAlignment="1">
      <alignment horizontal="center" vertical="top" wrapText="1"/>
    </xf>
    <xf numFmtId="168" fontId="19" fillId="7" borderId="3" xfId="1" applyNumberFormat="1" applyFont="1" applyFill="1" applyBorder="1" applyAlignment="1">
      <alignment horizontal="center" vertical="top" wrapText="1"/>
    </xf>
    <xf numFmtId="164" fontId="12" fillId="7" borderId="3" xfId="1" applyNumberFormat="1" applyFont="1" applyFill="1" applyBorder="1" applyAlignment="1">
      <alignment horizontal="center" vertical="top" wrapText="1"/>
    </xf>
    <xf numFmtId="164" fontId="19" fillId="7" borderId="3" xfId="1" applyNumberFormat="1" applyFont="1" applyFill="1" applyBorder="1" applyAlignment="1">
      <alignment horizontal="center" vertical="top" wrapText="1"/>
    </xf>
    <xf numFmtId="2" fontId="12" fillId="7" borderId="3" xfId="1" applyNumberFormat="1" applyFont="1" applyFill="1" applyBorder="1" applyAlignment="1">
      <alignment horizontal="center" vertical="top" wrapText="1"/>
    </xf>
    <xf numFmtId="2" fontId="19" fillId="7" borderId="3" xfId="1" applyNumberFormat="1" applyFont="1" applyFill="1" applyBorder="1" applyAlignment="1">
      <alignment horizontal="center" vertical="top" wrapText="1"/>
    </xf>
    <xf numFmtId="1" fontId="19" fillId="7" borderId="3" xfId="1" applyNumberFormat="1" applyFont="1" applyFill="1" applyBorder="1" applyAlignment="1">
      <alignment horizontal="center" vertical="top" wrapText="1"/>
    </xf>
    <xf numFmtId="167" fontId="12" fillId="7" borderId="3" xfId="1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444B92F6-15B4-428F-A9F4-F6187CF5D5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430642</xdr:colOff>
      <xdr:row>51</xdr:row>
      <xdr:rowOff>115469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66B8640-3FBD-4FDF-B294-B45FB9AF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51442" cy="8373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B582-BCDD-4EFA-A384-42B79E385D37}">
  <sheetPr>
    <tabColor rgb="FF00B0F0"/>
  </sheetPr>
  <dimension ref="A1:L17"/>
  <sheetViews>
    <sheetView tabSelected="1" zoomScaleNormal="100" workbookViewId="0">
      <selection activeCell="C22" sqref="C22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15" t="s">
        <v>11</v>
      </c>
      <c r="B1" s="116"/>
      <c r="C1" s="117" t="s">
        <v>13</v>
      </c>
      <c r="D1" s="117"/>
      <c r="E1" s="117"/>
      <c r="H1" s="4"/>
      <c r="I1" s="4"/>
      <c r="J1" s="4"/>
      <c r="K1" s="4"/>
    </row>
    <row r="2" spans="1:12" ht="18.75" x14ac:dyDescent="0.3">
      <c r="A2" s="123" t="s">
        <v>9</v>
      </c>
      <c r="B2" s="124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25" t="s">
        <v>2</v>
      </c>
      <c r="B4" s="126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25" t="s">
        <v>3</v>
      </c>
      <c r="B5" s="126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06" t="s">
        <v>12</v>
      </c>
      <c r="D7" s="118" t="s">
        <v>4</v>
      </c>
      <c r="E7" s="119"/>
    </row>
    <row r="8" spans="1:12" ht="25.5" customHeight="1" x14ac:dyDescent="0.2">
      <c r="A8" s="23"/>
      <c r="B8" s="14"/>
      <c r="C8" s="24"/>
      <c r="D8" s="85" t="s">
        <v>5</v>
      </c>
      <c r="E8" s="86" t="s">
        <v>6</v>
      </c>
    </row>
    <row r="9" spans="1:12" ht="43.5" customHeight="1" x14ac:dyDescent="0.2">
      <c r="A9" s="26">
        <v>1</v>
      </c>
      <c r="B9" s="14" t="s">
        <v>148</v>
      </c>
      <c r="C9" s="24"/>
      <c r="D9" s="228">
        <f>'3.1-КЖ1_подряд-05.09.25'!K83</f>
        <v>520727.2</v>
      </c>
      <c r="E9" s="229">
        <f>'3.1-КЖ1_подряд-05.09.25'!I83</f>
        <v>6241940.879999999</v>
      </c>
    </row>
    <row r="10" spans="1:12" ht="38.25" customHeight="1" thickBot="1" x14ac:dyDescent="0.25">
      <c r="A10" s="82">
        <v>2</v>
      </c>
      <c r="B10" s="83" t="s">
        <v>149</v>
      </c>
      <c r="C10" s="84"/>
      <c r="D10" s="230">
        <f>'3.2-КЖ1_подряд-05.09.25'!K79</f>
        <v>616347.57916666672</v>
      </c>
      <c r="E10" s="231">
        <f>'3.2-КЖ1_подряд-05.09.25'!I79</f>
        <v>7546085.5229166681</v>
      </c>
    </row>
    <row r="11" spans="1:12" ht="30" customHeight="1" thickTop="1" x14ac:dyDescent="0.2">
      <c r="A11" s="80">
        <v>3</v>
      </c>
      <c r="B11" s="29" t="s">
        <v>7</v>
      </c>
      <c r="C11" s="81"/>
      <c r="D11" s="91">
        <f>SUM(D9:D10)</f>
        <v>1137074.7791666668</v>
      </c>
      <c r="E11" s="91">
        <f>SUM(E9:E10)</f>
        <v>13788026.402916666</v>
      </c>
    </row>
    <row r="12" spans="1:12" ht="30" customHeight="1" x14ac:dyDescent="0.2">
      <c r="A12" s="26">
        <v>4</v>
      </c>
      <c r="B12" s="27" t="s">
        <v>150</v>
      </c>
      <c r="C12" s="25"/>
      <c r="D12" s="121">
        <f>D11+E11</f>
        <v>14925101.182083333</v>
      </c>
      <c r="E12" s="122"/>
    </row>
    <row r="13" spans="1:12" ht="30" customHeight="1" x14ac:dyDescent="0.2">
      <c r="A13" s="26">
        <v>5</v>
      </c>
      <c r="B13" s="27" t="s">
        <v>8</v>
      </c>
      <c r="C13" s="28">
        <v>0.2</v>
      </c>
      <c r="D13" s="120">
        <f>D12*0.2</f>
        <v>2985020.2364166668</v>
      </c>
      <c r="E13" s="120"/>
    </row>
    <row r="14" spans="1:12" ht="30" customHeight="1" x14ac:dyDescent="0.2">
      <c r="A14" s="26">
        <v>6</v>
      </c>
      <c r="B14" s="27" t="s">
        <v>10</v>
      </c>
      <c r="C14" s="25"/>
      <c r="D14" s="120">
        <f>D12+D13</f>
        <v>17910121.418499999</v>
      </c>
      <c r="E14" s="120"/>
    </row>
    <row r="17" spans="3:3" x14ac:dyDescent="0.2">
      <c r="C17" s="15" t="s">
        <v>159</v>
      </c>
    </row>
  </sheetData>
  <mergeCells count="9">
    <mergeCell ref="D12:E12"/>
    <mergeCell ref="D13:E13"/>
    <mergeCell ref="D14:E14"/>
    <mergeCell ref="A1:B1"/>
    <mergeCell ref="C1:E1"/>
    <mergeCell ref="A2:B2"/>
    <mergeCell ref="A4:B4"/>
    <mergeCell ref="A5:B5"/>
    <mergeCell ref="D7:E7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0CD4-FEA5-4E8E-86EF-BB220A34E2EB}">
  <sheetPr>
    <tabColor rgb="FF00B0F0"/>
    <pageSetUpPr fitToPage="1"/>
  </sheetPr>
  <dimension ref="A1:CR85"/>
  <sheetViews>
    <sheetView workbookViewId="0">
      <selection activeCell="N20" sqref="N20"/>
    </sheetView>
  </sheetViews>
  <sheetFormatPr defaultColWidth="9.140625" defaultRowHeight="11.25" customHeight="1" x14ac:dyDescent="0.2"/>
  <cols>
    <col min="1" max="1" width="15" style="45" customWidth="1"/>
    <col min="2" max="2" width="25.7109375" style="45" customWidth="1"/>
    <col min="3" max="3" width="14.42578125" style="45" customWidth="1"/>
    <col min="4" max="4" width="15.42578125" style="45" customWidth="1"/>
    <col min="5" max="5" width="18.5703125" style="45" customWidth="1"/>
    <col min="6" max="6" width="12.85546875" style="45" customWidth="1"/>
    <col min="7" max="7" width="12.42578125" style="45" customWidth="1"/>
    <col min="8" max="8" width="16.140625" style="45" customWidth="1"/>
    <col min="9" max="9" width="16" style="45" customWidth="1"/>
    <col min="10" max="10" width="16.140625" style="45" customWidth="1"/>
    <col min="11" max="31" width="17.42578125" style="45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5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39" t="s">
        <v>14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40" t="s">
        <v>16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5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</row>
    <row r="5" spans="1:96" s="31" customFormat="1" ht="28.5" customHeight="1" x14ac:dyDescent="0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</row>
    <row r="6" spans="1:96" s="31" customFormat="1" ht="21" customHeight="1" x14ac:dyDescent="0.25">
      <c r="A6" s="142" t="s">
        <v>18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</row>
    <row r="7" spans="1:96" s="31" customFormat="1" ht="15" x14ac:dyDescent="0.25">
      <c r="A7" s="139" t="s">
        <v>101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40" t="s">
        <v>20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5" x14ac:dyDescent="0.25">
      <c r="A9" s="34"/>
    </row>
    <row r="10" spans="1:96" s="31" customFormat="1" ht="42.75" customHeight="1" x14ac:dyDescent="0.25">
      <c r="A10" s="107" t="s">
        <v>0</v>
      </c>
      <c r="B10" s="107" t="s">
        <v>21</v>
      </c>
      <c r="C10" s="138" t="s">
        <v>22</v>
      </c>
      <c r="D10" s="138"/>
      <c r="E10" s="138"/>
      <c r="F10" s="107" t="s">
        <v>23</v>
      </c>
      <c r="G10" s="107" t="s">
        <v>24</v>
      </c>
      <c r="H10" s="107" t="s">
        <v>119</v>
      </c>
      <c r="I10" s="107" t="s">
        <v>116</v>
      </c>
      <c r="J10" s="107" t="s">
        <v>118</v>
      </c>
      <c r="K10" s="107" t="s">
        <v>117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111">
        <v>1</v>
      </c>
      <c r="B11" s="111">
        <v>2</v>
      </c>
      <c r="C11" s="136">
        <v>3</v>
      </c>
      <c r="D11" s="136"/>
      <c r="E11" s="136"/>
      <c r="F11" s="111">
        <v>4</v>
      </c>
      <c r="G11" s="111">
        <v>5</v>
      </c>
      <c r="H11" s="111" t="s">
        <v>144</v>
      </c>
      <c r="I11" s="111" t="s">
        <v>39</v>
      </c>
      <c r="J11" s="111" t="s">
        <v>145</v>
      </c>
      <c r="K11" s="111" t="s">
        <v>146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34" t="s">
        <v>25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45.75" x14ac:dyDescent="0.25">
      <c r="A14" s="37" t="s">
        <v>26</v>
      </c>
      <c r="B14" s="112" t="s">
        <v>27</v>
      </c>
      <c r="C14" s="130" t="s">
        <v>28</v>
      </c>
      <c r="D14" s="130"/>
      <c r="E14" s="130"/>
      <c r="F14" s="37" t="s">
        <v>29</v>
      </c>
      <c r="G14" s="232">
        <f>'разница-п-1'!J3</f>
        <v>3.3469850000000001</v>
      </c>
      <c r="H14" s="92">
        <v>629000</v>
      </c>
      <c r="I14" s="92">
        <f>G14*H14</f>
        <v>2105253.5649999999</v>
      </c>
      <c r="J14" s="92">
        <v>10000</v>
      </c>
      <c r="K14" s="92">
        <f>J14*G14</f>
        <v>33469.85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0" customFormat="1" ht="33.75" x14ac:dyDescent="0.25">
      <c r="A15" s="47" t="s">
        <v>120</v>
      </c>
      <c r="B15" s="48" t="s">
        <v>30</v>
      </c>
      <c r="C15" s="131" t="s">
        <v>31</v>
      </c>
      <c r="D15" s="131"/>
      <c r="E15" s="131"/>
      <c r="F15" s="47" t="s">
        <v>32</v>
      </c>
      <c r="G15" s="233">
        <f>'разница-п-1'!J4</f>
        <v>25.927891299999999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3.75" x14ac:dyDescent="0.25">
      <c r="A16" s="47" t="s">
        <v>121</v>
      </c>
      <c r="B16" s="48" t="s">
        <v>33</v>
      </c>
      <c r="C16" s="131" t="s">
        <v>34</v>
      </c>
      <c r="D16" s="131"/>
      <c r="E16" s="131"/>
      <c r="F16" s="47" t="s">
        <v>32</v>
      </c>
      <c r="G16" s="233">
        <f>'разница-п-1'!J5</f>
        <v>27.810098400000001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37" t="s">
        <v>35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5" x14ac:dyDescent="0.25">
      <c r="A18" s="134" t="s">
        <v>36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45.75" x14ac:dyDescent="0.25">
      <c r="A19" s="37" t="s">
        <v>37</v>
      </c>
      <c r="B19" s="112" t="s">
        <v>27</v>
      </c>
      <c r="C19" s="130" t="s">
        <v>28</v>
      </c>
      <c r="D19" s="130"/>
      <c r="E19" s="130"/>
      <c r="F19" s="37" t="s">
        <v>29</v>
      </c>
      <c r="G19" s="234">
        <f>'разница-п-1'!J8</f>
        <v>3.530119</v>
      </c>
      <c r="H19" s="92">
        <v>629000</v>
      </c>
      <c r="I19" s="93">
        <f>H19*G19</f>
        <v>2220444.8509999998</v>
      </c>
      <c r="J19" s="93">
        <v>10000</v>
      </c>
      <c r="K19" s="93">
        <f>J19*G19</f>
        <v>35301.19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0" customFormat="1" ht="33.75" x14ac:dyDescent="0.25">
      <c r="A20" s="47" t="s">
        <v>122</v>
      </c>
      <c r="B20" s="48" t="s">
        <v>30</v>
      </c>
      <c r="C20" s="131" t="s">
        <v>31</v>
      </c>
      <c r="D20" s="131"/>
      <c r="E20" s="131"/>
      <c r="F20" s="47" t="s">
        <v>32</v>
      </c>
      <c r="G20" s="235">
        <f>'разница-п-1'!J9</f>
        <v>27.301530199999998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3.75" x14ac:dyDescent="0.25">
      <c r="A21" s="47" t="s">
        <v>123</v>
      </c>
      <c r="B21" s="48" t="s">
        <v>33</v>
      </c>
      <c r="C21" s="131" t="s">
        <v>34</v>
      </c>
      <c r="D21" s="131"/>
      <c r="E21" s="131"/>
      <c r="F21" s="47" t="s">
        <v>32</v>
      </c>
      <c r="G21" s="235">
        <f>'разница-п-1'!J10</f>
        <v>40.056260299999998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37" t="s">
        <v>35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5" x14ac:dyDescent="0.25">
      <c r="A23" s="134" t="s">
        <v>38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45.75" x14ac:dyDescent="0.25">
      <c r="A24" s="37" t="s">
        <v>39</v>
      </c>
      <c r="B24" s="112" t="s">
        <v>27</v>
      </c>
      <c r="C24" s="130" t="s">
        <v>28</v>
      </c>
      <c r="D24" s="130"/>
      <c r="E24" s="130"/>
      <c r="F24" s="37" t="s">
        <v>29</v>
      </c>
      <c r="G24" s="232">
        <f>'разница-п-1'!J13</f>
        <v>3.3701599999999998</v>
      </c>
      <c r="H24" s="92">
        <v>629000</v>
      </c>
      <c r="I24" s="92">
        <f>H24*G24</f>
        <v>2119830.6399999997</v>
      </c>
      <c r="J24" s="92">
        <v>10000</v>
      </c>
      <c r="K24" s="92">
        <f>J24*G24</f>
        <v>33701.599999999999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0" customFormat="1" ht="33.75" x14ac:dyDescent="0.25">
      <c r="A25" s="47" t="s">
        <v>124</v>
      </c>
      <c r="B25" s="48" t="s">
        <v>30</v>
      </c>
      <c r="C25" s="131" t="s">
        <v>31</v>
      </c>
      <c r="D25" s="131"/>
      <c r="E25" s="131"/>
      <c r="F25" s="47" t="s">
        <v>32</v>
      </c>
      <c r="G25" s="233">
        <f>'разница-п-1'!J14</f>
        <v>12.464029999999999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3.75" x14ac:dyDescent="0.25">
      <c r="A26" s="47" t="s">
        <v>125</v>
      </c>
      <c r="B26" s="48" t="s">
        <v>33</v>
      </c>
      <c r="C26" s="131" t="s">
        <v>34</v>
      </c>
      <c r="D26" s="131"/>
      <c r="E26" s="131"/>
      <c r="F26" s="47" t="s">
        <v>32</v>
      </c>
      <c r="G26" s="233">
        <f>'разница-п-1'!J15</f>
        <v>4.2329210000000002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112" t="s">
        <v>61</v>
      </c>
      <c r="C27" s="130" t="s">
        <v>62</v>
      </c>
      <c r="D27" s="130"/>
      <c r="E27" s="130"/>
      <c r="F27" s="37" t="s">
        <v>43</v>
      </c>
      <c r="G27" s="236">
        <f>'разница-п-1'!J17</f>
        <v>13.06</v>
      </c>
      <c r="H27" s="93">
        <v>20000</v>
      </c>
      <c r="I27" s="93">
        <f>H27*G27</f>
        <v>261200</v>
      </c>
      <c r="J27" s="93">
        <v>10000</v>
      </c>
      <c r="K27" s="93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62</v>
      </c>
      <c r="CM27" s="41"/>
    </row>
    <row r="28" spans="1:96" s="31" customFormat="1" ht="34.5" x14ac:dyDescent="0.25">
      <c r="A28" s="37" t="s">
        <v>44</v>
      </c>
      <c r="B28" s="112" t="s">
        <v>64</v>
      </c>
      <c r="C28" s="130" t="s">
        <v>65</v>
      </c>
      <c r="D28" s="130"/>
      <c r="E28" s="130"/>
      <c r="F28" s="37" t="s">
        <v>43</v>
      </c>
      <c r="G28" s="236">
        <f>'разница-п-1'!J18</f>
        <v>13.06</v>
      </c>
      <c r="H28" s="93">
        <v>60000</v>
      </c>
      <c r="I28" s="93">
        <f>H28*G28</f>
        <v>783600</v>
      </c>
      <c r="J28" s="93">
        <v>30000</v>
      </c>
      <c r="K28" s="93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65</v>
      </c>
      <c r="CM28" s="41"/>
    </row>
    <row r="29" spans="1:96" s="50" customFormat="1" ht="45" x14ac:dyDescent="0.25">
      <c r="A29" s="47" t="s">
        <v>126</v>
      </c>
      <c r="B29" s="48" t="s">
        <v>102</v>
      </c>
      <c r="C29" s="131" t="s">
        <v>103</v>
      </c>
      <c r="D29" s="131"/>
      <c r="E29" s="131"/>
      <c r="F29" s="47" t="s">
        <v>50</v>
      </c>
      <c r="G29" s="237">
        <f>'разница-п-1'!J19</f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103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5" x14ac:dyDescent="0.25">
      <c r="A30" s="47" t="s">
        <v>127</v>
      </c>
      <c r="B30" s="48" t="s">
        <v>104</v>
      </c>
      <c r="C30" s="131" t="s">
        <v>70</v>
      </c>
      <c r="D30" s="131"/>
      <c r="E30" s="131"/>
      <c r="F30" s="47" t="s">
        <v>50</v>
      </c>
      <c r="G30" s="237">
        <f>'разница-п-1'!J20</f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70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34" t="s">
        <v>53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5" x14ac:dyDescent="0.25">
      <c r="A32" s="135" t="s">
        <v>155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105</v>
      </c>
    </row>
    <row r="33" spans="1:96" s="31" customFormat="1" ht="15" x14ac:dyDescent="0.25">
      <c r="A33" s="135" t="s">
        <v>156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106</v>
      </c>
    </row>
    <row r="34" spans="1:96" s="31" customFormat="1" ht="15" x14ac:dyDescent="0.25">
      <c r="A34" s="135" t="s">
        <v>157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107</v>
      </c>
    </row>
    <row r="35" spans="1:96" s="31" customFormat="1" ht="15" x14ac:dyDescent="0.25">
      <c r="A35" s="134" t="s">
        <v>108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108</v>
      </c>
      <c r="CM35" s="41"/>
      <c r="CN35" s="43"/>
    </row>
    <row r="36" spans="1:96" s="31" customFormat="1" ht="15" x14ac:dyDescent="0.25">
      <c r="A36" s="133" t="s">
        <v>55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55</v>
      </c>
    </row>
    <row r="37" spans="1:96" s="31" customFormat="1" ht="34.5" x14ac:dyDescent="0.25">
      <c r="A37" s="37" t="s">
        <v>56</v>
      </c>
      <c r="B37" s="112" t="s">
        <v>41</v>
      </c>
      <c r="C37" s="130" t="s">
        <v>42</v>
      </c>
      <c r="D37" s="130"/>
      <c r="E37" s="130"/>
      <c r="F37" s="37" t="s">
        <v>43</v>
      </c>
      <c r="G37" s="236">
        <v>0</v>
      </c>
      <c r="H37" s="93">
        <v>20000</v>
      </c>
      <c r="I37" s="93">
        <f>H37*G37</f>
        <v>0</v>
      </c>
      <c r="J37" s="93">
        <v>10000</v>
      </c>
      <c r="K37" s="93">
        <f>J37*G37</f>
        <v>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3"/>
    </row>
    <row r="38" spans="1:96" s="31" customFormat="1" ht="34.5" x14ac:dyDescent="0.25">
      <c r="A38" s="37" t="s">
        <v>57</v>
      </c>
      <c r="B38" s="112" t="s">
        <v>45</v>
      </c>
      <c r="C38" s="130" t="s">
        <v>46</v>
      </c>
      <c r="D38" s="130"/>
      <c r="E38" s="130"/>
      <c r="F38" s="37" t="s">
        <v>43</v>
      </c>
      <c r="G38" s="236">
        <v>0</v>
      </c>
      <c r="H38" s="93">
        <v>8000</v>
      </c>
      <c r="I38" s="93">
        <f>H38*G38</f>
        <v>0</v>
      </c>
      <c r="J38" s="93">
        <v>4000</v>
      </c>
      <c r="K38" s="93">
        <f>J38*G38</f>
        <v>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3"/>
    </row>
    <row r="39" spans="1:96" s="50" customFormat="1" ht="45" x14ac:dyDescent="0.25">
      <c r="A39" s="47" t="s">
        <v>128</v>
      </c>
      <c r="B39" s="48" t="s">
        <v>48</v>
      </c>
      <c r="C39" s="131" t="s">
        <v>49</v>
      </c>
      <c r="D39" s="131"/>
      <c r="E39" s="131"/>
      <c r="F39" s="47" t="s">
        <v>50</v>
      </c>
      <c r="G39" s="238">
        <v>0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5" x14ac:dyDescent="0.25">
      <c r="A40" s="47" t="s">
        <v>129</v>
      </c>
      <c r="B40" s="48" t="s">
        <v>51</v>
      </c>
      <c r="C40" s="131" t="s">
        <v>52</v>
      </c>
      <c r="D40" s="131"/>
      <c r="E40" s="131"/>
      <c r="F40" s="47" t="s">
        <v>50</v>
      </c>
      <c r="G40" s="238">
        <v>0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5" x14ac:dyDescent="0.25">
      <c r="A41" s="133" t="s">
        <v>59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59</v>
      </c>
    </row>
    <row r="42" spans="1:96" s="31" customFormat="1" ht="42" customHeight="1" x14ac:dyDescent="0.25">
      <c r="A42" s="37" t="s">
        <v>60</v>
      </c>
      <c r="B42" s="112" t="s">
        <v>61</v>
      </c>
      <c r="C42" s="130" t="s">
        <v>62</v>
      </c>
      <c r="D42" s="130"/>
      <c r="E42" s="130"/>
      <c r="F42" s="37" t="s">
        <v>43</v>
      </c>
      <c r="G42" s="236">
        <v>0</v>
      </c>
      <c r="H42" s="93">
        <v>20000</v>
      </c>
      <c r="I42" s="93">
        <f>H42*G42</f>
        <v>0</v>
      </c>
      <c r="J42" s="93">
        <v>10000</v>
      </c>
      <c r="K42" s="93">
        <f>J42*G42</f>
        <v>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62</v>
      </c>
      <c r="CM42" s="41"/>
      <c r="CN42" s="43"/>
    </row>
    <row r="43" spans="1:96" s="31" customFormat="1" ht="34.5" x14ac:dyDescent="0.25">
      <c r="A43" s="37" t="s">
        <v>63</v>
      </c>
      <c r="B43" s="112" t="s">
        <v>64</v>
      </c>
      <c r="C43" s="130" t="s">
        <v>65</v>
      </c>
      <c r="D43" s="130"/>
      <c r="E43" s="130"/>
      <c r="F43" s="37" t="s">
        <v>43</v>
      </c>
      <c r="G43" s="236">
        <v>0</v>
      </c>
      <c r="H43" s="93">
        <v>80000</v>
      </c>
      <c r="I43" s="93">
        <f>H43*G43</f>
        <v>0</v>
      </c>
      <c r="J43" s="93">
        <v>40000</v>
      </c>
      <c r="K43" s="93">
        <f>J43*G43</f>
        <v>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65</v>
      </c>
      <c r="CM43" s="41"/>
      <c r="CN43" s="43"/>
    </row>
    <row r="44" spans="1:96" s="50" customFormat="1" ht="45" x14ac:dyDescent="0.25">
      <c r="A44" s="47" t="s">
        <v>130</v>
      </c>
      <c r="B44" s="48" t="s">
        <v>67</v>
      </c>
      <c r="C44" s="131" t="s">
        <v>68</v>
      </c>
      <c r="D44" s="131"/>
      <c r="E44" s="131"/>
      <c r="F44" s="47" t="s">
        <v>50</v>
      </c>
      <c r="G44" s="238">
        <v>0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68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5" x14ac:dyDescent="0.25">
      <c r="A45" s="47" t="s">
        <v>131</v>
      </c>
      <c r="B45" s="48" t="s">
        <v>69</v>
      </c>
      <c r="C45" s="131" t="s">
        <v>70</v>
      </c>
      <c r="D45" s="131"/>
      <c r="E45" s="131"/>
      <c r="F45" s="47" t="s">
        <v>50</v>
      </c>
      <c r="G45" s="238">
        <v>0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70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5" x14ac:dyDescent="0.25">
      <c r="A46" s="133" t="s">
        <v>71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71</v>
      </c>
    </row>
    <row r="47" spans="1:96" s="31" customFormat="1" ht="34.5" x14ac:dyDescent="0.25">
      <c r="A47" s="37" t="s">
        <v>72</v>
      </c>
      <c r="B47" s="112" t="s">
        <v>41</v>
      </c>
      <c r="C47" s="130" t="s">
        <v>42</v>
      </c>
      <c r="D47" s="130"/>
      <c r="E47" s="130"/>
      <c r="F47" s="37" t="s">
        <v>43</v>
      </c>
      <c r="G47" s="236">
        <v>0</v>
      </c>
      <c r="H47" s="93">
        <v>20000</v>
      </c>
      <c r="I47" s="93">
        <f>H47*G47</f>
        <v>0</v>
      </c>
      <c r="J47" s="93">
        <v>10000</v>
      </c>
      <c r="K47" s="93">
        <f>J47*G47</f>
        <v>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3"/>
    </row>
    <row r="48" spans="1:96" s="31" customFormat="1" ht="34.5" x14ac:dyDescent="0.25">
      <c r="A48" s="37" t="s">
        <v>73</v>
      </c>
      <c r="B48" s="112" t="s">
        <v>45</v>
      </c>
      <c r="C48" s="130" t="s">
        <v>46</v>
      </c>
      <c r="D48" s="130"/>
      <c r="E48" s="130"/>
      <c r="F48" s="37" t="s">
        <v>43</v>
      </c>
      <c r="G48" s="236">
        <v>0</v>
      </c>
      <c r="H48" s="93">
        <v>60000</v>
      </c>
      <c r="I48" s="93">
        <f>H48*G48</f>
        <v>0</v>
      </c>
      <c r="J48" s="93">
        <v>30000</v>
      </c>
      <c r="K48" s="93">
        <f>J48*G48</f>
        <v>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3"/>
    </row>
    <row r="49" spans="1:96" s="50" customFormat="1" ht="45" x14ac:dyDescent="0.25">
      <c r="A49" s="47" t="s">
        <v>132</v>
      </c>
      <c r="B49" s="48" t="s">
        <v>48</v>
      </c>
      <c r="C49" s="131" t="s">
        <v>49</v>
      </c>
      <c r="D49" s="131"/>
      <c r="E49" s="131"/>
      <c r="F49" s="47" t="s">
        <v>50</v>
      </c>
      <c r="G49" s="238">
        <v>0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5" x14ac:dyDescent="0.25">
      <c r="A50" s="47" t="s">
        <v>133</v>
      </c>
      <c r="B50" s="48" t="s">
        <v>51</v>
      </c>
      <c r="C50" s="131" t="s">
        <v>52</v>
      </c>
      <c r="D50" s="131"/>
      <c r="E50" s="131"/>
      <c r="F50" s="47" t="s">
        <v>50</v>
      </c>
      <c r="G50" s="238">
        <v>0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5" x14ac:dyDescent="0.25">
      <c r="A51" s="133" t="s">
        <v>109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109</v>
      </c>
    </row>
    <row r="52" spans="1:96" s="31" customFormat="1" ht="45.75" x14ac:dyDescent="0.25">
      <c r="A52" s="37" t="s">
        <v>75</v>
      </c>
      <c r="B52" s="112" t="s">
        <v>61</v>
      </c>
      <c r="C52" s="130" t="s">
        <v>62</v>
      </c>
      <c r="D52" s="130"/>
      <c r="E52" s="130"/>
      <c r="F52" s="37" t="s">
        <v>43</v>
      </c>
      <c r="G52" s="236">
        <v>0</v>
      </c>
      <c r="H52" s="93">
        <v>20000</v>
      </c>
      <c r="I52" s="93">
        <f>H52*G52</f>
        <v>0</v>
      </c>
      <c r="J52" s="93">
        <v>10000</v>
      </c>
      <c r="K52" s="93">
        <f>J52*G52</f>
        <v>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62</v>
      </c>
      <c r="CM52" s="41"/>
      <c r="CN52" s="43"/>
    </row>
    <row r="53" spans="1:96" s="31" customFormat="1" ht="34.5" x14ac:dyDescent="0.25">
      <c r="A53" s="37" t="s">
        <v>76</v>
      </c>
      <c r="B53" s="112" t="s">
        <v>64</v>
      </c>
      <c r="C53" s="130" t="s">
        <v>65</v>
      </c>
      <c r="D53" s="130"/>
      <c r="E53" s="130"/>
      <c r="F53" s="37" t="s">
        <v>43</v>
      </c>
      <c r="G53" s="236">
        <v>0</v>
      </c>
      <c r="H53" s="93">
        <v>60000</v>
      </c>
      <c r="I53" s="93">
        <f>H53*G53</f>
        <v>0</v>
      </c>
      <c r="J53" s="93">
        <v>30000</v>
      </c>
      <c r="K53" s="93">
        <f>J53*G53</f>
        <v>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65</v>
      </c>
      <c r="CM53" s="41"/>
      <c r="CN53" s="43"/>
    </row>
    <row r="54" spans="1:96" s="50" customFormat="1" ht="45" x14ac:dyDescent="0.25">
      <c r="A54" s="47" t="s">
        <v>134</v>
      </c>
      <c r="B54" s="48" t="s">
        <v>67</v>
      </c>
      <c r="C54" s="131" t="s">
        <v>68</v>
      </c>
      <c r="D54" s="131"/>
      <c r="E54" s="131"/>
      <c r="F54" s="47" t="s">
        <v>50</v>
      </c>
      <c r="G54" s="238">
        <v>0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68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5" x14ac:dyDescent="0.25">
      <c r="A55" s="47" t="s">
        <v>135</v>
      </c>
      <c r="B55" s="48" t="s">
        <v>69</v>
      </c>
      <c r="C55" s="131" t="s">
        <v>70</v>
      </c>
      <c r="D55" s="131"/>
      <c r="E55" s="131"/>
      <c r="F55" s="47" t="s">
        <v>50</v>
      </c>
      <c r="G55" s="238">
        <v>0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70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5.75" x14ac:dyDescent="0.25">
      <c r="A56" s="37" t="s">
        <v>77</v>
      </c>
      <c r="B56" s="112" t="s">
        <v>78</v>
      </c>
      <c r="C56" s="130" t="s">
        <v>79</v>
      </c>
      <c r="D56" s="130"/>
      <c r="E56" s="130"/>
      <c r="F56" s="37" t="s">
        <v>80</v>
      </c>
      <c r="G56" s="236">
        <v>0</v>
      </c>
      <c r="H56" s="93">
        <v>20000</v>
      </c>
      <c r="I56" s="93">
        <f>H56*G56</f>
        <v>0</v>
      </c>
      <c r="J56" s="93">
        <v>10000</v>
      </c>
      <c r="K56" s="93">
        <f>J56*G56</f>
        <v>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79</v>
      </c>
      <c r="CM56" s="41"/>
      <c r="CN56" s="43"/>
    </row>
    <row r="57" spans="1:96" s="31" customFormat="1" ht="34.5" x14ac:dyDescent="0.25">
      <c r="A57" s="37" t="s">
        <v>81</v>
      </c>
      <c r="B57" s="112" t="s">
        <v>82</v>
      </c>
      <c r="C57" s="130" t="s">
        <v>83</v>
      </c>
      <c r="D57" s="130"/>
      <c r="E57" s="130"/>
      <c r="F57" s="37" t="s">
        <v>80</v>
      </c>
      <c r="G57" s="236">
        <v>0</v>
      </c>
      <c r="H57" s="93">
        <v>10000</v>
      </c>
      <c r="I57" s="93">
        <f>H57*G57</f>
        <v>0</v>
      </c>
      <c r="J57" s="93">
        <v>5000</v>
      </c>
      <c r="K57" s="93">
        <f>J57*G57</f>
        <v>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83</v>
      </c>
      <c r="CM57" s="41"/>
      <c r="CN57" s="43"/>
    </row>
    <row r="58" spans="1:96" s="31" customFormat="1" ht="33.75" x14ac:dyDescent="0.25">
      <c r="A58" s="37" t="s">
        <v>85</v>
      </c>
      <c r="B58" s="112" t="s">
        <v>86</v>
      </c>
      <c r="C58" s="130" t="s">
        <v>87</v>
      </c>
      <c r="D58" s="130"/>
      <c r="E58" s="130"/>
      <c r="F58" s="37" t="s">
        <v>88</v>
      </c>
      <c r="G58" s="239">
        <v>0</v>
      </c>
      <c r="H58" s="93">
        <v>200000</v>
      </c>
      <c r="I58" s="93">
        <f>H58*G58</f>
        <v>0</v>
      </c>
      <c r="J58" s="93">
        <v>100000</v>
      </c>
      <c r="K58" s="93">
        <f>J58*G58</f>
        <v>0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87</v>
      </c>
      <c r="CM58" s="41"/>
      <c r="CN58" s="43"/>
    </row>
    <row r="59" spans="1:96" s="31" customFormat="1" ht="15" x14ac:dyDescent="0.25">
      <c r="A59" s="133" t="s">
        <v>89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89</v>
      </c>
    </row>
    <row r="60" spans="1:96" s="31" customFormat="1" ht="45.75" x14ac:dyDescent="0.25">
      <c r="A60" s="37" t="s">
        <v>90</v>
      </c>
      <c r="B60" s="112" t="s">
        <v>61</v>
      </c>
      <c r="C60" s="130" t="s">
        <v>62</v>
      </c>
      <c r="D60" s="130"/>
      <c r="E60" s="130"/>
      <c r="F60" s="37" t="s">
        <v>43</v>
      </c>
      <c r="G60" s="236">
        <v>0</v>
      </c>
      <c r="H60" s="93">
        <v>20000</v>
      </c>
      <c r="I60" s="93">
        <f>H60*G60</f>
        <v>0</v>
      </c>
      <c r="J60" s="93">
        <v>10000</v>
      </c>
      <c r="K60" s="93">
        <f>J60*G60</f>
        <v>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62</v>
      </c>
      <c r="CM60" s="41"/>
      <c r="CN60" s="43"/>
    </row>
    <row r="61" spans="1:96" s="31" customFormat="1" ht="34.5" x14ac:dyDescent="0.25">
      <c r="A61" s="37" t="s">
        <v>91</v>
      </c>
      <c r="B61" s="112" t="s">
        <v>64</v>
      </c>
      <c r="C61" s="130" t="s">
        <v>65</v>
      </c>
      <c r="D61" s="130"/>
      <c r="E61" s="130"/>
      <c r="F61" s="37" t="s">
        <v>43</v>
      </c>
      <c r="G61" s="236">
        <v>0</v>
      </c>
      <c r="H61" s="93">
        <v>60000</v>
      </c>
      <c r="I61" s="93">
        <f>H61*G61</f>
        <v>0</v>
      </c>
      <c r="J61" s="93">
        <v>30000</v>
      </c>
      <c r="K61" s="93">
        <f>J61*G61</f>
        <v>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65</v>
      </c>
      <c r="CM61" s="41"/>
      <c r="CN61" s="43"/>
    </row>
    <row r="62" spans="1:96" s="50" customFormat="1" ht="45" x14ac:dyDescent="0.25">
      <c r="A62" s="47" t="s">
        <v>136</v>
      </c>
      <c r="B62" s="48" t="s">
        <v>67</v>
      </c>
      <c r="C62" s="131" t="s">
        <v>68</v>
      </c>
      <c r="D62" s="131"/>
      <c r="E62" s="131"/>
      <c r="F62" s="47" t="s">
        <v>50</v>
      </c>
      <c r="G62" s="238">
        <v>0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68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5" x14ac:dyDescent="0.25">
      <c r="A63" s="47" t="s">
        <v>137</v>
      </c>
      <c r="B63" s="48" t="s">
        <v>69</v>
      </c>
      <c r="C63" s="131" t="s">
        <v>70</v>
      </c>
      <c r="D63" s="131"/>
      <c r="E63" s="131"/>
      <c r="F63" s="47" t="s">
        <v>50</v>
      </c>
      <c r="G63" s="238">
        <v>0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70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5.75" x14ac:dyDescent="0.25">
      <c r="A64" s="37" t="s">
        <v>92</v>
      </c>
      <c r="B64" s="112" t="s">
        <v>78</v>
      </c>
      <c r="C64" s="130" t="s">
        <v>79</v>
      </c>
      <c r="D64" s="130"/>
      <c r="E64" s="130"/>
      <c r="F64" s="37" t="s">
        <v>80</v>
      </c>
      <c r="G64" s="236">
        <v>0</v>
      </c>
      <c r="H64" s="93">
        <v>20000</v>
      </c>
      <c r="I64" s="93">
        <f>H64*G64</f>
        <v>0</v>
      </c>
      <c r="J64" s="93">
        <v>10000</v>
      </c>
      <c r="K64" s="93">
        <f>J64*G64</f>
        <v>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79</v>
      </c>
      <c r="CM64" s="41"/>
      <c r="CN64" s="43"/>
    </row>
    <row r="65" spans="1:96" s="31" customFormat="1" ht="34.5" x14ac:dyDescent="0.25">
      <c r="A65" s="37" t="s">
        <v>93</v>
      </c>
      <c r="B65" s="112" t="s">
        <v>82</v>
      </c>
      <c r="C65" s="130" t="s">
        <v>83</v>
      </c>
      <c r="D65" s="130"/>
      <c r="E65" s="130"/>
      <c r="F65" s="37" t="s">
        <v>80</v>
      </c>
      <c r="G65" s="236">
        <v>0</v>
      </c>
      <c r="H65" s="93">
        <v>10000</v>
      </c>
      <c r="I65" s="93">
        <f>H65*G65</f>
        <v>0</v>
      </c>
      <c r="J65" s="93">
        <v>5000</v>
      </c>
      <c r="K65" s="93">
        <f>J65*G65</f>
        <v>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83</v>
      </c>
      <c r="CM65" s="41"/>
      <c r="CN65" s="43"/>
    </row>
    <row r="66" spans="1:96" s="31" customFormat="1" ht="33.75" x14ac:dyDescent="0.25">
      <c r="A66" s="37" t="s">
        <v>94</v>
      </c>
      <c r="B66" s="112" t="s">
        <v>86</v>
      </c>
      <c r="C66" s="130" t="s">
        <v>87</v>
      </c>
      <c r="D66" s="130"/>
      <c r="E66" s="130"/>
      <c r="F66" s="37" t="s">
        <v>88</v>
      </c>
      <c r="G66" s="239">
        <v>0</v>
      </c>
      <c r="H66" s="93">
        <v>200000</v>
      </c>
      <c r="I66" s="93">
        <f>H66*G66</f>
        <v>0</v>
      </c>
      <c r="J66" s="93">
        <v>100000</v>
      </c>
      <c r="K66" s="93">
        <f>J66*G66</f>
        <v>0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87</v>
      </c>
      <c r="CM66" s="41"/>
      <c r="CN66" s="43"/>
    </row>
    <row r="67" spans="1:96" s="31" customFormat="1" ht="15" x14ac:dyDescent="0.25">
      <c r="A67" s="133" t="s">
        <v>110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110</v>
      </c>
    </row>
    <row r="68" spans="1:96" s="31" customFormat="1" ht="34.5" x14ac:dyDescent="0.25">
      <c r="A68" s="37" t="s">
        <v>96</v>
      </c>
      <c r="B68" s="112" t="s">
        <v>41</v>
      </c>
      <c r="C68" s="130" t="s">
        <v>42</v>
      </c>
      <c r="D68" s="130"/>
      <c r="E68" s="130"/>
      <c r="F68" s="37" t="s">
        <v>43</v>
      </c>
      <c r="G68" s="236">
        <v>0</v>
      </c>
      <c r="H68" s="93">
        <v>20000</v>
      </c>
      <c r="I68" s="93">
        <f>H68*G68</f>
        <v>0</v>
      </c>
      <c r="J68" s="93">
        <v>10000</v>
      </c>
      <c r="K68" s="93">
        <f>J68*G68</f>
        <v>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3"/>
    </row>
    <row r="69" spans="1:96" s="31" customFormat="1" ht="34.5" x14ac:dyDescent="0.25">
      <c r="A69" s="37" t="s">
        <v>97</v>
      </c>
      <c r="B69" s="112" t="s">
        <v>45</v>
      </c>
      <c r="C69" s="130" t="s">
        <v>46</v>
      </c>
      <c r="D69" s="130"/>
      <c r="E69" s="130"/>
      <c r="F69" s="37" t="s">
        <v>43</v>
      </c>
      <c r="G69" s="236">
        <v>0</v>
      </c>
      <c r="H69" s="93">
        <v>60000</v>
      </c>
      <c r="I69" s="93">
        <f>H69*G69</f>
        <v>0</v>
      </c>
      <c r="J69" s="93">
        <v>30000</v>
      </c>
      <c r="K69" s="93">
        <f>J69*G69</f>
        <v>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3"/>
    </row>
    <row r="70" spans="1:96" s="50" customFormat="1" ht="45" x14ac:dyDescent="0.25">
      <c r="A70" s="47" t="s">
        <v>138</v>
      </c>
      <c r="B70" s="48" t="s">
        <v>48</v>
      </c>
      <c r="C70" s="131" t="s">
        <v>49</v>
      </c>
      <c r="D70" s="131"/>
      <c r="E70" s="131"/>
      <c r="F70" s="47" t="s">
        <v>50</v>
      </c>
      <c r="G70" s="238">
        <v>0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5" x14ac:dyDescent="0.25">
      <c r="A71" s="47" t="s">
        <v>139</v>
      </c>
      <c r="B71" s="48" t="s">
        <v>51</v>
      </c>
      <c r="C71" s="131" t="s">
        <v>52</v>
      </c>
      <c r="D71" s="131"/>
      <c r="E71" s="131"/>
      <c r="F71" s="47" t="s">
        <v>50</v>
      </c>
      <c r="G71" s="238">
        <v>0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5" x14ac:dyDescent="0.25">
      <c r="A72" s="133" t="s">
        <v>95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95</v>
      </c>
    </row>
    <row r="73" spans="1:96" s="31" customFormat="1" ht="34.5" x14ac:dyDescent="0.25">
      <c r="A73" s="37" t="s">
        <v>111</v>
      </c>
      <c r="B73" s="94" t="s">
        <v>41</v>
      </c>
      <c r="C73" s="132" t="s">
        <v>42</v>
      </c>
      <c r="D73" s="132"/>
      <c r="E73" s="132"/>
      <c r="F73" s="95" t="s">
        <v>43</v>
      </c>
      <c r="G73" s="236">
        <v>0</v>
      </c>
      <c r="H73" s="97">
        <v>20000</v>
      </c>
      <c r="I73" s="97">
        <f>H73*G73</f>
        <v>0</v>
      </c>
      <c r="J73" s="97">
        <v>10000</v>
      </c>
      <c r="K73" s="97">
        <f>J73*G73</f>
        <v>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3"/>
    </row>
    <row r="74" spans="1:96" s="31" customFormat="1" ht="34.5" x14ac:dyDescent="0.25">
      <c r="A74" s="37" t="s">
        <v>112</v>
      </c>
      <c r="B74" s="94" t="s">
        <v>45</v>
      </c>
      <c r="C74" s="132" t="s">
        <v>46</v>
      </c>
      <c r="D74" s="132"/>
      <c r="E74" s="132"/>
      <c r="F74" s="95" t="s">
        <v>43</v>
      </c>
      <c r="G74" s="236">
        <v>0</v>
      </c>
      <c r="H74" s="97">
        <v>20000</v>
      </c>
      <c r="I74" s="97">
        <f>H74*G74</f>
        <v>0</v>
      </c>
      <c r="J74" s="97">
        <v>10000</v>
      </c>
      <c r="K74" s="97">
        <f>J74*G74</f>
        <v>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3"/>
    </row>
    <row r="75" spans="1:96" s="50" customFormat="1" ht="45" x14ac:dyDescent="0.25">
      <c r="A75" s="47" t="s">
        <v>140</v>
      </c>
      <c r="B75" s="48" t="s">
        <v>48</v>
      </c>
      <c r="C75" s="131" t="s">
        <v>49</v>
      </c>
      <c r="D75" s="131"/>
      <c r="E75" s="131"/>
      <c r="F75" s="47" t="s">
        <v>50</v>
      </c>
      <c r="G75" s="238">
        <v>0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5" x14ac:dyDescent="0.25">
      <c r="A76" s="47" t="s">
        <v>141</v>
      </c>
      <c r="B76" s="48" t="s">
        <v>51</v>
      </c>
      <c r="C76" s="131" t="s">
        <v>52</v>
      </c>
      <c r="D76" s="131"/>
      <c r="E76" s="131"/>
      <c r="F76" s="47" t="s">
        <v>50</v>
      </c>
      <c r="G76" s="238">
        <v>0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5" x14ac:dyDescent="0.25">
      <c r="A77" s="133" t="s">
        <v>113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113</v>
      </c>
    </row>
    <row r="78" spans="1:96" s="31" customFormat="1" ht="34.5" x14ac:dyDescent="0.25">
      <c r="A78" s="37" t="s">
        <v>114</v>
      </c>
      <c r="B78" s="112" t="s">
        <v>41</v>
      </c>
      <c r="C78" s="130" t="s">
        <v>42</v>
      </c>
      <c r="D78" s="130"/>
      <c r="E78" s="130"/>
      <c r="F78" s="37" t="s">
        <v>43</v>
      </c>
      <c r="G78" s="236">
        <v>0</v>
      </c>
      <c r="H78" s="93">
        <v>20000</v>
      </c>
      <c r="I78" s="93">
        <f>H78*G78</f>
        <v>0</v>
      </c>
      <c r="J78" s="93">
        <v>10000</v>
      </c>
      <c r="K78" s="93">
        <f>J78*G78</f>
        <v>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3"/>
    </row>
    <row r="79" spans="1:96" s="31" customFormat="1" ht="34.5" x14ac:dyDescent="0.25">
      <c r="A79" s="37" t="s">
        <v>115</v>
      </c>
      <c r="B79" s="112" t="s">
        <v>45</v>
      </c>
      <c r="C79" s="130" t="s">
        <v>46</v>
      </c>
      <c r="D79" s="130"/>
      <c r="E79" s="130"/>
      <c r="F79" s="37" t="s">
        <v>43</v>
      </c>
      <c r="G79" s="236">
        <v>0</v>
      </c>
      <c r="H79" s="93">
        <v>60000</v>
      </c>
      <c r="I79" s="93">
        <f>H79*G79</f>
        <v>0</v>
      </c>
      <c r="J79" s="93">
        <v>30000</v>
      </c>
      <c r="K79" s="93">
        <f>J79*G79</f>
        <v>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3"/>
    </row>
    <row r="80" spans="1:96" s="50" customFormat="1" ht="45" x14ac:dyDescent="0.25">
      <c r="A80" s="47" t="s">
        <v>142</v>
      </c>
      <c r="B80" s="48" t="s">
        <v>48</v>
      </c>
      <c r="C80" s="131" t="s">
        <v>49</v>
      </c>
      <c r="D80" s="131"/>
      <c r="E80" s="131"/>
      <c r="F80" s="47" t="s">
        <v>50</v>
      </c>
      <c r="G80" s="238">
        <v>0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5" x14ac:dyDescent="0.25">
      <c r="A81" s="47" t="s">
        <v>143</v>
      </c>
      <c r="B81" s="48" t="s">
        <v>51</v>
      </c>
      <c r="C81" s="131" t="s">
        <v>52</v>
      </c>
      <c r="D81" s="131"/>
      <c r="E81" s="131"/>
      <c r="F81" s="47" t="s">
        <v>50</v>
      </c>
      <c r="G81" s="238">
        <v>0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5" x14ac:dyDescent="0.25">
      <c r="A82" s="127" t="s">
        <v>99</v>
      </c>
      <c r="B82" s="128"/>
      <c r="C82" s="128"/>
      <c r="D82" s="128"/>
      <c r="E82" s="129"/>
      <c r="F82" s="76"/>
      <c r="G82" s="76"/>
      <c r="H82" s="76"/>
      <c r="I82" s="98">
        <f>I14+I19+I24+I27+I28+I37+I38+I42+I43+I47+I48+I52+I53+I56+I57+I58+I60+I61+I64+I65+I66+I68+I69+I73+I74+I78+I79</f>
        <v>7490329.0559999989</v>
      </c>
      <c r="J82" s="76"/>
      <c r="K82" s="98">
        <f>K14+K19+K24+K27+K28+K37+K38+K42+K43+K47+K48+K52+K53+K56+K57+K58+K60+K61+K64+K65+K66+K68+K69+K73+K74+K78+K79</f>
        <v>624872.64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99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158</v>
      </c>
      <c r="I83" s="105">
        <f>I82/1.2</f>
        <v>6241940.879999999</v>
      </c>
      <c r="J83" s="30"/>
      <c r="K83" s="105">
        <f>K82/1.2</f>
        <v>520727.2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A77:K77"/>
    <mergeCell ref="C78:E78"/>
    <mergeCell ref="C79:E79"/>
    <mergeCell ref="C80:E80"/>
    <mergeCell ref="C81:E81"/>
    <mergeCell ref="A82:E82"/>
    <mergeCell ref="C71:E71"/>
    <mergeCell ref="A72:K72"/>
    <mergeCell ref="C73:E73"/>
    <mergeCell ref="C74:E74"/>
    <mergeCell ref="C75:E75"/>
    <mergeCell ref="C76:E76"/>
    <mergeCell ref="C65:E65"/>
    <mergeCell ref="C66:E66"/>
    <mergeCell ref="A67:K67"/>
    <mergeCell ref="C68:E68"/>
    <mergeCell ref="C69:E69"/>
    <mergeCell ref="C70:E70"/>
    <mergeCell ref="A59:K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A51:K51"/>
    <mergeCell ref="C52:E52"/>
    <mergeCell ref="A41:K41"/>
    <mergeCell ref="C42:E42"/>
    <mergeCell ref="C43:E43"/>
    <mergeCell ref="C44:E44"/>
    <mergeCell ref="C45:E45"/>
    <mergeCell ref="A46:K46"/>
    <mergeCell ref="A35:K35"/>
    <mergeCell ref="A36:K36"/>
    <mergeCell ref="C37:E37"/>
    <mergeCell ref="C38:E38"/>
    <mergeCell ref="C39:E39"/>
    <mergeCell ref="C40:E40"/>
    <mergeCell ref="C29:E29"/>
    <mergeCell ref="C30:E30"/>
    <mergeCell ref="A31:K31"/>
    <mergeCell ref="A32:K32"/>
    <mergeCell ref="A33:K33"/>
    <mergeCell ref="A34:K34"/>
    <mergeCell ref="A23:K23"/>
    <mergeCell ref="C24:E24"/>
    <mergeCell ref="C25:E25"/>
    <mergeCell ref="C26:E26"/>
    <mergeCell ref="C27:E27"/>
    <mergeCell ref="C28:E28"/>
    <mergeCell ref="A17:K17"/>
    <mergeCell ref="A18:K18"/>
    <mergeCell ref="C19:E19"/>
    <mergeCell ref="C20:E20"/>
    <mergeCell ref="C21:E21"/>
    <mergeCell ref="A22:K22"/>
    <mergeCell ref="C10:E10"/>
    <mergeCell ref="C11:E11"/>
    <mergeCell ref="A13:K13"/>
    <mergeCell ref="C14:E14"/>
    <mergeCell ref="C15:E15"/>
    <mergeCell ref="C16:E16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5657-8B78-40F0-830B-EE4A3A434EF9}">
  <sheetPr>
    <tabColor rgb="FF00B0F0"/>
    <pageSetUpPr fitToPage="1"/>
  </sheetPr>
  <dimension ref="A1:CO79"/>
  <sheetViews>
    <sheetView workbookViewId="0">
      <selection activeCell="K61" sqref="K61"/>
    </sheetView>
  </sheetViews>
  <sheetFormatPr defaultColWidth="9.140625" defaultRowHeight="11.25" customHeight="1" x14ac:dyDescent="0.2"/>
  <cols>
    <col min="1" max="1" width="23" style="45" customWidth="1"/>
    <col min="2" max="2" width="34.5703125" style="45" customWidth="1"/>
    <col min="3" max="3" width="16.7109375" style="45" customWidth="1"/>
    <col min="4" max="4" width="10.42578125" style="45" customWidth="1"/>
    <col min="5" max="5" width="19" style="45" customWidth="1"/>
    <col min="6" max="6" width="14.42578125" style="45" customWidth="1"/>
    <col min="7" max="7" width="17.7109375" style="45" customWidth="1"/>
    <col min="8" max="8" width="19.5703125" style="45" customWidth="1"/>
    <col min="9" max="9" width="19.28515625" style="45" customWidth="1"/>
    <col min="10" max="10" width="20.140625" style="45" customWidth="1"/>
    <col min="11" max="11" width="21.5703125" style="45" customWidth="1"/>
    <col min="12" max="16384" width="9.140625" style="45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39" t="s">
        <v>14</v>
      </c>
      <c r="B2" s="139"/>
      <c r="C2" s="139"/>
      <c r="D2" s="139"/>
      <c r="E2" s="139"/>
      <c r="F2" s="139"/>
      <c r="G2" s="139"/>
      <c r="H2" s="58"/>
      <c r="I2" s="58"/>
      <c r="J2" s="58"/>
      <c r="K2" s="58"/>
    </row>
    <row r="3" spans="1:11" s="31" customFormat="1" ht="15" x14ac:dyDescent="0.25">
      <c r="A3" s="140" t="s">
        <v>16</v>
      </c>
      <c r="B3" s="140"/>
      <c r="C3" s="140"/>
      <c r="D3" s="140"/>
      <c r="E3" s="140"/>
      <c r="F3" s="140"/>
      <c r="G3" s="140"/>
      <c r="H3" s="59"/>
      <c r="I3" s="59"/>
      <c r="J3" s="59"/>
      <c r="K3" s="59"/>
    </row>
    <row r="4" spans="1:11" s="31" customFormat="1" ht="15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s="31" customFormat="1" ht="28.5" customHeight="1" x14ac:dyDescent="0.25">
      <c r="A5" s="141" t="s">
        <v>17</v>
      </c>
      <c r="B5" s="141"/>
      <c r="C5" s="141"/>
      <c r="D5" s="141"/>
      <c r="E5" s="141"/>
      <c r="F5" s="141"/>
      <c r="G5" s="141"/>
      <c r="H5" s="108"/>
      <c r="I5" s="108"/>
      <c r="J5" s="108"/>
      <c r="K5" s="108"/>
    </row>
    <row r="6" spans="1:11" s="31" customFormat="1" ht="21" customHeight="1" x14ac:dyDescent="0.25">
      <c r="A6" s="142" t="s">
        <v>18</v>
      </c>
      <c r="B6" s="142"/>
      <c r="C6" s="142"/>
      <c r="D6" s="142"/>
      <c r="E6" s="142"/>
      <c r="F6" s="142"/>
      <c r="G6" s="142"/>
      <c r="H6" s="109"/>
      <c r="I6" s="109"/>
      <c r="J6" s="109"/>
      <c r="K6" s="109"/>
    </row>
    <row r="7" spans="1:11" s="31" customFormat="1" ht="15" x14ac:dyDescent="0.25">
      <c r="A7" s="139" t="s">
        <v>19</v>
      </c>
      <c r="B7" s="139"/>
      <c r="C7" s="139"/>
      <c r="D7" s="139"/>
      <c r="E7" s="139"/>
      <c r="F7" s="139"/>
      <c r="G7" s="139"/>
      <c r="H7" s="58"/>
      <c r="I7" s="58"/>
      <c r="J7" s="58"/>
      <c r="K7" s="58"/>
    </row>
    <row r="8" spans="1:11" s="31" customFormat="1" ht="15.75" customHeight="1" x14ac:dyDescent="0.25">
      <c r="A8" s="140" t="s">
        <v>20</v>
      </c>
      <c r="B8" s="140"/>
      <c r="C8" s="140"/>
      <c r="D8" s="140"/>
      <c r="E8" s="140"/>
      <c r="F8" s="140"/>
      <c r="G8" s="140"/>
      <c r="H8" s="59"/>
      <c r="I8" s="59"/>
      <c r="J8" s="59"/>
      <c r="K8" s="59"/>
    </row>
    <row r="9" spans="1:11" s="31" customFormat="1" ht="15" x14ac:dyDescent="0.25">
      <c r="A9" s="34"/>
    </row>
    <row r="10" spans="1:11" s="31" customFormat="1" ht="28.5" customHeight="1" x14ac:dyDescent="0.25">
      <c r="A10" s="107" t="s">
        <v>0</v>
      </c>
      <c r="B10" s="107" t="s">
        <v>21</v>
      </c>
      <c r="C10" s="138" t="s">
        <v>22</v>
      </c>
      <c r="D10" s="138"/>
      <c r="E10" s="138"/>
      <c r="F10" s="107" t="s">
        <v>23</v>
      </c>
      <c r="G10" s="107" t="s">
        <v>24</v>
      </c>
      <c r="H10" s="107" t="s">
        <v>119</v>
      </c>
      <c r="I10" s="107" t="s">
        <v>116</v>
      </c>
      <c r="J10" s="107" t="s">
        <v>118</v>
      </c>
      <c r="K10" s="107" t="s">
        <v>117</v>
      </c>
    </row>
    <row r="11" spans="1:11" s="31" customFormat="1" ht="15" x14ac:dyDescent="0.25">
      <c r="A11" s="111">
        <v>1</v>
      </c>
      <c r="B11" s="111">
        <v>2</v>
      </c>
      <c r="C11" s="136">
        <v>3</v>
      </c>
      <c r="D11" s="136"/>
      <c r="E11" s="136"/>
      <c r="F11" s="111">
        <v>4</v>
      </c>
      <c r="G11" s="111">
        <v>5</v>
      </c>
      <c r="H11" s="111" t="s">
        <v>144</v>
      </c>
      <c r="I11" s="111" t="s">
        <v>39</v>
      </c>
      <c r="J11" s="111" t="s">
        <v>145</v>
      </c>
      <c r="K11" s="111" t="s">
        <v>146</v>
      </c>
    </row>
    <row r="12" spans="1:11" s="31" customFormat="1" ht="15" x14ac:dyDescent="0.25">
      <c r="A12" s="134" t="s">
        <v>25</v>
      </c>
      <c r="B12" s="134"/>
      <c r="C12" s="134"/>
      <c r="D12" s="134"/>
      <c r="E12" s="134"/>
      <c r="F12" s="134"/>
      <c r="G12" s="134"/>
      <c r="H12" s="111"/>
      <c r="I12" s="111"/>
      <c r="J12" s="111"/>
      <c r="K12" s="111"/>
    </row>
    <row r="13" spans="1:11" s="31" customFormat="1" ht="33.75" x14ac:dyDescent="0.25">
      <c r="A13" s="37" t="s">
        <v>26</v>
      </c>
      <c r="B13" s="112" t="s">
        <v>27</v>
      </c>
      <c r="C13" s="130" t="s">
        <v>28</v>
      </c>
      <c r="D13" s="130"/>
      <c r="E13" s="130"/>
      <c r="F13" s="37" t="s">
        <v>29</v>
      </c>
      <c r="G13" s="234">
        <f>'1632-2021-3.2-КЖ1_07.03.010-Сме'!G3</f>
        <v>3.9628735000000002</v>
      </c>
      <c r="H13" s="92">
        <v>645000</v>
      </c>
      <c r="I13" s="92">
        <f>G13*H13</f>
        <v>2556053.4075000002</v>
      </c>
      <c r="J13" s="92">
        <v>10000</v>
      </c>
      <c r="K13" s="92">
        <f>J13*G13</f>
        <v>39628.735000000001</v>
      </c>
    </row>
    <row r="14" spans="1:11" s="50" customFormat="1" ht="33.75" x14ac:dyDescent="0.25">
      <c r="A14" s="47" t="s">
        <v>120</v>
      </c>
      <c r="B14" s="48" t="s">
        <v>30</v>
      </c>
      <c r="C14" s="131" t="s">
        <v>31</v>
      </c>
      <c r="D14" s="131"/>
      <c r="E14" s="131"/>
      <c r="F14" s="47" t="s">
        <v>32</v>
      </c>
      <c r="G14" s="235">
        <f>'1632-2021-3.2-КЖ1_07.03.010-Сме'!G4</f>
        <v>30.6771286</v>
      </c>
      <c r="H14" s="52"/>
      <c r="I14" s="52"/>
      <c r="J14" s="52"/>
      <c r="K14" s="52"/>
    </row>
    <row r="15" spans="1:11" s="50" customFormat="1" ht="33.75" x14ac:dyDescent="0.25">
      <c r="A15" s="47" t="s">
        <v>147</v>
      </c>
      <c r="B15" s="48" t="s">
        <v>33</v>
      </c>
      <c r="C15" s="131" t="s">
        <v>34</v>
      </c>
      <c r="D15" s="131"/>
      <c r="E15" s="131"/>
      <c r="F15" s="47" t="s">
        <v>32</v>
      </c>
      <c r="G15" s="235">
        <f>'1632-2021-3.2-КЖ1_07.03.010-Сме'!G5</f>
        <v>32.927515900000003</v>
      </c>
      <c r="H15" s="49"/>
      <c r="I15" s="49"/>
      <c r="J15" s="49"/>
      <c r="K15" s="49"/>
    </row>
    <row r="16" spans="1:11" s="31" customFormat="1" ht="15" x14ac:dyDescent="0.25">
      <c r="A16" s="134" t="s">
        <v>36</v>
      </c>
      <c r="B16" s="134"/>
      <c r="C16" s="134"/>
      <c r="D16" s="134"/>
      <c r="E16" s="134"/>
      <c r="F16" s="134"/>
      <c r="G16" s="134"/>
      <c r="H16" s="51"/>
      <c r="I16" s="51"/>
      <c r="J16" s="51"/>
      <c r="K16" s="51"/>
    </row>
    <row r="17" spans="1:11" s="31" customFormat="1" ht="33.75" x14ac:dyDescent="0.25">
      <c r="A17" s="37" t="s">
        <v>37</v>
      </c>
      <c r="B17" s="112" t="s">
        <v>27</v>
      </c>
      <c r="C17" s="130" t="s">
        <v>28</v>
      </c>
      <c r="D17" s="130"/>
      <c r="E17" s="130"/>
      <c r="F17" s="37" t="s">
        <v>29</v>
      </c>
      <c r="G17" s="234">
        <f>'1632-2021-3.2-КЖ1_07.03.010-Сме'!G13</f>
        <v>4.1561529999999998</v>
      </c>
      <c r="H17" s="92">
        <v>645000</v>
      </c>
      <c r="I17" s="93">
        <f>H17*G17</f>
        <v>2680718.6850000001</v>
      </c>
      <c r="J17" s="93">
        <v>10000</v>
      </c>
      <c r="K17" s="93">
        <f>J17*G17</f>
        <v>41561.53</v>
      </c>
    </row>
    <row r="18" spans="1:11" s="50" customFormat="1" ht="33.75" x14ac:dyDescent="0.25">
      <c r="A18" s="47" t="s">
        <v>122</v>
      </c>
      <c r="B18" s="48" t="s">
        <v>30</v>
      </c>
      <c r="C18" s="131" t="s">
        <v>31</v>
      </c>
      <c r="D18" s="131"/>
      <c r="E18" s="131"/>
      <c r="F18" s="47" t="s">
        <v>32</v>
      </c>
      <c r="G18" s="235">
        <f>'1632-2021-3.2-КЖ1_07.03.010-Сме'!G14</f>
        <v>32.683033000000002</v>
      </c>
      <c r="H18" s="77"/>
      <c r="I18" s="77"/>
      <c r="J18" s="77"/>
      <c r="K18" s="77"/>
    </row>
    <row r="19" spans="1:11" s="50" customFormat="1" ht="33.75" x14ac:dyDescent="0.25">
      <c r="A19" s="47" t="s">
        <v>123</v>
      </c>
      <c r="B19" s="48" t="s">
        <v>33</v>
      </c>
      <c r="C19" s="131" t="s">
        <v>34</v>
      </c>
      <c r="D19" s="131"/>
      <c r="E19" s="131"/>
      <c r="F19" s="47" t="s">
        <v>32</v>
      </c>
      <c r="G19" s="235">
        <f>'1632-2021-3.2-КЖ1_07.03.010-Сме'!G15</f>
        <v>47.159868099999997</v>
      </c>
      <c r="H19" s="77"/>
      <c r="I19" s="77"/>
      <c r="J19" s="77"/>
      <c r="K19" s="77"/>
    </row>
    <row r="20" spans="1:11" s="31" customFormat="1" ht="15" x14ac:dyDescent="0.25">
      <c r="A20" s="134" t="s">
        <v>38</v>
      </c>
      <c r="B20" s="134"/>
      <c r="C20" s="134"/>
      <c r="D20" s="134"/>
      <c r="E20" s="134"/>
      <c r="F20" s="134"/>
      <c r="G20" s="134"/>
      <c r="H20" s="49"/>
      <c r="I20" s="49"/>
      <c r="J20" s="49"/>
      <c r="K20" s="49"/>
    </row>
    <row r="21" spans="1:11" s="31" customFormat="1" ht="33.75" x14ac:dyDescent="0.25">
      <c r="A21" s="37" t="s">
        <v>39</v>
      </c>
      <c r="B21" s="112" t="s">
        <v>27</v>
      </c>
      <c r="C21" s="130" t="s">
        <v>28</v>
      </c>
      <c r="D21" s="130"/>
      <c r="E21" s="130"/>
      <c r="F21" s="37" t="s">
        <v>29</v>
      </c>
      <c r="G21" s="234">
        <f>'1632-2021-3.2-КЖ1_07.03.010-Сме'!G23</f>
        <v>4.0026830000000002</v>
      </c>
      <c r="H21" s="92">
        <v>645000</v>
      </c>
      <c r="I21" s="92">
        <f>H21*G21</f>
        <v>2581730.5350000001</v>
      </c>
      <c r="J21" s="92">
        <v>10000</v>
      </c>
      <c r="K21" s="92">
        <f>J21*G21</f>
        <v>40026.83</v>
      </c>
    </row>
    <row r="22" spans="1:11" s="50" customFormat="1" ht="33.75" x14ac:dyDescent="0.25">
      <c r="A22" s="47" t="s">
        <v>124</v>
      </c>
      <c r="B22" s="48" t="s">
        <v>30</v>
      </c>
      <c r="C22" s="131" t="s">
        <v>31</v>
      </c>
      <c r="D22" s="131"/>
      <c r="E22" s="131"/>
      <c r="F22" s="47" t="s">
        <v>32</v>
      </c>
      <c r="G22" s="235">
        <f>'1632-2021-3.2-КЖ1_07.03.010-Сме'!G24</f>
        <v>14.862745500000001</v>
      </c>
      <c r="H22" s="49"/>
      <c r="I22" s="49"/>
      <c r="J22" s="49"/>
      <c r="K22" s="49"/>
    </row>
    <row r="23" spans="1:11" s="50" customFormat="1" ht="33.75" x14ac:dyDescent="0.25">
      <c r="A23" s="47" t="s">
        <v>125</v>
      </c>
      <c r="B23" s="48" t="s">
        <v>33</v>
      </c>
      <c r="C23" s="131" t="s">
        <v>34</v>
      </c>
      <c r="D23" s="131"/>
      <c r="E23" s="131"/>
      <c r="F23" s="47" t="s">
        <v>32</v>
      </c>
      <c r="G23" s="235">
        <f>'1632-2021-3.2-КЖ1_07.03.010-Сме'!G25</f>
        <v>5.0273697999999998</v>
      </c>
      <c r="H23" s="51"/>
      <c r="I23" s="51"/>
      <c r="J23" s="51"/>
      <c r="K23" s="51"/>
    </row>
    <row r="24" spans="1:11" s="31" customFormat="1" ht="33.75" x14ac:dyDescent="0.25">
      <c r="A24" s="37" t="s">
        <v>40</v>
      </c>
      <c r="B24" s="112" t="s">
        <v>41</v>
      </c>
      <c r="C24" s="130" t="s">
        <v>42</v>
      </c>
      <c r="D24" s="130"/>
      <c r="E24" s="130"/>
      <c r="F24" s="37" t="s">
        <v>43</v>
      </c>
      <c r="G24" s="236">
        <f>'1632-2021-3.2-КЖ1_07.03.010-Сме'!G27</f>
        <v>15.46</v>
      </c>
      <c r="H24" s="93">
        <v>20000</v>
      </c>
      <c r="I24" s="93">
        <f>H24*G24</f>
        <v>309200</v>
      </c>
      <c r="J24" s="93">
        <v>10000</v>
      </c>
      <c r="K24" s="93">
        <f>J24*G24</f>
        <v>154600</v>
      </c>
    </row>
    <row r="25" spans="1:11" s="31" customFormat="1" ht="33.75" x14ac:dyDescent="0.25">
      <c r="A25" s="37" t="s">
        <v>44</v>
      </c>
      <c r="B25" s="112" t="s">
        <v>45</v>
      </c>
      <c r="C25" s="130" t="s">
        <v>46</v>
      </c>
      <c r="D25" s="130"/>
      <c r="E25" s="130"/>
      <c r="F25" s="37" t="s">
        <v>43</v>
      </c>
      <c r="G25" s="236">
        <f>'1632-2021-3.2-КЖ1_07.03.010-Сме'!G28</f>
        <v>15.46</v>
      </c>
      <c r="H25" s="93">
        <v>60000</v>
      </c>
      <c r="I25" s="93">
        <f>H25*G25</f>
        <v>927600</v>
      </c>
      <c r="J25" s="93">
        <v>30000</v>
      </c>
      <c r="K25" s="93">
        <f>J25*G25</f>
        <v>463800</v>
      </c>
    </row>
    <row r="26" spans="1:11" s="31" customFormat="1" ht="15" x14ac:dyDescent="0.25">
      <c r="A26" s="37"/>
      <c r="B26" s="79"/>
      <c r="C26" s="130" t="s">
        <v>47</v>
      </c>
      <c r="D26" s="130"/>
      <c r="E26" s="130"/>
      <c r="F26" s="130"/>
      <c r="G26" s="130"/>
      <c r="H26" s="53"/>
      <c r="I26" s="53"/>
      <c r="J26" s="53"/>
      <c r="K26" s="53"/>
    </row>
    <row r="27" spans="1:11" s="50" customFormat="1" ht="45" x14ac:dyDescent="0.25">
      <c r="A27" s="47" t="s">
        <v>126</v>
      </c>
      <c r="B27" s="48" t="s">
        <v>48</v>
      </c>
      <c r="C27" s="131" t="s">
        <v>49</v>
      </c>
      <c r="D27" s="131"/>
      <c r="E27" s="131"/>
      <c r="F27" s="47" t="s">
        <v>50</v>
      </c>
      <c r="G27" s="238">
        <f>'1632-2021-3.2-КЖ1_07.03.010-Сме'!G29</f>
        <v>1546</v>
      </c>
      <c r="H27" s="78"/>
      <c r="I27" s="78"/>
      <c r="J27" s="78"/>
      <c r="K27" s="78"/>
    </row>
    <row r="28" spans="1:11" s="50" customFormat="1" ht="45" x14ac:dyDescent="0.25">
      <c r="A28" s="47" t="s">
        <v>127</v>
      </c>
      <c r="B28" s="48" t="s">
        <v>51</v>
      </c>
      <c r="C28" s="131" t="s">
        <v>52</v>
      </c>
      <c r="D28" s="131"/>
      <c r="E28" s="131"/>
      <c r="F28" s="47" t="s">
        <v>50</v>
      </c>
      <c r="G28" s="238">
        <f>'1632-2021-3.2-КЖ1_07.03.010-Сме'!G30</f>
        <v>1546</v>
      </c>
      <c r="H28" s="78"/>
      <c r="I28" s="78"/>
      <c r="J28" s="78"/>
      <c r="K28" s="78"/>
    </row>
    <row r="29" spans="1:11" s="31" customFormat="1" ht="15" x14ac:dyDescent="0.25">
      <c r="A29" s="134" t="s">
        <v>53</v>
      </c>
      <c r="B29" s="134"/>
      <c r="C29" s="134"/>
      <c r="D29" s="134"/>
      <c r="E29" s="134"/>
      <c r="F29" s="134"/>
      <c r="G29" s="134"/>
      <c r="H29" s="54"/>
      <c r="I29" s="54"/>
      <c r="J29" s="54"/>
      <c r="K29" s="54"/>
    </row>
    <row r="30" spans="1:11" s="31" customFormat="1" ht="15" x14ac:dyDescent="0.25">
      <c r="A30" s="135" t="s">
        <v>152</v>
      </c>
      <c r="B30" s="135"/>
      <c r="C30" s="135"/>
      <c r="D30" s="135"/>
      <c r="E30" s="135"/>
      <c r="F30" s="135"/>
      <c r="G30" s="135"/>
      <c r="H30" s="99"/>
      <c r="I30" s="99"/>
      <c r="J30" s="99"/>
      <c r="K30" s="99"/>
    </row>
    <row r="31" spans="1:11" s="31" customFormat="1" ht="15" x14ac:dyDescent="0.25">
      <c r="A31" s="135" t="s">
        <v>153</v>
      </c>
      <c r="B31" s="135"/>
      <c r="C31" s="135"/>
      <c r="D31" s="135"/>
      <c r="E31" s="135"/>
      <c r="F31" s="135"/>
      <c r="G31" s="135"/>
      <c r="H31" s="113"/>
      <c r="I31" s="113"/>
      <c r="J31" s="113"/>
      <c r="K31" s="113"/>
    </row>
    <row r="32" spans="1:11" s="31" customFormat="1" ht="15" x14ac:dyDescent="0.25">
      <c r="A32" s="135" t="s">
        <v>154</v>
      </c>
      <c r="B32" s="135"/>
      <c r="C32" s="135"/>
      <c r="D32" s="135"/>
      <c r="E32" s="135"/>
      <c r="F32" s="135"/>
      <c r="G32" s="135"/>
      <c r="H32" s="113"/>
      <c r="I32" s="113"/>
      <c r="J32" s="113"/>
      <c r="K32" s="113"/>
    </row>
    <row r="33" spans="1:11" s="31" customFormat="1" ht="15" x14ac:dyDescent="0.25">
      <c r="A33" s="134" t="s">
        <v>54</v>
      </c>
      <c r="B33" s="134"/>
      <c r="C33" s="134"/>
      <c r="D33" s="134"/>
      <c r="E33" s="134"/>
      <c r="F33" s="134"/>
      <c r="G33" s="134"/>
      <c r="H33" s="110"/>
      <c r="I33" s="110"/>
      <c r="J33" s="110"/>
      <c r="K33" s="110"/>
    </row>
    <row r="34" spans="1:11" s="31" customFormat="1" ht="15" x14ac:dyDescent="0.25">
      <c r="A34" s="133" t="s">
        <v>55</v>
      </c>
      <c r="B34" s="133"/>
      <c r="C34" s="133"/>
      <c r="D34" s="133"/>
      <c r="E34" s="133"/>
      <c r="F34" s="133"/>
      <c r="G34" s="133"/>
      <c r="H34" s="114"/>
      <c r="I34" s="114"/>
      <c r="J34" s="114"/>
      <c r="K34" s="114"/>
    </row>
    <row r="35" spans="1:11" s="31" customFormat="1" ht="33.75" x14ac:dyDescent="0.25">
      <c r="A35" s="37" t="s">
        <v>56</v>
      </c>
      <c r="B35" s="112" t="s">
        <v>41</v>
      </c>
      <c r="C35" s="130" t="s">
        <v>42</v>
      </c>
      <c r="D35" s="130"/>
      <c r="E35" s="130"/>
      <c r="F35" s="37" t="s">
        <v>43</v>
      </c>
      <c r="G35" s="236">
        <v>0</v>
      </c>
      <c r="H35" s="93">
        <v>20000</v>
      </c>
      <c r="I35" s="93">
        <f>H35*G35</f>
        <v>0</v>
      </c>
      <c r="J35" s="93">
        <v>10000</v>
      </c>
      <c r="K35" s="93">
        <f>J35*G35</f>
        <v>0</v>
      </c>
    </row>
    <row r="36" spans="1:11" s="31" customFormat="1" ht="33.75" x14ac:dyDescent="0.25">
      <c r="A36" s="37" t="s">
        <v>57</v>
      </c>
      <c r="B36" s="112" t="s">
        <v>45</v>
      </c>
      <c r="C36" s="130" t="s">
        <v>46</v>
      </c>
      <c r="D36" s="130"/>
      <c r="E36" s="130"/>
      <c r="F36" s="37" t="s">
        <v>43</v>
      </c>
      <c r="G36" s="236">
        <v>0</v>
      </c>
      <c r="H36" s="93">
        <v>8000</v>
      </c>
      <c r="I36" s="93">
        <f>H36*G36</f>
        <v>0</v>
      </c>
      <c r="J36" s="93">
        <v>4000</v>
      </c>
      <c r="K36" s="93">
        <f>J36*G36</f>
        <v>0</v>
      </c>
    </row>
    <row r="37" spans="1:11" s="31" customFormat="1" ht="15" x14ac:dyDescent="0.25">
      <c r="A37" s="37"/>
      <c r="B37" s="79"/>
      <c r="C37" s="130" t="s">
        <v>58</v>
      </c>
      <c r="D37" s="130"/>
      <c r="E37" s="130"/>
      <c r="F37" s="130"/>
      <c r="G37" s="130"/>
      <c r="H37" s="42"/>
      <c r="I37" s="42"/>
      <c r="J37" s="42"/>
      <c r="K37" s="42"/>
    </row>
    <row r="38" spans="1:11" s="50" customFormat="1" ht="45" x14ac:dyDescent="0.25">
      <c r="A38" s="47" t="s">
        <v>128</v>
      </c>
      <c r="B38" s="48" t="s">
        <v>48</v>
      </c>
      <c r="C38" s="131" t="s">
        <v>49</v>
      </c>
      <c r="D38" s="131"/>
      <c r="E38" s="131"/>
      <c r="F38" s="47" t="s">
        <v>50</v>
      </c>
      <c r="G38" s="238">
        <v>0</v>
      </c>
      <c r="H38" s="78"/>
      <c r="I38" s="78"/>
      <c r="J38" s="78"/>
      <c r="K38" s="78"/>
    </row>
    <row r="39" spans="1:11" s="50" customFormat="1" ht="45" x14ac:dyDescent="0.25">
      <c r="A39" s="47" t="s">
        <v>129</v>
      </c>
      <c r="B39" s="48" t="s">
        <v>51</v>
      </c>
      <c r="C39" s="131" t="s">
        <v>52</v>
      </c>
      <c r="D39" s="131"/>
      <c r="E39" s="131"/>
      <c r="F39" s="47" t="s">
        <v>50</v>
      </c>
      <c r="G39" s="238">
        <v>0</v>
      </c>
      <c r="H39" s="54"/>
      <c r="I39" s="54"/>
      <c r="J39" s="54"/>
      <c r="K39" s="54"/>
    </row>
    <row r="40" spans="1:11" s="31" customFormat="1" ht="15" x14ac:dyDescent="0.25">
      <c r="A40" s="133" t="s">
        <v>59</v>
      </c>
      <c r="B40" s="133"/>
      <c r="C40" s="133"/>
      <c r="D40" s="133"/>
      <c r="E40" s="133"/>
      <c r="F40" s="133"/>
      <c r="G40" s="133"/>
      <c r="H40" s="54"/>
      <c r="I40" s="54"/>
      <c r="J40" s="54"/>
      <c r="K40" s="54"/>
    </row>
    <row r="41" spans="1:11" s="31" customFormat="1" ht="33.75" x14ac:dyDescent="0.25">
      <c r="A41" s="37" t="s">
        <v>60</v>
      </c>
      <c r="B41" s="112" t="s">
        <v>61</v>
      </c>
      <c r="C41" s="130" t="s">
        <v>62</v>
      </c>
      <c r="D41" s="130"/>
      <c r="E41" s="130"/>
      <c r="F41" s="37" t="s">
        <v>43</v>
      </c>
      <c r="G41" s="236">
        <v>0</v>
      </c>
      <c r="H41" s="93">
        <v>20000</v>
      </c>
      <c r="I41" s="93">
        <f>H41*G41</f>
        <v>0</v>
      </c>
      <c r="J41" s="93">
        <v>10000</v>
      </c>
      <c r="K41" s="93">
        <f>J41*G41</f>
        <v>0</v>
      </c>
    </row>
    <row r="42" spans="1:11" s="31" customFormat="1" ht="33.75" x14ac:dyDescent="0.25">
      <c r="A42" s="37" t="s">
        <v>63</v>
      </c>
      <c r="B42" s="112" t="s">
        <v>64</v>
      </c>
      <c r="C42" s="130" t="s">
        <v>65</v>
      </c>
      <c r="D42" s="130"/>
      <c r="E42" s="130"/>
      <c r="F42" s="37" t="s">
        <v>43</v>
      </c>
      <c r="G42" s="236">
        <v>0</v>
      </c>
      <c r="H42" s="93">
        <v>80000</v>
      </c>
      <c r="I42" s="93">
        <f>H42*G42</f>
        <v>0</v>
      </c>
      <c r="J42" s="93">
        <v>40000</v>
      </c>
      <c r="K42" s="93">
        <f>J42*G42</f>
        <v>0</v>
      </c>
    </row>
    <row r="43" spans="1:11" s="31" customFormat="1" ht="15" x14ac:dyDescent="0.25">
      <c r="A43" s="37"/>
      <c r="B43" s="79"/>
      <c r="C43" s="130" t="s">
        <v>66</v>
      </c>
      <c r="D43" s="130"/>
      <c r="E43" s="130"/>
      <c r="F43" s="130"/>
      <c r="G43" s="130"/>
      <c r="H43" s="42"/>
      <c r="I43" s="42"/>
      <c r="J43" s="42"/>
      <c r="K43" s="42"/>
    </row>
    <row r="44" spans="1:11" s="50" customFormat="1" ht="45" x14ac:dyDescent="0.25">
      <c r="A44" s="47" t="s">
        <v>130</v>
      </c>
      <c r="B44" s="48" t="s">
        <v>67</v>
      </c>
      <c r="C44" s="131" t="s">
        <v>68</v>
      </c>
      <c r="D44" s="131"/>
      <c r="E44" s="131"/>
      <c r="F44" s="47" t="s">
        <v>50</v>
      </c>
      <c r="G44" s="238">
        <v>0</v>
      </c>
      <c r="H44" s="54"/>
      <c r="I44" s="54"/>
      <c r="J44" s="54"/>
      <c r="K44" s="54"/>
    </row>
    <row r="45" spans="1:11" s="50" customFormat="1" ht="45" x14ac:dyDescent="0.25">
      <c r="A45" s="47" t="s">
        <v>131</v>
      </c>
      <c r="B45" s="48" t="s">
        <v>69</v>
      </c>
      <c r="C45" s="131" t="s">
        <v>70</v>
      </c>
      <c r="D45" s="131"/>
      <c r="E45" s="131"/>
      <c r="F45" s="47" t="s">
        <v>50</v>
      </c>
      <c r="G45" s="238">
        <v>0</v>
      </c>
      <c r="H45" s="54"/>
      <c r="I45" s="54"/>
      <c r="J45" s="54"/>
      <c r="K45" s="54"/>
    </row>
    <row r="46" spans="1:11" s="31" customFormat="1" ht="15" x14ac:dyDescent="0.25">
      <c r="A46" s="133" t="s">
        <v>71</v>
      </c>
      <c r="B46" s="133"/>
      <c r="C46" s="133"/>
      <c r="D46" s="133"/>
      <c r="E46" s="133"/>
      <c r="F46" s="133"/>
      <c r="G46" s="133"/>
      <c r="H46" s="114"/>
      <c r="I46" s="114"/>
      <c r="J46" s="114"/>
      <c r="K46" s="114"/>
    </row>
    <row r="47" spans="1:11" s="31" customFormat="1" ht="33.75" x14ac:dyDescent="0.25">
      <c r="A47" s="37" t="s">
        <v>72</v>
      </c>
      <c r="B47" s="112" t="s">
        <v>41</v>
      </c>
      <c r="C47" s="130" t="s">
        <v>42</v>
      </c>
      <c r="D47" s="130"/>
      <c r="E47" s="130"/>
      <c r="F47" s="37" t="s">
        <v>43</v>
      </c>
      <c r="G47" s="236">
        <v>0</v>
      </c>
      <c r="H47" s="93">
        <v>20000</v>
      </c>
      <c r="I47" s="93">
        <f>H47*G47</f>
        <v>0</v>
      </c>
      <c r="J47" s="93">
        <v>10000</v>
      </c>
      <c r="K47" s="93">
        <f>J47*G47</f>
        <v>0</v>
      </c>
    </row>
    <row r="48" spans="1:11" s="31" customFormat="1" ht="33.75" x14ac:dyDescent="0.25">
      <c r="A48" s="37" t="s">
        <v>73</v>
      </c>
      <c r="B48" s="112" t="s">
        <v>45</v>
      </c>
      <c r="C48" s="130" t="s">
        <v>46</v>
      </c>
      <c r="D48" s="130"/>
      <c r="E48" s="130"/>
      <c r="F48" s="37" t="s">
        <v>43</v>
      </c>
      <c r="G48" s="236">
        <v>0</v>
      </c>
      <c r="H48" s="93">
        <v>60000</v>
      </c>
      <c r="I48" s="93">
        <f>H48*G48</f>
        <v>0</v>
      </c>
      <c r="J48" s="93">
        <v>30000</v>
      </c>
      <c r="K48" s="93">
        <f>J48*G48</f>
        <v>0</v>
      </c>
    </row>
    <row r="49" spans="1:11" s="31" customFormat="1" ht="15" x14ac:dyDescent="0.25">
      <c r="A49" s="37"/>
      <c r="B49" s="79"/>
      <c r="C49" s="130" t="s">
        <v>47</v>
      </c>
      <c r="D49" s="130"/>
      <c r="E49" s="130"/>
      <c r="F49" s="130"/>
      <c r="G49" s="130"/>
      <c r="H49" s="54"/>
      <c r="I49" s="54"/>
      <c r="J49" s="54"/>
      <c r="K49" s="54"/>
    </row>
    <row r="50" spans="1:11" s="50" customFormat="1" ht="45" x14ac:dyDescent="0.25">
      <c r="A50" s="47" t="s">
        <v>132</v>
      </c>
      <c r="B50" s="48" t="s">
        <v>48</v>
      </c>
      <c r="C50" s="131" t="s">
        <v>49</v>
      </c>
      <c r="D50" s="131"/>
      <c r="E50" s="131"/>
      <c r="F50" s="47" t="s">
        <v>50</v>
      </c>
      <c r="G50" s="238">
        <v>0</v>
      </c>
      <c r="H50" s="54"/>
      <c r="I50" s="54"/>
      <c r="J50" s="54"/>
      <c r="K50" s="54"/>
    </row>
    <row r="51" spans="1:11" s="50" customFormat="1" ht="45" x14ac:dyDescent="0.25">
      <c r="A51" s="47" t="s">
        <v>133</v>
      </c>
      <c r="B51" s="48" t="s">
        <v>51</v>
      </c>
      <c r="C51" s="131" t="s">
        <v>52</v>
      </c>
      <c r="D51" s="131"/>
      <c r="E51" s="131"/>
      <c r="F51" s="47" t="s">
        <v>50</v>
      </c>
      <c r="G51" s="238">
        <v>0</v>
      </c>
      <c r="H51" s="54"/>
      <c r="I51" s="54"/>
      <c r="J51" s="54"/>
      <c r="K51" s="54"/>
    </row>
    <row r="52" spans="1:11" s="31" customFormat="1" ht="15" x14ac:dyDescent="0.25">
      <c r="A52" s="133" t="s">
        <v>74</v>
      </c>
      <c r="B52" s="133"/>
      <c r="C52" s="133"/>
      <c r="D52" s="133"/>
      <c r="E52" s="133"/>
      <c r="F52" s="133"/>
      <c r="G52" s="133"/>
      <c r="H52" s="42"/>
      <c r="I52" s="42"/>
      <c r="J52" s="42"/>
      <c r="K52" s="42"/>
    </row>
    <row r="53" spans="1:11" s="31" customFormat="1" ht="33.75" x14ac:dyDescent="0.25">
      <c r="A53" s="37" t="s">
        <v>75</v>
      </c>
      <c r="B53" s="112" t="s">
        <v>41</v>
      </c>
      <c r="C53" s="130" t="s">
        <v>42</v>
      </c>
      <c r="D53" s="130"/>
      <c r="E53" s="130"/>
      <c r="F53" s="37" t="s">
        <v>43</v>
      </c>
      <c r="G53" s="236">
        <v>0</v>
      </c>
      <c r="H53" s="93">
        <v>20000</v>
      </c>
      <c r="I53" s="93">
        <f>H53*G53</f>
        <v>0</v>
      </c>
      <c r="J53" s="93">
        <v>10000</v>
      </c>
      <c r="K53" s="93">
        <f>J53*G53</f>
        <v>0</v>
      </c>
    </row>
    <row r="54" spans="1:11" s="31" customFormat="1" ht="33.75" x14ac:dyDescent="0.25">
      <c r="A54" s="37" t="s">
        <v>76</v>
      </c>
      <c r="B54" s="112" t="s">
        <v>45</v>
      </c>
      <c r="C54" s="130" t="s">
        <v>46</v>
      </c>
      <c r="D54" s="130"/>
      <c r="E54" s="130"/>
      <c r="F54" s="37" t="s">
        <v>43</v>
      </c>
      <c r="G54" s="236">
        <v>0</v>
      </c>
      <c r="H54" s="93">
        <v>60000</v>
      </c>
      <c r="I54" s="93">
        <f>H54*G54</f>
        <v>0</v>
      </c>
      <c r="J54" s="93">
        <v>30000</v>
      </c>
      <c r="K54" s="93">
        <f>J54*G54</f>
        <v>0</v>
      </c>
    </row>
    <row r="55" spans="1:11" s="31" customFormat="1" ht="15" x14ac:dyDescent="0.25">
      <c r="A55" s="37"/>
      <c r="B55" s="79"/>
      <c r="C55" s="130" t="s">
        <v>47</v>
      </c>
      <c r="D55" s="130"/>
      <c r="E55" s="130"/>
      <c r="F55" s="130"/>
      <c r="G55" s="130"/>
      <c r="H55" s="54"/>
      <c r="I55" s="54"/>
      <c r="J55" s="54"/>
      <c r="K55" s="54"/>
    </row>
    <row r="56" spans="1:11" s="50" customFormat="1" ht="45" x14ac:dyDescent="0.25">
      <c r="A56" s="47" t="s">
        <v>134</v>
      </c>
      <c r="B56" s="48" t="s">
        <v>67</v>
      </c>
      <c r="C56" s="131" t="s">
        <v>68</v>
      </c>
      <c r="D56" s="131"/>
      <c r="E56" s="131"/>
      <c r="F56" s="47" t="s">
        <v>50</v>
      </c>
      <c r="G56" s="238">
        <v>0</v>
      </c>
      <c r="H56" s="78"/>
      <c r="I56" s="78"/>
      <c r="J56" s="78"/>
      <c r="K56" s="78"/>
    </row>
    <row r="57" spans="1:11" s="50" customFormat="1" ht="45" x14ac:dyDescent="0.25">
      <c r="A57" s="47" t="s">
        <v>135</v>
      </c>
      <c r="B57" s="48" t="s">
        <v>69</v>
      </c>
      <c r="C57" s="131" t="s">
        <v>70</v>
      </c>
      <c r="D57" s="131"/>
      <c r="E57" s="131"/>
      <c r="F57" s="47" t="s">
        <v>50</v>
      </c>
      <c r="G57" s="238">
        <v>0</v>
      </c>
      <c r="H57" s="78"/>
      <c r="I57" s="78"/>
      <c r="J57" s="78"/>
      <c r="K57" s="78"/>
    </row>
    <row r="58" spans="1:11" s="31" customFormat="1" ht="33.75" x14ac:dyDescent="0.25">
      <c r="A58" s="37" t="s">
        <v>77</v>
      </c>
      <c r="B58" s="112" t="s">
        <v>78</v>
      </c>
      <c r="C58" s="130" t="s">
        <v>79</v>
      </c>
      <c r="D58" s="130"/>
      <c r="E58" s="130"/>
      <c r="F58" s="37" t="s">
        <v>80</v>
      </c>
      <c r="G58" s="236">
        <v>0</v>
      </c>
      <c r="H58" s="93">
        <v>20000</v>
      </c>
      <c r="I58" s="93">
        <f>H58*G58</f>
        <v>0</v>
      </c>
      <c r="J58" s="93">
        <v>10000</v>
      </c>
      <c r="K58" s="93">
        <f>J58*G58</f>
        <v>0</v>
      </c>
    </row>
    <row r="59" spans="1:11" s="31" customFormat="1" ht="33.75" x14ac:dyDescent="0.25">
      <c r="A59" s="37" t="s">
        <v>81</v>
      </c>
      <c r="B59" s="112" t="s">
        <v>82</v>
      </c>
      <c r="C59" s="130" t="s">
        <v>83</v>
      </c>
      <c r="D59" s="130"/>
      <c r="E59" s="130"/>
      <c r="F59" s="37" t="s">
        <v>80</v>
      </c>
      <c r="G59" s="236">
        <v>0</v>
      </c>
      <c r="H59" s="93">
        <v>10000</v>
      </c>
      <c r="I59" s="93">
        <f>H59*G59</f>
        <v>0</v>
      </c>
      <c r="J59" s="93">
        <v>5000</v>
      </c>
      <c r="K59" s="93">
        <f>J59*G59</f>
        <v>0</v>
      </c>
    </row>
    <row r="60" spans="1:11" s="31" customFormat="1" ht="15" x14ac:dyDescent="0.25">
      <c r="A60" s="37"/>
      <c r="B60" s="79"/>
      <c r="C60" s="130" t="s">
        <v>84</v>
      </c>
      <c r="D60" s="130"/>
      <c r="E60" s="130"/>
      <c r="F60" s="130"/>
      <c r="G60" s="130"/>
      <c r="H60" s="42"/>
      <c r="I60" s="42"/>
      <c r="J60" s="42"/>
      <c r="K60" s="42"/>
    </row>
    <row r="61" spans="1:11" s="31" customFormat="1" ht="33.75" x14ac:dyDescent="0.25">
      <c r="A61" s="37" t="s">
        <v>85</v>
      </c>
      <c r="B61" s="112" t="s">
        <v>86</v>
      </c>
      <c r="C61" s="130" t="s">
        <v>87</v>
      </c>
      <c r="D61" s="130"/>
      <c r="E61" s="130"/>
      <c r="F61" s="37" t="s">
        <v>88</v>
      </c>
      <c r="G61" s="239">
        <v>0</v>
      </c>
      <c r="H61" s="93">
        <v>200000</v>
      </c>
      <c r="I61" s="93">
        <f>H61*G61</f>
        <v>0</v>
      </c>
      <c r="J61" s="93">
        <v>100000</v>
      </c>
      <c r="K61" s="93">
        <f>J61*G61</f>
        <v>0</v>
      </c>
    </row>
    <row r="62" spans="1:11" s="31" customFormat="1" ht="15" x14ac:dyDescent="0.25">
      <c r="A62" s="133" t="s">
        <v>89</v>
      </c>
      <c r="B62" s="133"/>
      <c r="C62" s="133"/>
      <c r="D62" s="133"/>
      <c r="E62" s="133"/>
      <c r="F62" s="133"/>
      <c r="G62" s="133"/>
      <c r="H62" s="54"/>
      <c r="I62" s="54"/>
      <c r="J62" s="54"/>
      <c r="K62" s="54"/>
    </row>
    <row r="63" spans="1:11" s="31" customFormat="1" ht="33.75" x14ac:dyDescent="0.25">
      <c r="A63" s="37" t="s">
        <v>90</v>
      </c>
      <c r="B63" s="112" t="s">
        <v>41</v>
      </c>
      <c r="C63" s="130" t="s">
        <v>42</v>
      </c>
      <c r="D63" s="130"/>
      <c r="E63" s="130"/>
      <c r="F63" s="37" t="s">
        <v>43</v>
      </c>
      <c r="G63" s="236">
        <v>0</v>
      </c>
      <c r="H63" s="93">
        <v>20000</v>
      </c>
      <c r="I63" s="93">
        <f>H63*G63</f>
        <v>0</v>
      </c>
      <c r="J63" s="93">
        <v>10000</v>
      </c>
      <c r="K63" s="93">
        <f>J63*G63</f>
        <v>0</v>
      </c>
    </row>
    <row r="64" spans="1:11" s="31" customFormat="1" ht="33.75" x14ac:dyDescent="0.25">
      <c r="A64" s="37" t="s">
        <v>91</v>
      </c>
      <c r="B64" s="112" t="s">
        <v>45</v>
      </c>
      <c r="C64" s="130" t="s">
        <v>46</v>
      </c>
      <c r="D64" s="130"/>
      <c r="E64" s="130"/>
      <c r="F64" s="37" t="s">
        <v>43</v>
      </c>
      <c r="G64" s="236">
        <v>0</v>
      </c>
      <c r="H64" s="93">
        <v>60000</v>
      </c>
      <c r="I64" s="93">
        <f>H64*G64</f>
        <v>0</v>
      </c>
      <c r="J64" s="93">
        <v>30000</v>
      </c>
      <c r="K64" s="93">
        <f>J64*G64</f>
        <v>0</v>
      </c>
    </row>
    <row r="65" spans="1:93" s="31" customFormat="1" ht="15" x14ac:dyDescent="0.25">
      <c r="A65" s="37"/>
      <c r="B65" s="79"/>
      <c r="C65" s="130" t="s">
        <v>47</v>
      </c>
      <c r="D65" s="130"/>
      <c r="E65" s="130"/>
      <c r="F65" s="130"/>
      <c r="G65" s="130"/>
      <c r="H65" s="42"/>
      <c r="I65" s="42"/>
      <c r="J65" s="42"/>
      <c r="K65" s="42"/>
    </row>
    <row r="66" spans="1:93" s="50" customFormat="1" ht="45" x14ac:dyDescent="0.25">
      <c r="A66" s="47" t="s">
        <v>136</v>
      </c>
      <c r="B66" s="48" t="s">
        <v>67</v>
      </c>
      <c r="C66" s="131" t="s">
        <v>68</v>
      </c>
      <c r="D66" s="131"/>
      <c r="E66" s="131"/>
      <c r="F66" s="47" t="s">
        <v>50</v>
      </c>
      <c r="G66" s="238">
        <v>0</v>
      </c>
      <c r="H66" s="53"/>
      <c r="I66" s="53"/>
      <c r="J66" s="53"/>
      <c r="K66" s="53"/>
    </row>
    <row r="67" spans="1:93" s="50" customFormat="1" ht="45" x14ac:dyDescent="0.25">
      <c r="A67" s="47" t="s">
        <v>137</v>
      </c>
      <c r="B67" s="48" t="s">
        <v>69</v>
      </c>
      <c r="C67" s="131" t="s">
        <v>70</v>
      </c>
      <c r="D67" s="131"/>
      <c r="E67" s="131"/>
      <c r="F67" s="47" t="s">
        <v>50</v>
      </c>
      <c r="G67" s="238">
        <v>0</v>
      </c>
      <c r="H67" s="54"/>
      <c r="I67" s="54"/>
      <c r="J67" s="54"/>
      <c r="K67" s="54"/>
    </row>
    <row r="68" spans="1:93" s="31" customFormat="1" ht="33.75" x14ac:dyDescent="0.25">
      <c r="A68" s="37" t="s">
        <v>92</v>
      </c>
      <c r="B68" s="112" t="s">
        <v>78</v>
      </c>
      <c r="C68" s="130" t="s">
        <v>79</v>
      </c>
      <c r="D68" s="130"/>
      <c r="E68" s="130"/>
      <c r="F68" s="37" t="s">
        <v>80</v>
      </c>
      <c r="G68" s="236">
        <v>0</v>
      </c>
      <c r="H68" s="93">
        <v>20000</v>
      </c>
      <c r="I68" s="93">
        <f>H68*G68</f>
        <v>0</v>
      </c>
      <c r="J68" s="93">
        <v>10000</v>
      </c>
      <c r="K68" s="93">
        <f>J68*G68</f>
        <v>0</v>
      </c>
    </row>
    <row r="69" spans="1:93" s="31" customFormat="1" ht="33.75" x14ac:dyDescent="0.25">
      <c r="A69" s="101" t="s">
        <v>93</v>
      </c>
      <c r="B69" s="102" t="s">
        <v>82</v>
      </c>
      <c r="C69" s="143" t="s">
        <v>83</v>
      </c>
      <c r="D69" s="143"/>
      <c r="E69" s="143"/>
      <c r="F69" s="101" t="s">
        <v>80</v>
      </c>
      <c r="G69" s="236">
        <v>0</v>
      </c>
      <c r="H69" s="104">
        <v>60000</v>
      </c>
      <c r="I69" s="104">
        <f>H69*G69</f>
        <v>0</v>
      </c>
      <c r="J69" s="104">
        <v>30000</v>
      </c>
      <c r="K69" s="104">
        <f>J69*G69</f>
        <v>0</v>
      </c>
    </row>
    <row r="70" spans="1:93" s="31" customFormat="1" ht="15" x14ac:dyDescent="0.25">
      <c r="A70" s="37"/>
      <c r="B70" s="79"/>
      <c r="C70" s="130" t="s">
        <v>84</v>
      </c>
      <c r="D70" s="130"/>
      <c r="E70" s="130"/>
      <c r="F70" s="130"/>
      <c r="G70" s="130"/>
      <c r="H70" s="54"/>
      <c r="I70" s="54"/>
      <c r="J70" s="54"/>
      <c r="K70" s="54"/>
    </row>
    <row r="71" spans="1:93" s="31" customFormat="1" ht="33.75" x14ac:dyDescent="0.25">
      <c r="A71" s="37" t="s">
        <v>94</v>
      </c>
      <c r="B71" s="112" t="s">
        <v>86</v>
      </c>
      <c r="C71" s="130" t="s">
        <v>87</v>
      </c>
      <c r="D71" s="130"/>
      <c r="E71" s="130"/>
      <c r="F71" s="37" t="s">
        <v>88</v>
      </c>
      <c r="G71" s="239">
        <v>0</v>
      </c>
      <c r="H71" s="93">
        <v>200000</v>
      </c>
      <c r="I71" s="93">
        <f>H71*G71</f>
        <v>0</v>
      </c>
      <c r="J71" s="93">
        <v>100000</v>
      </c>
      <c r="K71" s="93">
        <f>J71*G71</f>
        <v>0</v>
      </c>
    </row>
    <row r="72" spans="1:93" s="31" customFormat="1" ht="15" x14ac:dyDescent="0.25">
      <c r="A72" s="133" t="s">
        <v>95</v>
      </c>
      <c r="B72" s="133"/>
      <c r="C72" s="133"/>
      <c r="D72" s="133"/>
      <c r="E72" s="133"/>
      <c r="F72" s="133"/>
      <c r="G72" s="133"/>
      <c r="H72" s="114"/>
      <c r="I72" s="114"/>
      <c r="J72" s="114"/>
      <c r="K72" s="114"/>
    </row>
    <row r="73" spans="1:93" s="31" customFormat="1" ht="33.75" x14ac:dyDescent="0.25">
      <c r="A73" s="95" t="s">
        <v>96</v>
      </c>
      <c r="B73" s="94" t="s">
        <v>41</v>
      </c>
      <c r="C73" s="132" t="s">
        <v>42</v>
      </c>
      <c r="D73" s="132"/>
      <c r="E73" s="132"/>
      <c r="F73" s="95" t="s">
        <v>43</v>
      </c>
      <c r="G73" s="236">
        <v>0</v>
      </c>
      <c r="H73" s="97">
        <v>20000</v>
      </c>
      <c r="I73" s="97">
        <f>H73*G73</f>
        <v>0</v>
      </c>
      <c r="J73" s="97">
        <v>10000</v>
      </c>
      <c r="K73" s="97">
        <f>J73*G73</f>
        <v>0</v>
      </c>
    </row>
    <row r="74" spans="1:93" s="31" customFormat="1" ht="33.75" x14ac:dyDescent="0.25">
      <c r="A74" s="95" t="s">
        <v>97</v>
      </c>
      <c r="B74" s="94" t="s">
        <v>45</v>
      </c>
      <c r="C74" s="132" t="s">
        <v>46</v>
      </c>
      <c r="D74" s="132"/>
      <c r="E74" s="132"/>
      <c r="F74" s="95" t="s">
        <v>43</v>
      </c>
      <c r="G74" s="236">
        <v>0</v>
      </c>
      <c r="H74" s="97">
        <v>20000</v>
      </c>
      <c r="I74" s="97">
        <f>H74*G74</f>
        <v>0</v>
      </c>
      <c r="J74" s="97">
        <v>10000</v>
      </c>
      <c r="K74" s="97">
        <f>J74*G74</f>
        <v>0</v>
      </c>
    </row>
    <row r="75" spans="1:93" s="31" customFormat="1" ht="15" x14ac:dyDescent="0.25">
      <c r="A75" s="37"/>
      <c r="B75" s="79"/>
      <c r="C75" s="130" t="s">
        <v>98</v>
      </c>
      <c r="D75" s="130"/>
      <c r="E75" s="130"/>
      <c r="F75" s="130"/>
      <c r="G75" s="130"/>
      <c r="H75" s="54"/>
      <c r="I75" s="54"/>
      <c r="J75" s="54"/>
      <c r="K75" s="54"/>
    </row>
    <row r="76" spans="1:93" s="50" customFormat="1" ht="45" x14ac:dyDescent="0.25">
      <c r="A76" s="47" t="s">
        <v>138</v>
      </c>
      <c r="B76" s="48" t="s">
        <v>48</v>
      </c>
      <c r="C76" s="131" t="s">
        <v>49</v>
      </c>
      <c r="D76" s="131"/>
      <c r="E76" s="131"/>
      <c r="F76" s="47" t="s">
        <v>50</v>
      </c>
      <c r="G76" s="238">
        <v>0</v>
      </c>
      <c r="H76" s="54"/>
      <c r="I76" s="54"/>
      <c r="J76" s="54"/>
      <c r="K76" s="54"/>
    </row>
    <row r="77" spans="1:93" s="50" customFormat="1" ht="45" x14ac:dyDescent="0.25">
      <c r="A77" s="47" t="s">
        <v>139</v>
      </c>
      <c r="B77" s="48" t="s">
        <v>51</v>
      </c>
      <c r="C77" s="131" t="s">
        <v>52</v>
      </c>
      <c r="D77" s="131"/>
      <c r="E77" s="131"/>
      <c r="F77" s="47" t="s">
        <v>50</v>
      </c>
      <c r="G77" s="238">
        <v>0</v>
      </c>
      <c r="H77" s="54"/>
      <c r="I77" s="54"/>
      <c r="J77" s="54"/>
      <c r="K77" s="54"/>
    </row>
    <row r="78" spans="1:93" s="31" customFormat="1" ht="23.25" x14ac:dyDescent="0.25">
      <c r="A78" s="127" t="s">
        <v>99</v>
      </c>
      <c r="B78" s="128"/>
      <c r="C78" s="128"/>
      <c r="D78" s="128"/>
      <c r="E78" s="129"/>
      <c r="F78" s="76"/>
      <c r="G78" s="76"/>
      <c r="H78" s="98"/>
      <c r="I78" s="98">
        <f>I13+I17+I21+I24+I25+I35+I36+I41+I42+I47+I48+I53+I54+I58+I59+I61+I63+I64+I68+I69+I71+I73+I74</f>
        <v>9055302.6275000013</v>
      </c>
      <c r="J78" s="98"/>
      <c r="K78" s="98">
        <f>K13+K17+K21+K24+K25+K35+K36+K41+K42+K47+K48+K53+K54+K58+K59+K61+K63+K64+K68+K69+K71+K73+K74</f>
        <v>739617.09499999997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99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5" t="s">
        <v>158</v>
      </c>
      <c r="I79" s="105">
        <f>I78/1.2</f>
        <v>7546085.5229166681</v>
      </c>
      <c r="J79" s="45"/>
      <c r="K79" s="105">
        <f>K78/1.2</f>
        <v>616347.57916666672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4:E64"/>
    <mergeCell ref="C65:G65"/>
    <mergeCell ref="C66:E66"/>
    <mergeCell ref="C67:E67"/>
    <mergeCell ref="C68:E68"/>
    <mergeCell ref="C69:E69"/>
    <mergeCell ref="C58:E58"/>
    <mergeCell ref="C59:E59"/>
    <mergeCell ref="C60:G60"/>
    <mergeCell ref="C61:E61"/>
    <mergeCell ref="A62:G62"/>
    <mergeCell ref="C63:E63"/>
    <mergeCell ref="A52:G52"/>
    <mergeCell ref="C53:E53"/>
    <mergeCell ref="C54:E54"/>
    <mergeCell ref="C55:G55"/>
    <mergeCell ref="C56:E56"/>
    <mergeCell ref="C57:E57"/>
    <mergeCell ref="A46:G46"/>
    <mergeCell ref="C47:E47"/>
    <mergeCell ref="C48:E48"/>
    <mergeCell ref="C49:G49"/>
    <mergeCell ref="C50:E50"/>
    <mergeCell ref="C51:E51"/>
    <mergeCell ref="A40:G40"/>
    <mergeCell ref="C41:E41"/>
    <mergeCell ref="C42:E42"/>
    <mergeCell ref="C43:G43"/>
    <mergeCell ref="C44:E44"/>
    <mergeCell ref="C45:E45"/>
    <mergeCell ref="A34:G34"/>
    <mergeCell ref="C35:E35"/>
    <mergeCell ref="C36:E36"/>
    <mergeCell ref="C37:G37"/>
    <mergeCell ref="C38:E38"/>
    <mergeCell ref="C39:E39"/>
    <mergeCell ref="C28:E28"/>
    <mergeCell ref="A29:G29"/>
    <mergeCell ref="A30:G30"/>
    <mergeCell ref="A31:G31"/>
    <mergeCell ref="A32:G32"/>
    <mergeCell ref="A33:G33"/>
    <mergeCell ref="C22:E22"/>
    <mergeCell ref="C23:E23"/>
    <mergeCell ref="C24:E24"/>
    <mergeCell ref="C25:E25"/>
    <mergeCell ref="C26:G26"/>
    <mergeCell ref="C27:E27"/>
    <mergeCell ref="A16:G16"/>
    <mergeCell ref="C17:E17"/>
    <mergeCell ref="C18:E18"/>
    <mergeCell ref="C19:E19"/>
    <mergeCell ref="A20:G20"/>
    <mergeCell ref="C21:E21"/>
    <mergeCell ref="C10:E10"/>
    <mergeCell ref="C11:E11"/>
    <mergeCell ref="A12:G12"/>
    <mergeCell ref="C13:E13"/>
    <mergeCell ref="C14:E14"/>
    <mergeCell ref="C15:E15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opLeftCell="B1" zoomScaleNormal="100" workbookViewId="0">
      <selection activeCell="B47" sqref="B47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15" t="s">
        <v>11</v>
      </c>
      <c r="B1" s="116"/>
      <c r="C1" s="117" t="s">
        <v>13</v>
      </c>
      <c r="D1" s="117"/>
      <c r="E1" s="117"/>
      <c r="H1" s="4"/>
      <c r="I1" s="4"/>
      <c r="J1" s="4"/>
      <c r="K1" s="4"/>
    </row>
    <row r="2" spans="1:12" ht="18.75" x14ac:dyDescent="0.3">
      <c r="A2" s="123" t="s">
        <v>9</v>
      </c>
      <c r="B2" s="124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25" t="s">
        <v>2</v>
      </c>
      <c r="B4" s="126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25" t="s">
        <v>3</v>
      </c>
      <c r="B5" s="126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118" t="s">
        <v>4</v>
      </c>
      <c r="E7" s="119"/>
    </row>
    <row r="8" spans="1:12" ht="25.5" customHeight="1" x14ac:dyDescent="0.2">
      <c r="A8" s="23"/>
      <c r="B8" s="14"/>
      <c r="C8" s="24"/>
      <c r="D8" s="85" t="s">
        <v>5</v>
      </c>
      <c r="E8" s="86" t="s">
        <v>6</v>
      </c>
    </row>
    <row r="9" spans="1:12" ht="43.5" customHeight="1" x14ac:dyDescent="0.2">
      <c r="A9" s="26">
        <v>1</v>
      </c>
      <c r="B9" s="14" t="s">
        <v>148</v>
      </c>
      <c r="C9" s="24"/>
      <c r="D9" s="87">
        <v>653563.58333333326</v>
      </c>
      <c r="E9" s="88">
        <v>11405159.166666666</v>
      </c>
    </row>
    <row r="10" spans="1:12" ht="38.25" customHeight="1" thickBot="1" x14ac:dyDescent="0.25">
      <c r="A10" s="82">
        <v>2</v>
      </c>
      <c r="B10" s="83" t="s">
        <v>149</v>
      </c>
      <c r="C10" s="84"/>
      <c r="D10" s="89">
        <v>788577.75</v>
      </c>
      <c r="E10" s="90">
        <v>13836165.916666666</v>
      </c>
    </row>
    <row r="11" spans="1:12" ht="30" customHeight="1" thickTop="1" x14ac:dyDescent="0.2">
      <c r="A11" s="80">
        <v>3</v>
      </c>
      <c r="B11" s="29" t="s">
        <v>7</v>
      </c>
      <c r="C11" s="81"/>
      <c r="D11" s="91">
        <f>SUM(D9:D10)</f>
        <v>1442141.3333333333</v>
      </c>
      <c r="E11" s="91">
        <f>SUM(E9:E10)</f>
        <v>25241325.083333332</v>
      </c>
    </row>
    <row r="12" spans="1:12" ht="30" customHeight="1" x14ac:dyDescent="0.2">
      <c r="A12" s="26">
        <v>4</v>
      </c>
      <c r="B12" s="27" t="s">
        <v>150</v>
      </c>
      <c r="C12" s="25"/>
      <c r="D12" s="121">
        <f>D11+E11</f>
        <v>26683466.416666664</v>
      </c>
      <c r="E12" s="122"/>
    </row>
    <row r="13" spans="1:12" ht="30" customHeight="1" x14ac:dyDescent="0.2">
      <c r="A13" s="26">
        <v>5</v>
      </c>
      <c r="B13" s="27" t="s">
        <v>8</v>
      </c>
      <c r="C13" s="28">
        <v>0.2</v>
      </c>
      <c r="D13" s="120">
        <f>D12*0.2</f>
        <v>5336693.2833333332</v>
      </c>
      <c r="E13" s="120"/>
    </row>
    <row r="14" spans="1:12" ht="30" customHeight="1" x14ac:dyDescent="0.2">
      <c r="A14" s="26">
        <v>6</v>
      </c>
      <c r="B14" s="27" t="s">
        <v>10</v>
      </c>
      <c r="C14" s="25"/>
      <c r="D14" s="120">
        <f>D12+D13</f>
        <v>32020159.699999996</v>
      </c>
      <c r="E14" s="120"/>
    </row>
    <row r="17" spans="3:3" x14ac:dyDescent="0.2">
      <c r="C17" s="15" t="s">
        <v>159</v>
      </c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85"/>
  <sheetViews>
    <sheetView topLeftCell="A70" workbookViewId="0">
      <selection activeCell="O79" sqref="O78:O79"/>
    </sheetView>
  </sheetViews>
  <sheetFormatPr defaultColWidth="9.140625" defaultRowHeight="11.25" customHeight="1" x14ac:dyDescent="0.2"/>
  <cols>
    <col min="1" max="1" width="15" style="45" customWidth="1"/>
    <col min="2" max="2" width="25.7109375" style="45" customWidth="1"/>
    <col min="3" max="3" width="14.42578125" style="45" customWidth="1"/>
    <col min="4" max="4" width="15.42578125" style="45" customWidth="1"/>
    <col min="5" max="5" width="18.5703125" style="45" customWidth="1"/>
    <col min="6" max="6" width="12.85546875" style="45" customWidth="1"/>
    <col min="7" max="7" width="12.42578125" style="45" customWidth="1"/>
    <col min="8" max="8" width="16.140625" style="45" customWidth="1"/>
    <col min="9" max="9" width="16" style="45" customWidth="1"/>
    <col min="10" max="10" width="16.140625" style="45" customWidth="1"/>
    <col min="11" max="31" width="17.42578125" style="45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5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39" t="s">
        <v>14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40" t="s">
        <v>16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142" t="s">
        <v>18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39" t="s">
        <v>101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40" t="s">
        <v>20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5" x14ac:dyDescent="0.25">
      <c r="A9" s="34"/>
    </row>
    <row r="10" spans="1:96" s="31" customFormat="1" ht="42.75" customHeight="1" x14ac:dyDescent="0.25">
      <c r="A10" s="57" t="s">
        <v>0</v>
      </c>
      <c r="B10" s="57" t="s">
        <v>21</v>
      </c>
      <c r="C10" s="138" t="s">
        <v>22</v>
      </c>
      <c r="D10" s="138"/>
      <c r="E10" s="138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136">
        <v>3</v>
      </c>
      <c r="D11" s="136"/>
      <c r="E11" s="136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34" t="s">
        <v>25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130" t="s">
        <v>28</v>
      </c>
      <c r="D14" s="130"/>
      <c r="E14" s="130"/>
      <c r="F14" s="37" t="s">
        <v>29</v>
      </c>
      <c r="G14" s="46">
        <v>6.4989999999999997</v>
      </c>
      <c r="H14" s="92">
        <v>629000</v>
      </c>
      <c r="I14" s="92">
        <f>G14*H14</f>
        <v>4087871</v>
      </c>
      <c r="J14" s="92">
        <v>10000</v>
      </c>
      <c r="K14" s="92">
        <f>J14*G14</f>
        <v>64990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0" customFormat="1" ht="33.75" x14ac:dyDescent="0.25">
      <c r="A15" s="47" t="s">
        <v>120</v>
      </c>
      <c r="B15" s="48" t="s">
        <v>30</v>
      </c>
      <c r="C15" s="131" t="s">
        <v>31</v>
      </c>
      <c r="D15" s="131"/>
      <c r="E15" s="131"/>
      <c r="F15" s="47" t="s">
        <v>32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3.75" x14ac:dyDescent="0.25">
      <c r="A16" s="47" t="s">
        <v>121</v>
      </c>
      <c r="B16" s="48" t="s">
        <v>33</v>
      </c>
      <c r="C16" s="131" t="s">
        <v>34</v>
      </c>
      <c r="D16" s="131"/>
      <c r="E16" s="131"/>
      <c r="F16" s="47" t="s">
        <v>32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37" t="s">
        <v>35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5" x14ac:dyDescent="0.25">
      <c r="A18" s="134" t="s">
        <v>36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45.75" x14ac:dyDescent="0.25">
      <c r="A19" s="37" t="s">
        <v>37</v>
      </c>
      <c r="B19" s="38" t="s">
        <v>27</v>
      </c>
      <c r="C19" s="130" t="s">
        <v>28</v>
      </c>
      <c r="D19" s="130"/>
      <c r="E19" s="130"/>
      <c r="F19" s="37" t="s">
        <v>29</v>
      </c>
      <c r="G19" s="39">
        <v>6.8545999999999996</v>
      </c>
      <c r="H19" s="92">
        <v>629000</v>
      </c>
      <c r="I19" s="93">
        <f>H19*G19</f>
        <v>4311543.3999999994</v>
      </c>
      <c r="J19" s="93">
        <v>10000</v>
      </c>
      <c r="K19" s="93">
        <f>J19*G19</f>
        <v>68546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0" customFormat="1" ht="33.75" x14ac:dyDescent="0.25">
      <c r="A20" s="47" t="s">
        <v>122</v>
      </c>
      <c r="B20" s="48" t="s">
        <v>30</v>
      </c>
      <c r="C20" s="131" t="s">
        <v>31</v>
      </c>
      <c r="D20" s="131"/>
      <c r="E20" s="131"/>
      <c r="F20" s="47" t="s">
        <v>32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3.75" x14ac:dyDescent="0.25">
      <c r="A21" s="47" t="s">
        <v>123</v>
      </c>
      <c r="B21" s="48" t="s">
        <v>33</v>
      </c>
      <c r="C21" s="131" t="s">
        <v>34</v>
      </c>
      <c r="D21" s="131"/>
      <c r="E21" s="131"/>
      <c r="F21" s="47" t="s">
        <v>32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37" t="s">
        <v>35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5" x14ac:dyDescent="0.25">
      <c r="A23" s="134" t="s">
        <v>38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45.75" x14ac:dyDescent="0.25">
      <c r="A24" s="37" t="s">
        <v>39</v>
      </c>
      <c r="B24" s="38" t="s">
        <v>27</v>
      </c>
      <c r="C24" s="130" t="s">
        <v>28</v>
      </c>
      <c r="D24" s="130"/>
      <c r="E24" s="130"/>
      <c r="F24" s="37" t="s">
        <v>29</v>
      </c>
      <c r="G24" s="46">
        <v>6.5439999999999996</v>
      </c>
      <c r="H24" s="92">
        <v>629000</v>
      </c>
      <c r="I24" s="92">
        <f>H24*G24</f>
        <v>4116175.9999999995</v>
      </c>
      <c r="J24" s="92">
        <v>10000</v>
      </c>
      <c r="K24" s="92">
        <f>J24*G24</f>
        <v>65439.999999999993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0" customFormat="1" ht="33.75" x14ac:dyDescent="0.25">
      <c r="A25" s="47" t="s">
        <v>124</v>
      </c>
      <c r="B25" s="48" t="s">
        <v>30</v>
      </c>
      <c r="C25" s="131" t="s">
        <v>31</v>
      </c>
      <c r="D25" s="131"/>
      <c r="E25" s="131"/>
      <c r="F25" s="47" t="s">
        <v>32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3.75" x14ac:dyDescent="0.25">
      <c r="A26" s="47" t="s">
        <v>125</v>
      </c>
      <c r="B26" s="48" t="s">
        <v>33</v>
      </c>
      <c r="C26" s="131" t="s">
        <v>34</v>
      </c>
      <c r="D26" s="131"/>
      <c r="E26" s="131"/>
      <c r="F26" s="47" t="s">
        <v>32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61</v>
      </c>
      <c r="C27" s="130" t="s">
        <v>62</v>
      </c>
      <c r="D27" s="130"/>
      <c r="E27" s="130"/>
      <c r="F27" s="37" t="s">
        <v>43</v>
      </c>
      <c r="G27" s="42">
        <v>13.06</v>
      </c>
      <c r="H27" s="93">
        <v>20000</v>
      </c>
      <c r="I27" s="93">
        <f>H27*G27</f>
        <v>261200</v>
      </c>
      <c r="J27" s="93">
        <v>10000</v>
      </c>
      <c r="K27" s="93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62</v>
      </c>
      <c r="CM27" s="41"/>
    </row>
    <row r="28" spans="1:96" s="31" customFormat="1" ht="34.5" x14ac:dyDescent="0.25">
      <c r="A28" s="37" t="s">
        <v>44</v>
      </c>
      <c r="B28" s="38" t="s">
        <v>64</v>
      </c>
      <c r="C28" s="130" t="s">
        <v>65</v>
      </c>
      <c r="D28" s="130"/>
      <c r="E28" s="130"/>
      <c r="F28" s="37" t="s">
        <v>43</v>
      </c>
      <c r="G28" s="42">
        <v>13.06</v>
      </c>
      <c r="H28" s="93">
        <v>60000</v>
      </c>
      <c r="I28" s="93">
        <f>H28*G28</f>
        <v>783600</v>
      </c>
      <c r="J28" s="93">
        <v>30000</v>
      </c>
      <c r="K28" s="93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65</v>
      </c>
      <c r="CM28" s="41"/>
    </row>
    <row r="29" spans="1:96" s="50" customFormat="1" ht="45" x14ac:dyDescent="0.25">
      <c r="A29" s="47" t="s">
        <v>126</v>
      </c>
      <c r="B29" s="48" t="s">
        <v>102</v>
      </c>
      <c r="C29" s="131" t="s">
        <v>103</v>
      </c>
      <c r="D29" s="131"/>
      <c r="E29" s="131"/>
      <c r="F29" s="47" t="s">
        <v>50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103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5" x14ac:dyDescent="0.25">
      <c r="A30" s="47" t="s">
        <v>127</v>
      </c>
      <c r="B30" s="48" t="s">
        <v>104</v>
      </c>
      <c r="C30" s="131" t="s">
        <v>70</v>
      </c>
      <c r="D30" s="131"/>
      <c r="E30" s="131"/>
      <c r="F30" s="47" t="s">
        <v>50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70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34" t="s">
        <v>53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5" x14ac:dyDescent="0.25">
      <c r="A32" s="135" t="s">
        <v>155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105</v>
      </c>
    </row>
    <row r="33" spans="1:96" s="31" customFormat="1" ht="15" x14ac:dyDescent="0.25">
      <c r="A33" s="135" t="s">
        <v>156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106</v>
      </c>
    </row>
    <row r="34" spans="1:96" s="31" customFormat="1" ht="15" x14ac:dyDescent="0.25">
      <c r="A34" s="135" t="s">
        <v>157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107</v>
      </c>
    </row>
    <row r="35" spans="1:96" s="31" customFormat="1" ht="15" x14ac:dyDescent="0.25">
      <c r="A35" s="134" t="s">
        <v>108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108</v>
      </c>
      <c r="CM35" s="41"/>
      <c r="CN35" s="43"/>
    </row>
    <row r="36" spans="1:96" s="31" customFormat="1" ht="15" x14ac:dyDescent="0.25">
      <c r="A36" s="133" t="s">
        <v>55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55</v>
      </c>
    </row>
    <row r="37" spans="1:96" s="31" customFormat="1" ht="34.5" x14ac:dyDescent="0.25">
      <c r="A37" s="37" t="s">
        <v>56</v>
      </c>
      <c r="B37" s="38" t="s">
        <v>41</v>
      </c>
      <c r="C37" s="130" t="s">
        <v>42</v>
      </c>
      <c r="D37" s="130"/>
      <c r="E37" s="130"/>
      <c r="F37" s="37" t="s">
        <v>43</v>
      </c>
      <c r="G37" s="42">
        <v>2.96</v>
      </c>
      <c r="H37" s="93">
        <v>20000</v>
      </c>
      <c r="I37" s="93">
        <f>H37*G37</f>
        <v>59200</v>
      </c>
      <c r="J37" s="93">
        <v>10000</v>
      </c>
      <c r="K37" s="93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3"/>
    </row>
    <row r="38" spans="1:96" s="31" customFormat="1" ht="34.5" x14ac:dyDescent="0.25">
      <c r="A38" s="37" t="s">
        <v>57</v>
      </c>
      <c r="B38" s="38" t="s">
        <v>45</v>
      </c>
      <c r="C38" s="130" t="s">
        <v>46</v>
      </c>
      <c r="D38" s="130"/>
      <c r="E38" s="130"/>
      <c r="F38" s="37" t="s">
        <v>43</v>
      </c>
      <c r="G38" s="42">
        <v>-2.96</v>
      </c>
      <c r="H38" s="93">
        <v>8000</v>
      </c>
      <c r="I38" s="93">
        <f>H38*G38</f>
        <v>-23680</v>
      </c>
      <c r="J38" s="93">
        <v>4000</v>
      </c>
      <c r="K38" s="93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3"/>
    </row>
    <row r="39" spans="1:96" s="50" customFormat="1" ht="45" x14ac:dyDescent="0.25">
      <c r="A39" s="47" t="s">
        <v>128</v>
      </c>
      <c r="B39" s="48" t="s">
        <v>48</v>
      </c>
      <c r="C39" s="131" t="s">
        <v>49</v>
      </c>
      <c r="D39" s="131"/>
      <c r="E39" s="131"/>
      <c r="F39" s="47" t="s">
        <v>50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5" x14ac:dyDescent="0.25">
      <c r="A40" s="47" t="s">
        <v>129</v>
      </c>
      <c r="B40" s="48" t="s">
        <v>51</v>
      </c>
      <c r="C40" s="131" t="s">
        <v>52</v>
      </c>
      <c r="D40" s="131"/>
      <c r="E40" s="131"/>
      <c r="F40" s="47" t="s">
        <v>50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5" x14ac:dyDescent="0.25">
      <c r="A41" s="133" t="s">
        <v>59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59</v>
      </c>
    </row>
    <row r="42" spans="1:96" s="31" customFormat="1" ht="42" customHeight="1" x14ac:dyDescent="0.25">
      <c r="A42" s="37" t="s">
        <v>60</v>
      </c>
      <c r="B42" s="38" t="s">
        <v>61</v>
      </c>
      <c r="C42" s="130" t="s">
        <v>62</v>
      </c>
      <c r="D42" s="130"/>
      <c r="E42" s="130"/>
      <c r="F42" s="37" t="s">
        <v>43</v>
      </c>
      <c r="G42" s="42">
        <v>0.24</v>
      </c>
      <c r="H42" s="93">
        <v>20000</v>
      </c>
      <c r="I42" s="93">
        <f>H42*G42</f>
        <v>4800</v>
      </c>
      <c r="J42" s="93">
        <v>10000</v>
      </c>
      <c r="K42" s="93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62</v>
      </c>
      <c r="CM42" s="41"/>
      <c r="CN42" s="43"/>
    </row>
    <row r="43" spans="1:96" s="31" customFormat="1" ht="34.5" x14ac:dyDescent="0.25">
      <c r="A43" s="37" t="s">
        <v>63</v>
      </c>
      <c r="B43" s="38" t="s">
        <v>64</v>
      </c>
      <c r="C43" s="130" t="s">
        <v>65</v>
      </c>
      <c r="D43" s="130"/>
      <c r="E43" s="130"/>
      <c r="F43" s="37" t="s">
        <v>43</v>
      </c>
      <c r="G43" s="42">
        <v>0.24</v>
      </c>
      <c r="H43" s="93">
        <v>80000</v>
      </c>
      <c r="I43" s="93">
        <f>H43*G43</f>
        <v>19200</v>
      </c>
      <c r="J43" s="93">
        <v>40000</v>
      </c>
      <c r="K43" s="93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65</v>
      </c>
      <c r="CM43" s="41"/>
      <c r="CN43" s="43"/>
    </row>
    <row r="44" spans="1:96" s="50" customFormat="1" ht="45" x14ac:dyDescent="0.25">
      <c r="A44" s="47" t="s">
        <v>130</v>
      </c>
      <c r="B44" s="48" t="s">
        <v>67</v>
      </c>
      <c r="C44" s="131" t="s">
        <v>68</v>
      </c>
      <c r="D44" s="131"/>
      <c r="E44" s="131"/>
      <c r="F44" s="47" t="s">
        <v>50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68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5" x14ac:dyDescent="0.25">
      <c r="A45" s="47" t="s">
        <v>131</v>
      </c>
      <c r="B45" s="48" t="s">
        <v>69</v>
      </c>
      <c r="C45" s="131" t="s">
        <v>70</v>
      </c>
      <c r="D45" s="131"/>
      <c r="E45" s="131"/>
      <c r="F45" s="47" t="s">
        <v>50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70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5" x14ac:dyDescent="0.25">
      <c r="A46" s="133" t="s">
        <v>71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71</v>
      </c>
    </row>
    <row r="47" spans="1:96" s="31" customFormat="1" ht="34.5" x14ac:dyDescent="0.25">
      <c r="A47" s="37" t="s">
        <v>72</v>
      </c>
      <c r="B47" s="38" t="s">
        <v>41</v>
      </c>
      <c r="C47" s="130" t="s">
        <v>42</v>
      </c>
      <c r="D47" s="130"/>
      <c r="E47" s="130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3"/>
    </row>
    <row r="48" spans="1:96" s="31" customFormat="1" ht="34.5" x14ac:dyDescent="0.25">
      <c r="A48" s="37" t="s">
        <v>73</v>
      </c>
      <c r="B48" s="38" t="s">
        <v>45</v>
      </c>
      <c r="C48" s="130" t="s">
        <v>46</v>
      </c>
      <c r="D48" s="130"/>
      <c r="E48" s="130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3"/>
    </row>
    <row r="49" spans="1:96" s="50" customFormat="1" ht="45" x14ac:dyDescent="0.25">
      <c r="A49" s="47" t="s">
        <v>132</v>
      </c>
      <c r="B49" s="48" t="s">
        <v>48</v>
      </c>
      <c r="C49" s="131" t="s">
        <v>49</v>
      </c>
      <c r="D49" s="131"/>
      <c r="E49" s="131"/>
      <c r="F49" s="47" t="s">
        <v>50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5" x14ac:dyDescent="0.25">
      <c r="A50" s="47" t="s">
        <v>133</v>
      </c>
      <c r="B50" s="48" t="s">
        <v>51</v>
      </c>
      <c r="C50" s="131" t="s">
        <v>52</v>
      </c>
      <c r="D50" s="131"/>
      <c r="E50" s="131"/>
      <c r="F50" s="47" t="s">
        <v>50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5" x14ac:dyDescent="0.25">
      <c r="A51" s="133" t="s">
        <v>109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109</v>
      </c>
    </row>
    <row r="52" spans="1:96" s="31" customFormat="1" ht="45.75" x14ac:dyDescent="0.25">
      <c r="A52" s="37" t="s">
        <v>75</v>
      </c>
      <c r="B52" s="38" t="s">
        <v>61</v>
      </c>
      <c r="C52" s="130" t="s">
        <v>62</v>
      </c>
      <c r="D52" s="130"/>
      <c r="E52" s="130"/>
      <c r="F52" s="37" t="s">
        <v>43</v>
      </c>
      <c r="G52" s="42">
        <v>0.16</v>
      </c>
      <c r="H52" s="93">
        <v>20000</v>
      </c>
      <c r="I52" s="93">
        <f>H52*G52</f>
        <v>3200</v>
      </c>
      <c r="J52" s="93">
        <v>10000</v>
      </c>
      <c r="K52" s="93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62</v>
      </c>
      <c r="CM52" s="41"/>
      <c r="CN52" s="43"/>
    </row>
    <row r="53" spans="1:96" s="31" customFormat="1" ht="34.5" x14ac:dyDescent="0.25">
      <c r="A53" s="37" t="s">
        <v>76</v>
      </c>
      <c r="B53" s="38" t="s">
        <v>64</v>
      </c>
      <c r="C53" s="130" t="s">
        <v>65</v>
      </c>
      <c r="D53" s="130"/>
      <c r="E53" s="130"/>
      <c r="F53" s="37" t="s">
        <v>43</v>
      </c>
      <c r="G53" s="42">
        <v>0.16</v>
      </c>
      <c r="H53" s="93">
        <v>60000</v>
      </c>
      <c r="I53" s="93">
        <f>H53*G53</f>
        <v>9600</v>
      </c>
      <c r="J53" s="93">
        <v>30000</v>
      </c>
      <c r="K53" s="93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65</v>
      </c>
      <c r="CM53" s="41"/>
      <c r="CN53" s="43"/>
    </row>
    <row r="54" spans="1:96" s="50" customFormat="1" ht="45" x14ac:dyDescent="0.25">
      <c r="A54" s="47" t="s">
        <v>134</v>
      </c>
      <c r="B54" s="48" t="s">
        <v>67</v>
      </c>
      <c r="C54" s="131" t="s">
        <v>68</v>
      </c>
      <c r="D54" s="131"/>
      <c r="E54" s="131"/>
      <c r="F54" s="47" t="s">
        <v>50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68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5" x14ac:dyDescent="0.25">
      <c r="A55" s="47" t="s">
        <v>135</v>
      </c>
      <c r="B55" s="48" t="s">
        <v>69</v>
      </c>
      <c r="C55" s="131" t="s">
        <v>70</v>
      </c>
      <c r="D55" s="131"/>
      <c r="E55" s="131"/>
      <c r="F55" s="47" t="s">
        <v>50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70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5.75" x14ac:dyDescent="0.25">
      <c r="A56" s="37" t="s">
        <v>77</v>
      </c>
      <c r="B56" s="38" t="s">
        <v>78</v>
      </c>
      <c r="C56" s="130" t="s">
        <v>79</v>
      </c>
      <c r="D56" s="130"/>
      <c r="E56" s="130"/>
      <c r="F56" s="37" t="s">
        <v>80</v>
      </c>
      <c r="G56" s="42">
        <v>0.08</v>
      </c>
      <c r="H56" s="93">
        <v>20000</v>
      </c>
      <c r="I56" s="93">
        <f>H56*G56</f>
        <v>1600</v>
      </c>
      <c r="J56" s="93">
        <v>10000</v>
      </c>
      <c r="K56" s="93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79</v>
      </c>
      <c r="CM56" s="41"/>
      <c r="CN56" s="43"/>
    </row>
    <row r="57" spans="1:96" s="31" customFormat="1" ht="34.5" x14ac:dyDescent="0.25">
      <c r="A57" s="37" t="s">
        <v>81</v>
      </c>
      <c r="B57" s="38" t="s">
        <v>82</v>
      </c>
      <c r="C57" s="130" t="s">
        <v>83</v>
      </c>
      <c r="D57" s="130"/>
      <c r="E57" s="130"/>
      <c r="F57" s="37" t="s">
        <v>80</v>
      </c>
      <c r="G57" s="42">
        <v>-0.08</v>
      </c>
      <c r="H57" s="93">
        <v>10000</v>
      </c>
      <c r="I57" s="93">
        <f>H57*G57</f>
        <v>-800</v>
      </c>
      <c r="J57" s="93">
        <v>5000</v>
      </c>
      <c r="K57" s="93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83</v>
      </c>
      <c r="CM57" s="41"/>
      <c r="CN57" s="43"/>
    </row>
    <row r="58" spans="1:96" s="31" customFormat="1" ht="33.75" x14ac:dyDescent="0.25">
      <c r="A58" s="37" t="s">
        <v>85</v>
      </c>
      <c r="B58" s="38" t="s">
        <v>86</v>
      </c>
      <c r="C58" s="130" t="s">
        <v>87</v>
      </c>
      <c r="D58" s="130"/>
      <c r="E58" s="130"/>
      <c r="F58" s="37" t="s">
        <v>88</v>
      </c>
      <c r="G58" s="44">
        <v>2.317E-3</v>
      </c>
      <c r="H58" s="93">
        <v>200000</v>
      </c>
      <c r="I58" s="93">
        <f>H58*G58</f>
        <v>463.40000000000003</v>
      </c>
      <c r="J58" s="93">
        <v>100000</v>
      </c>
      <c r="K58" s="93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87</v>
      </c>
      <c r="CM58" s="41"/>
      <c r="CN58" s="43"/>
    </row>
    <row r="59" spans="1:96" s="31" customFormat="1" ht="15" x14ac:dyDescent="0.25">
      <c r="A59" s="133" t="s">
        <v>89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89</v>
      </c>
    </row>
    <row r="60" spans="1:96" s="31" customFormat="1" ht="45.75" x14ac:dyDescent="0.25">
      <c r="A60" s="37" t="s">
        <v>90</v>
      </c>
      <c r="B60" s="38" t="s">
        <v>61</v>
      </c>
      <c r="C60" s="130" t="s">
        <v>62</v>
      </c>
      <c r="D60" s="130"/>
      <c r="E60" s="130"/>
      <c r="F60" s="37" t="s">
        <v>43</v>
      </c>
      <c r="G60" s="42">
        <v>0.18</v>
      </c>
      <c r="H60" s="93">
        <v>20000</v>
      </c>
      <c r="I60" s="93">
        <f>H60*G60</f>
        <v>3600</v>
      </c>
      <c r="J60" s="93">
        <v>10000</v>
      </c>
      <c r="K60" s="93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62</v>
      </c>
      <c r="CM60" s="41"/>
      <c r="CN60" s="43"/>
    </row>
    <row r="61" spans="1:96" s="31" customFormat="1" ht="34.5" x14ac:dyDescent="0.25">
      <c r="A61" s="37" t="s">
        <v>91</v>
      </c>
      <c r="B61" s="38" t="s">
        <v>64</v>
      </c>
      <c r="C61" s="130" t="s">
        <v>65</v>
      </c>
      <c r="D61" s="130"/>
      <c r="E61" s="130"/>
      <c r="F61" s="37" t="s">
        <v>43</v>
      </c>
      <c r="G61" s="42">
        <v>0.18</v>
      </c>
      <c r="H61" s="93">
        <v>60000</v>
      </c>
      <c r="I61" s="93">
        <f>H61*G61</f>
        <v>10800</v>
      </c>
      <c r="J61" s="93">
        <v>30000</v>
      </c>
      <c r="K61" s="93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65</v>
      </c>
      <c r="CM61" s="41"/>
      <c r="CN61" s="43"/>
    </row>
    <row r="62" spans="1:96" s="50" customFormat="1" ht="45" x14ac:dyDescent="0.25">
      <c r="A62" s="47" t="s">
        <v>136</v>
      </c>
      <c r="B62" s="48" t="s">
        <v>67</v>
      </c>
      <c r="C62" s="131" t="s">
        <v>68</v>
      </c>
      <c r="D62" s="131"/>
      <c r="E62" s="131"/>
      <c r="F62" s="47" t="s">
        <v>50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68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5" x14ac:dyDescent="0.25">
      <c r="A63" s="47" t="s">
        <v>137</v>
      </c>
      <c r="B63" s="48" t="s">
        <v>69</v>
      </c>
      <c r="C63" s="131" t="s">
        <v>70</v>
      </c>
      <c r="D63" s="131"/>
      <c r="E63" s="131"/>
      <c r="F63" s="47" t="s">
        <v>50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70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5.75" x14ac:dyDescent="0.25">
      <c r="A64" s="37" t="s">
        <v>92</v>
      </c>
      <c r="B64" s="38" t="s">
        <v>78</v>
      </c>
      <c r="C64" s="130" t="s">
        <v>79</v>
      </c>
      <c r="D64" s="130"/>
      <c r="E64" s="130"/>
      <c r="F64" s="37" t="s">
        <v>80</v>
      </c>
      <c r="G64" s="42">
        <v>0.18</v>
      </c>
      <c r="H64" s="93">
        <v>20000</v>
      </c>
      <c r="I64" s="93">
        <f>H64*G64</f>
        <v>3600</v>
      </c>
      <c r="J64" s="93">
        <v>10000</v>
      </c>
      <c r="K64" s="93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79</v>
      </c>
      <c r="CM64" s="41"/>
      <c r="CN64" s="43"/>
    </row>
    <row r="65" spans="1:96" s="31" customFormat="1" ht="34.5" x14ac:dyDescent="0.25">
      <c r="A65" s="37" t="s">
        <v>93</v>
      </c>
      <c r="B65" s="38" t="s">
        <v>82</v>
      </c>
      <c r="C65" s="130" t="s">
        <v>83</v>
      </c>
      <c r="D65" s="130"/>
      <c r="E65" s="130"/>
      <c r="F65" s="37" t="s">
        <v>80</v>
      </c>
      <c r="G65" s="42">
        <v>-0.18</v>
      </c>
      <c r="H65" s="93">
        <v>10000</v>
      </c>
      <c r="I65" s="93">
        <f>H65*G65</f>
        <v>-1800</v>
      </c>
      <c r="J65" s="93">
        <v>5000</v>
      </c>
      <c r="K65" s="93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83</v>
      </c>
      <c r="CM65" s="41"/>
      <c r="CN65" s="43"/>
    </row>
    <row r="66" spans="1:96" s="31" customFormat="1" ht="33.75" x14ac:dyDescent="0.25">
      <c r="A66" s="37" t="s">
        <v>94</v>
      </c>
      <c r="B66" s="38" t="s">
        <v>86</v>
      </c>
      <c r="C66" s="130" t="s">
        <v>87</v>
      </c>
      <c r="D66" s="130"/>
      <c r="E66" s="130"/>
      <c r="F66" s="37" t="s">
        <v>88</v>
      </c>
      <c r="G66" s="44">
        <v>4.0860000000000002E-3</v>
      </c>
      <c r="H66" s="93">
        <v>200000</v>
      </c>
      <c r="I66" s="93">
        <f>H66*G66</f>
        <v>817.2</v>
      </c>
      <c r="J66" s="93">
        <v>100000</v>
      </c>
      <c r="K66" s="93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87</v>
      </c>
      <c r="CM66" s="41"/>
      <c r="CN66" s="43"/>
    </row>
    <row r="67" spans="1:96" s="31" customFormat="1" ht="15" x14ac:dyDescent="0.25">
      <c r="A67" s="133" t="s">
        <v>110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110</v>
      </c>
    </row>
    <row r="68" spans="1:96" s="31" customFormat="1" ht="34.5" x14ac:dyDescent="0.25">
      <c r="A68" s="37" t="s">
        <v>96</v>
      </c>
      <c r="B68" s="38" t="s">
        <v>41</v>
      </c>
      <c r="C68" s="130" t="s">
        <v>42</v>
      </c>
      <c r="D68" s="130"/>
      <c r="E68" s="130"/>
      <c r="F68" s="37" t="s">
        <v>43</v>
      </c>
      <c r="G68" s="42">
        <v>0.04</v>
      </c>
      <c r="H68" s="93">
        <v>20000</v>
      </c>
      <c r="I68" s="93">
        <f>H68*G68</f>
        <v>800</v>
      </c>
      <c r="J68" s="93">
        <v>10000</v>
      </c>
      <c r="K68" s="93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3"/>
    </row>
    <row r="69" spans="1:96" s="31" customFormat="1" ht="34.5" x14ac:dyDescent="0.25">
      <c r="A69" s="37" t="s">
        <v>97</v>
      </c>
      <c r="B69" s="38" t="s">
        <v>45</v>
      </c>
      <c r="C69" s="130" t="s">
        <v>46</v>
      </c>
      <c r="D69" s="130"/>
      <c r="E69" s="130"/>
      <c r="F69" s="37" t="s">
        <v>43</v>
      </c>
      <c r="G69" s="42">
        <v>0.04</v>
      </c>
      <c r="H69" s="93">
        <v>60000</v>
      </c>
      <c r="I69" s="93">
        <f>H69*G69</f>
        <v>2400</v>
      </c>
      <c r="J69" s="93">
        <v>30000</v>
      </c>
      <c r="K69" s="93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3"/>
    </row>
    <row r="70" spans="1:96" s="50" customFormat="1" ht="45" x14ac:dyDescent="0.25">
      <c r="A70" s="47" t="s">
        <v>138</v>
      </c>
      <c r="B70" s="48" t="s">
        <v>48</v>
      </c>
      <c r="C70" s="131" t="s">
        <v>49</v>
      </c>
      <c r="D70" s="131"/>
      <c r="E70" s="131"/>
      <c r="F70" s="47" t="s">
        <v>50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5" x14ac:dyDescent="0.25">
      <c r="A71" s="47" t="s">
        <v>139</v>
      </c>
      <c r="B71" s="48" t="s">
        <v>51</v>
      </c>
      <c r="C71" s="131" t="s">
        <v>52</v>
      </c>
      <c r="D71" s="131"/>
      <c r="E71" s="131"/>
      <c r="F71" s="47" t="s">
        <v>50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5" x14ac:dyDescent="0.25">
      <c r="A72" s="133" t="s">
        <v>95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95</v>
      </c>
    </row>
    <row r="73" spans="1:96" s="31" customFormat="1" ht="34.5" x14ac:dyDescent="0.25">
      <c r="A73" s="37" t="s">
        <v>111</v>
      </c>
      <c r="B73" s="94" t="s">
        <v>41</v>
      </c>
      <c r="C73" s="132" t="s">
        <v>42</v>
      </c>
      <c r="D73" s="132"/>
      <c r="E73" s="132"/>
      <c r="F73" s="95" t="s">
        <v>43</v>
      </c>
      <c r="G73" s="96">
        <v>0.24</v>
      </c>
      <c r="H73" s="97">
        <v>20000</v>
      </c>
      <c r="I73" s="97">
        <f>H73*G73</f>
        <v>4800</v>
      </c>
      <c r="J73" s="97">
        <v>10000</v>
      </c>
      <c r="K73" s="97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3"/>
    </row>
    <row r="74" spans="1:96" s="31" customFormat="1" ht="34.5" x14ac:dyDescent="0.25">
      <c r="A74" s="37" t="s">
        <v>112</v>
      </c>
      <c r="B74" s="94" t="s">
        <v>45</v>
      </c>
      <c r="C74" s="132" t="s">
        <v>46</v>
      </c>
      <c r="D74" s="132"/>
      <c r="E74" s="132"/>
      <c r="F74" s="95" t="s">
        <v>43</v>
      </c>
      <c r="G74" s="96">
        <v>0.24</v>
      </c>
      <c r="H74" s="97">
        <v>20000</v>
      </c>
      <c r="I74" s="97">
        <f>H74*G74</f>
        <v>4800</v>
      </c>
      <c r="J74" s="97">
        <v>10000</v>
      </c>
      <c r="K74" s="97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3"/>
    </row>
    <row r="75" spans="1:96" s="50" customFormat="1" ht="45" x14ac:dyDescent="0.25">
      <c r="A75" s="47" t="s">
        <v>140</v>
      </c>
      <c r="B75" s="48" t="s">
        <v>48</v>
      </c>
      <c r="C75" s="131" t="s">
        <v>49</v>
      </c>
      <c r="D75" s="131"/>
      <c r="E75" s="131"/>
      <c r="F75" s="47" t="s">
        <v>50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5" x14ac:dyDescent="0.25">
      <c r="A76" s="47" t="s">
        <v>141</v>
      </c>
      <c r="B76" s="48" t="s">
        <v>51</v>
      </c>
      <c r="C76" s="131" t="s">
        <v>52</v>
      </c>
      <c r="D76" s="131"/>
      <c r="E76" s="131"/>
      <c r="F76" s="47" t="s">
        <v>50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5" x14ac:dyDescent="0.25">
      <c r="A77" s="133" t="s">
        <v>113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113</v>
      </c>
    </row>
    <row r="78" spans="1:96" s="31" customFormat="1" ht="34.5" x14ac:dyDescent="0.25">
      <c r="A78" s="37" t="s">
        <v>114</v>
      </c>
      <c r="B78" s="38" t="s">
        <v>41</v>
      </c>
      <c r="C78" s="130" t="s">
        <v>42</v>
      </c>
      <c r="D78" s="130"/>
      <c r="E78" s="130"/>
      <c r="F78" s="37" t="s">
        <v>43</v>
      </c>
      <c r="G78" s="42">
        <v>0.04</v>
      </c>
      <c r="H78" s="93">
        <v>20000</v>
      </c>
      <c r="I78" s="93">
        <f>H78*G78</f>
        <v>800</v>
      </c>
      <c r="J78" s="93">
        <v>10000</v>
      </c>
      <c r="K78" s="93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3"/>
    </row>
    <row r="79" spans="1:96" s="31" customFormat="1" ht="34.5" x14ac:dyDescent="0.25">
      <c r="A79" s="37" t="s">
        <v>115</v>
      </c>
      <c r="B79" s="38" t="s">
        <v>45</v>
      </c>
      <c r="C79" s="130" t="s">
        <v>46</v>
      </c>
      <c r="D79" s="130"/>
      <c r="E79" s="130"/>
      <c r="F79" s="37" t="s">
        <v>43</v>
      </c>
      <c r="G79" s="42">
        <v>0.04</v>
      </c>
      <c r="H79" s="93">
        <v>60000</v>
      </c>
      <c r="I79" s="93">
        <f>H79*G79</f>
        <v>2400</v>
      </c>
      <c r="J79" s="93">
        <v>30000</v>
      </c>
      <c r="K79" s="93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3"/>
    </row>
    <row r="80" spans="1:96" s="50" customFormat="1" ht="45" x14ac:dyDescent="0.25">
      <c r="A80" s="47" t="s">
        <v>142</v>
      </c>
      <c r="B80" s="48" t="s">
        <v>48</v>
      </c>
      <c r="C80" s="131" t="s">
        <v>49</v>
      </c>
      <c r="D80" s="131"/>
      <c r="E80" s="131"/>
      <c r="F80" s="47" t="s">
        <v>50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5" x14ac:dyDescent="0.25">
      <c r="A81" s="47" t="s">
        <v>143</v>
      </c>
      <c r="B81" s="48" t="s">
        <v>51</v>
      </c>
      <c r="C81" s="131" t="s">
        <v>52</v>
      </c>
      <c r="D81" s="131"/>
      <c r="E81" s="131"/>
      <c r="F81" s="47" t="s">
        <v>50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5" x14ac:dyDescent="0.25">
      <c r="A82" s="127" t="s">
        <v>99</v>
      </c>
      <c r="B82" s="128"/>
      <c r="C82" s="128"/>
      <c r="D82" s="128"/>
      <c r="E82" s="129"/>
      <c r="F82" s="76"/>
      <c r="G82" s="76"/>
      <c r="H82" s="76"/>
      <c r="I82" s="98">
        <f>I14+I19+I24+I27+I28+I37+I38+I42+I43+I47+I48+I52+I53+I56+I57+I58+I60+I61+I64+I65+I66+I68+I69+I73+I74+I78+I79</f>
        <v>13686190.999999998</v>
      </c>
      <c r="J82" s="76"/>
      <c r="K82" s="98">
        <f>K14+K19+K24+K27+K28+K37+K38+K42+K43+K47+K48+K52+K53+K56+K57+K58+K60+K61+K64+K65+K66+K68+K69+K73+K74+K78+K79</f>
        <v>784276.29999999993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99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158</v>
      </c>
      <c r="I83" s="105">
        <f>I82/1.2</f>
        <v>11405159.166666666</v>
      </c>
      <c r="J83" s="30"/>
      <c r="K83" s="105">
        <f>K82/1.2</f>
        <v>653563.58333333326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O79"/>
  <sheetViews>
    <sheetView topLeftCell="C66" workbookViewId="0">
      <selection activeCell="I79" sqref="I79"/>
    </sheetView>
  </sheetViews>
  <sheetFormatPr defaultColWidth="9.140625" defaultRowHeight="11.25" customHeight="1" x14ac:dyDescent="0.2"/>
  <cols>
    <col min="1" max="1" width="23" style="45" customWidth="1"/>
    <col min="2" max="2" width="34.5703125" style="45" customWidth="1"/>
    <col min="3" max="3" width="16.7109375" style="45" customWidth="1"/>
    <col min="4" max="4" width="10.42578125" style="45" customWidth="1"/>
    <col min="5" max="5" width="19" style="45" customWidth="1"/>
    <col min="6" max="6" width="14.42578125" style="45" customWidth="1"/>
    <col min="7" max="7" width="17.7109375" style="45" customWidth="1"/>
    <col min="8" max="8" width="19.5703125" style="45" customWidth="1"/>
    <col min="9" max="9" width="19.28515625" style="45" customWidth="1"/>
    <col min="10" max="10" width="20.140625" style="45" customWidth="1"/>
    <col min="11" max="11" width="21.5703125" style="45" customWidth="1"/>
    <col min="12" max="16384" width="9.140625" style="45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39" t="s">
        <v>14</v>
      </c>
      <c r="B2" s="139"/>
      <c r="C2" s="139"/>
      <c r="D2" s="139"/>
      <c r="E2" s="139"/>
      <c r="F2" s="139"/>
      <c r="G2" s="139"/>
      <c r="H2" s="58"/>
      <c r="I2" s="58"/>
      <c r="J2" s="58"/>
      <c r="K2" s="58"/>
    </row>
    <row r="3" spans="1:11" s="31" customFormat="1" ht="15" x14ac:dyDescent="0.25">
      <c r="A3" s="140" t="s">
        <v>16</v>
      </c>
      <c r="B3" s="140"/>
      <c r="C3" s="140"/>
      <c r="D3" s="140"/>
      <c r="E3" s="140"/>
      <c r="F3" s="140"/>
      <c r="G3" s="140"/>
      <c r="H3" s="59"/>
      <c r="I3" s="59"/>
      <c r="J3" s="59"/>
      <c r="K3" s="59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41" t="s">
        <v>17</v>
      </c>
      <c r="B5" s="141"/>
      <c r="C5" s="141"/>
      <c r="D5" s="141"/>
      <c r="E5" s="141"/>
      <c r="F5" s="141"/>
      <c r="G5" s="141"/>
      <c r="H5" s="60"/>
      <c r="I5" s="60"/>
      <c r="J5" s="60"/>
      <c r="K5" s="60"/>
    </row>
    <row r="6" spans="1:11" s="31" customFormat="1" ht="21" customHeight="1" x14ac:dyDescent="0.25">
      <c r="A6" s="142" t="s">
        <v>18</v>
      </c>
      <c r="B6" s="142"/>
      <c r="C6" s="142"/>
      <c r="D6" s="142"/>
      <c r="E6" s="142"/>
      <c r="F6" s="142"/>
      <c r="G6" s="142"/>
      <c r="H6" s="33"/>
      <c r="I6" s="33"/>
      <c r="J6" s="33"/>
      <c r="K6" s="33"/>
    </row>
    <row r="7" spans="1:11" s="31" customFormat="1" ht="15" x14ac:dyDescent="0.25">
      <c r="A7" s="139" t="s">
        <v>19</v>
      </c>
      <c r="B7" s="139"/>
      <c r="C7" s="139"/>
      <c r="D7" s="139"/>
      <c r="E7" s="139"/>
      <c r="F7" s="139"/>
      <c r="G7" s="139"/>
      <c r="H7" s="58"/>
      <c r="I7" s="58"/>
      <c r="J7" s="58"/>
      <c r="K7" s="58"/>
    </row>
    <row r="8" spans="1:11" s="31" customFormat="1" ht="15.75" customHeight="1" x14ac:dyDescent="0.25">
      <c r="A8" s="140" t="s">
        <v>20</v>
      </c>
      <c r="B8" s="140"/>
      <c r="C8" s="140"/>
      <c r="D8" s="140"/>
      <c r="E8" s="140"/>
      <c r="F8" s="140"/>
      <c r="G8" s="140"/>
      <c r="H8" s="59"/>
      <c r="I8" s="59"/>
      <c r="J8" s="59"/>
      <c r="K8" s="59"/>
    </row>
    <row r="9" spans="1:11" s="31" customFormat="1" ht="15" x14ac:dyDescent="0.25">
      <c r="A9" s="34"/>
    </row>
    <row r="10" spans="1:11" s="31" customFormat="1" ht="28.5" customHeight="1" x14ac:dyDescent="0.25">
      <c r="A10" s="57" t="s">
        <v>0</v>
      </c>
      <c r="B10" s="57" t="s">
        <v>21</v>
      </c>
      <c r="C10" s="138" t="s">
        <v>22</v>
      </c>
      <c r="D10" s="138"/>
      <c r="E10" s="138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</row>
    <row r="11" spans="1:11" s="31" customFormat="1" ht="15" x14ac:dyDescent="0.25">
      <c r="A11" s="35">
        <v>1</v>
      </c>
      <c r="B11" s="35">
        <v>2</v>
      </c>
      <c r="C11" s="136">
        <v>3</v>
      </c>
      <c r="D11" s="136"/>
      <c r="E11" s="136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</row>
    <row r="12" spans="1:11" s="31" customFormat="1" ht="15" x14ac:dyDescent="0.25">
      <c r="A12" s="134" t="s">
        <v>25</v>
      </c>
      <c r="B12" s="134"/>
      <c r="C12" s="134"/>
      <c r="D12" s="134"/>
      <c r="E12" s="134"/>
      <c r="F12" s="134"/>
      <c r="G12" s="134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130" t="s">
        <v>28</v>
      </c>
      <c r="D13" s="130"/>
      <c r="E13" s="130"/>
      <c r="F13" s="37" t="s">
        <v>29</v>
      </c>
      <c r="G13" s="39">
        <v>7.6948999999999996</v>
      </c>
      <c r="H13" s="92">
        <v>645000</v>
      </c>
      <c r="I13" s="92">
        <f>G13*H13</f>
        <v>4963210.5</v>
      </c>
      <c r="J13" s="92">
        <v>10000</v>
      </c>
      <c r="K13" s="92">
        <f>J13*G13</f>
        <v>76949</v>
      </c>
    </row>
    <row r="14" spans="1:11" s="50" customFormat="1" ht="33.75" x14ac:dyDescent="0.25">
      <c r="A14" s="47" t="s">
        <v>120</v>
      </c>
      <c r="B14" s="48" t="s">
        <v>30</v>
      </c>
      <c r="C14" s="131" t="s">
        <v>31</v>
      </c>
      <c r="D14" s="131"/>
      <c r="E14" s="131"/>
      <c r="F14" s="47" t="s">
        <v>32</v>
      </c>
      <c r="G14" s="49">
        <v>29.783619999999999</v>
      </c>
      <c r="H14" s="52"/>
      <c r="I14" s="52"/>
      <c r="J14" s="52"/>
      <c r="K14" s="52"/>
    </row>
    <row r="15" spans="1:11" s="50" customFormat="1" ht="33.75" x14ac:dyDescent="0.25">
      <c r="A15" s="47" t="s">
        <v>147</v>
      </c>
      <c r="B15" s="48" t="s">
        <v>33</v>
      </c>
      <c r="C15" s="131" t="s">
        <v>34</v>
      </c>
      <c r="D15" s="131"/>
      <c r="E15" s="131"/>
      <c r="F15" s="47" t="s">
        <v>32</v>
      </c>
      <c r="G15" s="51">
        <v>31.9684621</v>
      </c>
      <c r="H15" s="49"/>
      <c r="I15" s="49"/>
      <c r="J15" s="49"/>
      <c r="K15" s="49"/>
    </row>
    <row r="16" spans="1:11" s="31" customFormat="1" ht="15" x14ac:dyDescent="0.25">
      <c r="A16" s="134" t="s">
        <v>36</v>
      </c>
      <c r="B16" s="134"/>
      <c r="C16" s="134"/>
      <c r="D16" s="134"/>
      <c r="E16" s="134"/>
      <c r="F16" s="134"/>
      <c r="G16" s="134"/>
      <c r="H16" s="51"/>
      <c r="I16" s="51"/>
      <c r="J16" s="51"/>
      <c r="K16" s="51"/>
    </row>
    <row r="17" spans="1:11" s="31" customFormat="1" ht="33.75" x14ac:dyDescent="0.25">
      <c r="A17" s="37" t="s">
        <v>37</v>
      </c>
      <c r="B17" s="38" t="s">
        <v>27</v>
      </c>
      <c r="C17" s="130" t="s">
        <v>28</v>
      </c>
      <c r="D17" s="130"/>
      <c r="E17" s="130"/>
      <c r="F17" s="37" t="s">
        <v>29</v>
      </c>
      <c r="G17" s="39">
        <v>8.0701999999999998</v>
      </c>
      <c r="H17" s="92">
        <v>645000</v>
      </c>
      <c r="I17" s="93">
        <f>H17*G17</f>
        <v>5205279</v>
      </c>
      <c r="J17" s="93">
        <v>10000</v>
      </c>
      <c r="K17" s="93">
        <f>J17*G17</f>
        <v>80702</v>
      </c>
    </row>
    <row r="18" spans="1:11" s="50" customFormat="1" ht="33.75" x14ac:dyDescent="0.25">
      <c r="A18" s="47" t="s">
        <v>122</v>
      </c>
      <c r="B18" s="48" t="s">
        <v>30</v>
      </c>
      <c r="C18" s="131" t="s">
        <v>31</v>
      </c>
      <c r="D18" s="131"/>
      <c r="E18" s="131"/>
      <c r="F18" s="47" t="s">
        <v>32</v>
      </c>
      <c r="G18" s="77">
        <v>31.731100000000001</v>
      </c>
      <c r="H18" s="77"/>
      <c r="I18" s="77"/>
      <c r="J18" s="77"/>
      <c r="K18" s="77"/>
    </row>
    <row r="19" spans="1:11" s="50" customFormat="1" ht="33.75" x14ac:dyDescent="0.25">
      <c r="A19" s="47" t="s">
        <v>123</v>
      </c>
      <c r="B19" s="48" t="s">
        <v>33</v>
      </c>
      <c r="C19" s="131" t="s">
        <v>34</v>
      </c>
      <c r="D19" s="131"/>
      <c r="E19" s="131"/>
      <c r="F19" s="47" t="s">
        <v>32</v>
      </c>
      <c r="G19" s="51">
        <v>45.786279700000001</v>
      </c>
      <c r="H19" s="77"/>
      <c r="I19" s="77"/>
      <c r="J19" s="77"/>
      <c r="K19" s="77"/>
    </row>
    <row r="20" spans="1:11" s="31" customFormat="1" ht="15" x14ac:dyDescent="0.25">
      <c r="A20" s="134" t="s">
        <v>38</v>
      </c>
      <c r="B20" s="134"/>
      <c r="C20" s="134"/>
      <c r="D20" s="134"/>
      <c r="E20" s="134"/>
      <c r="F20" s="134"/>
      <c r="G20" s="134"/>
      <c r="H20" s="49"/>
      <c r="I20" s="49"/>
      <c r="J20" s="49"/>
      <c r="K20" s="49"/>
    </row>
    <row r="21" spans="1:11" s="31" customFormat="1" ht="33.75" x14ac:dyDescent="0.25">
      <c r="A21" s="37" t="s">
        <v>39</v>
      </c>
      <c r="B21" s="38" t="s">
        <v>27</v>
      </c>
      <c r="C21" s="130" t="s">
        <v>28</v>
      </c>
      <c r="D21" s="130"/>
      <c r="E21" s="130"/>
      <c r="F21" s="37" t="s">
        <v>29</v>
      </c>
      <c r="G21" s="39">
        <v>7.7721999999999998</v>
      </c>
      <c r="H21" s="92">
        <v>645000</v>
      </c>
      <c r="I21" s="92">
        <f>H21*G21</f>
        <v>5013069</v>
      </c>
      <c r="J21" s="92">
        <v>10000</v>
      </c>
      <c r="K21" s="92">
        <f>J21*G21</f>
        <v>77722</v>
      </c>
    </row>
    <row r="22" spans="1:11" s="50" customFormat="1" ht="33.75" x14ac:dyDescent="0.25">
      <c r="A22" s="47" t="s">
        <v>124</v>
      </c>
      <c r="B22" s="48" t="s">
        <v>30</v>
      </c>
      <c r="C22" s="131" t="s">
        <v>31</v>
      </c>
      <c r="D22" s="131"/>
      <c r="E22" s="131"/>
      <c r="F22" s="47" t="s">
        <v>32</v>
      </c>
      <c r="G22" s="49">
        <v>14.42985</v>
      </c>
      <c r="H22" s="49"/>
      <c r="I22" s="49"/>
      <c r="J22" s="49"/>
      <c r="K22" s="49"/>
    </row>
    <row r="23" spans="1:11" s="50" customFormat="1" ht="33.75" x14ac:dyDescent="0.25">
      <c r="A23" s="47" t="s">
        <v>125</v>
      </c>
      <c r="B23" s="48" t="s">
        <v>33</v>
      </c>
      <c r="C23" s="131" t="s">
        <v>34</v>
      </c>
      <c r="D23" s="131"/>
      <c r="E23" s="131"/>
      <c r="F23" s="47" t="s">
        <v>32</v>
      </c>
      <c r="G23" s="51">
        <v>4.8809415999999999</v>
      </c>
      <c r="H23" s="51"/>
      <c r="I23" s="51"/>
      <c r="J23" s="51"/>
      <c r="K23" s="51"/>
    </row>
    <row r="24" spans="1:11" s="31" customFormat="1" ht="33.75" x14ac:dyDescent="0.25">
      <c r="A24" s="37" t="s">
        <v>40</v>
      </c>
      <c r="B24" s="38" t="s">
        <v>41</v>
      </c>
      <c r="C24" s="130" t="s">
        <v>42</v>
      </c>
      <c r="D24" s="130"/>
      <c r="E24" s="130"/>
      <c r="F24" s="37" t="s">
        <v>43</v>
      </c>
      <c r="G24" s="42">
        <v>15.46</v>
      </c>
      <c r="H24" s="93">
        <v>20000</v>
      </c>
      <c r="I24" s="93">
        <f>H24*G24</f>
        <v>309200</v>
      </c>
      <c r="J24" s="93">
        <v>10000</v>
      </c>
      <c r="K24" s="93">
        <f>J24*G24</f>
        <v>154600</v>
      </c>
    </row>
    <row r="25" spans="1:11" s="31" customFormat="1" ht="33.75" x14ac:dyDescent="0.25">
      <c r="A25" s="37" t="s">
        <v>44</v>
      </c>
      <c r="B25" s="38" t="s">
        <v>45</v>
      </c>
      <c r="C25" s="130" t="s">
        <v>46</v>
      </c>
      <c r="D25" s="130"/>
      <c r="E25" s="130"/>
      <c r="F25" s="37" t="s">
        <v>43</v>
      </c>
      <c r="G25" s="42">
        <v>15.46</v>
      </c>
      <c r="H25" s="93">
        <v>60000</v>
      </c>
      <c r="I25" s="93">
        <f>H25*G25</f>
        <v>927600</v>
      </c>
      <c r="J25" s="93">
        <v>30000</v>
      </c>
      <c r="K25" s="93">
        <f>J25*G25</f>
        <v>463800</v>
      </c>
    </row>
    <row r="26" spans="1:11" s="31" customFormat="1" ht="15" x14ac:dyDescent="0.25">
      <c r="A26" s="37"/>
      <c r="B26" s="79"/>
      <c r="C26" s="130" t="s">
        <v>47</v>
      </c>
      <c r="D26" s="130"/>
      <c r="E26" s="130"/>
      <c r="F26" s="130"/>
      <c r="G26" s="130"/>
      <c r="H26" s="53"/>
      <c r="I26" s="53"/>
      <c r="J26" s="53"/>
      <c r="K26" s="53"/>
    </row>
    <row r="27" spans="1:11" s="50" customFormat="1" ht="45" x14ac:dyDescent="0.25">
      <c r="A27" s="47" t="s">
        <v>126</v>
      </c>
      <c r="B27" s="48" t="s">
        <v>48</v>
      </c>
      <c r="C27" s="131" t="s">
        <v>49</v>
      </c>
      <c r="D27" s="131"/>
      <c r="E27" s="131"/>
      <c r="F27" s="47" t="s">
        <v>50</v>
      </c>
      <c r="G27" s="54">
        <v>1546</v>
      </c>
      <c r="H27" s="78"/>
      <c r="I27" s="78"/>
      <c r="J27" s="78"/>
      <c r="K27" s="78"/>
    </row>
    <row r="28" spans="1:11" s="50" customFormat="1" ht="45" x14ac:dyDescent="0.25">
      <c r="A28" s="47" t="s">
        <v>127</v>
      </c>
      <c r="B28" s="48" t="s">
        <v>51</v>
      </c>
      <c r="C28" s="131" t="s">
        <v>52</v>
      </c>
      <c r="D28" s="131"/>
      <c r="E28" s="131"/>
      <c r="F28" s="47" t="s">
        <v>50</v>
      </c>
      <c r="G28" s="54">
        <v>1546</v>
      </c>
      <c r="H28" s="78"/>
      <c r="I28" s="78"/>
      <c r="J28" s="78"/>
      <c r="K28" s="78"/>
    </row>
    <row r="29" spans="1:11" s="31" customFormat="1" ht="15" x14ac:dyDescent="0.25">
      <c r="A29" s="134" t="s">
        <v>53</v>
      </c>
      <c r="B29" s="134"/>
      <c r="C29" s="134"/>
      <c r="D29" s="134"/>
      <c r="E29" s="134"/>
      <c r="F29" s="134"/>
      <c r="G29" s="134"/>
      <c r="H29" s="54"/>
      <c r="I29" s="54"/>
      <c r="J29" s="54"/>
      <c r="K29" s="54"/>
    </row>
    <row r="30" spans="1:11" s="31" customFormat="1" ht="15" x14ac:dyDescent="0.25">
      <c r="A30" s="135" t="s">
        <v>152</v>
      </c>
      <c r="B30" s="135"/>
      <c r="C30" s="135"/>
      <c r="D30" s="135"/>
      <c r="E30" s="135"/>
      <c r="F30" s="135"/>
      <c r="G30" s="135"/>
      <c r="H30" s="99"/>
      <c r="I30" s="99"/>
      <c r="J30" s="99"/>
      <c r="K30" s="99"/>
    </row>
    <row r="31" spans="1:11" s="31" customFormat="1" ht="15" x14ac:dyDescent="0.25">
      <c r="A31" s="135" t="s">
        <v>153</v>
      </c>
      <c r="B31" s="135"/>
      <c r="C31" s="135"/>
      <c r="D31" s="135"/>
      <c r="E31" s="135"/>
      <c r="F31" s="135"/>
      <c r="G31" s="135"/>
      <c r="H31" s="100"/>
      <c r="I31" s="100"/>
      <c r="J31" s="100"/>
      <c r="K31" s="100"/>
    </row>
    <row r="32" spans="1:11" s="31" customFormat="1" ht="15" x14ac:dyDescent="0.25">
      <c r="A32" s="135" t="s">
        <v>154</v>
      </c>
      <c r="B32" s="135"/>
      <c r="C32" s="135"/>
      <c r="D32" s="135"/>
      <c r="E32" s="135"/>
      <c r="F32" s="135"/>
      <c r="G32" s="135"/>
      <c r="H32" s="100"/>
      <c r="I32" s="100"/>
      <c r="J32" s="100"/>
      <c r="K32" s="100"/>
    </row>
    <row r="33" spans="1:11" s="31" customFormat="1" ht="15" x14ac:dyDescent="0.25">
      <c r="A33" s="134" t="s">
        <v>54</v>
      </c>
      <c r="B33" s="134"/>
      <c r="C33" s="134"/>
      <c r="D33" s="134"/>
      <c r="E33" s="134"/>
      <c r="F33" s="134"/>
      <c r="G33" s="134"/>
      <c r="H33" s="55"/>
      <c r="I33" s="55"/>
      <c r="J33" s="55"/>
      <c r="K33" s="55"/>
    </row>
    <row r="34" spans="1:11" s="31" customFormat="1" ht="15" x14ac:dyDescent="0.25">
      <c r="A34" s="133" t="s">
        <v>55</v>
      </c>
      <c r="B34" s="133"/>
      <c r="C34" s="133"/>
      <c r="D34" s="133"/>
      <c r="E34" s="133"/>
      <c r="F34" s="133"/>
      <c r="G34" s="133"/>
      <c r="H34" s="56"/>
      <c r="I34" s="56"/>
      <c r="J34" s="56"/>
      <c r="K34" s="56"/>
    </row>
    <row r="35" spans="1:11" s="31" customFormat="1" ht="33.75" x14ac:dyDescent="0.25">
      <c r="A35" s="37" t="s">
        <v>56</v>
      </c>
      <c r="B35" s="38" t="s">
        <v>41</v>
      </c>
      <c r="C35" s="130" t="s">
        <v>42</v>
      </c>
      <c r="D35" s="130"/>
      <c r="E35" s="130"/>
      <c r="F35" s="37" t="s">
        <v>43</v>
      </c>
      <c r="G35" s="42">
        <v>3.42</v>
      </c>
      <c r="H35" s="93">
        <v>20000</v>
      </c>
      <c r="I35" s="93">
        <f>H35*G35</f>
        <v>68400</v>
      </c>
      <c r="J35" s="93">
        <v>10000</v>
      </c>
      <c r="K35" s="93">
        <f>J35*G35</f>
        <v>34200</v>
      </c>
    </row>
    <row r="36" spans="1:11" s="31" customFormat="1" ht="33.75" x14ac:dyDescent="0.25">
      <c r="A36" s="37" t="s">
        <v>57</v>
      </c>
      <c r="B36" s="38" t="s">
        <v>45</v>
      </c>
      <c r="C36" s="130" t="s">
        <v>46</v>
      </c>
      <c r="D36" s="130"/>
      <c r="E36" s="130"/>
      <c r="F36" s="37" t="s">
        <v>43</v>
      </c>
      <c r="G36" s="42">
        <v>3.42</v>
      </c>
      <c r="H36" s="93">
        <v>8000</v>
      </c>
      <c r="I36" s="93">
        <f>H36*G36</f>
        <v>27360</v>
      </c>
      <c r="J36" s="93">
        <v>4000</v>
      </c>
      <c r="K36" s="93">
        <f>J36*G36</f>
        <v>13680</v>
      </c>
    </row>
    <row r="37" spans="1:11" s="31" customFormat="1" ht="15" x14ac:dyDescent="0.25">
      <c r="A37" s="37"/>
      <c r="B37" s="79"/>
      <c r="C37" s="130" t="s">
        <v>58</v>
      </c>
      <c r="D37" s="130"/>
      <c r="E37" s="130"/>
      <c r="F37" s="130"/>
      <c r="G37" s="130"/>
      <c r="H37" s="42"/>
      <c r="I37" s="42"/>
      <c r="J37" s="42"/>
      <c r="K37" s="42"/>
    </row>
    <row r="38" spans="1:11" s="50" customFormat="1" ht="45" x14ac:dyDescent="0.25">
      <c r="A38" s="47" t="s">
        <v>128</v>
      </c>
      <c r="B38" s="48" t="s">
        <v>48</v>
      </c>
      <c r="C38" s="131" t="s">
        <v>49</v>
      </c>
      <c r="D38" s="131"/>
      <c r="E38" s="131"/>
      <c r="F38" s="47" t="s">
        <v>50</v>
      </c>
      <c r="G38" s="54">
        <v>342</v>
      </c>
      <c r="H38" s="78"/>
      <c r="I38" s="78"/>
      <c r="J38" s="78"/>
      <c r="K38" s="78"/>
    </row>
    <row r="39" spans="1:11" s="50" customFormat="1" ht="45" x14ac:dyDescent="0.25">
      <c r="A39" s="47" t="s">
        <v>129</v>
      </c>
      <c r="B39" s="48" t="s">
        <v>51</v>
      </c>
      <c r="C39" s="131" t="s">
        <v>52</v>
      </c>
      <c r="D39" s="131"/>
      <c r="E39" s="131"/>
      <c r="F39" s="47" t="s">
        <v>50</v>
      </c>
      <c r="G39" s="54">
        <v>342</v>
      </c>
      <c r="H39" s="54"/>
      <c r="I39" s="54"/>
      <c r="J39" s="54"/>
      <c r="K39" s="54"/>
    </row>
    <row r="40" spans="1:11" s="31" customFormat="1" ht="15" x14ac:dyDescent="0.25">
      <c r="A40" s="133" t="s">
        <v>59</v>
      </c>
      <c r="B40" s="133"/>
      <c r="C40" s="133"/>
      <c r="D40" s="133"/>
      <c r="E40" s="133"/>
      <c r="F40" s="133"/>
      <c r="G40" s="133"/>
      <c r="H40" s="54"/>
      <c r="I40" s="54"/>
      <c r="J40" s="54"/>
      <c r="K40" s="54"/>
    </row>
    <row r="41" spans="1:11" s="31" customFormat="1" ht="33.75" x14ac:dyDescent="0.25">
      <c r="A41" s="37" t="s">
        <v>60</v>
      </c>
      <c r="B41" s="38" t="s">
        <v>61</v>
      </c>
      <c r="C41" s="130" t="s">
        <v>62</v>
      </c>
      <c r="D41" s="130"/>
      <c r="E41" s="130"/>
      <c r="F41" s="37" t="s">
        <v>43</v>
      </c>
      <c r="G41" s="42">
        <v>0.24</v>
      </c>
      <c r="H41" s="93">
        <v>20000</v>
      </c>
      <c r="I41" s="93">
        <f>H41*G41</f>
        <v>4800</v>
      </c>
      <c r="J41" s="93">
        <v>10000</v>
      </c>
      <c r="K41" s="93">
        <f>J41*G41</f>
        <v>2400</v>
      </c>
    </row>
    <row r="42" spans="1:11" s="31" customFormat="1" ht="33.75" x14ac:dyDescent="0.25">
      <c r="A42" s="37" t="s">
        <v>63</v>
      </c>
      <c r="B42" s="38" t="s">
        <v>64</v>
      </c>
      <c r="C42" s="130" t="s">
        <v>65</v>
      </c>
      <c r="D42" s="130"/>
      <c r="E42" s="130"/>
      <c r="F42" s="37" t="s">
        <v>43</v>
      </c>
      <c r="G42" s="42">
        <v>0.24</v>
      </c>
      <c r="H42" s="93">
        <v>80000</v>
      </c>
      <c r="I42" s="93">
        <f>H42*G42</f>
        <v>19200</v>
      </c>
      <c r="J42" s="93">
        <v>40000</v>
      </c>
      <c r="K42" s="93">
        <f>J42*G42</f>
        <v>9600</v>
      </c>
    </row>
    <row r="43" spans="1:11" s="31" customFormat="1" ht="15" x14ac:dyDescent="0.25">
      <c r="A43" s="37"/>
      <c r="B43" s="79"/>
      <c r="C43" s="130" t="s">
        <v>66</v>
      </c>
      <c r="D43" s="130"/>
      <c r="E43" s="130"/>
      <c r="F43" s="130"/>
      <c r="G43" s="130"/>
      <c r="H43" s="42"/>
      <c r="I43" s="42"/>
      <c r="J43" s="42"/>
      <c r="K43" s="42"/>
    </row>
    <row r="44" spans="1:11" s="50" customFormat="1" ht="45" x14ac:dyDescent="0.25">
      <c r="A44" s="47" t="s">
        <v>130</v>
      </c>
      <c r="B44" s="48" t="s">
        <v>67</v>
      </c>
      <c r="C44" s="131" t="s">
        <v>68</v>
      </c>
      <c r="D44" s="131"/>
      <c r="E44" s="131"/>
      <c r="F44" s="47" t="s">
        <v>50</v>
      </c>
      <c r="G44" s="54">
        <v>24</v>
      </c>
      <c r="H44" s="54"/>
      <c r="I44" s="54"/>
      <c r="J44" s="54"/>
      <c r="K44" s="54"/>
    </row>
    <row r="45" spans="1:11" s="50" customFormat="1" ht="45" x14ac:dyDescent="0.25">
      <c r="A45" s="47" t="s">
        <v>131</v>
      </c>
      <c r="B45" s="48" t="s">
        <v>69</v>
      </c>
      <c r="C45" s="131" t="s">
        <v>70</v>
      </c>
      <c r="D45" s="131"/>
      <c r="E45" s="131"/>
      <c r="F45" s="47" t="s">
        <v>50</v>
      </c>
      <c r="G45" s="54">
        <v>24</v>
      </c>
      <c r="H45" s="54"/>
      <c r="I45" s="54"/>
      <c r="J45" s="54"/>
      <c r="K45" s="54"/>
    </row>
    <row r="46" spans="1:11" s="31" customFormat="1" ht="15" x14ac:dyDescent="0.25">
      <c r="A46" s="133" t="s">
        <v>71</v>
      </c>
      <c r="B46" s="133"/>
      <c r="C46" s="133"/>
      <c r="D46" s="133"/>
      <c r="E46" s="133"/>
      <c r="F46" s="133"/>
      <c r="G46" s="133"/>
      <c r="H46" s="56"/>
      <c r="I46" s="56"/>
      <c r="J46" s="56"/>
      <c r="K46" s="56"/>
    </row>
    <row r="47" spans="1:11" s="31" customFormat="1" ht="33.75" x14ac:dyDescent="0.25">
      <c r="A47" s="37" t="s">
        <v>72</v>
      </c>
      <c r="B47" s="38" t="s">
        <v>41</v>
      </c>
      <c r="C47" s="130" t="s">
        <v>42</v>
      </c>
      <c r="D47" s="130"/>
      <c r="E47" s="130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</row>
    <row r="48" spans="1:11" s="31" customFormat="1" ht="33.75" x14ac:dyDescent="0.25">
      <c r="A48" s="37" t="s">
        <v>73</v>
      </c>
      <c r="B48" s="38" t="s">
        <v>45</v>
      </c>
      <c r="C48" s="130" t="s">
        <v>46</v>
      </c>
      <c r="D48" s="130"/>
      <c r="E48" s="130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</row>
    <row r="49" spans="1:11" s="31" customFormat="1" ht="15" x14ac:dyDescent="0.25">
      <c r="A49" s="37"/>
      <c r="B49" s="79"/>
      <c r="C49" s="130" t="s">
        <v>47</v>
      </c>
      <c r="D49" s="130"/>
      <c r="E49" s="130"/>
      <c r="F49" s="130"/>
      <c r="G49" s="130"/>
      <c r="H49" s="54"/>
      <c r="I49" s="54"/>
      <c r="J49" s="54"/>
      <c r="K49" s="54"/>
    </row>
    <row r="50" spans="1:11" s="50" customFormat="1" ht="45" x14ac:dyDescent="0.25">
      <c r="A50" s="47" t="s">
        <v>132</v>
      </c>
      <c r="B50" s="48" t="s">
        <v>48</v>
      </c>
      <c r="C50" s="131" t="s">
        <v>49</v>
      </c>
      <c r="D50" s="131"/>
      <c r="E50" s="131"/>
      <c r="F50" s="47" t="s">
        <v>50</v>
      </c>
      <c r="G50" s="54">
        <v>24</v>
      </c>
      <c r="H50" s="54"/>
      <c r="I50" s="54"/>
      <c r="J50" s="54"/>
      <c r="K50" s="54"/>
    </row>
    <row r="51" spans="1:11" s="50" customFormat="1" ht="45" x14ac:dyDescent="0.25">
      <c r="A51" s="47" t="s">
        <v>133</v>
      </c>
      <c r="B51" s="48" t="s">
        <v>51</v>
      </c>
      <c r="C51" s="131" t="s">
        <v>52</v>
      </c>
      <c r="D51" s="131"/>
      <c r="E51" s="131"/>
      <c r="F51" s="47" t="s">
        <v>50</v>
      </c>
      <c r="G51" s="54">
        <v>24</v>
      </c>
      <c r="H51" s="54"/>
      <c r="I51" s="54"/>
      <c r="J51" s="54"/>
      <c r="K51" s="54"/>
    </row>
    <row r="52" spans="1:11" s="31" customFormat="1" ht="15" x14ac:dyDescent="0.25">
      <c r="A52" s="133" t="s">
        <v>74</v>
      </c>
      <c r="B52" s="133"/>
      <c r="C52" s="133"/>
      <c r="D52" s="133"/>
      <c r="E52" s="133"/>
      <c r="F52" s="133"/>
      <c r="G52" s="133"/>
      <c r="H52" s="42"/>
      <c r="I52" s="42"/>
      <c r="J52" s="42"/>
      <c r="K52" s="42"/>
    </row>
    <row r="53" spans="1:11" s="31" customFormat="1" ht="33.75" x14ac:dyDescent="0.25">
      <c r="A53" s="37" t="s">
        <v>75</v>
      </c>
      <c r="B53" s="38" t="s">
        <v>41</v>
      </c>
      <c r="C53" s="130" t="s">
        <v>42</v>
      </c>
      <c r="D53" s="130"/>
      <c r="E53" s="130"/>
      <c r="F53" s="37" t="s">
        <v>43</v>
      </c>
      <c r="G53" s="42">
        <v>0.16</v>
      </c>
      <c r="H53" s="93">
        <v>20000</v>
      </c>
      <c r="I53" s="93">
        <f>H53*G53</f>
        <v>3200</v>
      </c>
      <c r="J53" s="93">
        <v>10000</v>
      </c>
      <c r="K53" s="93">
        <f>J53*G53</f>
        <v>1600</v>
      </c>
    </row>
    <row r="54" spans="1:11" s="31" customFormat="1" ht="33.75" x14ac:dyDescent="0.25">
      <c r="A54" s="37" t="s">
        <v>76</v>
      </c>
      <c r="B54" s="38" t="s">
        <v>45</v>
      </c>
      <c r="C54" s="130" t="s">
        <v>46</v>
      </c>
      <c r="D54" s="130"/>
      <c r="E54" s="130"/>
      <c r="F54" s="37" t="s">
        <v>43</v>
      </c>
      <c r="G54" s="42">
        <v>0.16</v>
      </c>
      <c r="H54" s="93">
        <v>60000</v>
      </c>
      <c r="I54" s="93">
        <f>H54*G54</f>
        <v>9600</v>
      </c>
      <c r="J54" s="93">
        <v>30000</v>
      </c>
      <c r="K54" s="93">
        <f>J54*G54</f>
        <v>4800</v>
      </c>
    </row>
    <row r="55" spans="1:11" s="31" customFormat="1" ht="15" x14ac:dyDescent="0.25">
      <c r="A55" s="37"/>
      <c r="B55" s="79"/>
      <c r="C55" s="130" t="s">
        <v>47</v>
      </c>
      <c r="D55" s="130"/>
      <c r="E55" s="130"/>
      <c r="F55" s="130"/>
      <c r="G55" s="130"/>
      <c r="H55" s="54"/>
      <c r="I55" s="54"/>
      <c r="J55" s="54"/>
      <c r="K55" s="54"/>
    </row>
    <row r="56" spans="1:11" s="50" customFormat="1" ht="45" x14ac:dyDescent="0.25">
      <c r="A56" s="47" t="s">
        <v>134</v>
      </c>
      <c r="B56" s="48" t="s">
        <v>67</v>
      </c>
      <c r="C56" s="131" t="s">
        <v>68</v>
      </c>
      <c r="D56" s="131"/>
      <c r="E56" s="131"/>
      <c r="F56" s="47" t="s">
        <v>50</v>
      </c>
      <c r="G56" s="54">
        <v>16</v>
      </c>
      <c r="H56" s="78"/>
      <c r="I56" s="78"/>
      <c r="J56" s="78"/>
      <c r="K56" s="78"/>
    </row>
    <row r="57" spans="1:11" s="50" customFormat="1" ht="45" x14ac:dyDescent="0.25">
      <c r="A57" s="47" t="s">
        <v>135</v>
      </c>
      <c r="B57" s="48" t="s">
        <v>69</v>
      </c>
      <c r="C57" s="131" t="s">
        <v>70</v>
      </c>
      <c r="D57" s="131"/>
      <c r="E57" s="131"/>
      <c r="F57" s="47" t="s">
        <v>50</v>
      </c>
      <c r="G57" s="54">
        <v>16</v>
      </c>
      <c r="H57" s="78"/>
      <c r="I57" s="78"/>
      <c r="J57" s="78"/>
      <c r="K57" s="78"/>
    </row>
    <row r="58" spans="1:11" s="31" customFormat="1" ht="33.75" x14ac:dyDescent="0.25">
      <c r="A58" s="37" t="s">
        <v>77</v>
      </c>
      <c r="B58" s="38" t="s">
        <v>78</v>
      </c>
      <c r="C58" s="130" t="s">
        <v>79</v>
      </c>
      <c r="D58" s="130"/>
      <c r="E58" s="130"/>
      <c r="F58" s="37" t="s">
        <v>80</v>
      </c>
      <c r="G58" s="42">
        <v>0.08</v>
      </c>
      <c r="H58" s="93">
        <v>20000</v>
      </c>
      <c r="I58" s="93">
        <f>H58*G58</f>
        <v>1600</v>
      </c>
      <c r="J58" s="93">
        <v>10000</v>
      </c>
      <c r="K58" s="93">
        <f>J58*G58</f>
        <v>800</v>
      </c>
    </row>
    <row r="59" spans="1:11" s="31" customFormat="1" ht="33.75" x14ac:dyDescent="0.25">
      <c r="A59" s="37" t="s">
        <v>81</v>
      </c>
      <c r="B59" s="38" t="s">
        <v>82</v>
      </c>
      <c r="C59" s="130" t="s">
        <v>83</v>
      </c>
      <c r="D59" s="130"/>
      <c r="E59" s="130"/>
      <c r="F59" s="37" t="s">
        <v>80</v>
      </c>
      <c r="G59" s="42">
        <v>-0.08</v>
      </c>
      <c r="H59" s="93">
        <v>10000</v>
      </c>
      <c r="I59" s="93">
        <f>H59*G59</f>
        <v>-800</v>
      </c>
      <c r="J59" s="93">
        <v>5000</v>
      </c>
      <c r="K59" s="93">
        <f>J59*G59</f>
        <v>-400</v>
      </c>
    </row>
    <row r="60" spans="1:11" s="31" customFormat="1" ht="15" x14ac:dyDescent="0.25">
      <c r="A60" s="37"/>
      <c r="B60" s="79"/>
      <c r="C60" s="130" t="s">
        <v>84</v>
      </c>
      <c r="D60" s="130"/>
      <c r="E60" s="130"/>
      <c r="F60" s="130"/>
      <c r="G60" s="130"/>
      <c r="H60" s="42"/>
      <c r="I60" s="42"/>
      <c r="J60" s="42"/>
      <c r="K60" s="42"/>
    </row>
    <row r="61" spans="1:11" s="31" customFormat="1" ht="33.75" x14ac:dyDescent="0.25">
      <c r="A61" s="37" t="s">
        <v>85</v>
      </c>
      <c r="B61" s="38" t="s">
        <v>86</v>
      </c>
      <c r="C61" s="130" t="s">
        <v>87</v>
      </c>
      <c r="D61" s="130"/>
      <c r="E61" s="130"/>
      <c r="F61" s="37" t="s">
        <v>88</v>
      </c>
      <c r="G61" s="44">
        <v>2.317E-3</v>
      </c>
      <c r="H61" s="93">
        <v>200000</v>
      </c>
      <c r="I61" s="93">
        <f>H61*G61</f>
        <v>463.40000000000003</v>
      </c>
      <c r="J61" s="93">
        <v>100000</v>
      </c>
      <c r="K61" s="93">
        <f>J61*G61</f>
        <v>231.70000000000002</v>
      </c>
    </row>
    <row r="62" spans="1:11" s="31" customFormat="1" ht="15" x14ac:dyDescent="0.25">
      <c r="A62" s="133" t="s">
        <v>89</v>
      </c>
      <c r="B62" s="133"/>
      <c r="C62" s="133"/>
      <c r="D62" s="133"/>
      <c r="E62" s="133"/>
      <c r="F62" s="133"/>
      <c r="G62" s="133"/>
      <c r="H62" s="54"/>
      <c r="I62" s="54"/>
      <c r="J62" s="54"/>
      <c r="K62" s="54"/>
    </row>
    <row r="63" spans="1:11" s="31" customFormat="1" ht="33.75" x14ac:dyDescent="0.25">
      <c r="A63" s="37" t="s">
        <v>90</v>
      </c>
      <c r="B63" s="38" t="s">
        <v>41</v>
      </c>
      <c r="C63" s="130" t="s">
        <v>42</v>
      </c>
      <c r="D63" s="130"/>
      <c r="E63" s="130"/>
      <c r="F63" s="37" t="s">
        <v>43</v>
      </c>
      <c r="G63" s="42">
        <v>0.18</v>
      </c>
      <c r="H63" s="93">
        <v>20000</v>
      </c>
      <c r="I63" s="93">
        <f>H63*G63</f>
        <v>3600</v>
      </c>
      <c r="J63" s="93">
        <v>10000</v>
      </c>
      <c r="K63" s="93">
        <f>J63*G63</f>
        <v>1800</v>
      </c>
    </row>
    <row r="64" spans="1:11" s="31" customFormat="1" ht="33.75" x14ac:dyDescent="0.25">
      <c r="A64" s="37" t="s">
        <v>91</v>
      </c>
      <c r="B64" s="38" t="s">
        <v>45</v>
      </c>
      <c r="C64" s="130" t="s">
        <v>46</v>
      </c>
      <c r="D64" s="130"/>
      <c r="E64" s="130"/>
      <c r="F64" s="37" t="s">
        <v>43</v>
      </c>
      <c r="G64" s="42">
        <v>0.18</v>
      </c>
      <c r="H64" s="93">
        <v>60000</v>
      </c>
      <c r="I64" s="93">
        <f>H64*G64</f>
        <v>10800</v>
      </c>
      <c r="J64" s="93">
        <v>30000</v>
      </c>
      <c r="K64" s="93">
        <f>J64*G64</f>
        <v>5400</v>
      </c>
    </row>
    <row r="65" spans="1:93" s="31" customFormat="1" ht="15" x14ac:dyDescent="0.25">
      <c r="A65" s="37"/>
      <c r="B65" s="79"/>
      <c r="C65" s="130" t="s">
        <v>47</v>
      </c>
      <c r="D65" s="130"/>
      <c r="E65" s="130"/>
      <c r="F65" s="130"/>
      <c r="G65" s="130"/>
      <c r="H65" s="42"/>
      <c r="I65" s="42"/>
      <c r="J65" s="42"/>
      <c r="K65" s="42"/>
    </row>
    <row r="66" spans="1:93" s="50" customFormat="1" ht="45" x14ac:dyDescent="0.25">
      <c r="A66" s="47" t="s">
        <v>136</v>
      </c>
      <c r="B66" s="48" t="s">
        <v>67</v>
      </c>
      <c r="C66" s="131" t="s">
        <v>68</v>
      </c>
      <c r="D66" s="131"/>
      <c r="E66" s="131"/>
      <c r="F66" s="47" t="s">
        <v>50</v>
      </c>
      <c r="G66" s="54">
        <v>18</v>
      </c>
      <c r="H66" s="53"/>
      <c r="I66" s="53"/>
      <c r="J66" s="53"/>
      <c r="K66" s="53"/>
    </row>
    <row r="67" spans="1:93" s="50" customFormat="1" ht="45" x14ac:dyDescent="0.25">
      <c r="A67" s="47" t="s">
        <v>137</v>
      </c>
      <c r="B67" s="48" t="s">
        <v>69</v>
      </c>
      <c r="C67" s="131" t="s">
        <v>70</v>
      </c>
      <c r="D67" s="131"/>
      <c r="E67" s="131"/>
      <c r="F67" s="47" t="s">
        <v>50</v>
      </c>
      <c r="G67" s="54">
        <v>18</v>
      </c>
      <c r="H67" s="54"/>
      <c r="I67" s="54"/>
      <c r="J67" s="54"/>
      <c r="K67" s="54"/>
    </row>
    <row r="68" spans="1:93" s="31" customFormat="1" ht="33.75" x14ac:dyDescent="0.25">
      <c r="A68" s="37" t="s">
        <v>92</v>
      </c>
      <c r="B68" s="38" t="s">
        <v>78</v>
      </c>
      <c r="C68" s="130" t="s">
        <v>79</v>
      </c>
      <c r="D68" s="130"/>
      <c r="E68" s="130"/>
      <c r="F68" s="37" t="s">
        <v>80</v>
      </c>
      <c r="G68" s="42">
        <v>0.18</v>
      </c>
      <c r="H68" s="93">
        <v>20000</v>
      </c>
      <c r="I68" s="93">
        <f>H68*G68</f>
        <v>3600</v>
      </c>
      <c r="J68" s="93">
        <v>10000</v>
      </c>
      <c r="K68" s="93">
        <f>J68*G68</f>
        <v>1800</v>
      </c>
    </row>
    <row r="69" spans="1:93" s="31" customFormat="1" ht="33.75" x14ac:dyDescent="0.25">
      <c r="A69" s="101" t="s">
        <v>93</v>
      </c>
      <c r="B69" s="102" t="s">
        <v>82</v>
      </c>
      <c r="C69" s="143" t="s">
        <v>83</v>
      </c>
      <c r="D69" s="143"/>
      <c r="E69" s="143"/>
      <c r="F69" s="101" t="s">
        <v>80</v>
      </c>
      <c r="G69" s="103">
        <v>-0.18</v>
      </c>
      <c r="H69" s="104">
        <v>60000</v>
      </c>
      <c r="I69" s="104">
        <f>H69*G69</f>
        <v>-10800</v>
      </c>
      <c r="J69" s="104">
        <v>30000</v>
      </c>
      <c r="K69" s="104">
        <f>J69*G69</f>
        <v>-5400</v>
      </c>
    </row>
    <row r="70" spans="1:93" s="31" customFormat="1" ht="15" x14ac:dyDescent="0.25">
      <c r="A70" s="37"/>
      <c r="B70" s="79"/>
      <c r="C70" s="130" t="s">
        <v>84</v>
      </c>
      <c r="D70" s="130"/>
      <c r="E70" s="130"/>
      <c r="F70" s="130"/>
      <c r="G70" s="130"/>
      <c r="H70" s="54"/>
      <c r="I70" s="54"/>
      <c r="J70" s="54"/>
      <c r="K70" s="54"/>
    </row>
    <row r="71" spans="1:93" s="31" customFormat="1" ht="33.75" x14ac:dyDescent="0.25">
      <c r="A71" s="37" t="s">
        <v>94</v>
      </c>
      <c r="B71" s="38" t="s">
        <v>86</v>
      </c>
      <c r="C71" s="130" t="s">
        <v>87</v>
      </c>
      <c r="D71" s="130"/>
      <c r="E71" s="130"/>
      <c r="F71" s="37" t="s">
        <v>88</v>
      </c>
      <c r="G71" s="44">
        <v>4.0860000000000002E-3</v>
      </c>
      <c r="H71" s="93">
        <v>200000</v>
      </c>
      <c r="I71" s="93">
        <f>H71*G71</f>
        <v>817.2</v>
      </c>
      <c r="J71" s="93">
        <v>100000</v>
      </c>
      <c r="K71" s="93">
        <f>J71*G71</f>
        <v>408.6</v>
      </c>
    </row>
    <row r="72" spans="1:93" s="31" customFormat="1" ht="15" x14ac:dyDescent="0.25">
      <c r="A72" s="133" t="s">
        <v>95</v>
      </c>
      <c r="B72" s="133"/>
      <c r="C72" s="133"/>
      <c r="D72" s="133"/>
      <c r="E72" s="133"/>
      <c r="F72" s="133"/>
      <c r="G72" s="133"/>
      <c r="H72" s="56"/>
      <c r="I72" s="56"/>
      <c r="J72" s="56"/>
      <c r="K72" s="56"/>
    </row>
    <row r="73" spans="1:93" s="31" customFormat="1" ht="33.75" x14ac:dyDescent="0.25">
      <c r="A73" s="95" t="s">
        <v>96</v>
      </c>
      <c r="B73" s="94" t="s">
        <v>41</v>
      </c>
      <c r="C73" s="132" t="s">
        <v>42</v>
      </c>
      <c r="D73" s="132"/>
      <c r="E73" s="132"/>
      <c r="F73" s="95" t="s">
        <v>43</v>
      </c>
      <c r="G73" s="96">
        <v>0.6</v>
      </c>
      <c r="H73" s="97">
        <v>20000</v>
      </c>
      <c r="I73" s="97">
        <f>H73*G73</f>
        <v>12000</v>
      </c>
      <c r="J73" s="97">
        <v>10000</v>
      </c>
      <c r="K73" s="97">
        <f>J73*G73</f>
        <v>6000</v>
      </c>
    </row>
    <row r="74" spans="1:93" s="31" customFormat="1" ht="33.75" x14ac:dyDescent="0.25">
      <c r="A74" s="95" t="s">
        <v>97</v>
      </c>
      <c r="B74" s="94" t="s">
        <v>45</v>
      </c>
      <c r="C74" s="132" t="s">
        <v>46</v>
      </c>
      <c r="D74" s="132"/>
      <c r="E74" s="132"/>
      <c r="F74" s="95" t="s">
        <v>43</v>
      </c>
      <c r="G74" s="96">
        <v>0.6</v>
      </c>
      <c r="H74" s="97">
        <v>20000</v>
      </c>
      <c r="I74" s="97">
        <f>H74*G74</f>
        <v>12000</v>
      </c>
      <c r="J74" s="97">
        <v>10000</v>
      </c>
      <c r="K74" s="97">
        <f>J74*G74</f>
        <v>6000</v>
      </c>
    </row>
    <row r="75" spans="1:93" s="31" customFormat="1" ht="15" x14ac:dyDescent="0.25">
      <c r="A75" s="37"/>
      <c r="B75" s="79"/>
      <c r="C75" s="130" t="s">
        <v>98</v>
      </c>
      <c r="D75" s="130"/>
      <c r="E75" s="130"/>
      <c r="F75" s="130"/>
      <c r="G75" s="130"/>
      <c r="H75" s="54"/>
      <c r="I75" s="54"/>
      <c r="J75" s="54"/>
      <c r="K75" s="54"/>
    </row>
    <row r="76" spans="1:93" s="50" customFormat="1" ht="45" x14ac:dyDescent="0.25">
      <c r="A76" s="47" t="s">
        <v>138</v>
      </c>
      <c r="B76" s="48" t="s">
        <v>48</v>
      </c>
      <c r="C76" s="131" t="s">
        <v>49</v>
      </c>
      <c r="D76" s="131"/>
      <c r="E76" s="131"/>
      <c r="F76" s="47" t="s">
        <v>50</v>
      </c>
      <c r="G76" s="54">
        <v>60</v>
      </c>
      <c r="H76" s="54"/>
      <c r="I76" s="54"/>
      <c r="J76" s="54"/>
      <c r="K76" s="54"/>
    </row>
    <row r="77" spans="1:93" s="50" customFormat="1" ht="45" x14ac:dyDescent="0.25">
      <c r="A77" s="47" t="s">
        <v>139</v>
      </c>
      <c r="B77" s="48" t="s">
        <v>51</v>
      </c>
      <c r="C77" s="131" t="s">
        <v>52</v>
      </c>
      <c r="D77" s="131"/>
      <c r="E77" s="131"/>
      <c r="F77" s="47" t="s">
        <v>50</v>
      </c>
      <c r="G77" s="54">
        <v>60</v>
      </c>
      <c r="H77" s="54"/>
      <c r="I77" s="54"/>
      <c r="J77" s="54"/>
      <c r="K77" s="54"/>
    </row>
    <row r="78" spans="1:93" s="31" customFormat="1" ht="23.25" x14ac:dyDescent="0.25">
      <c r="A78" s="127" t="s">
        <v>99</v>
      </c>
      <c r="B78" s="128"/>
      <c r="C78" s="128"/>
      <c r="D78" s="128"/>
      <c r="E78" s="129"/>
      <c r="F78" s="76"/>
      <c r="G78" s="76"/>
      <c r="H78" s="98"/>
      <c r="I78" s="98">
        <f>I13+I17+I21+I24+I25+I35+I36+I41+I42+I47+I48+I53+I54+I58+I59+I61+I63+I64+I68+I69+I71+I73+I74</f>
        <v>16603399.1</v>
      </c>
      <c r="J78" s="98"/>
      <c r="K78" s="98">
        <f>K13+K17+K21+K24+K25+K35+K36+K41+K42+K47+K48+K53+K54+K58+K59+K61+K63+K64+K68+K69+K71+K73+K74</f>
        <v>946293.29999999993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99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5" t="s">
        <v>158</v>
      </c>
      <c r="I79" s="105">
        <f>I78/1.2</f>
        <v>13836165.916666666</v>
      </c>
      <c r="J79" s="45"/>
      <c r="K79" s="105">
        <f>K78/1.2</f>
        <v>788577.75</v>
      </c>
    </row>
  </sheetData>
  <autoFilter ref="A11:G78" xr:uid="{00000000-0009-0000-0000-000002000000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61A0-6A76-4386-BD50-425E801F0A38}">
  <sheetPr>
    <pageSetUpPr fitToPage="1"/>
  </sheetPr>
  <dimension ref="A1:CF204"/>
  <sheetViews>
    <sheetView view="pageBreakPreview" zoomScaleNormal="100" zoomScaleSheetLayoutView="100" workbookViewId="0">
      <selection activeCell="G3" sqref="G3"/>
    </sheetView>
  </sheetViews>
  <sheetFormatPr defaultColWidth="9.140625" defaultRowHeight="11.25" x14ac:dyDescent="0.2"/>
  <cols>
    <col min="1" max="1" width="9" style="205" customWidth="1"/>
    <col min="2" max="2" width="20.140625" style="205" customWidth="1"/>
    <col min="3" max="3" width="117.140625" style="205" customWidth="1"/>
    <col min="4" max="4" width="10.42578125" style="205" customWidth="1"/>
    <col min="5" max="5" width="13.28515625" style="205" customWidth="1"/>
    <col min="6" max="6" width="8.5703125" style="205" customWidth="1"/>
    <col min="7" max="7" width="9.85546875" style="227" customWidth="1"/>
    <col min="8" max="8" width="12" style="205" customWidth="1"/>
    <col min="9" max="11" width="9.28515625" style="205" customWidth="1"/>
    <col min="12" max="12" width="12" style="205" customWidth="1"/>
    <col min="13" max="13" width="12.140625" style="205" customWidth="1"/>
    <col min="14" max="14" width="12" style="205" customWidth="1"/>
    <col min="15" max="15" width="13" style="205" customWidth="1"/>
    <col min="16" max="16" width="9.28515625" style="205" customWidth="1"/>
    <col min="17" max="17" width="8.42578125" style="205" customWidth="1"/>
    <col min="18" max="18" width="10.7109375" style="205" customWidth="1"/>
    <col min="19" max="54" width="190.7109375" style="205" hidden="1" customWidth="1"/>
    <col min="55" max="59" width="50.5703125" style="205" hidden="1" customWidth="1"/>
    <col min="60" max="72" width="127.42578125" style="205" hidden="1" customWidth="1"/>
    <col min="73" max="73" width="190.7109375" style="205" hidden="1" customWidth="1"/>
    <col min="74" max="74" width="34.140625" style="205" hidden="1" customWidth="1"/>
    <col min="75" max="78" width="161.5703125" style="205" hidden="1" customWidth="1"/>
    <col min="79" max="79" width="131.5703125" style="205" hidden="1" customWidth="1"/>
    <col min="80" max="80" width="190.7109375" style="205" hidden="1" customWidth="1"/>
    <col min="81" max="84" width="131.5703125" style="205" hidden="1" customWidth="1"/>
    <col min="85" max="16384" width="9.140625" style="205"/>
  </cols>
  <sheetData>
    <row r="1" spans="1:79" s="197" customFormat="1" ht="15" x14ac:dyDescent="0.25">
      <c r="A1" s="111">
        <v>1</v>
      </c>
      <c r="B1" s="111">
        <v>2</v>
      </c>
      <c r="C1" s="196">
        <v>3</v>
      </c>
      <c r="D1" s="196"/>
      <c r="E1" s="196"/>
      <c r="F1" s="111">
        <v>4</v>
      </c>
      <c r="G1" s="215">
        <v>5</v>
      </c>
      <c r="H1" s="111">
        <v>6</v>
      </c>
      <c r="I1" s="111">
        <v>7</v>
      </c>
      <c r="J1" s="111">
        <v>8</v>
      </c>
      <c r="K1" s="111">
        <v>9</v>
      </c>
      <c r="L1" s="111">
        <v>10</v>
      </c>
      <c r="M1" s="111">
        <v>11</v>
      </c>
      <c r="N1" s="111">
        <v>12</v>
      </c>
      <c r="O1" s="111">
        <v>13</v>
      </c>
      <c r="P1" s="111">
        <v>14</v>
      </c>
      <c r="Q1" s="111">
        <v>15</v>
      </c>
      <c r="R1" s="111">
        <v>16</v>
      </c>
    </row>
    <row r="2" spans="1:79" s="197" customFormat="1" ht="15" x14ac:dyDescent="0.25">
      <c r="A2" s="198" t="s">
        <v>25</v>
      </c>
      <c r="B2" s="198"/>
      <c r="C2" s="198"/>
      <c r="D2" s="198"/>
      <c r="E2" s="198"/>
      <c r="F2" s="198"/>
      <c r="G2" s="216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BU2" s="199" t="s">
        <v>25</v>
      </c>
    </row>
    <row r="3" spans="1:79" s="197" customFormat="1" ht="15" x14ac:dyDescent="0.25">
      <c r="A3" s="200" t="s">
        <v>26</v>
      </c>
      <c r="B3" s="201" t="s">
        <v>27</v>
      </c>
      <c r="C3" s="202" t="s">
        <v>28</v>
      </c>
      <c r="D3" s="202"/>
      <c r="E3" s="202"/>
      <c r="F3" s="200" t="s">
        <v>29</v>
      </c>
      <c r="G3" s="217">
        <v>3.9628735000000002</v>
      </c>
      <c r="H3" s="203">
        <v>21371.82</v>
      </c>
      <c r="I3" s="203">
        <v>10079.870000000001</v>
      </c>
      <c r="J3" s="203">
        <v>9774.83</v>
      </c>
      <c r="K3" s="203">
        <v>1214.8499999999999</v>
      </c>
      <c r="L3" s="194"/>
      <c r="M3" s="203">
        <v>1715616.45</v>
      </c>
      <c r="N3" s="203">
        <v>1207943.75</v>
      </c>
      <c r="O3" s="203">
        <v>454765.39</v>
      </c>
      <c r="P3" s="203">
        <v>145584.16</v>
      </c>
      <c r="Q3" s="204">
        <v>559.06100000000004</v>
      </c>
      <c r="R3" s="195">
        <v>2215.4899999999998</v>
      </c>
      <c r="BU3" s="199"/>
      <c r="BV3" s="205" t="s">
        <v>28</v>
      </c>
    </row>
    <row r="4" spans="1:79" s="197" customFormat="1" ht="15" x14ac:dyDescent="0.25">
      <c r="A4" s="200" t="s">
        <v>163</v>
      </c>
      <c r="B4" s="201" t="s">
        <v>30</v>
      </c>
      <c r="C4" s="202" t="s">
        <v>31</v>
      </c>
      <c r="D4" s="202"/>
      <c r="E4" s="202"/>
      <c r="F4" s="200" t="s">
        <v>32</v>
      </c>
      <c r="G4" s="217">
        <v>30.6771286</v>
      </c>
      <c r="H4" s="203">
        <v>28461.8</v>
      </c>
      <c r="I4" s="194"/>
      <c r="J4" s="194"/>
      <c r="K4" s="194"/>
      <c r="L4" s="194"/>
      <c r="M4" s="203">
        <v>7683511.4299999997</v>
      </c>
      <c r="N4" s="194"/>
      <c r="O4" s="194"/>
      <c r="P4" s="194"/>
      <c r="Q4" s="206">
        <v>0</v>
      </c>
      <c r="R4" s="206">
        <v>0</v>
      </c>
      <c r="BU4" s="199"/>
      <c r="BV4" s="205" t="s">
        <v>31</v>
      </c>
    </row>
    <row r="5" spans="1:79" s="197" customFormat="1" ht="15" x14ac:dyDescent="0.25">
      <c r="A5" s="200" t="s">
        <v>165</v>
      </c>
      <c r="B5" s="201" t="s">
        <v>33</v>
      </c>
      <c r="C5" s="202" t="s">
        <v>34</v>
      </c>
      <c r="D5" s="202"/>
      <c r="E5" s="202"/>
      <c r="F5" s="200" t="s">
        <v>32</v>
      </c>
      <c r="G5" s="217">
        <v>32.927515900000003</v>
      </c>
      <c r="H5" s="203">
        <v>11986.77</v>
      </c>
      <c r="I5" s="194"/>
      <c r="J5" s="194"/>
      <c r="K5" s="194"/>
      <c r="L5" s="194"/>
      <c r="M5" s="203">
        <v>3473312.13</v>
      </c>
      <c r="N5" s="194"/>
      <c r="O5" s="194"/>
      <c r="P5" s="194"/>
      <c r="Q5" s="206">
        <v>0</v>
      </c>
      <c r="R5" s="206">
        <v>0</v>
      </c>
      <c r="BU5" s="199"/>
      <c r="BV5" s="205" t="s">
        <v>34</v>
      </c>
    </row>
    <row r="6" spans="1:79" s="197" customFormat="1" ht="15" x14ac:dyDescent="0.25">
      <c r="A6" s="200" t="s">
        <v>37</v>
      </c>
      <c r="B6" s="201" t="s">
        <v>167</v>
      </c>
      <c r="C6" s="202" t="s">
        <v>168</v>
      </c>
      <c r="D6" s="202"/>
      <c r="E6" s="202"/>
      <c r="F6" s="200" t="s">
        <v>169</v>
      </c>
      <c r="G6" s="218">
        <v>31.968461999999999</v>
      </c>
      <c r="H6" s="203">
        <v>875.69</v>
      </c>
      <c r="I6" s="195">
        <v>488.74</v>
      </c>
      <c r="J6" s="195">
        <v>334.64</v>
      </c>
      <c r="K6" s="195">
        <v>28.21</v>
      </c>
      <c r="L6" s="194"/>
      <c r="M6" s="203">
        <v>612785.43000000005</v>
      </c>
      <c r="N6" s="203">
        <v>472476.36</v>
      </c>
      <c r="O6" s="203">
        <v>125593.09</v>
      </c>
      <c r="P6" s="203">
        <v>27270.87</v>
      </c>
      <c r="Q6" s="204">
        <v>26.795000000000002</v>
      </c>
      <c r="R6" s="195">
        <v>856.59</v>
      </c>
      <c r="BU6" s="199"/>
      <c r="BV6" s="205" t="s">
        <v>168</v>
      </c>
    </row>
    <row r="7" spans="1:79" s="197" customFormat="1" ht="15" x14ac:dyDescent="0.25">
      <c r="A7" s="207" t="s">
        <v>309</v>
      </c>
      <c r="B7" s="207"/>
      <c r="C7" s="207"/>
      <c r="D7" s="207"/>
      <c r="E7" s="207"/>
      <c r="F7" s="207"/>
      <c r="G7" s="219"/>
      <c r="H7" s="207"/>
      <c r="I7" s="207"/>
      <c r="J7" s="207"/>
      <c r="K7" s="207"/>
      <c r="L7" s="207"/>
      <c r="M7" s="208">
        <v>13485225.439999999</v>
      </c>
      <c r="N7" s="208">
        <v>1680420.11</v>
      </c>
      <c r="O7" s="208">
        <v>580358.48</v>
      </c>
      <c r="P7" s="208">
        <v>172855.03</v>
      </c>
      <c r="Q7" s="192"/>
      <c r="R7" s="193">
        <v>3072.08</v>
      </c>
      <c r="BU7" s="199"/>
      <c r="CA7" s="209" t="s">
        <v>309</v>
      </c>
    </row>
    <row r="8" spans="1:79" s="197" customFormat="1" ht="15" x14ac:dyDescent="0.25">
      <c r="A8" s="207" t="s">
        <v>310</v>
      </c>
      <c r="B8" s="207"/>
      <c r="C8" s="207"/>
      <c r="D8" s="207"/>
      <c r="E8" s="207"/>
      <c r="F8" s="207"/>
      <c r="G8" s="219"/>
      <c r="H8" s="207"/>
      <c r="I8" s="207"/>
      <c r="J8" s="207"/>
      <c r="K8" s="207"/>
      <c r="L8" s="207"/>
      <c r="M8" s="208">
        <v>1708553.47</v>
      </c>
      <c r="N8" s="192"/>
      <c r="O8" s="192"/>
      <c r="P8" s="192"/>
      <c r="Q8" s="192"/>
      <c r="R8" s="192"/>
      <c r="BU8" s="199"/>
      <c r="CA8" s="209" t="s">
        <v>310</v>
      </c>
    </row>
    <row r="9" spans="1:79" s="197" customFormat="1" ht="15" x14ac:dyDescent="0.25">
      <c r="A9" s="207" t="s">
        <v>311</v>
      </c>
      <c r="B9" s="207"/>
      <c r="C9" s="207"/>
      <c r="D9" s="207"/>
      <c r="E9" s="207"/>
      <c r="F9" s="207"/>
      <c r="G9" s="219"/>
      <c r="H9" s="207"/>
      <c r="I9" s="207"/>
      <c r="J9" s="207"/>
      <c r="K9" s="207"/>
      <c r="L9" s="207"/>
      <c r="M9" s="208">
        <v>1064073.55</v>
      </c>
      <c r="N9" s="192"/>
      <c r="O9" s="192"/>
      <c r="P9" s="192"/>
      <c r="Q9" s="192"/>
      <c r="R9" s="192"/>
      <c r="BU9" s="199"/>
      <c r="CA9" s="209" t="s">
        <v>311</v>
      </c>
    </row>
    <row r="10" spans="1:79" s="197" customFormat="1" ht="15" x14ac:dyDescent="0.25">
      <c r="A10" s="207" t="s">
        <v>312</v>
      </c>
      <c r="B10" s="207"/>
      <c r="C10" s="207"/>
      <c r="D10" s="207"/>
      <c r="E10" s="207"/>
      <c r="F10" s="207"/>
      <c r="G10" s="219"/>
      <c r="H10" s="207"/>
      <c r="I10" s="207"/>
      <c r="J10" s="207"/>
      <c r="K10" s="207"/>
      <c r="L10" s="207"/>
      <c r="M10" s="208">
        <v>16257852.460000001</v>
      </c>
      <c r="N10" s="192"/>
      <c r="O10" s="192"/>
      <c r="P10" s="192"/>
      <c r="Q10" s="192"/>
      <c r="R10" s="193">
        <v>3072.08</v>
      </c>
      <c r="BU10" s="199"/>
      <c r="CA10" s="209" t="s">
        <v>312</v>
      </c>
    </row>
    <row r="11" spans="1:79" s="197" customFormat="1" ht="15" x14ac:dyDescent="0.25">
      <c r="A11" s="207" t="s">
        <v>35</v>
      </c>
      <c r="B11" s="207"/>
      <c r="C11" s="207"/>
      <c r="D11" s="207"/>
      <c r="E11" s="207"/>
      <c r="F11" s="207"/>
      <c r="G11" s="219"/>
      <c r="H11" s="207"/>
      <c r="I11" s="207"/>
      <c r="J11" s="207"/>
      <c r="K11" s="207"/>
      <c r="L11" s="207"/>
      <c r="M11" s="208">
        <v>11156823.689999999</v>
      </c>
      <c r="N11" s="192"/>
      <c r="O11" s="192"/>
      <c r="P11" s="192"/>
      <c r="Q11" s="192"/>
      <c r="R11" s="192"/>
      <c r="BU11" s="199"/>
      <c r="CA11" s="209" t="s">
        <v>35</v>
      </c>
    </row>
    <row r="12" spans="1:79" s="197" customFormat="1" ht="15" x14ac:dyDescent="0.25">
      <c r="A12" s="198" t="s">
        <v>36</v>
      </c>
      <c r="B12" s="198"/>
      <c r="C12" s="198"/>
      <c r="D12" s="198"/>
      <c r="E12" s="198"/>
      <c r="F12" s="198"/>
      <c r="G12" s="216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BU12" s="199" t="s">
        <v>36</v>
      </c>
      <c r="CA12" s="209"/>
    </row>
    <row r="13" spans="1:79" s="197" customFormat="1" ht="15" x14ac:dyDescent="0.25">
      <c r="A13" s="200" t="s">
        <v>170</v>
      </c>
      <c r="B13" s="201" t="s">
        <v>27</v>
      </c>
      <c r="C13" s="202" t="s">
        <v>28</v>
      </c>
      <c r="D13" s="202"/>
      <c r="E13" s="202"/>
      <c r="F13" s="200" t="s">
        <v>29</v>
      </c>
      <c r="G13" s="218">
        <v>4.1561529999999998</v>
      </c>
      <c r="H13" s="203">
        <v>21371.82</v>
      </c>
      <c r="I13" s="203">
        <v>10079.870000000001</v>
      </c>
      <c r="J13" s="203">
        <v>9774.83</v>
      </c>
      <c r="K13" s="203">
        <v>1214.8499999999999</v>
      </c>
      <c r="L13" s="194"/>
      <c r="M13" s="203">
        <v>1799291.47</v>
      </c>
      <c r="N13" s="203">
        <v>1266858.27</v>
      </c>
      <c r="O13" s="203">
        <v>476945.47</v>
      </c>
      <c r="P13" s="203">
        <v>152684.67000000001</v>
      </c>
      <c r="Q13" s="204">
        <v>559.06100000000004</v>
      </c>
      <c r="R13" s="195">
        <v>2323.54</v>
      </c>
      <c r="BU13" s="199"/>
      <c r="BV13" s="205" t="s">
        <v>28</v>
      </c>
      <c r="CA13" s="209"/>
    </row>
    <row r="14" spans="1:79" s="197" customFormat="1" ht="15" x14ac:dyDescent="0.25">
      <c r="A14" s="200" t="s">
        <v>172</v>
      </c>
      <c r="B14" s="201" t="s">
        <v>30</v>
      </c>
      <c r="C14" s="202" t="s">
        <v>31</v>
      </c>
      <c r="D14" s="202"/>
      <c r="E14" s="202"/>
      <c r="F14" s="200" t="s">
        <v>32</v>
      </c>
      <c r="G14" s="218">
        <v>32.683033000000002</v>
      </c>
      <c r="H14" s="203">
        <v>28461.8</v>
      </c>
      <c r="I14" s="194"/>
      <c r="J14" s="194"/>
      <c r="K14" s="194"/>
      <c r="L14" s="194"/>
      <c r="M14" s="203">
        <v>8185917.9500000002</v>
      </c>
      <c r="N14" s="194"/>
      <c r="O14" s="194"/>
      <c r="P14" s="194"/>
      <c r="Q14" s="206">
        <v>0</v>
      </c>
      <c r="R14" s="206">
        <v>0</v>
      </c>
      <c r="BU14" s="199"/>
      <c r="BV14" s="205" t="s">
        <v>31</v>
      </c>
      <c r="CA14" s="209"/>
    </row>
    <row r="15" spans="1:79" s="197" customFormat="1" ht="15" x14ac:dyDescent="0.25">
      <c r="A15" s="200" t="s">
        <v>173</v>
      </c>
      <c r="B15" s="201" t="s">
        <v>33</v>
      </c>
      <c r="C15" s="202" t="s">
        <v>34</v>
      </c>
      <c r="D15" s="202"/>
      <c r="E15" s="202"/>
      <c r="F15" s="200" t="s">
        <v>32</v>
      </c>
      <c r="G15" s="217">
        <v>47.159868099999997</v>
      </c>
      <c r="H15" s="203">
        <v>11986.77</v>
      </c>
      <c r="I15" s="194"/>
      <c r="J15" s="194"/>
      <c r="K15" s="194"/>
      <c r="L15" s="194"/>
      <c r="M15" s="203">
        <v>4974591.53</v>
      </c>
      <c r="N15" s="194"/>
      <c r="O15" s="194"/>
      <c r="P15" s="194"/>
      <c r="Q15" s="206">
        <v>0</v>
      </c>
      <c r="R15" s="206">
        <v>0</v>
      </c>
      <c r="BU15" s="199"/>
      <c r="BV15" s="205" t="s">
        <v>34</v>
      </c>
      <c r="CA15" s="209"/>
    </row>
    <row r="16" spans="1:79" s="197" customFormat="1" ht="15" x14ac:dyDescent="0.25">
      <c r="A16" s="200" t="s">
        <v>145</v>
      </c>
      <c r="B16" s="201" t="s">
        <v>167</v>
      </c>
      <c r="C16" s="202" t="s">
        <v>168</v>
      </c>
      <c r="D16" s="202"/>
      <c r="E16" s="202"/>
      <c r="F16" s="200" t="s">
        <v>169</v>
      </c>
      <c r="G16" s="220">
        <v>45.786279999999998</v>
      </c>
      <c r="H16" s="203">
        <v>875.69</v>
      </c>
      <c r="I16" s="195">
        <v>488.74</v>
      </c>
      <c r="J16" s="195">
        <v>334.64</v>
      </c>
      <c r="K16" s="195">
        <v>28.21</v>
      </c>
      <c r="L16" s="194"/>
      <c r="M16" s="203">
        <v>877651.39</v>
      </c>
      <c r="N16" s="203">
        <v>676696.14</v>
      </c>
      <c r="O16" s="203">
        <v>179878.54</v>
      </c>
      <c r="P16" s="203">
        <v>39058.230000000003</v>
      </c>
      <c r="Q16" s="204">
        <v>26.795000000000002</v>
      </c>
      <c r="R16" s="195">
        <v>1226.8399999999999</v>
      </c>
      <c r="BU16" s="199"/>
      <c r="BV16" s="205" t="s">
        <v>168</v>
      </c>
      <c r="CA16" s="209"/>
    </row>
    <row r="17" spans="1:79" s="197" customFormat="1" ht="15" x14ac:dyDescent="0.25">
      <c r="A17" s="207" t="s">
        <v>309</v>
      </c>
      <c r="B17" s="207"/>
      <c r="C17" s="207"/>
      <c r="D17" s="207"/>
      <c r="E17" s="207"/>
      <c r="F17" s="207"/>
      <c r="G17" s="219"/>
      <c r="H17" s="207"/>
      <c r="I17" s="207"/>
      <c r="J17" s="207"/>
      <c r="K17" s="207"/>
      <c r="L17" s="207"/>
      <c r="M17" s="208">
        <v>15837452.34</v>
      </c>
      <c r="N17" s="208">
        <v>1943554.41</v>
      </c>
      <c r="O17" s="208">
        <v>656824.01</v>
      </c>
      <c r="P17" s="208">
        <v>191742.9</v>
      </c>
      <c r="Q17" s="192"/>
      <c r="R17" s="193">
        <v>3550.38</v>
      </c>
      <c r="BU17" s="199"/>
      <c r="CA17" s="209" t="s">
        <v>309</v>
      </c>
    </row>
    <row r="18" spans="1:79" s="197" customFormat="1" ht="15" x14ac:dyDescent="0.25">
      <c r="A18" s="207" t="s">
        <v>310</v>
      </c>
      <c r="B18" s="207"/>
      <c r="C18" s="207"/>
      <c r="D18" s="207"/>
      <c r="E18" s="207"/>
      <c r="F18" s="207"/>
      <c r="G18" s="219"/>
      <c r="H18" s="207"/>
      <c r="I18" s="207"/>
      <c r="J18" s="207"/>
      <c r="K18" s="207"/>
      <c r="L18" s="207"/>
      <c r="M18" s="208">
        <v>1964353.86</v>
      </c>
      <c r="N18" s="192"/>
      <c r="O18" s="192"/>
      <c r="P18" s="192"/>
      <c r="Q18" s="192"/>
      <c r="R18" s="192"/>
      <c r="BU18" s="199"/>
      <c r="CA18" s="209" t="s">
        <v>310</v>
      </c>
    </row>
    <row r="19" spans="1:79" s="197" customFormat="1" ht="15" x14ac:dyDescent="0.25">
      <c r="A19" s="207" t="s">
        <v>311</v>
      </c>
      <c r="B19" s="207"/>
      <c r="C19" s="207"/>
      <c r="D19" s="207"/>
      <c r="E19" s="207"/>
      <c r="F19" s="207"/>
      <c r="G19" s="219"/>
      <c r="H19" s="207"/>
      <c r="I19" s="207"/>
      <c r="J19" s="207"/>
      <c r="K19" s="207"/>
      <c r="L19" s="207"/>
      <c r="M19" s="208">
        <v>1202206.0900000001</v>
      </c>
      <c r="N19" s="192"/>
      <c r="O19" s="192"/>
      <c r="P19" s="192"/>
      <c r="Q19" s="192"/>
      <c r="R19" s="192"/>
      <c r="BU19" s="199"/>
      <c r="CA19" s="209" t="s">
        <v>311</v>
      </c>
    </row>
    <row r="20" spans="1:79" s="197" customFormat="1" ht="15" x14ac:dyDescent="0.25">
      <c r="A20" s="207" t="s">
        <v>313</v>
      </c>
      <c r="B20" s="207"/>
      <c r="C20" s="207"/>
      <c r="D20" s="207"/>
      <c r="E20" s="207"/>
      <c r="F20" s="207"/>
      <c r="G20" s="219"/>
      <c r="H20" s="207"/>
      <c r="I20" s="207"/>
      <c r="J20" s="207"/>
      <c r="K20" s="207"/>
      <c r="L20" s="207"/>
      <c r="M20" s="208">
        <v>19004012.289999999</v>
      </c>
      <c r="N20" s="192"/>
      <c r="O20" s="192"/>
      <c r="P20" s="192"/>
      <c r="Q20" s="192"/>
      <c r="R20" s="193">
        <v>3550.38</v>
      </c>
      <c r="BU20" s="199"/>
      <c r="CA20" s="209" t="s">
        <v>313</v>
      </c>
    </row>
    <row r="21" spans="1:79" s="197" customFormat="1" ht="15" x14ac:dyDescent="0.25">
      <c r="A21" s="207" t="s">
        <v>35</v>
      </c>
      <c r="B21" s="207"/>
      <c r="C21" s="207"/>
      <c r="D21" s="207"/>
      <c r="E21" s="207"/>
      <c r="F21" s="207"/>
      <c r="G21" s="219"/>
      <c r="H21" s="207"/>
      <c r="I21" s="207"/>
      <c r="J21" s="207"/>
      <c r="K21" s="207"/>
      <c r="L21" s="207"/>
      <c r="M21" s="208">
        <v>13160509.67</v>
      </c>
      <c r="N21" s="192"/>
      <c r="O21" s="192"/>
      <c r="P21" s="192"/>
      <c r="Q21" s="192"/>
      <c r="R21" s="192"/>
      <c r="BU21" s="199"/>
      <c r="CA21" s="209" t="s">
        <v>35</v>
      </c>
    </row>
    <row r="22" spans="1:79" s="197" customFormat="1" ht="15" x14ac:dyDescent="0.25">
      <c r="A22" s="198" t="s">
        <v>38</v>
      </c>
      <c r="B22" s="198"/>
      <c r="C22" s="198"/>
      <c r="D22" s="198"/>
      <c r="E22" s="198"/>
      <c r="F22" s="198"/>
      <c r="G22" s="216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BU22" s="199" t="s">
        <v>38</v>
      </c>
      <c r="CA22" s="209"/>
    </row>
    <row r="23" spans="1:79" s="197" customFormat="1" ht="15" x14ac:dyDescent="0.25">
      <c r="A23" s="200" t="s">
        <v>146</v>
      </c>
      <c r="B23" s="201" t="s">
        <v>27</v>
      </c>
      <c r="C23" s="202" t="s">
        <v>28</v>
      </c>
      <c r="D23" s="202"/>
      <c r="E23" s="202"/>
      <c r="F23" s="200" t="s">
        <v>29</v>
      </c>
      <c r="G23" s="218">
        <v>4.0026830000000002</v>
      </c>
      <c r="H23" s="203">
        <v>21371.82</v>
      </c>
      <c r="I23" s="203">
        <v>10079.870000000001</v>
      </c>
      <c r="J23" s="203">
        <v>9774.83</v>
      </c>
      <c r="K23" s="203">
        <v>1214.8499999999999</v>
      </c>
      <c r="L23" s="194"/>
      <c r="M23" s="203">
        <v>1732850.88</v>
      </c>
      <c r="N23" s="203">
        <v>1220078.29</v>
      </c>
      <c r="O23" s="203">
        <v>459333.79</v>
      </c>
      <c r="P23" s="203">
        <v>147046.64000000001</v>
      </c>
      <c r="Q23" s="204">
        <v>559.06100000000004</v>
      </c>
      <c r="R23" s="195">
        <v>2237.7399999999998</v>
      </c>
      <c r="BU23" s="199"/>
      <c r="BV23" s="205" t="s">
        <v>28</v>
      </c>
      <c r="CA23" s="209"/>
    </row>
    <row r="24" spans="1:79" s="197" customFormat="1" ht="15" x14ac:dyDescent="0.25">
      <c r="A24" s="200" t="s">
        <v>175</v>
      </c>
      <c r="B24" s="201" t="s">
        <v>30</v>
      </c>
      <c r="C24" s="202" t="s">
        <v>31</v>
      </c>
      <c r="D24" s="202"/>
      <c r="E24" s="202"/>
      <c r="F24" s="200" t="s">
        <v>32</v>
      </c>
      <c r="G24" s="217">
        <v>14.862745500000001</v>
      </c>
      <c r="H24" s="203">
        <v>28461.8</v>
      </c>
      <c r="I24" s="194"/>
      <c r="J24" s="194"/>
      <c r="K24" s="194"/>
      <c r="L24" s="194"/>
      <c r="M24" s="203">
        <v>3722580.31</v>
      </c>
      <c r="N24" s="194"/>
      <c r="O24" s="194"/>
      <c r="P24" s="194"/>
      <c r="Q24" s="206">
        <v>0</v>
      </c>
      <c r="R24" s="206">
        <v>0</v>
      </c>
      <c r="BU24" s="199"/>
      <c r="BV24" s="205" t="s">
        <v>31</v>
      </c>
      <c r="CA24" s="209"/>
    </row>
    <row r="25" spans="1:79" s="197" customFormat="1" ht="15" x14ac:dyDescent="0.25">
      <c r="A25" s="200" t="s">
        <v>177</v>
      </c>
      <c r="B25" s="201" t="s">
        <v>33</v>
      </c>
      <c r="C25" s="202" t="s">
        <v>34</v>
      </c>
      <c r="D25" s="202"/>
      <c r="E25" s="202"/>
      <c r="F25" s="200" t="s">
        <v>32</v>
      </c>
      <c r="G25" s="217">
        <v>5.0273697999999998</v>
      </c>
      <c r="H25" s="203">
        <v>11986.77</v>
      </c>
      <c r="I25" s="194"/>
      <c r="J25" s="194"/>
      <c r="K25" s="194"/>
      <c r="L25" s="194"/>
      <c r="M25" s="203">
        <v>530304.93999999994</v>
      </c>
      <c r="N25" s="194"/>
      <c r="O25" s="194"/>
      <c r="P25" s="194"/>
      <c r="Q25" s="206">
        <v>0</v>
      </c>
      <c r="R25" s="206">
        <v>0</v>
      </c>
      <c r="BU25" s="199"/>
      <c r="BV25" s="205" t="s">
        <v>34</v>
      </c>
      <c r="CA25" s="209"/>
    </row>
    <row r="26" spans="1:79" s="197" customFormat="1" ht="15" x14ac:dyDescent="0.25">
      <c r="A26" s="200" t="s">
        <v>179</v>
      </c>
      <c r="B26" s="201" t="s">
        <v>167</v>
      </c>
      <c r="C26" s="202" t="s">
        <v>168</v>
      </c>
      <c r="D26" s="202"/>
      <c r="E26" s="202"/>
      <c r="F26" s="200" t="s">
        <v>169</v>
      </c>
      <c r="G26" s="218">
        <v>4.8809420000000001</v>
      </c>
      <c r="H26" s="203">
        <v>875.69</v>
      </c>
      <c r="I26" s="195">
        <v>488.74</v>
      </c>
      <c r="J26" s="195">
        <v>334.64</v>
      </c>
      <c r="K26" s="195">
        <v>28.21</v>
      </c>
      <c r="L26" s="194"/>
      <c r="M26" s="203">
        <v>93560.02</v>
      </c>
      <c r="N26" s="203">
        <v>72137.649999999994</v>
      </c>
      <c r="O26" s="203">
        <v>19175.54</v>
      </c>
      <c r="P26" s="203">
        <v>4163.71</v>
      </c>
      <c r="Q26" s="204">
        <v>26.795000000000002</v>
      </c>
      <c r="R26" s="195">
        <v>130.78</v>
      </c>
      <c r="BU26" s="199"/>
      <c r="BV26" s="205" t="s">
        <v>168</v>
      </c>
      <c r="CA26" s="209"/>
    </row>
    <row r="27" spans="1:79" s="197" customFormat="1" ht="15" x14ac:dyDescent="0.25">
      <c r="A27" s="200" t="s">
        <v>181</v>
      </c>
      <c r="B27" s="201" t="s">
        <v>41</v>
      </c>
      <c r="C27" s="202" t="s">
        <v>42</v>
      </c>
      <c r="D27" s="202"/>
      <c r="E27" s="202"/>
      <c r="F27" s="200" t="s">
        <v>43</v>
      </c>
      <c r="G27" s="221">
        <v>15.46</v>
      </c>
      <c r="H27" s="203">
        <v>140.66999999999999</v>
      </c>
      <c r="I27" s="195">
        <v>124.03</v>
      </c>
      <c r="J27" s="195">
        <v>16.64</v>
      </c>
      <c r="K27" s="194"/>
      <c r="L27" s="194"/>
      <c r="M27" s="203">
        <v>61004.41</v>
      </c>
      <c r="N27" s="203">
        <v>57984.15</v>
      </c>
      <c r="O27" s="203">
        <v>3020.26</v>
      </c>
      <c r="P27" s="194"/>
      <c r="Q27" s="210">
        <v>7.6704999999999997</v>
      </c>
      <c r="R27" s="195">
        <v>118.59</v>
      </c>
      <c r="BU27" s="199"/>
      <c r="BV27" s="205" t="s">
        <v>42</v>
      </c>
      <c r="CA27" s="209"/>
    </row>
    <row r="28" spans="1:79" s="197" customFormat="1" ht="15" x14ac:dyDescent="0.25">
      <c r="A28" s="200" t="s">
        <v>56</v>
      </c>
      <c r="B28" s="201" t="s">
        <v>45</v>
      </c>
      <c r="C28" s="202" t="s">
        <v>46</v>
      </c>
      <c r="D28" s="202"/>
      <c r="E28" s="202"/>
      <c r="F28" s="200" t="s">
        <v>43</v>
      </c>
      <c r="G28" s="221">
        <v>15.46</v>
      </c>
      <c r="H28" s="203">
        <v>362.25</v>
      </c>
      <c r="I28" s="195">
        <v>318.08999999999997</v>
      </c>
      <c r="J28" s="195">
        <v>44.16</v>
      </c>
      <c r="K28" s="194"/>
      <c r="L28" s="194"/>
      <c r="M28" s="203">
        <v>156725.44</v>
      </c>
      <c r="N28" s="203">
        <v>148710.38</v>
      </c>
      <c r="O28" s="203">
        <v>8015.06</v>
      </c>
      <c r="P28" s="194"/>
      <c r="Q28" s="204">
        <v>19.664999999999999</v>
      </c>
      <c r="R28" s="195">
        <v>304.02</v>
      </c>
      <c r="BU28" s="199"/>
      <c r="BV28" s="205" t="s">
        <v>46</v>
      </c>
      <c r="CA28" s="209"/>
    </row>
    <row r="29" spans="1:79" s="197" customFormat="1" ht="15" x14ac:dyDescent="0.25">
      <c r="A29" s="200" t="s">
        <v>186</v>
      </c>
      <c r="B29" s="201" t="s">
        <v>48</v>
      </c>
      <c r="C29" s="202" t="s">
        <v>49</v>
      </c>
      <c r="D29" s="202"/>
      <c r="E29" s="202"/>
      <c r="F29" s="200" t="s">
        <v>50</v>
      </c>
      <c r="G29" s="222">
        <v>1546</v>
      </c>
      <c r="H29" s="203">
        <v>35.28</v>
      </c>
      <c r="I29" s="194"/>
      <c r="J29" s="194"/>
      <c r="K29" s="194"/>
      <c r="L29" s="194"/>
      <c r="M29" s="203">
        <v>479977.34</v>
      </c>
      <c r="N29" s="194"/>
      <c r="O29" s="194"/>
      <c r="P29" s="194"/>
      <c r="Q29" s="206">
        <v>0</v>
      </c>
      <c r="R29" s="206">
        <v>0</v>
      </c>
      <c r="BU29" s="199"/>
      <c r="BV29" s="205" t="s">
        <v>49</v>
      </c>
      <c r="CA29" s="209"/>
    </row>
    <row r="30" spans="1:79" s="197" customFormat="1" ht="15" x14ac:dyDescent="0.25">
      <c r="A30" s="200" t="s">
        <v>187</v>
      </c>
      <c r="B30" s="201" t="s">
        <v>51</v>
      </c>
      <c r="C30" s="202" t="s">
        <v>52</v>
      </c>
      <c r="D30" s="202"/>
      <c r="E30" s="202"/>
      <c r="F30" s="200" t="s">
        <v>50</v>
      </c>
      <c r="G30" s="222">
        <v>1546</v>
      </c>
      <c r="H30" s="203">
        <v>40.090000000000003</v>
      </c>
      <c r="I30" s="194"/>
      <c r="J30" s="194"/>
      <c r="K30" s="194"/>
      <c r="L30" s="194"/>
      <c r="M30" s="203">
        <v>545416.43000000005</v>
      </c>
      <c r="N30" s="194"/>
      <c r="O30" s="194"/>
      <c r="P30" s="194"/>
      <c r="Q30" s="206">
        <v>0</v>
      </c>
      <c r="R30" s="206">
        <v>0</v>
      </c>
      <c r="BU30" s="199"/>
      <c r="BV30" s="205" t="s">
        <v>52</v>
      </c>
      <c r="CA30" s="209"/>
    </row>
    <row r="31" spans="1:79" s="197" customFormat="1" ht="15" x14ac:dyDescent="0.25">
      <c r="A31" s="207" t="s">
        <v>309</v>
      </c>
      <c r="B31" s="207"/>
      <c r="C31" s="207"/>
      <c r="D31" s="207"/>
      <c r="E31" s="207"/>
      <c r="F31" s="207"/>
      <c r="G31" s="219"/>
      <c r="H31" s="207"/>
      <c r="I31" s="207"/>
      <c r="J31" s="207"/>
      <c r="K31" s="207"/>
      <c r="L31" s="207"/>
      <c r="M31" s="208">
        <v>7322419.7699999996</v>
      </c>
      <c r="N31" s="208">
        <v>1498910.47</v>
      </c>
      <c r="O31" s="208">
        <v>489544.65</v>
      </c>
      <c r="P31" s="208">
        <v>151210.35</v>
      </c>
      <c r="Q31" s="192"/>
      <c r="R31" s="193">
        <v>2791.13</v>
      </c>
      <c r="BU31" s="199"/>
      <c r="CA31" s="209" t="s">
        <v>309</v>
      </c>
    </row>
    <row r="32" spans="1:79" s="197" customFormat="1" ht="15" x14ac:dyDescent="0.25">
      <c r="A32" s="207" t="s">
        <v>310</v>
      </c>
      <c r="B32" s="207"/>
      <c r="C32" s="207"/>
      <c r="D32" s="207"/>
      <c r="E32" s="207"/>
      <c r="F32" s="207"/>
      <c r="G32" s="219"/>
      <c r="H32" s="207"/>
      <c r="I32" s="207"/>
      <c r="J32" s="207"/>
      <c r="K32" s="207"/>
      <c r="L32" s="207"/>
      <c r="M32" s="208">
        <v>1552992.77</v>
      </c>
      <c r="N32" s="192"/>
      <c r="O32" s="192"/>
      <c r="P32" s="192"/>
      <c r="Q32" s="192"/>
      <c r="R32" s="192"/>
      <c r="BU32" s="199"/>
      <c r="CA32" s="209" t="s">
        <v>310</v>
      </c>
    </row>
    <row r="33" spans="1:80" s="197" customFormat="1" ht="15" x14ac:dyDescent="0.25">
      <c r="A33" s="207" t="s">
        <v>311</v>
      </c>
      <c r="B33" s="207"/>
      <c r="C33" s="207"/>
      <c r="D33" s="207"/>
      <c r="E33" s="207"/>
      <c r="F33" s="207"/>
      <c r="G33" s="219"/>
      <c r="H33" s="207"/>
      <c r="I33" s="207"/>
      <c r="J33" s="207"/>
      <c r="K33" s="207"/>
      <c r="L33" s="207"/>
      <c r="M33" s="208">
        <v>1003902.84</v>
      </c>
      <c r="N33" s="192"/>
      <c r="O33" s="192"/>
      <c r="P33" s="192"/>
      <c r="Q33" s="192"/>
      <c r="R33" s="192"/>
      <c r="BU33" s="199"/>
      <c r="CA33" s="209" t="s">
        <v>311</v>
      </c>
    </row>
    <row r="34" spans="1:80" s="197" customFormat="1" ht="15" x14ac:dyDescent="0.25">
      <c r="A34" s="207" t="s">
        <v>314</v>
      </c>
      <c r="B34" s="207"/>
      <c r="C34" s="207"/>
      <c r="D34" s="207"/>
      <c r="E34" s="207"/>
      <c r="F34" s="207"/>
      <c r="G34" s="219"/>
      <c r="H34" s="207"/>
      <c r="I34" s="207"/>
      <c r="J34" s="207"/>
      <c r="K34" s="207"/>
      <c r="L34" s="207"/>
      <c r="M34" s="208">
        <v>9879315.3800000008</v>
      </c>
      <c r="N34" s="192"/>
      <c r="O34" s="192"/>
      <c r="P34" s="192"/>
      <c r="Q34" s="192"/>
      <c r="R34" s="193">
        <v>2791.13</v>
      </c>
      <c r="BU34" s="199"/>
      <c r="CA34" s="209" t="s">
        <v>314</v>
      </c>
    </row>
    <row r="35" spans="1:80" s="197" customFormat="1" ht="15" x14ac:dyDescent="0.25">
      <c r="A35" s="207" t="s">
        <v>35</v>
      </c>
      <c r="B35" s="207"/>
      <c r="C35" s="207"/>
      <c r="D35" s="207"/>
      <c r="E35" s="207"/>
      <c r="F35" s="207"/>
      <c r="G35" s="219"/>
      <c r="H35" s="207"/>
      <c r="I35" s="207"/>
      <c r="J35" s="207"/>
      <c r="K35" s="207"/>
      <c r="L35" s="207"/>
      <c r="M35" s="208">
        <v>5278269.7699999996</v>
      </c>
      <c r="N35" s="192"/>
      <c r="O35" s="192"/>
      <c r="P35" s="192"/>
      <c r="Q35" s="192"/>
      <c r="R35" s="192"/>
      <c r="BU35" s="199"/>
      <c r="CA35" s="209" t="s">
        <v>35</v>
      </c>
    </row>
    <row r="36" spans="1:80" s="197" customFormat="1" ht="15" x14ac:dyDescent="0.25">
      <c r="A36" s="198" t="s">
        <v>189</v>
      </c>
      <c r="B36" s="198"/>
      <c r="C36" s="198"/>
      <c r="D36" s="198"/>
      <c r="E36" s="198"/>
      <c r="F36" s="198"/>
      <c r="G36" s="216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BU36" s="199" t="s">
        <v>189</v>
      </c>
      <c r="CA36" s="209"/>
    </row>
    <row r="37" spans="1:80" s="197" customFormat="1" ht="15" x14ac:dyDescent="0.25">
      <c r="A37" s="196" t="s">
        <v>190</v>
      </c>
      <c r="B37" s="196"/>
      <c r="C37" s="196"/>
      <c r="D37" s="196"/>
      <c r="E37" s="196"/>
      <c r="F37" s="196"/>
      <c r="G37" s="223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BU37" s="199"/>
      <c r="CA37" s="209"/>
      <c r="CB37" s="211" t="s">
        <v>190</v>
      </c>
    </row>
    <row r="38" spans="1:80" s="197" customFormat="1" ht="15" x14ac:dyDescent="0.25">
      <c r="A38" s="200" t="s">
        <v>192</v>
      </c>
      <c r="B38" s="201" t="s">
        <v>193</v>
      </c>
      <c r="C38" s="202" t="s">
        <v>194</v>
      </c>
      <c r="D38" s="202"/>
      <c r="E38" s="202"/>
      <c r="F38" s="200" t="s">
        <v>88</v>
      </c>
      <c r="G38" s="220">
        <v>49.369030000000002</v>
      </c>
      <c r="H38" s="203">
        <v>1758.17</v>
      </c>
      <c r="I38" s="195">
        <v>971.82</v>
      </c>
      <c r="J38" s="195">
        <v>700.11</v>
      </c>
      <c r="K38" s="195">
        <v>49.37</v>
      </c>
      <c r="L38" s="194"/>
      <c r="M38" s="203">
        <v>1894091.82</v>
      </c>
      <c r="N38" s="203">
        <v>1450847.5</v>
      </c>
      <c r="O38" s="203">
        <v>405777.57</v>
      </c>
      <c r="P38" s="203">
        <v>73704.69</v>
      </c>
      <c r="Q38" s="210">
        <v>53.279499999999999</v>
      </c>
      <c r="R38" s="195">
        <v>2630.36</v>
      </c>
      <c r="BU38" s="199"/>
      <c r="BV38" s="205" t="s">
        <v>194</v>
      </c>
      <c r="CA38" s="209"/>
      <c r="CB38" s="211"/>
    </row>
    <row r="39" spans="1:80" s="197" customFormat="1" ht="15" x14ac:dyDescent="0.25">
      <c r="A39" s="196" t="s">
        <v>196</v>
      </c>
      <c r="B39" s="196"/>
      <c r="C39" s="196"/>
      <c r="D39" s="196"/>
      <c r="E39" s="196"/>
      <c r="F39" s="196"/>
      <c r="G39" s="223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BU39" s="199"/>
      <c r="CA39" s="209"/>
      <c r="CB39" s="211" t="s">
        <v>196</v>
      </c>
    </row>
    <row r="40" spans="1:80" s="197" customFormat="1" ht="15" x14ac:dyDescent="0.25">
      <c r="A40" s="200" t="s">
        <v>60</v>
      </c>
      <c r="B40" s="201" t="s">
        <v>193</v>
      </c>
      <c r="C40" s="202" t="s">
        <v>194</v>
      </c>
      <c r="D40" s="202"/>
      <c r="E40" s="202"/>
      <c r="F40" s="200" t="s">
        <v>88</v>
      </c>
      <c r="G40" s="220">
        <v>14.42985</v>
      </c>
      <c r="H40" s="203">
        <v>1758.17</v>
      </c>
      <c r="I40" s="195">
        <v>971.82</v>
      </c>
      <c r="J40" s="195">
        <v>700.11</v>
      </c>
      <c r="K40" s="195">
        <v>49.37</v>
      </c>
      <c r="L40" s="194"/>
      <c r="M40" s="203">
        <v>553615.52</v>
      </c>
      <c r="N40" s="203">
        <v>424061.64</v>
      </c>
      <c r="O40" s="203">
        <v>118602.89</v>
      </c>
      <c r="P40" s="203">
        <v>21542.81</v>
      </c>
      <c r="Q40" s="210">
        <v>53.279499999999999</v>
      </c>
      <c r="R40" s="195">
        <v>768.82</v>
      </c>
      <c r="BU40" s="199"/>
      <c r="BV40" s="205" t="s">
        <v>194</v>
      </c>
      <c r="CA40" s="209"/>
      <c r="CB40" s="211"/>
    </row>
    <row r="41" spans="1:80" s="197" customFormat="1" ht="15" x14ac:dyDescent="0.25">
      <c r="A41" s="207" t="s">
        <v>309</v>
      </c>
      <c r="B41" s="207"/>
      <c r="C41" s="207"/>
      <c r="D41" s="207"/>
      <c r="E41" s="207"/>
      <c r="F41" s="207"/>
      <c r="G41" s="219"/>
      <c r="H41" s="207"/>
      <c r="I41" s="207"/>
      <c r="J41" s="207"/>
      <c r="K41" s="207"/>
      <c r="L41" s="207"/>
      <c r="M41" s="208">
        <v>2447707.34</v>
      </c>
      <c r="N41" s="208">
        <v>1874909.14</v>
      </c>
      <c r="O41" s="208">
        <v>524380.46</v>
      </c>
      <c r="P41" s="208">
        <v>95247.5</v>
      </c>
      <c r="Q41" s="192"/>
      <c r="R41" s="193">
        <v>3399.18</v>
      </c>
      <c r="BU41" s="199"/>
      <c r="CA41" s="209" t="s">
        <v>309</v>
      </c>
      <c r="CB41" s="211"/>
    </row>
    <row r="42" spans="1:80" s="197" customFormat="1" ht="15" x14ac:dyDescent="0.25">
      <c r="A42" s="207" t="s">
        <v>310</v>
      </c>
      <c r="B42" s="207"/>
      <c r="C42" s="207"/>
      <c r="D42" s="207"/>
      <c r="E42" s="207"/>
      <c r="F42" s="207"/>
      <c r="G42" s="219"/>
      <c r="H42" s="207"/>
      <c r="I42" s="207"/>
      <c r="J42" s="207"/>
      <c r="K42" s="207"/>
      <c r="L42" s="207"/>
      <c r="M42" s="208">
        <v>2009559.77</v>
      </c>
      <c r="N42" s="192"/>
      <c r="O42" s="192"/>
      <c r="P42" s="192"/>
      <c r="Q42" s="192"/>
      <c r="R42" s="192"/>
      <c r="BU42" s="199"/>
      <c r="CA42" s="209" t="s">
        <v>310</v>
      </c>
      <c r="CB42" s="211"/>
    </row>
    <row r="43" spans="1:80" s="197" customFormat="1" ht="15" x14ac:dyDescent="0.25">
      <c r="A43" s="207" t="s">
        <v>311</v>
      </c>
      <c r="B43" s="207"/>
      <c r="C43" s="207"/>
      <c r="D43" s="207"/>
      <c r="E43" s="207"/>
      <c r="F43" s="207"/>
      <c r="G43" s="219"/>
      <c r="H43" s="207"/>
      <c r="I43" s="207"/>
      <c r="J43" s="207"/>
      <c r="K43" s="207"/>
      <c r="L43" s="207"/>
      <c r="M43" s="208">
        <v>1142690.8500000001</v>
      </c>
      <c r="N43" s="192"/>
      <c r="O43" s="192"/>
      <c r="P43" s="192"/>
      <c r="Q43" s="192"/>
      <c r="R43" s="192"/>
      <c r="BU43" s="199"/>
      <c r="CA43" s="209" t="s">
        <v>311</v>
      </c>
      <c r="CB43" s="211"/>
    </row>
    <row r="44" spans="1:80" s="197" customFormat="1" ht="15" x14ac:dyDescent="0.25">
      <c r="A44" s="207" t="s">
        <v>315</v>
      </c>
      <c r="B44" s="207"/>
      <c r="C44" s="207"/>
      <c r="D44" s="207"/>
      <c r="E44" s="207"/>
      <c r="F44" s="207"/>
      <c r="G44" s="219"/>
      <c r="H44" s="207"/>
      <c r="I44" s="207"/>
      <c r="J44" s="207"/>
      <c r="K44" s="207"/>
      <c r="L44" s="207"/>
      <c r="M44" s="208">
        <v>5599957.96</v>
      </c>
      <c r="N44" s="192"/>
      <c r="O44" s="192"/>
      <c r="P44" s="192"/>
      <c r="Q44" s="192"/>
      <c r="R44" s="193">
        <v>3399.18</v>
      </c>
      <c r="BU44" s="199"/>
      <c r="CA44" s="209" t="s">
        <v>315</v>
      </c>
      <c r="CB44" s="211"/>
    </row>
    <row r="45" spans="1:80" s="197" customFormat="1" ht="15" x14ac:dyDescent="0.25">
      <c r="A45" s="198" t="s">
        <v>200</v>
      </c>
      <c r="B45" s="198"/>
      <c r="C45" s="198"/>
      <c r="D45" s="198"/>
      <c r="E45" s="198"/>
      <c r="F45" s="198"/>
      <c r="G45" s="216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BU45" s="199" t="s">
        <v>200</v>
      </c>
      <c r="CA45" s="209"/>
      <c r="CB45" s="211"/>
    </row>
    <row r="46" spans="1:80" s="197" customFormat="1" ht="15" x14ac:dyDescent="0.25">
      <c r="A46" s="196" t="s">
        <v>316</v>
      </c>
      <c r="B46" s="196"/>
      <c r="C46" s="196"/>
      <c r="D46" s="196"/>
      <c r="E46" s="196"/>
      <c r="F46" s="196"/>
      <c r="G46" s="223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BU46" s="199"/>
      <c r="CA46" s="209"/>
      <c r="CB46" s="211" t="s">
        <v>316</v>
      </c>
    </row>
    <row r="47" spans="1:80" s="197" customFormat="1" ht="15" x14ac:dyDescent="0.25">
      <c r="A47" s="200" t="s">
        <v>63</v>
      </c>
      <c r="B47" s="201" t="s">
        <v>203</v>
      </c>
      <c r="C47" s="202" t="s">
        <v>204</v>
      </c>
      <c r="D47" s="202"/>
      <c r="E47" s="202"/>
      <c r="F47" s="200" t="s">
        <v>205</v>
      </c>
      <c r="G47" s="220">
        <v>4.1792400000000001</v>
      </c>
      <c r="H47" s="203">
        <v>389.42</v>
      </c>
      <c r="I47" s="195">
        <v>123.29</v>
      </c>
      <c r="J47" s="195">
        <v>11.41</v>
      </c>
      <c r="K47" s="195">
        <v>0.21</v>
      </c>
      <c r="L47" s="194"/>
      <c r="M47" s="203">
        <v>25509.26</v>
      </c>
      <c r="N47" s="203">
        <v>15581.61</v>
      </c>
      <c r="O47" s="195">
        <v>559.73</v>
      </c>
      <c r="P47" s="195">
        <v>26.16</v>
      </c>
      <c r="Q47" s="210">
        <v>6.1064999999999996</v>
      </c>
      <c r="R47" s="195">
        <v>25.52</v>
      </c>
      <c r="BU47" s="199"/>
      <c r="BV47" s="205" t="s">
        <v>204</v>
      </c>
      <c r="CA47" s="209"/>
      <c r="CB47" s="211"/>
    </row>
    <row r="48" spans="1:80" s="197" customFormat="1" ht="15" x14ac:dyDescent="0.25">
      <c r="A48" s="200" t="s">
        <v>206</v>
      </c>
      <c r="B48" s="201" t="s">
        <v>207</v>
      </c>
      <c r="C48" s="202" t="s">
        <v>208</v>
      </c>
      <c r="D48" s="202"/>
      <c r="E48" s="202"/>
      <c r="F48" s="200" t="s">
        <v>205</v>
      </c>
      <c r="G48" s="220">
        <v>4.1792400000000001</v>
      </c>
      <c r="H48" s="203">
        <v>1142.1500000000001</v>
      </c>
      <c r="I48" s="195">
        <v>151.52000000000001</v>
      </c>
      <c r="J48" s="195">
        <v>15.41</v>
      </c>
      <c r="K48" s="195">
        <v>0.41</v>
      </c>
      <c r="L48" s="194"/>
      <c r="M48" s="203">
        <v>55771.69</v>
      </c>
      <c r="N48" s="203">
        <v>19149.64</v>
      </c>
      <c r="O48" s="195">
        <v>756.08</v>
      </c>
      <c r="P48" s="195">
        <v>52.32</v>
      </c>
      <c r="Q48" s="204">
        <v>8.8089999999999993</v>
      </c>
      <c r="R48" s="195">
        <v>36.81</v>
      </c>
      <c r="BU48" s="199"/>
      <c r="BV48" s="205" t="s">
        <v>208</v>
      </c>
      <c r="CA48" s="209"/>
      <c r="CB48" s="211"/>
    </row>
    <row r="49" spans="1:80" s="197" customFormat="1" ht="15" x14ac:dyDescent="0.25">
      <c r="A49" s="196" t="s">
        <v>317</v>
      </c>
      <c r="B49" s="196"/>
      <c r="C49" s="196"/>
      <c r="D49" s="196"/>
      <c r="E49" s="196"/>
      <c r="F49" s="196"/>
      <c r="G49" s="223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BU49" s="199"/>
      <c r="CA49" s="209"/>
      <c r="CB49" s="211" t="s">
        <v>317</v>
      </c>
    </row>
    <row r="50" spans="1:80" s="197" customFormat="1" ht="15" x14ac:dyDescent="0.25">
      <c r="A50" s="200" t="s">
        <v>213</v>
      </c>
      <c r="B50" s="201" t="s">
        <v>203</v>
      </c>
      <c r="C50" s="202" t="s">
        <v>204</v>
      </c>
      <c r="D50" s="202"/>
      <c r="E50" s="202"/>
      <c r="F50" s="200" t="s">
        <v>205</v>
      </c>
      <c r="G50" s="220">
        <v>0.48620999999999998</v>
      </c>
      <c r="H50" s="203">
        <v>389.42</v>
      </c>
      <c r="I50" s="195">
        <v>123.29</v>
      </c>
      <c r="J50" s="195">
        <v>11.41</v>
      </c>
      <c r="K50" s="195">
        <v>0.21</v>
      </c>
      <c r="L50" s="194"/>
      <c r="M50" s="203">
        <v>2967.73</v>
      </c>
      <c r="N50" s="203">
        <v>1812.75</v>
      </c>
      <c r="O50" s="195">
        <v>65.12</v>
      </c>
      <c r="P50" s="195">
        <v>3.04</v>
      </c>
      <c r="Q50" s="210">
        <v>6.1064999999999996</v>
      </c>
      <c r="R50" s="195">
        <v>2.97</v>
      </c>
      <c r="BU50" s="199"/>
      <c r="BV50" s="205" t="s">
        <v>204</v>
      </c>
      <c r="CA50" s="209"/>
      <c r="CB50" s="211"/>
    </row>
    <row r="51" spans="1:80" s="197" customFormat="1" ht="15" x14ac:dyDescent="0.25">
      <c r="A51" s="200" t="s">
        <v>72</v>
      </c>
      <c r="B51" s="201" t="s">
        <v>207</v>
      </c>
      <c r="C51" s="202" t="s">
        <v>208</v>
      </c>
      <c r="D51" s="202"/>
      <c r="E51" s="202"/>
      <c r="F51" s="200" t="s">
        <v>205</v>
      </c>
      <c r="G51" s="220">
        <v>0.48620999999999998</v>
      </c>
      <c r="H51" s="203">
        <v>1142.1500000000001</v>
      </c>
      <c r="I51" s="195">
        <v>151.52000000000001</v>
      </c>
      <c r="J51" s="195">
        <v>15.41</v>
      </c>
      <c r="K51" s="195">
        <v>0.41</v>
      </c>
      <c r="L51" s="194"/>
      <c r="M51" s="203">
        <v>6488.44</v>
      </c>
      <c r="N51" s="203">
        <v>2227.86</v>
      </c>
      <c r="O51" s="195">
        <v>87.96</v>
      </c>
      <c r="P51" s="195">
        <v>6.09</v>
      </c>
      <c r="Q51" s="204">
        <v>8.8089999999999993</v>
      </c>
      <c r="R51" s="195">
        <v>4.28</v>
      </c>
      <c r="BU51" s="199"/>
      <c r="BV51" s="205" t="s">
        <v>208</v>
      </c>
      <c r="CA51" s="209"/>
      <c r="CB51" s="211"/>
    </row>
    <row r="52" spans="1:80" s="197" customFormat="1" ht="15" x14ac:dyDescent="0.25">
      <c r="A52" s="196" t="s">
        <v>318</v>
      </c>
      <c r="B52" s="196"/>
      <c r="C52" s="196"/>
      <c r="D52" s="196"/>
      <c r="E52" s="196"/>
      <c r="F52" s="196"/>
      <c r="G52" s="223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BU52" s="199"/>
      <c r="CA52" s="209"/>
      <c r="CB52" s="211" t="s">
        <v>318</v>
      </c>
    </row>
    <row r="53" spans="1:80" s="197" customFormat="1" ht="15" x14ac:dyDescent="0.25">
      <c r="A53" s="200" t="s">
        <v>73</v>
      </c>
      <c r="B53" s="201" t="s">
        <v>203</v>
      </c>
      <c r="C53" s="202" t="s">
        <v>204</v>
      </c>
      <c r="D53" s="202"/>
      <c r="E53" s="202"/>
      <c r="F53" s="200" t="s">
        <v>205</v>
      </c>
      <c r="G53" s="218">
        <v>3.5568000000000002E-2</v>
      </c>
      <c r="H53" s="203">
        <v>389.42</v>
      </c>
      <c r="I53" s="195">
        <v>123.29</v>
      </c>
      <c r="J53" s="195">
        <v>11.41</v>
      </c>
      <c r="K53" s="195">
        <v>0.21</v>
      </c>
      <c r="L53" s="194"/>
      <c r="M53" s="195">
        <v>217.1</v>
      </c>
      <c r="N53" s="195">
        <v>132.61000000000001</v>
      </c>
      <c r="O53" s="195">
        <v>4.76</v>
      </c>
      <c r="P53" s="195">
        <v>0.22</v>
      </c>
      <c r="Q53" s="210">
        <v>6.1064999999999996</v>
      </c>
      <c r="R53" s="195">
        <v>0.22</v>
      </c>
      <c r="BU53" s="199"/>
      <c r="BV53" s="205" t="s">
        <v>204</v>
      </c>
      <c r="CA53" s="209"/>
      <c r="CB53" s="211"/>
    </row>
    <row r="54" spans="1:80" s="197" customFormat="1" ht="15" x14ac:dyDescent="0.25">
      <c r="A54" s="200" t="s">
        <v>216</v>
      </c>
      <c r="B54" s="201" t="s">
        <v>207</v>
      </c>
      <c r="C54" s="202" t="s">
        <v>208</v>
      </c>
      <c r="D54" s="202"/>
      <c r="E54" s="202"/>
      <c r="F54" s="200" t="s">
        <v>205</v>
      </c>
      <c r="G54" s="218">
        <v>3.5568000000000002E-2</v>
      </c>
      <c r="H54" s="203">
        <v>1142.1500000000001</v>
      </c>
      <c r="I54" s="195">
        <v>151.52000000000001</v>
      </c>
      <c r="J54" s="195">
        <v>15.41</v>
      </c>
      <c r="K54" s="195">
        <v>0.41</v>
      </c>
      <c r="L54" s="194"/>
      <c r="M54" s="195">
        <v>474.65</v>
      </c>
      <c r="N54" s="195">
        <v>162.97999999999999</v>
      </c>
      <c r="O54" s="195">
        <v>6.43</v>
      </c>
      <c r="P54" s="195">
        <v>0.45</v>
      </c>
      <c r="Q54" s="204">
        <v>8.8089999999999993</v>
      </c>
      <c r="R54" s="195">
        <v>0.31</v>
      </c>
      <c r="BU54" s="199"/>
      <c r="BV54" s="205" t="s">
        <v>208</v>
      </c>
      <c r="CA54" s="209"/>
      <c r="CB54" s="211"/>
    </row>
    <row r="55" spans="1:80" s="197" customFormat="1" ht="15" x14ac:dyDescent="0.25">
      <c r="A55" s="196" t="s">
        <v>319</v>
      </c>
      <c r="B55" s="196"/>
      <c r="C55" s="196"/>
      <c r="D55" s="196"/>
      <c r="E55" s="196"/>
      <c r="F55" s="196"/>
      <c r="G55" s="223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BU55" s="199"/>
      <c r="CA55" s="209"/>
      <c r="CB55" s="211" t="s">
        <v>319</v>
      </c>
    </row>
    <row r="56" spans="1:80" s="197" customFormat="1" ht="15" x14ac:dyDescent="0.25">
      <c r="A56" s="200" t="s">
        <v>219</v>
      </c>
      <c r="B56" s="201" t="s">
        <v>203</v>
      </c>
      <c r="C56" s="202" t="s">
        <v>204</v>
      </c>
      <c r="D56" s="202"/>
      <c r="E56" s="202"/>
      <c r="F56" s="200" t="s">
        <v>205</v>
      </c>
      <c r="G56" s="218">
        <v>2.0937999999999998E-2</v>
      </c>
      <c r="H56" s="203">
        <v>389.42</v>
      </c>
      <c r="I56" s="195">
        <v>123.29</v>
      </c>
      <c r="J56" s="195">
        <v>11.41</v>
      </c>
      <c r="K56" s="195">
        <v>0.21</v>
      </c>
      <c r="L56" s="194"/>
      <c r="M56" s="195">
        <v>127.79</v>
      </c>
      <c r="N56" s="195">
        <v>78.06</v>
      </c>
      <c r="O56" s="195">
        <v>2.8</v>
      </c>
      <c r="P56" s="195">
        <v>0.13</v>
      </c>
      <c r="Q56" s="210">
        <v>6.1064999999999996</v>
      </c>
      <c r="R56" s="195">
        <v>0.13</v>
      </c>
      <c r="BU56" s="199"/>
      <c r="BV56" s="205" t="s">
        <v>204</v>
      </c>
      <c r="CA56" s="209"/>
      <c r="CB56" s="211"/>
    </row>
    <row r="57" spans="1:80" s="197" customFormat="1" ht="15" x14ac:dyDescent="0.25">
      <c r="A57" s="200" t="s">
        <v>75</v>
      </c>
      <c r="B57" s="201" t="s">
        <v>207</v>
      </c>
      <c r="C57" s="202" t="s">
        <v>208</v>
      </c>
      <c r="D57" s="202"/>
      <c r="E57" s="202"/>
      <c r="F57" s="200" t="s">
        <v>205</v>
      </c>
      <c r="G57" s="218">
        <v>2.0937999999999998E-2</v>
      </c>
      <c r="H57" s="203">
        <v>1142.1500000000001</v>
      </c>
      <c r="I57" s="195">
        <v>151.52000000000001</v>
      </c>
      <c r="J57" s="195">
        <v>15.41</v>
      </c>
      <c r="K57" s="195">
        <v>0.41</v>
      </c>
      <c r="L57" s="194"/>
      <c r="M57" s="195">
        <v>279.42</v>
      </c>
      <c r="N57" s="195">
        <v>95.94</v>
      </c>
      <c r="O57" s="195">
        <v>3.79</v>
      </c>
      <c r="P57" s="195">
        <v>0.26</v>
      </c>
      <c r="Q57" s="204">
        <v>8.8089999999999993</v>
      </c>
      <c r="R57" s="195">
        <v>0.18</v>
      </c>
      <c r="BU57" s="199"/>
      <c r="BV57" s="205" t="s">
        <v>208</v>
      </c>
      <c r="CA57" s="209"/>
      <c r="CB57" s="211"/>
    </row>
    <row r="58" spans="1:80" s="197" customFormat="1" ht="15" x14ac:dyDescent="0.25">
      <c r="A58" s="196" t="s">
        <v>320</v>
      </c>
      <c r="B58" s="196"/>
      <c r="C58" s="196"/>
      <c r="D58" s="196"/>
      <c r="E58" s="196"/>
      <c r="F58" s="196"/>
      <c r="G58" s="223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BU58" s="199"/>
      <c r="CA58" s="209"/>
      <c r="CB58" s="211" t="s">
        <v>320</v>
      </c>
    </row>
    <row r="59" spans="1:80" s="197" customFormat="1" ht="15" x14ac:dyDescent="0.25">
      <c r="A59" s="200" t="s">
        <v>76</v>
      </c>
      <c r="B59" s="201" t="s">
        <v>203</v>
      </c>
      <c r="C59" s="202" t="s">
        <v>204</v>
      </c>
      <c r="D59" s="202"/>
      <c r="E59" s="202"/>
      <c r="F59" s="200" t="s">
        <v>205</v>
      </c>
      <c r="G59" s="218">
        <v>3.0546E-2</v>
      </c>
      <c r="H59" s="203">
        <v>389.42</v>
      </c>
      <c r="I59" s="195">
        <v>123.29</v>
      </c>
      <c r="J59" s="195">
        <v>11.41</v>
      </c>
      <c r="K59" s="195">
        <v>0.21</v>
      </c>
      <c r="L59" s="194"/>
      <c r="M59" s="195">
        <v>186.45</v>
      </c>
      <c r="N59" s="195">
        <v>113.89</v>
      </c>
      <c r="O59" s="195">
        <v>4.09</v>
      </c>
      <c r="P59" s="195">
        <v>0.19</v>
      </c>
      <c r="Q59" s="210">
        <v>6.1064999999999996</v>
      </c>
      <c r="R59" s="195">
        <v>0.19</v>
      </c>
      <c r="BU59" s="199"/>
      <c r="BV59" s="205" t="s">
        <v>204</v>
      </c>
      <c r="CA59" s="209"/>
      <c r="CB59" s="211"/>
    </row>
    <row r="60" spans="1:80" s="197" customFormat="1" ht="15" x14ac:dyDescent="0.25">
      <c r="A60" s="200" t="s">
        <v>223</v>
      </c>
      <c r="B60" s="201" t="s">
        <v>207</v>
      </c>
      <c r="C60" s="202" t="s">
        <v>208</v>
      </c>
      <c r="D60" s="202"/>
      <c r="E60" s="202"/>
      <c r="F60" s="200" t="s">
        <v>205</v>
      </c>
      <c r="G60" s="218">
        <v>3.0546E-2</v>
      </c>
      <c r="H60" s="203">
        <v>1142.1500000000001</v>
      </c>
      <c r="I60" s="195">
        <v>151.52000000000001</v>
      </c>
      <c r="J60" s="195">
        <v>15.41</v>
      </c>
      <c r="K60" s="195">
        <v>0.41</v>
      </c>
      <c r="L60" s="194"/>
      <c r="M60" s="195">
        <v>407.63</v>
      </c>
      <c r="N60" s="195">
        <v>139.96</v>
      </c>
      <c r="O60" s="195">
        <v>5.53</v>
      </c>
      <c r="P60" s="195">
        <v>0.38</v>
      </c>
      <c r="Q60" s="204">
        <v>8.8089999999999993</v>
      </c>
      <c r="R60" s="195">
        <v>0.27</v>
      </c>
      <c r="BU60" s="199"/>
      <c r="BV60" s="205" t="s">
        <v>208</v>
      </c>
      <c r="CA60" s="209"/>
      <c r="CB60" s="211"/>
    </row>
    <row r="61" spans="1:80" s="197" customFormat="1" ht="15" x14ac:dyDescent="0.25">
      <c r="A61" s="196" t="s">
        <v>321</v>
      </c>
      <c r="B61" s="196"/>
      <c r="C61" s="196"/>
      <c r="D61" s="196"/>
      <c r="E61" s="196"/>
      <c r="F61" s="196"/>
      <c r="G61" s="223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BU61" s="199"/>
      <c r="CA61" s="209"/>
      <c r="CB61" s="211" t="s">
        <v>321</v>
      </c>
    </row>
    <row r="62" spans="1:80" s="197" customFormat="1" ht="15" x14ac:dyDescent="0.25">
      <c r="A62" s="200" t="s">
        <v>227</v>
      </c>
      <c r="B62" s="201" t="s">
        <v>203</v>
      </c>
      <c r="C62" s="202" t="s">
        <v>204</v>
      </c>
      <c r="D62" s="202"/>
      <c r="E62" s="202"/>
      <c r="F62" s="200" t="s">
        <v>205</v>
      </c>
      <c r="G62" s="218">
        <v>1.6885000000000001E-2</v>
      </c>
      <c r="H62" s="203">
        <v>389.42</v>
      </c>
      <c r="I62" s="195">
        <v>123.29</v>
      </c>
      <c r="J62" s="195">
        <v>11.41</v>
      </c>
      <c r="K62" s="195">
        <v>0.21</v>
      </c>
      <c r="L62" s="194"/>
      <c r="M62" s="195">
        <v>103.06</v>
      </c>
      <c r="N62" s="195">
        <v>62.95</v>
      </c>
      <c r="O62" s="195">
        <v>2.2599999999999998</v>
      </c>
      <c r="P62" s="195">
        <v>0.11</v>
      </c>
      <c r="Q62" s="210">
        <v>6.1064999999999996</v>
      </c>
      <c r="R62" s="212">
        <v>0.1</v>
      </c>
      <c r="BU62" s="199"/>
      <c r="BV62" s="205" t="s">
        <v>204</v>
      </c>
      <c r="CA62" s="209"/>
      <c r="CB62" s="211"/>
    </row>
    <row r="63" spans="1:80" s="197" customFormat="1" ht="15" x14ac:dyDescent="0.25">
      <c r="A63" s="200" t="s">
        <v>77</v>
      </c>
      <c r="B63" s="201" t="s">
        <v>207</v>
      </c>
      <c r="C63" s="202" t="s">
        <v>208</v>
      </c>
      <c r="D63" s="202"/>
      <c r="E63" s="202"/>
      <c r="F63" s="200" t="s">
        <v>205</v>
      </c>
      <c r="G63" s="218">
        <v>1.6885000000000001E-2</v>
      </c>
      <c r="H63" s="203">
        <v>1142.1500000000001</v>
      </c>
      <c r="I63" s="195">
        <v>151.52000000000001</v>
      </c>
      <c r="J63" s="195">
        <v>15.41</v>
      </c>
      <c r="K63" s="195">
        <v>0.41</v>
      </c>
      <c r="L63" s="194"/>
      <c r="M63" s="195">
        <v>225.33</v>
      </c>
      <c r="N63" s="195">
        <v>77.37</v>
      </c>
      <c r="O63" s="195">
        <v>3.05</v>
      </c>
      <c r="P63" s="195">
        <v>0.21</v>
      </c>
      <c r="Q63" s="204">
        <v>8.8089999999999993</v>
      </c>
      <c r="R63" s="195">
        <v>0.15</v>
      </c>
      <c r="BU63" s="199"/>
      <c r="BV63" s="205" t="s">
        <v>208</v>
      </c>
      <c r="CA63" s="209"/>
      <c r="CB63" s="211"/>
    </row>
    <row r="64" spans="1:80" s="197" customFormat="1" ht="15" x14ac:dyDescent="0.25">
      <c r="A64" s="196" t="s">
        <v>322</v>
      </c>
      <c r="B64" s="196"/>
      <c r="C64" s="196"/>
      <c r="D64" s="196"/>
      <c r="E64" s="196"/>
      <c r="F64" s="196"/>
      <c r="G64" s="223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BU64" s="199"/>
      <c r="CA64" s="209"/>
      <c r="CB64" s="211" t="s">
        <v>322</v>
      </c>
    </row>
    <row r="65" spans="1:80" s="197" customFormat="1" ht="15" x14ac:dyDescent="0.25">
      <c r="A65" s="200" t="s">
        <v>81</v>
      </c>
      <c r="B65" s="201" t="s">
        <v>203</v>
      </c>
      <c r="C65" s="202" t="s">
        <v>204</v>
      </c>
      <c r="D65" s="202"/>
      <c r="E65" s="202"/>
      <c r="F65" s="200" t="s">
        <v>205</v>
      </c>
      <c r="G65" s="218">
        <v>2.6846999999999999E-2</v>
      </c>
      <c r="H65" s="203">
        <v>389.42</v>
      </c>
      <c r="I65" s="195">
        <v>123.29</v>
      </c>
      <c r="J65" s="195">
        <v>11.41</v>
      </c>
      <c r="K65" s="195">
        <v>0.21</v>
      </c>
      <c r="L65" s="194"/>
      <c r="M65" s="195">
        <v>163.87</v>
      </c>
      <c r="N65" s="195">
        <v>100.09</v>
      </c>
      <c r="O65" s="195">
        <v>3.6</v>
      </c>
      <c r="P65" s="195">
        <v>0.17</v>
      </c>
      <c r="Q65" s="210">
        <v>6.1064999999999996</v>
      </c>
      <c r="R65" s="195">
        <v>0.16</v>
      </c>
      <c r="BU65" s="199"/>
      <c r="BV65" s="205" t="s">
        <v>204</v>
      </c>
      <c r="CA65" s="209"/>
      <c r="CB65" s="211"/>
    </row>
    <row r="66" spans="1:80" s="197" customFormat="1" ht="15" x14ac:dyDescent="0.25">
      <c r="A66" s="200" t="s">
        <v>85</v>
      </c>
      <c r="B66" s="201" t="s">
        <v>207</v>
      </c>
      <c r="C66" s="202" t="s">
        <v>208</v>
      </c>
      <c r="D66" s="202"/>
      <c r="E66" s="202"/>
      <c r="F66" s="200" t="s">
        <v>205</v>
      </c>
      <c r="G66" s="218">
        <v>2.6846999999999999E-2</v>
      </c>
      <c r="H66" s="203">
        <v>1142.1500000000001</v>
      </c>
      <c r="I66" s="195">
        <v>151.52000000000001</v>
      </c>
      <c r="J66" s="195">
        <v>15.41</v>
      </c>
      <c r="K66" s="195">
        <v>0.41</v>
      </c>
      <c r="L66" s="194"/>
      <c r="M66" s="195">
        <v>358.28</v>
      </c>
      <c r="N66" s="195">
        <v>123.02</v>
      </c>
      <c r="O66" s="195">
        <v>4.8600000000000003</v>
      </c>
      <c r="P66" s="195">
        <v>0.34</v>
      </c>
      <c r="Q66" s="204">
        <v>8.8089999999999993</v>
      </c>
      <c r="R66" s="195">
        <v>0.24</v>
      </c>
      <c r="BU66" s="199"/>
      <c r="BV66" s="205" t="s">
        <v>208</v>
      </c>
      <c r="CA66" s="209"/>
      <c r="CB66" s="211"/>
    </row>
    <row r="67" spans="1:80" s="197" customFormat="1" ht="15" x14ac:dyDescent="0.25">
      <c r="A67" s="196" t="s">
        <v>323</v>
      </c>
      <c r="B67" s="196"/>
      <c r="C67" s="196"/>
      <c r="D67" s="196"/>
      <c r="E67" s="196"/>
      <c r="F67" s="196"/>
      <c r="G67" s="223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BU67" s="199"/>
      <c r="CA67" s="209"/>
      <c r="CB67" s="211" t="s">
        <v>323</v>
      </c>
    </row>
    <row r="68" spans="1:80" s="197" customFormat="1" ht="15" x14ac:dyDescent="0.25">
      <c r="A68" s="200" t="s">
        <v>90</v>
      </c>
      <c r="B68" s="201" t="s">
        <v>203</v>
      </c>
      <c r="C68" s="202" t="s">
        <v>204</v>
      </c>
      <c r="D68" s="202"/>
      <c r="E68" s="202"/>
      <c r="F68" s="200" t="s">
        <v>205</v>
      </c>
      <c r="G68" s="220">
        <v>4.0131800000000002</v>
      </c>
      <c r="H68" s="203">
        <v>389.42</v>
      </c>
      <c r="I68" s="195">
        <v>123.29</v>
      </c>
      <c r="J68" s="195">
        <v>11.41</v>
      </c>
      <c r="K68" s="195">
        <v>0.21</v>
      </c>
      <c r="L68" s="194"/>
      <c r="M68" s="203">
        <v>24495.65</v>
      </c>
      <c r="N68" s="203">
        <v>14962.48</v>
      </c>
      <c r="O68" s="195">
        <v>537.48</v>
      </c>
      <c r="P68" s="195">
        <v>25.12</v>
      </c>
      <c r="Q68" s="210">
        <v>6.1064999999999996</v>
      </c>
      <c r="R68" s="195">
        <v>24.51</v>
      </c>
      <c r="BU68" s="199"/>
      <c r="BV68" s="205" t="s">
        <v>204</v>
      </c>
      <c r="CA68" s="209"/>
      <c r="CB68" s="211"/>
    </row>
    <row r="69" spans="1:80" s="197" customFormat="1" ht="15" x14ac:dyDescent="0.25">
      <c r="A69" s="200" t="s">
        <v>91</v>
      </c>
      <c r="B69" s="201" t="s">
        <v>207</v>
      </c>
      <c r="C69" s="202" t="s">
        <v>208</v>
      </c>
      <c r="D69" s="202"/>
      <c r="E69" s="202"/>
      <c r="F69" s="200" t="s">
        <v>205</v>
      </c>
      <c r="G69" s="220">
        <v>4.0131800000000002</v>
      </c>
      <c r="H69" s="203">
        <v>1142.1500000000001</v>
      </c>
      <c r="I69" s="195">
        <v>151.52000000000001</v>
      </c>
      <c r="J69" s="195">
        <v>15.41</v>
      </c>
      <c r="K69" s="195">
        <v>0.41</v>
      </c>
      <c r="L69" s="194"/>
      <c r="M69" s="203">
        <v>53555.62</v>
      </c>
      <c r="N69" s="203">
        <v>18388.73</v>
      </c>
      <c r="O69" s="195">
        <v>726.04</v>
      </c>
      <c r="P69" s="195">
        <v>50.24</v>
      </c>
      <c r="Q69" s="204">
        <v>8.8089999999999993</v>
      </c>
      <c r="R69" s="195">
        <v>35.35</v>
      </c>
      <c r="BU69" s="199"/>
      <c r="BV69" s="205" t="s">
        <v>208</v>
      </c>
      <c r="CA69" s="209"/>
      <c r="CB69" s="211"/>
    </row>
    <row r="70" spans="1:80" s="197" customFormat="1" ht="15" x14ac:dyDescent="0.25">
      <c r="A70" s="196" t="s">
        <v>324</v>
      </c>
      <c r="B70" s="196"/>
      <c r="C70" s="196"/>
      <c r="D70" s="196"/>
      <c r="E70" s="196"/>
      <c r="F70" s="196"/>
      <c r="G70" s="223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BU70" s="199"/>
      <c r="CA70" s="209"/>
      <c r="CB70" s="211" t="s">
        <v>324</v>
      </c>
    </row>
    <row r="71" spans="1:80" s="197" customFormat="1" ht="15" x14ac:dyDescent="0.25">
      <c r="A71" s="200" t="s">
        <v>234</v>
      </c>
      <c r="B71" s="201" t="s">
        <v>203</v>
      </c>
      <c r="C71" s="202" t="s">
        <v>204</v>
      </c>
      <c r="D71" s="202"/>
      <c r="E71" s="202"/>
      <c r="F71" s="200" t="s">
        <v>205</v>
      </c>
      <c r="G71" s="220">
        <v>0.48620999999999998</v>
      </c>
      <c r="H71" s="203">
        <v>389.42</v>
      </c>
      <c r="I71" s="195">
        <v>123.29</v>
      </c>
      <c r="J71" s="195">
        <v>11.41</v>
      </c>
      <c r="K71" s="195">
        <v>0.21</v>
      </c>
      <c r="L71" s="194"/>
      <c r="M71" s="203">
        <v>2967.73</v>
      </c>
      <c r="N71" s="203">
        <v>1812.75</v>
      </c>
      <c r="O71" s="195">
        <v>65.12</v>
      </c>
      <c r="P71" s="195">
        <v>3.04</v>
      </c>
      <c r="Q71" s="210">
        <v>6.1064999999999996</v>
      </c>
      <c r="R71" s="195">
        <v>2.97</v>
      </c>
      <c r="BU71" s="199"/>
      <c r="BV71" s="205" t="s">
        <v>204</v>
      </c>
      <c r="CA71" s="209"/>
      <c r="CB71" s="211"/>
    </row>
    <row r="72" spans="1:80" s="197" customFormat="1" ht="15" x14ac:dyDescent="0.25">
      <c r="A72" s="200" t="s">
        <v>236</v>
      </c>
      <c r="B72" s="201" t="s">
        <v>207</v>
      </c>
      <c r="C72" s="202" t="s">
        <v>208</v>
      </c>
      <c r="D72" s="202"/>
      <c r="E72" s="202"/>
      <c r="F72" s="200" t="s">
        <v>205</v>
      </c>
      <c r="G72" s="220">
        <v>0.48620999999999998</v>
      </c>
      <c r="H72" s="203">
        <v>1142.1500000000001</v>
      </c>
      <c r="I72" s="195">
        <v>151.52000000000001</v>
      </c>
      <c r="J72" s="195">
        <v>15.41</v>
      </c>
      <c r="K72" s="195">
        <v>0.41</v>
      </c>
      <c r="L72" s="194"/>
      <c r="M72" s="203">
        <v>6488.44</v>
      </c>
      <c r="N72" s="203">
        <v>2227.86</v>
      </c>
      <c r="O72" s="195">
        <v>87.96</v>
      </c>
      <c r="P72" s="195">
        <v>6.09</v>
      </c>
      <c r="Q72" s="204">
        <v>8.8089999999999993</v>
      </c>
      <c r="R72" s="195">
        <v>4.28</v>
      </c>
      <c r="BU72" s="199"/>
      <c r="BV72" s="205" t="s">
        <v>208</v>
      </c>
      <c r="CA72" s="209"/>
      <c r="CB72" s="211"/>
    </row>
    <row r="73" spans="1:80" s="197" customFormat="1" ht="15" x14ac:dyDescent="0.25">
      <c r="A73" s="196" t="s">
        <v>325</v>
      </c>
      <c r="B73" s="196"/>
      <c r="C73" s="196"/>
      <c r="D73" s="196"/>
      <c r="E73" s="196"/>
      <c r="F73" s="196"/>
      <c r="G73" s="223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BU73" s="199"/>
      <c r="CA73" s="209"/>
      <c r="CB73" s="211" t="s">
        <v>325</v>
      </c>
    </row>
    <row r="74" spans="1:80" s="197" customFormat="1" ht="15" x14ac:dyDescent="0.25">
      <c r="A74" s="200" t="s">
        <v>92</v>
      </c>
      <c r="B74" s="201" t="s">
        <v>203</v>
      </c>
      <c r="C74" s="202" t="s">
        <v>204</v>
      </c>
      <c r="D74" s="202"/>
      <c r="E74" s="202"/>
      <c r="F74" s="200" t="s">
        <v>205</v>
      </c>
      <c r="G74" s="218">
        <v>3.5568000000000002E-2</v>
      </c>
      <c r="H74" s="203">
        <v>389.42</v>
      </c>
      <c r="I74" s="195">
        <v>123.29</v>
      </c>
      <c r="J74" s="195">
        <v>11.41</v>
      </c>
      <c r="K74" s="195">
        <v>0.21</v>
      </c>
      <c r="L74" s="194"/>
      <c r="M74" s="195">
        <v>217.1</v>
      </c>
      <c r="N74" s="195">
        <v>132.61000000000001</v>
      </c>
      <c r="O74" s="195">
        <v>4.76</v>
      </c>
      <c r="P74" s="195">
        <v>0.22</v>
      </c>
      <c r="Q74" s="210">
        <v>6.1064999999999996</v>
      </c>
      <c r="R74" s="195">
        <v>0.22</v>
      </c>
      <c r="BU74" s="199"/>
      <c r="BV74" s="205" t="s">
        <v>204</v>
      </c>
      <c r="CA74" s="209"/>
      <c r="CB74" s="211"/>
    </row>
    <row r="75" spans="1:80" s="197" customFormat="1" ht="15" x14ac:dyDescent="0.25">
      <c r="A75" s="200" t="s">
        <v>93</v>
      </c>
      <c r="B75" s="201" t="s">
        <v>207</v>
      </c>
      <c r="C75" s="202" t="s">
        <v>208</v>
      </c>
      <c r="D75" s="202"/>
      <c r="E75" s="202"/>
      <c r="F75" s="200" t="s">
        <v>205</v>
      </c>
      <c r="G75" s="218">
        <v>3.5568000000000002E-2</v>
      </c>
      <c r="H75" s="203">
        <v>1142.1500000000001</v>
      </c>
      <c r="I75" s="195">
        <v>151.52000000000001</v>
      </c>
      <c r="J75" s="195">
        <v>15.41</v>
      </c>
      <c r="K75" s="195">
        <v>0.41</v>
      </c>
      <c r="L75" s="194"/>
      <c r="M75" s="195">
        <v>474.65</v>
      </c>
      <c r="N75" s="195">
        <v>162.97999999999999</v>
      </c>
      <c r="O75" s="195">
        <v>6.43</v>
      </c>
      <c r="P75" s="195">
        <v>0.45</v>
      </c>
      <c r="Q75" s="204">
        <v>8.8089999999999993</v>
      </c>
      <c r="R75" s="195">
        <v>0.31</v>
      </c>
      <c r="BU75" s="199"/>
      <c r="BV75" s="205" t="s">
        <v>208</v>
      </c>
      <c r="CA75" s="209"/>
      <c r="CB75" s="211"/>
    </row>
    <row r="76" spans="1:80" s="197" customFormat="1" ht="15" x14ac:dyDescent="0.25">
      <c r="A76" s="196" t="s">
        <v>326</v>
      </c>
      <c r="B76" s="196"/>
      <c r="C76" s="196"/>
      <c r="D76" s="196"/>
      <c r="E76" s="196"/>
      <c r="F76" s="196"/>
      <c r="G76" s="223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BU76" s="199"/>
      <c r="CA76" s="209"/>
      <c r="CB76" s="211" t="s">
        <v>326</v>
      </c>
    </row>
    <row r="77" spans="1:80" s="197" customFormat="1" ht="15" x14ac:dyDescent="0.25">
      <c r="A77" s="200" t="s">
        <v>94</v>
      </c>
      <c r="B77" s="201" t="s">
        <v>203</v>
      </c>
      <c r="C77" s="202" t="s">
        <v>204</v>
      </c>
      <c r="D77" s="202"/>
      <c r="E77" s="202"/>
      <c r="F77" s="200" t="s">
        <v>205</v>
      </c>
      <c r="G77" s="218">
        <v>2.6846999999999999E-2</v>
      </c>
      <c r="H77" s="203">
        <v>389.42</v>
      </c>
      <c r="I77" s="195">
        <v>123.29</v>
      </c>
      <c r="J77" s="195">
        <v>11.41</v>
      </c>
      <c r="K77" s="195">
        <v>0.21</v>
      </c>
      <c r="L77" s="194"/>
      <c r="M77" s="195">
        <v>163.87</v>
      </c>
      <c r="N77" s="195">
        <v>100.09</v>
      </c>
      <c r="O77" s="195">
        <v>3.6</v>
      </c>
      <c r="P77" s="195">
        <v>0.17</v>
      </c>
      <c r="Q77" s="210">
        <v>6.1064999999999996</v>
      </c>
      <c r="R77" s="195">
        <v>0.16</v>
      </c>
      <c r="BU77" s="199"/>
      <c r="BV77" s="205" t="s">
        <v>204</v>
      </c>
      <c r="CA77" s="209"/>
      <c r="CB77" s="211"/>
    </row>
    <row r="78" spans="1:80" s="197" customFormat="1" ht="15" x14ac:dyDescent="0.25">
      <c r="A78" s="200" t="s">
        <v>96</v>
      </c>
      <c r="B78" s="201" t="s">
        <v>207</v>
      </c>
      <c r="C78" s="202" t="s">
        <v>208</v>
      </c>
      <c r="D78" s="202"/>
      <c r="E78" s="202"/>
      <c r="F78" s="200" t="s">
        <v>205</v>
      </c>
      <c r="G78" s="218">
        <v>2.6846999999999999E-2</v>
      </c>
      <c r="H78" s="203">
        <v>1142.1500000000001</v>
      </c>
      <c r="I78" s="195">
        <v>151.52000000000001</v>
      </c>
      <c r="J78" s="195">
        <v>15.41</v>
      </c>
      <c r="K78" s="195">
        <v>0.41</v>
      </c>
      <c r="L78" s="194"/>
      <c r="M78" s="195">
        <v>358.28</v>
      </c>
      <c r="N78" s="195">
        <v>123.02</v>
      </c>
      <c r="O78" s="195">
        <v>4.8600000000000003</v>
      </c>
      <c r="P78" s="195">
        <v>0.34</v>
      </c>
      <c r="Q78" s="204">
        <v>8.8089999999999993</v>
      </c>
      <c r="R78" s="195">
        <v>0.24</v>
      </c>
      <c r="BU78" s="199"/>
      <c r="BV78" s="205" t="s">
        <v>208</v>
      </c>
      <c r="CA78" s="209"/>
      <c r="CB78" s="211"/>
    </row>
    <row r="79" spans="1:80" s="197" customFormat="1" ht="15" x14ac:dyDescent="0.25">
      <c r="A79" s="196" t="s">
        <v>327</v>
      </c>
      <c r="B79" s="196"/>
      <c r="C79" s="196"/>
      <c r="D79" s="196"/>
      <c r="E79" s="196"/>
      <c r="F79" s="196"/>
      <c r="G79" s="223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BU79" s="199"/>
      <c r="CA79" s="209"/>
      <c r="CB79" s="211" t="s">
        <v>327</v>
      </c>
    </row>
    <row r="80" spans="1:80" s="197" customFormat="1" ht="15" x14ac:dyDescent="0.25">
      <c r="A80" s="200" t="s">
        <v>97</v>
      </c>
      <c r="B80" s="201" t="s">
        <v>203</v>
      </c>
      <c r="C80" s="202" t="s">
        <v>204</v>
      </c>
      <c r="D80" s="202"/>
      <c r="E80" s="202"/>
      <c r="F80" s="200" t="s">
        <v>205</v>
      </c>
      <c r="G80" s="218">
        <v>1.7482000000000001E-2</v>
      </c>
      <c r="H80" s="203">
        <v>389.42</v>
      </c>
      <c r="I80" s="195">
        <v>123.29</v>
      </c>
      <c r="J80" s="195">
        <v>11.41</v>
      </c>
      <c r="K80" s="195">
        <v>0.21</v>
      </c>
      <c r="L80" s="194"/>
      <c r="M80" s="195">
        <v>106.71</v>
      </c>
      <c r="N80" s="195">
        <v>65.180000000000007</v>
      </c>
      <c r="O80" s="195">
        <v>2.34</v>
      </c>
      <c r="P80" s="195">
        <v>0.11</v>
      </c>
      <c r="Q80" s="210">
        <v>6.1064999999999996</v>
      </c>
      <c r="R80" s="195">
        <v>0.11</v>
      </c>
      <c r="BU80" s="199"/>
      <c r="BV80" s="205" t="s">
        <v>204</v>
      </c>
      <c r="CA80" s="209"/>
      <c r="CB80" s="211"/>
    </row>
    <row r="81" spans="1:80" s="197" customFormat="1" ht="15" x14ac:dyDescent="0.25">
      <c r="A81" s="200" t="s">
        <v>245</v>
      </c>
      <c r="B81" s="201" t="s">
        <v>207</v>
      </c>
      <c r="C81" s="202" t="s">
        <v>208</v>
      </c>
      <c r="D81" s="202"/>
      <c r="E81" s="202"/>
      <c r="F81" s="200" t="s">
        <v>205</v>
      </c>
      <c r="G81" s="218">
        <v>1.7482000000000001E-2</v>
      </c>
      <c r="H81" s="203">
        <v>1142.1500000000001</v>
      </c>
      <c r="I81" s="195">
        <v>151.52000000000001</v>
      </c>
      <c r="J81" s="195">
        <v>15.41</v>
      </c>
      <c r="K81" s="195">
        <v>0.41</v>
      </c>
      <c r="L81" s="194"/>
      <c r="M81" s="195">
        <v>233.29</v>
      </c>
      <c r="N81" s="195">
        <v>80.099999999999994</v>
      </c>
      <c r="O81" s="195">
        <v>3.16</v>
      </c>
      <c r="P81" s="195">
        <v>0.22</v>
      </c>
      <c r="Q81" s="204">
        <v>8.8089999999999993</v>
      </c>
      <c r="R81" s="195">
        <v>0.15</v>
      </c>
      <c r="BU81" s="199"/>
      <c r="BV81" s="205" t="s">
        <v>208</v>
      </c>
      <c r="CA81" s="209"/>
      <c r="CB81" s="211"/>
    </row>
    <row r="82" spans="1:80" s="197" customFormat="1" ht="15" x14ac:dyDescent="0.25">
      <c r="A82" s="196" t="s">
        <v>328</v>
      </c>
      <c r="B82" s="196"/>
      <c r="C82" s="196"/>
      <c r="D82" s="196"/>
      <c r="E82" s="196"/>
      <c r="F82" s="196"/>
      <c r="G82" s="223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BU82" s="199"/>
      <c r="CA82" s="209"/>
      <c r="CB82" s="211" t="s">
        <v>328</v>
      </c>
    </row>
    <row r="83" spans="1:80" s="197" customFormat="1" ht="15" x14ac:dyDescent="0.25">
      <c r="A83" s="200" t="s">
        <v>248</v>
      </c>
      <c r="B83" s="201" t="s">
        <v>203</v>
      </c>
      <c r="C83" s="202" t="s">
        <v>204</v>
      </c>
      <c r="D83" s="202"/>
      <c r="E83" s="202"/>
      <c r="F83" s="200" t="s">
        <v>205</v>
      </c>
      <c r="G83" s="218">
        <v>4.594E-3</v>
      </c>
      <c r="H83" s="203">
        <v>389.42</v>
      </c>
      <c r="I83" s="195">
        <v>123.29</v>
      </c>
      <c r="J83" s="195">
        <v>11.41</v>
      </c>
      <c r="K83" s="195">
        <v>0.21</v>
      </c>
      <c r="L83" s="194"/>
      <c r="M83" s="195">
        <v>28.05</v>
      </c>
      <c r="N83" s="195">
        <v>17.13</v>
      </c>
      <c r="O83" s="195">
        <v>0.62</v>
      </c>
      <c r="P83" s="195">
        <v>0.03</v>
      </c>
      <c r="Q83" s="210">
        <v>6.1064999999999996</v>
      </c>
      <c r="R83" s="195">
        <v>0.03</v>
      </c>
      <c r="BU83" s="199"/>
      <c r="BV83" s="205" t="s">
        <v>204</v>
      </c>
      <c r="CA83" s="209"/>
      <c r="CB83" s="211"/>
    </row>
    <row r="84" spans="1:80" s="197" customFormat="1" ht="15" x14ac:dyDescent="0.25">
      <c r="A84" s="200" t="s">
        <v>111</v>
      </c>
      <c r="B84" s="201" t="s">
        <v>207</v>
      </c>
      <c r="C84" s="202" t="s">
        <v>208</v>
      </c>
      <c r="D84" s="202"/>
      <c r="E84" s="202"/>
      <c r="F84" s="200" t="s">
        <v>205</v>
      </c>
      <c r="G84" s="218">
        <v>4.594E-3</v>
      </c>
      <c r="H84" s="203">
        <v>1142.1500000000001</v>
      </c>
      <c r="I84" s="195">
        <v>151.52000000000001</v>
      </c>
      <c r="J84" s="195">
        <v>15.41</v>
      </c>
      <c r="K84" s="195">
        <v>0.41</v>
      </c>
      <c r="L84" s="194"/>
      <c r="M84" s="195">
        <v>61.31</v>
      </c>
      <c r="N84" s="195">
        <v>21.05</v>
      </c>
      <c r="O84" s="195">
        <v>0.83</v>
      </c>
      <c r="P84" s="195">
        <v>0.06</v>
      </c>
      <c r="Q84" s="204">
        <v>8.8089999999999993</v>
      </c>
      <c r="R84" s="195">
        <v>0.04</v>
      </c>
      <c r="BU84" s="199"/>
      <c r="BV84" s="205" t="s">
        <v>208</v>
      </c>
      <c r="CA84" s="209"/>
      <c r="CB84" s="211"/>
    </row>
    <row r="85" spans="1:80" s="197" customFormat="1" ht="15" x14ac:dyDescent="0.25">
      <c r="A85" s="196" t="s">
        <v>329</v>
      </c>
      <c r="B85" s="196"/>
      <c r="C85" s="196"/>
      <c r="D85" s="196"/>
      <c r="E85" s="196"/>
      <c r="F85" s="196"/>
      <c r="G85" s="223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BU85" s="199"/>
      <c r="CA85" s="209"/>
      <c r="CB85" s="211" t="s">
        <v>329</v>
      </c>
    </row>
    <row r="86" spans="1:80" s="197" customFormat="1" ht="15" x14ac:dyDescent="0.25">
      <c r="A86" s="200" t="s">
        <v>112</v>
      </c>
      <c r="B86" s="201" t="s">
        <v>203</v>
      </c>
      <c r="C86" s="202" t="s">
        <v>204</v>
      </c>
      <c r="D86" s="202"/>
      <c r="E86" s="202"/>
      <c r="F86" s="200" t="s">
        <v>205</v>
      </c>
      <c r="G86" s="224">
        <v>2.2818999999999998</v>
      </c>
      <c r="H86" s="203">
        <v>389.42</v>
      </c>
      <c r="I86" s="195">
        <v>123.29</v>
      </c>
      <c r="J86" s="195">
        <v>11.41</v>
      </c>
      <c r="K86" s="195">
        <v>0.21</v>
      </c>
      <c r="L86" s="194"/>
      <c r="M86" s="203">
        <v>13928.26</v>
      </c>
      <c r="N86" s="203">
        <v>8507.69</v>
      </c>
      <c r="O86" s="195">
        <v>305.61</v>
      </c>
      <c r="P86" s="195">
        <v>14.28</v>
      </c>
      <c r="Q86" s="210">
        <v>6.1064999999999996</v>
      </c>
      <c r="R86" s="195">
        <v>13.93</v>
      </c>
      <c r="BU86" s="199"/>
      <c r="BV86" s="205" t="s">
        <v>204</v>
      </c>
      <c r="CA86" s="209"/>
      <c r="CB86" s="211"/>
    </row>
    <row r="87" spans="1:80" s="197" customFormat="1" ht="15" x14ac:dyDescent="0.25">
      <c r="A87" s="200" t="s">
        <v>252</v>
      </c>
      <c r="B87" s="201" t="s">
        <v>207</v>
      </c>
      <c r="C87" s="202" t="s">
        <v>208</v>
      </c>
      <c r="D87" s="202"/>
      <c r="E87" s="202"/>
      <c r="F87" s="200" t="s">
        <v>205</v>
      </c>
      <c r="G87" s="224">
        <v>2.2818999999999998</v>
      </c>
      <c r="H87" s="203">
        <v>1142.1500000000001</v>
      </c>
      <c r="I87" s="195">
        <v>151.52000000000001</v>
      </c>
      <c r="J87" s="195">
        <v>15.41</v>
      </c>
      <c r="K87" s="195">
        <v>0.41</v>
      </c>
      <c r="L87" s="194"/>
      <c r="M87" s="203">
        <v>30451.81</v>
      </c>
      <c r="N87" s="203">
        <v>10455.86</v>
      </c>
      <c r="O87" s="195">
        <v>412.83</v>
      </c>
      <c r="P87" s="195">
        <v>28.57</v>
      </c>
      <c r="Q87" s="204">
        <v>8.8089999999999993</v>
      </c>
      <c r="R87" s="212">
        <v>20.100000000000001</v>
      </c>
      <c r="BU87" s="199"/>
      <c r="BV87" s="205" t="s">
        <v>208</v>
      </c>
      <c r="CA87" s="209"/>
      <c r="CB87" s="211"/>
    </row>
    <row r="88" spans="1:80" s="197" customFormat="1" ht="15" x14ac:dyDescent="0.25">
      <c r="A88" s="196" t="s">
        <v>330</v>
      </c>
      <c r="B88" s="196"/>
      <c r="C88" s="196"/>
      <c r="D88" s="196"/>
      <c r="E88" s="196"/>
      <c r="F88" s="196"/>
      <c r="G88" s="223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BU88" s="199"/>
      <c r="CA88" s="209"/>
      <c r="CB88" s="211" t="s">
        <v>330</v>
      </c>
    </row>
    <row r="89" spans="1:80" s="197" customFormat="1" ht="15" x14ac:dyDescent="0.25">
      <c r="A89" s="200" t="s">
        <v>255</v>
      </c>
      <c r="B89" s="201" t="s">
        <v>203</v>
      </c>
      <c r="C89" s="202" t="s">
        <v>204</v>
      </c>
      <c r="D89" s="202"/>
      <c r="E89" s="202"/>
      <c r="F89" s="200" t="s">
        <v>205</v>
      </c>
      <c r="G89" s="218">
        <v>7.5909999999999997E-3</v>
      </c>
      <c r="H89" s="203">
        <v>389.42</v>
      </c>
      <c r="I89" s="195">
        <v>123.29</v>
      </c>
      <c r="J89" s="195">
        <v>11.41</v>
      </c>
      <c r="K89" s="195">
        <v>0.21</v>
      </c>
      <c r="L89" s="194"/>
      <c r="M89" s="195">
        <v>46.34</v>
      </c>
      <c r="N89" s="195">
        <v>28.3</v>
      </c>
      <c r="O89" s="195">
        <v>1.02</v>
      </c>
      <c r="P89" s="195">
        <v>0.05</v>
      </c>
      <c r="Q89" s="210">
        <v>6.1064999999999996</v>
      </c>
      <c r="R89" s="195">
        <v>0.05</v>
      </c>
      <c r="BU89" s="199"/>
      <c r="BV89" s="205" t="s">
        <v>204</v>
      </c>
      <c r="CA89" s="209"/>
      <c r="CB89" s="211"/>
    </row>
    <row r="90" spans="1:80" s="197" customFormat="1" ht="15" x14ac:dyDescent="0.25">
      <c r="A90" s="200" t="s">
        <v>114</v>
      </c>
      <c r="B90" s="201" t="s">
        <v>207</v>
      </c>
      <c r="C90" s="202" t="s">
        <v>208</v>
      </c>
      <c r="D90" s="202"/>
      <c r="E90" s="202"/>
      <c r="F90" s="200" t="s">
        <v>205</v>
      </c>
      <c r="G90" s="218">
        <v>7.5909999999999997E-3</v>
      </c>
      <c r="H90" s="203">
        <v>1142.1500000000001</v>
      </c>
      <c r="I90" s="195">
        <v>151.52000000000001</v>
      </c>
      <c r="J90" s="195">
        <v>15.41</v>
      </c>
      <c r="K90" s="195">
        <v>0.41</v>
      </c>
      <c r="L90" s="194"/>
      <c r="M90" s="195">
        <v>101.3</v>
      </c>
      <c r="N90" s="195">
        <v>34.78</v>
      </c>
      <c r="O90" s="195">
        <v>1.37</v>
      </c>
      <c r="P90" s="195">
        <v>0.1</v>
      </c>
      <c r="Q90" s="204">
        <v>8.8089999999999993</v>
      </c>
      <c r="R90" s="195">
        <v>7.0000000000000007E-2</v>
      </c>
      <c r="BU90" s="199"/>
      <c r="BV90" s="205" t="s">
        <v>208</v>
      </c>
      <c r="CA90" s="209"/>
      <c r="CB90" s="211"/>
    </row>
    <row r="91" spans="1:80" s="197" customFormat="1" ht="15" x14ac:dyDescent="0.25">
      <c r="A91" s="196" t="s">
        <v>331</v>
      </c>
      <c r="B91" s="196"/>
      <c r="C91" s="196"/>
      <c r="D91" s="196"/>
      <c r="E91" s="196"/>
      <c r="F91" s="196"/>
      <c r="G91" s="223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BU91" s="199"/>
      <c r="CA91" s="209"/>
      <c r="CB91" s="211" t="s">
        <v>331</v>
      </c>
    </row>
    <row r="92" spans="1:80" s="197" customFormat="1" ht="15" x14ac:dyDescent="0.25">
      <c r="A92" s="200" t="s">
        <v>115</v>
      </c>
      <c r="B92" s="201" t="s">
        <v>203</v>
      </c>
      <c r="C92" s="202" t="s">
        <v>204</v>
      </c>
      <c r="D92" s="202"/>
      <c r="E92" s="202"/>
      <c r="F92" s="200" t="s">
        <v>205</v>
      </c>
      <c r="G92" s="218">
        <v>1.9722E-2</v>
      </c>
      <c r="H92" s="203">
        <v>389.42</v>
      </c>
      <c r="I92" s="195">
        <v>123.29</v>
      </c>
      <c r="J92" s="195">
        <v>11.41</v>
      </c>
      <c r="K92" s="195">
        <v>0.21</v>
      </c>
      <c r="L92" s="194"/>
      <c r="M92" s="195">
        <v>120.38</v>
      </c>
      <c r="N92" s="195">
        <v>73.53</v>
      </c>
      <c r="O92" s="195">
        <v>2.64</v>
      </c>
      <c r="P92" s="195">
        <v>0.12</v>
      </c>
      <c r="Q92" s="210">
        <v>6.1064999999999996</v>
      </c>
      <c r="R92" s="195">
        <v>0.12</v>
      </c>
      <c r="BU92" s="199"/>
      <c r="BV92" s="205" t="s">
        <v>204</v>
      </c>
      <c r="CA92" s="209"/>
      <c r="CB92" s="211"/>
    </row>
    <row r="93" spans="1:80" s="197" customFormat="1" ht="15" x14ac:dyDescent="0.25">
      <c r="A93" s="200" t="s">
        <v>257</v>
      </c>
      <c r="B93" s="201" t="s">
        <v>207</v>
      </c>
      <c r="C93" s="202" t="s">
        <v>208</v>
      </c>
      <c r="D93" s="202"/>
      <c r="E93" s="202"/>
      <c r="F93" s="200" t="s">
        <v>205</v>
      </c>
      <c r="G93" s="218">
        <v>1.9722E-2</v>
      </c>
      <c r="H93" s="203">
        <v>1142.1500000000001</v>
      </c>
      <c r="I93" s="195">
        <v>151.52000000000001</v>
      </c>
      <c r="J93" s="195">
        <v>15.41</v>
      </c>
      <c r="K93" s="195">
        <v>0.41</v>
      </c>
      <c r="L93" s="194"/>
      <c r="M93" s="195">
        <v>263.19</v>
      </c>
      <c r="N93" s="195">
        <v>90.37</v>
      </c>
      <c r="O93" s="195">
        <v>3.57</v>
      </c>
      <c r="P93" s="195">
        <v>0.25</v>
      </c>
      <c r="Q93" s="204">
        <v>8.8089999999999993</v>
      </c>
      <c r="R93" s="195">
        <v>0.17</v>
      </c>
      <c r="BU93" s="199"/>
      <c r="BV93" s="205" t="s">
        <v>208</v>
      </c>
      <c r="CA93" s="209"/>
      <c r="CB93" s="211"/>
    </row>
    <row r="94" spans="1:80" s="197" customFormat="1" ht="15" x14ac:dyDescent="0.25">
      <c r="A94" s="196" t="s">
        <v>332</v>
      </c>
      <c r="B94" s="196"/>
      <c r="C94" s="196"/>
      <c r="D94" s="196"/>
      <c r="E94" s="196"/>
      <c r="F94" s="196"/>
      <c r="G94" s="223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BU94" s="199"/>
      <c r="CA94" s="209"/>
      <c r="CB94" s="211" t="s">
        <v>332</v>
      </c>
    </row>
    <row r="95" spans="1:80" s="197" customFormat="1" ht="15" x14ac:dyDescent="0.25">
      <c r="A95" s="200" t="s">
        <v>259</v>
      </c>
      <c r="B95" s="201" t="s">
        <v>203</v>
      </c>
      <c r="C95" s="202" t="s">
        <v>204</v>
      </c>
      <c r="D95" s="202"/>
      <c r="E95" s="202"/>
      <c r="F95" s="200" t="s">
        <v>205</v>
      </c>
      <c r="G95" s="220">
        <v>0.42104000000000003</v>
      </c>
      <c r="H95" s="203">
        <v>389.42</v>
      </c>
      <c r="I95" s="195">
        <v>123.29</v>
      </c>
      <c r="J95" s="195">
        <v>11.41</v>
      </c>
      <c r="K95" s="195">
        <v>0.21</v>
      </c>
      <c r="L95" s="194"/>
      <c r="M95" s="203">
        <v>2569.9499999999998</v>
      </c>
      <c r="N95" s="203">
        <v>1569.78</v>
      </c>
      <c r="O95" s="195">
        <v>56.39</v>
      </c>
      <c r="P95" s="195">
        <v>2.64</v>
      </c>
      <c r="Q95" s="210">
        <v>6.1064999999999996</v>
      </c>
      <c r="R95" s="195">
        <v>2.57</v>
      </c>
      <c r="BU95" s="199"/>
      <c r="BV95" s="205" t="s">
        <v>204</v>
      </c>
      <c r="CA95" s="209"/>
      <c r="CB95" s="211"/>
    </row>
    <row r="96" spans="1:80" s="197" customFormat="1" ht="15" x14ac:dyDescent="0.25">
      <c r="A96" s="200" t="s">
        <v>260</v>
      </c>
      <c r="B96" s="201" t="s">
        <v>207</v>
      </c>
      <c r="C96" s="202" t="s">
        <v>208</v>
      </c>
      <c r="D96" s="202"/>
      <c r="E96" s="202"/>
      <c r="F96" s="200" t="s">
        <v>205</v>
      </c>
      <c r="G96" s="220">
        <v>0.42104000000000003</v>
      </c>
      <c r="H96" s="203">
        <v>1142.1500000000001</v>
      </c>
      <c r="I96" s="195">
        <v>151.52000000000001</v>
      </c>
      <c r="J96" s="195">
        <v>15.41</v>
      </c>
      <c r="K96" s="195">
        <v>0.41</v>
      </c>
      <c r="L96" s="194"/>
      <c r="M96" s="203">
        <v>5618.75</v>
      </c>
      <c r="N96" s="203">
        <v>1929.24</v>
      </c>
      <c r="O96" s="195">
        <v>76.17</v>
      </c>
      <c r="P96" s="195">
        <v>5.27</v>
      </c>
      <c r="Q96" s="204">
        <v>8.8089999999999993</v>
      </c>
      <c r="R96" s="195">
        <v>3.71</v>
      </c>
      <c r="BU96" s="199"/>
      <c r="BV96" s="205" t="s">
        <v>208</v>
      </c>
      <c r="CA96" s="209"/>
      <c r="CB96" s="211"/>
    </row>
    <row r="97" spans="1:82" s="197" customFormat="1" ht="15" x14ac:dyDescent="0.25">
      <c r="A97" s="196" t="s">
        <v>333</v>
      </c>
      <c r="B97" s="196"/>
      <c r="C97" s="196"/>
      <c r="D97" s="196"/>
      <c r="E97" s="196"/>
      <c r="F97" s="196"/>
      <c r="G97" s="223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BU97" s="199"/>
      <c r="CA97" s="209"/>
      <c r="CB97" s="211" t="s">
        <v>333</v>
      </c>
    </row>
    <row r="98" spans="1:82" s="197" customFormat="1" ht="15" x14ac:dyDescent="0.25">
      <c r="A98" s="200" t="s">
        <v>262</v>
      </c>
      <c r="B98" s="201" t="s">
        <v>203</v>
      </c>
      <c r="C98" s="202" t="s">
        <v>204</v>
      </c>
      <c r="D98" s="202"/>
      <c r="E98" s="202"/>
      <c r="F98" s="200" t="s">
        <v>205</v>
      </c>
      <c r="G98" s="218">
        <v>1.1419E-2</v>
      </c>
      <c r="H98" s="203">
        <v>389.42</v>
      </c>
      <c r="I98" s="195">
        <v>123.29</v>
      </c>
      <c r="J98" s="195">
        <v>11.41</v>
      </c>
      <c r="K98" s="195">
        <v>0.21</v>
      </c>
      <c r="L98" s="194"/>
      <c r="M98" s="195">
        <v>69.7</v>
      </c>
      <c r="N98" s="195">
        <v>42.57</v>
      </c>
      <c r="O98" s="195">
        <v>1.53</v>
      </c>
      <c r="P98" s="195">
        <v>7.0000000000000007E-2</v>
      </c>
      <c r="Q98" s="210">
        <v>6.1064999999999996</v>
      </c>
      <c r="R98" s="195">
        <v>7.0000000000000007E-2</v>
      </c>
      <c r="BU98" s="199"/>
      <c r="BV98" s="205" t="s">
        <v>204</v>
      </c>
      <c r="CA98" s="209"/>
      <c r="CB98" s="211"/>
    </row>
    <row r="99" spans="1:82" s="197" customFormat="1" ht="15" x14ac:dyDescent="0.25">
      <c r="A99" s="200" t="s">
        <v>263</v>
      </c>
      <c r="B99" s="201" t="s">
        <v>207</v>
      </c>
      <c r="C99" s="202" t="s">
        <v>208</v>
      </c>
      <c r="D99" s="202"/>
      <c r="E99" s="202"/>
      <c r="F99" s="200" t="s">
        <v>205</v>
      </c>
      <c r="G99" s="218">
        <v>1.1419E-2</v>
      </c>
      <c r="H99" s="203">
        <v>1142.1500000000001</v>
      </c>
      <c r="I99" s="195">
        <v>151.52000000000001</v>
      </c>
      <c r="J99" s="195">
        <v>15.41</v>
      </c>
      <c r="K99" s="195">
        <v>0.41</v>
      </c>
      <c r="L99" s="194"/>
      <c r="M99" s="195">
        <v>152.38999999999999</v>
      </c>
      <c r="N99" s="195">
        <v>52.32</v>
      </c>
      <c r="O99" s="195">
        <v>2.0699999999999998</v>
      </c>
      <c r="P99" s="195">
        <v>0.14000000000000001</v>
      </c>
      <c r="Q99" s="204">
        <v>8.8089999999999993</v>
      </c>
      <c r="R99" s="212">
        <v>0.1</v>
      </c>
      <c r="BU99" s="199"/>
      <c r="BV99" s="205" t="s">
        <v>208</v>
      </c>
      <c r="CA99" s="209"/>
      <c r="CB99" s="211"/>
    </row>
    <row r="100" spans="1:82" s="197" customFormat="1" ht="15" x14ac:dyDescent="0.25">
      <c r="A100" s="207" t="s">
        <v>309</v>
      </c>
      <c r="B100" s="207"/>
      <c r="C100" s="207"/>
      <c r="D100" s="207"/>
      <c r="E100" s="207"/>
      <c r="F100" s="207"/>
      <c r="G100" s="219"/>
      <c r="H100" s="207"/>
      <c r="I100" s="207"/>
      <c r="J100" s="207"/>
      <c r="K100" s="207"/>
      <c r="L100" s="207"/>
      <c r="M100" s="208">
        <v>235753.47</v>
      </c>
      <c r="N100" s="208">
        <v>100737.15</v>
      </c>
      <c r="O100" s="208">
        <v>3816.46</v>
      </c>
      <c r="P100" s="193">
        <v>227.65</v>
      </c>
      <c r="Q100" s="192"/>
      <c r="R100" s="193">
        <v>180.79</v>
      </c>
      <c r="BU100" s="199"/>
      <c r="CA100" s="209" t="s">
        <v>309</v>
      </c>
      <c r="CB100" s="211"/>
    </row>
    <row r="101" spans="1:82" s="197" customFormat="1" ht="15" x14ac:dyDescent="0.25">
      <c r="A101" s="207" t="s">
        <v>310</v>
      </c>
      <c r="B101" s="207"/>
      <c r="C101" s="207"/>
      <c r="D101" s="207"/>
      <c r="E101" s="207"/>
      <c r="F101" s="207"/>
      <c r="G101" s="219"/>
      <c r="H101" s="207"/>
      <c r="I101" s="207"/>
      <c r="J101" s="207"/>
      <c r="K101" s="207"/>
      <c r="L101" s="207"/>
      <c r="M101" s="208">
        <v>94906.91</v>
      </c>
      <c r="N101" s="192"/>
      <c r="O101" s="192"/>
      <c r="P101" s="192"/>
      <c r="Q101" s="192"/>
      <c r="R101" s="192"/>
      <c r="BU101" s="199"/>
      <c r="CA101" s="209" t="s">
        <v>310</v>
      </c>
      <c r="CB101" s="211"/>
    </row>
    <row r="102" spans="1:82" s="197" customFormat="1" ht="15" x14ac:dyDescent="0.25">
      <c r="A102" s="207" t="s">
        <v>311</v>
      </c>
      <c r="B102" s="207"/>
      <c r="C102" s="207"/>
      <c r="D102" s="207"/>
      <c r="E102" s="207"/>
      <c r="F102" s="207"/>
      <c r="G102" s="219"/>
      <c r="H102" s="207"/>
      <c r="I102" s="207"/>
      <c r="J102" s="207"/>
      <c r="K102" s="207"/>
      <c r="L102" s="207"/>
      <c r="M102" s="208">
        <v>51492.05</v>
      </c>
      <c r="N102" s="192"/>
      <c r="O102" s="192"/>
      <c r="P102" s="192"/>
      <c r="Q102" s="192"/>
      <c r="R102" s="192"/>
      <c r="BU102" s="199"/>
      <c r="CA102" s="209" t="s">
        <v>311</v>
      </c>
      <c r="CB102" s="211"/>
    </row>
    <row r="103" spans="1:82" s="197" customFormat="1" ht="15" x14ac:dyDescent="0.25">
      <c r="A103" s="207" t="s">
        <v>334</v>
      </c>
      <c r="B103" s="207"/>
      <c r="C103" s="207"/>
      <c r="D103" s="207"/>
      <c r="E103" s="207"/>
      <c r="F103" s="207"/>
      <c r="G103" s="219"/>
      <c r="H103" s="207"/>
      <c r="I103" s="207"/>
      <c r="J103" s="207"/>
      <c r="K103" s="207"/>
      <c r="L103" s="207"/>
      <c r="M103" s="208">
        <v>382152.43</v>
      </c>
      <c r="N103" s="192"/>
      <c r="O103" s="192"/>
      <c r="P103" s="192"/>
      <c r="Q103" s="192"/>
      <c r="R103" s="193">
        <v>180.79</v>
      </c>
      <c r="BU103" s="199"/>
      <c r="CA103" s="209" t="s">
        <v>334</v>
      </c>
      <c r="CB103" s="211"/>
    </row>
    <row r="104" spans="1:82" s="197" customFormat="1" ht="15" x14ac:dyDescent="0.25">
      <c r="A104" s="207" t="s">
        <v>335</v>
      </c>
      <c r="B104" s="207"/>
      <c r="C104" s="207"/>
      <c r="D104" s="207"/>
      <c r="E104" s="207"/>
      <c r="F104" s="207"/>
      <c r="G104" s="219"/>
      <c r="H104" s="207"/>
      <c r="I104" s="207"/>
      <c r="J104" s="207"/>
      <c r="K104" s="207"/>
      <c r="L104" s="207"/>
      <c r="M104" s="208">
        <v>39328558.359999999</v>
      </c>
      <c r="N104" s="208">
        <v>7098531.2800000003</v>
      </c>
      <c r="O104" s="208">
        <v>2254924.06</v>
      </c>
      <c r="P104" s="208">
        <v>611283.43000000005</v>
      </c>
      <c r="Q104" s="192"/>
      <c r="R104" s="193">
        <v>12993.56</v>
      </c>
      <c r="CC104" s="209" t="s">
        <v>335</v>
      </c>
    </row>
    <row r="105" spans="1:82" s="197" customFormat="1" ht="15" x14ac:dyDescent="0.25">
      <c r="A105" s="207" t="s">
        <v>310</v>
      </c>
      <c r="B105" s="207"/>
      <c r="C105" s="207"/>
      <c r="D105" s="207"/>
      <c r="E105" s="207"/>
      <c r="F105" s="207"/>
      <c r="G105" s="219"/>
      <c r="H105" s="207"/>
      <c r="I105" s="207"/>
      <c r="J105" s="207"/>
      <c r="K105" s="207"/>
      <c r="L105" s="207"/>
      <c r="M105" s="208">
        <v>7330366.79</v>
      </c>
      <c r="N105" s="192"/>
      <c r="O105" s="192"/>
      <c r="P105" s="192"/>
      <c r="Q105" s="192"/>
      <c r="R105" s="192"/>
      <c r="CC105" s="209" t="s">
        <v>310</v>
      </c>
    </row>
    <row r="106" spans="1:82" s="197" customFormat="1" ht="15" x14ac:dyDescent="0.25">
      <c r="A106" s="213" t="s">
        <v>336</v>
      </c>
      <c r="B106" s="213"/>
      <c r="C106" s="213"/>
      <c r="D106" s="213"/>
      <c r="E106" s="213"/>
      <c r="F106" s="213"/>
      <c r="G106" s="225"/>
      <c r="H106" s="213"/>
      <c r="I106" s="213"/>
      <c r="J106" s="213"/>
      <c r="K106" s="213"/>
      <c r="L106" s="213"/>
      <c r="M106" s="194"/>
      <c r="N106" s="194"/>
      <c r="O106" s="194"/>
      <c r="P106" s="194"/>
      <c r="Q106" s="194"/>
      <c r="R106" s="194"/>
      <c r="CC106" s="209"/>
      <c r="CD106" s="205" t="s">
        <v>336</v>
      </c>
    </row>
    <row r="107" spans="1:82" s="197" customFormat="1" ht="15" x14ac:dyDescent="0.25">
      <c r="A107" s="213" t="s">
        <v>337</v>
      </c>
      <c r="B107" s="213"/>
      <c r="C107" s="213"/>
      <c r="D107" s="213"/>
      <c r="E107" s="213"/>
      <c r="F107" s="213"/>
      <c r="G107" s="225"/>
      <c r="H107" s="213"/>
      <c r="I107" s="213"/>
      <c r="J107" s="213"/>
      <c r="K107" s="213"/>
      <c r="L107" s="213"/>
      <c r="M107" s="203">
        <v>1162622.6599999999</v>
      </c>
      <c r="N107" s="194"/>
      <c r="O107" s="194"/>
      <c r="P107" s="194"/>
      <c r="Q107" s="194"/>
      <c r="R107" s="194"/>
      <c r="CC107" s="209"/>
      <c r="CD107" s="205" t="s">
        <v>337</v>
      </c>
    </row>
    <row r="108" spans="1:82" s="197" customFormat="1" ht="15" x14ac:dyDescent="0.25">
      <c r="A108" s="213" t="s">
        <v>338</v>
      </c>
      <c r="B108" s="213"/>
      <c r="C108" s="213"/>
      <c r="D108" s="213"/>
      <c r="E108" s="213"/>
      <c r="F108" s="213"/>
      <c r="G108" s="225"/>
      <c r="H108" s="213"/>
      <c r="I108" s="213"/>
      <c r="J108" s="213"/>
      <c r="K108" s="213"/>
      <c r="L108" s="213"/>
      <c r="M108" s="203">
        <v>3850382.08</v>
      </c>
      <c r="N108" s="194"/>
      <c r="O108" s="194"/>
      <c r="P108" s="194"/>
      <c r="Q108" s="194"/>
      <c r="R108" s="194"/>
      <c r="CC108" s="209"/>
      <c r="CD108" s="205" t="s">
        <v>338</v>
      </c>
    </row>
    <row r="109" spans="1:82" s="197" customFormat="1" ht="15" x14ac:dyDescent="0.25">
      <c r="A109" s="213" t="s">
        <v>339</v>
      </c>
      <c r="B109" s="213"/>
      <c r="C109" s="213"/>
      <c r="D109" s="213"/>
      <c r="E109" s="213"/>
      <c r="F109" s="213"/>
      <c r="G109" s="225"/>
      <c r="H109" s="213"/>
      <c r="I109" s="213"/>
      <c r="J109" s="213"/>
      <c r="K109" s="213"/>
      <c r="L109" s="213"/>
      <c r="M109" s="203">
        <v>94906.91</v>
      </c>
      <c r="N109" s="194"/>
      <c r="O109" s="194"/>
      <c r="P109" s="194"/>
      <c r="Q109" s="194"/>
      <c r="R109" s="194"/>
      <c r="CC109" s="209"/>
      <c r="CD109" s="205" t="s">
        <v>339</v>
      </c>
    </row>
    <row r="110" spans="1:82" s="197" customFormat="1" ht="15" x14ac:dyDescent="0.25">
      <c r="A110" s="213" t="s">
        <v>340</v>
      </c>
      <c r="B110" s="213"/>
      <c r="C110" s="213"/>
      <c r="D110" s="213"/>
      <c r="E110" s="213"/>
      <c r="F110" s="213"/>
      <c r="G110" s="225"/>
      <c r="H110" s="213"/>
      <c r="I110" s="213"/>
      <c r="J110" s="213"/>
      <c r="K110" s="213"/>
      <c r="L110" s="213"/>
      <c r="M110" s="203">
        <v>2009559.77</v>
      </c>
      <c r="N110" s="194"/>
      <c r="O110" s="194"/>
      <c r="P110" s="194"/>
      <c r="Q110" s="194"/>
      <c r="R110" s="194"/>
      <c r="CC110" s="209"/>
      <c r="CD110" s="205" t="s">
        <v>340</v>
      </c>
    </row>
    <row r="111" spans="1:82" s="197" customFormat="1" ht="15" x14ac:dyDescent="0.25">
      <c r="A111" s="213" t="s">
        <v>341</v>
      </c>
      <c r="B111" s="213"/>
      <c r="C111" s="213"/>
      <c r="D111" s="213"/>
      <c r="E111" s="213"/>
      <c r="F111" s="213"/>
      <c r="G111" s="225"/>
      <c r="H111" s="213"/>
      <c r="I111" s="213"/>
      <c r="J111" s="213"/>
      <c r="K111" s="213"/>
      <c r="L111" s="213"/>
      <c r="M111" s="203">
        <v>212895.37</v>
      </c>
      <c r="N111" s="194"/>
      <c r="O111" s="194"/>
      <c r="P111" s="194"/>
      <c r="Q111" s="194"/>
      <c r="R111" s="194"/>
      <c r="CC111" s="209"/>
      <c r="CD111" s="205" t="s">
        <v>341</v>
      </c>
    </row>
    <row r="112" spans="1:82" s="197" customFormat="1" ht="15" x14ac:dyDescent="0.25">
      <c r="A112" s="207" t="s">
        <v>311</v>
      </c>
      <c r="B112" s="207"/>
      <c r="C112" s="207"/>
      <c r="D112" s="207"/>
      <c r="E112" s="207"/>
      <c r="F112" s="207"/>
      <c r="G112" s="219"/>
      <c r="H112" s="207"/>
      <c r="I112" s="207"/>
      <c r="J112" s="207"/>
      <c r="K112" s="207"/>
      <c r="L112" s="207"/>
      <c r="M112" s="208">
        <v>4464365.38</v>
      </c>
      <c r="N112" s="192"/>
      <c r="O112" s="192"/>
      <c r="P112" s="192"/>
      <c r="Q112" s="192"/>
      <c r="R112" s="192"/>
      <c r="CC112" s="209" t="s">
        <v>311</v>
      </c>
    </row>
    <row r="113" spans="1:82" s="197" customFormat="1" ht="15" x14ac:dyDescent="0.25">
      <c r="A113" s="213" t="s">
        <v>336</v>
      </c>
      <c r="B113" s="213"/>
      <c r="C113" s="213"/>
      <c r="D113" s="213"/>
      <c r="E113" s="213"/>
      <c r="F113" s="213"/>
      <c r="G113" s="225"/>
      <c r="H113" s="213"/>
      <c r="I113" s="213"/>
      <c r="J113" s="213"/>
      <c r="K113" s="213"/>
      <c r="L113" s="213"/>
      <c r="M113" s="194"/>
      <c r="N113" s="194"/>
      <c r="O113" s="194"/>
      <c r="P113" s="194"/>
      <c r="Q113" s="194"/>
      <c r="R113" s="194"/>
      <c r="CC113" s="209"/>
      <c r="CD113" s="205" t="s">
        <v>336</v>
      </c>
    </row>
    <row r="114" spans="1:82" s="197" customFormat="1" ht="15" x14ac:dyDescent="0.25">
      <c r="A114" s="213" t="s">
        <v>342</v>
      </c>
      <c r="B114" s="213"/>
      <c r="C114" s="213"/>
      <c r="D114" s="213"/>
      <c r="E114" s="213"/>
      <c r="F114" s="213"/>
      <c r="G114" s="225"/>
      <c r="H114" s="213"/>
      <c r="I114" s="213"/>
      <c r="J114" s="213"/>
      <c r="K114" s="213"/>
      <c r="L114" s="213"/>
      <c r="M114" s="203">
        <v>581311.32999999996</v>
      </c>
      <c r="N114" s="194"/>
      <c r="O114" s="194"/>
      <c r="P114" s="194"/>
      <c r="Q114" s="194"/>
      <c r="R114" s="194"/>
      <c r="CC114" s="209"/>
      <c r="CD114" s="205" t="s">
        <v>342</v>
      </c>
    </row>
    <row r="115" spans="1:82" s="197" customFormat="1" ht="15" x14ac:dyDescent="0.25">
      <c r="A115" s="213" t="s">
        <v>343</v>
      </c>
      <c r="B115" s="213"/>
      <c r="C115" s="213"/>
      <c r="D115" s="213"/>
      <c r="E115" s="213"/>
      <c r="F115" s="213"/>
      <c r="G115" s="225"/>
      <c r="H115" s="213"/>
      <c r="I115" s="213"/>
      <c r="J115" s="213"/>
      <c r="K115" s="213"/>
      <c r="L115" s="213"/>
      <c r="M115" s="203">
        <v>51492.05</v>
      </c>
      <c r="N115" s="194"/>
      <c r="O115" s="194"/>
      <c r="P115" s="194"/>
      <c r="Q115" s="194"/>
      <c r="R115" s="194"/>
      <c r="CC115" s="209"/>
      <c r="CD115" s="205" t="s">
        <v>343</v>
      </c>
    </row>
    <row r="116" spans="1:82" s="197" customFormat="1" ht="15" x14ac:dyDescent="0.25">
      <c r="A116" s="213" t="s">
        <v>344</v>
      </c>
      <c r="B116" s="213"/>
      <c r="C116" s="213"/>
      <c r="D116" s="213"/>
      <c r="E116" s="213"/>
      <c r="F116" s="213"/>
      <c r="G116" s="225"/>
      <c r="H116" s="213"/>
      <c r="I116" s="213"/>
      <c r="J116" s="213"/>
      <c r="K116" s="213"/>
      <c r="L116" s="213"/>
      <c r="M116" s="203">
        <v>1142690.8500000001</v>
      </c>
      <c r="N116" s="194"/>
      <c r="O116" s="194"/>
      <c r="P116" s="194"/>
      <c r="Q116" s="194"/>
      <c r="R116" s="194"/>
      <c r="CC116" s="209"/>
      <c r="CD116" s="205" t="s">
        <v>344</v>
      </c>
    </row>
    <row r="117" spans="1:82" s="197" customFormat="1" ht="15" x14ac:dyDescent="0.25">
      <c r="A117" s="213" t="s">
        <v>345</v>
      </c>
      <c r="B117" s="213"/>
      <c r="C117" s="213"/>
      <c r="D117" s="213"/>
      <c r="E117" s="213"/>
      <c r="F117" s="213"/>
      <c r="G117" s="225"/>
      <c r="H117" s="213"/>
      <c r="I117" s="213"/>
      <c r="J117" s="213"/>
      <c r="K117" s="213"/>
      <c r="L117" s="213"/>
      <c r="M117" s="203">
        <v>121949.77</v>
      </c>
      <c r="N117" s="194"/>
      <c r="O117" s="194"/>
      <c r="P117" s="194"/>
      <c r="Q117" s="194"/>
      <c r="R117" s="194"/>
      <c r="CC117" s="209"/>
      <c r="CD117" s="205" t="s">
        <v>345</v>
      </c>
    </row>
    <row r="118" spans="1:82" s="197" customFormat="1" ht="15" x14ac:dyDescent="0.25">
      <c r="A118" s="213" t="s">
        <v>346</v>
      </c>
      <c r="B118" s="213"/>
      <c r="C118" s="213"/>
      <c r="D118" s="213"/>
      <c r="E118" s="213"/>
      <c r="F118" s="213"/>
      <c r="G118" s="225"/>
      <c r="H118" s="213"/>
      <c r="I118" s="213"/>
      <c r="J118" s="213"/>
      <c r="K118" s="213"/>
      <c r="L118" s="213"/>
      <c r="M118" s="203">
        <v>2566921.38</v>
      </c>
      <c r="N118" s="194"/>
      <c r="O118" s="194"/>
      <c r="P118" s="194"/>
      <c r="Q118" s="194"/>
      <c r="R118" s="194"/>
      <c r="CC118" s="209"/>
      <c r="CD118" s="205" t="s">
        <v>346</v>
      </c>
    </row>
    <row r="119" spans="1:82" s="197" customFormat="1" ht="15" x14ac:dyDescent="0.25">
      <c r="A119" s="207" t="s">
        <v>99</v>
      </c>
      <c r="B119" s="207"/>
      <c r="C119" s="207"/>
      <c r="D119" s="207"/>
      <c r="E119" s="207"/>
      <c r="F119" s="207"/>
      <c r="G119" s="219"/>
      <c r="H119" s="207"/>
      <c r="I119" s="207"/>
      <c r="J119" s="207"/>
      <c r="K119" s="207"/>
      <c r="L119" s="207"/>
      <c r="M119" s="192"/>
      <c r="N119" s="192"/>
      <c r="O119" s="192"/>
      <c r="P119" s="192"/>
      <c r="Q119" s="192"/>
      <c r="R119" s="192"/>
      <c r="CC119" s="209" t="s">
        <v>99</v>
      </c>
    </row>
    <row r="120" spans="1:82" s="197" customFormat="1" ht="15" x14ac:dyDescent="0.25">
      <c r="A120" s="213" t="s">
        <v>347</v>
      </c>
      <c r="B120" s="213"/>
      <c r="C120" s="213"/>
      <c r="D120" s="213"/>
      <c r="E120" s="213"/>
      <c r="F120" s="213"/>
      <c r="G120" s="225"/>
      <c r="H120" s="213"/>
      <c r="I120" s="213"/>
      <c r="J120" s="213"/>
      <c r="K120" s="213"/>
      <c r="L120" s="213"/>
      <c r="M120" s="194"/>
      <c r="N120" s="194"/>
      <c r="O120" s="194"/>
      <c r="P120" s="194"/>
      <c r="Q120" s="194"/>
      <c r="R120" s="194"/>
      <c r="CC120" s="209"/>
      <c r="CD120" s="205" t="s">
        <v>347</v>
      </c>
    </row>
    <row r="121" spans="1:82" s="197" customFormat="1" ht="15" x14ac:dyDescent="0.25">
      <c r="A121" s="213" t="s">
        <v>348</v>
      </c>
      <c r="B121" s="213"/>
      <c r="C121" s="213"/>
      <c r="D121" s="213"/>
      <c r="E121" s="213"/>
      <c r="F121" s="213"/>
      <c r="G121" s="225"/>
      <c r="H121" s="213"/>
      <c r="I121" s="213"/>
      <c r="J121" s="213"/>
      <c r="K121" s="213"/>
      <c r="L121" s="213"/>
      <c r="M121" s="194"/>
      <c r="N121" s="194"/>
      <c r="O121" s="194"/>
      <c r="P121" s="194"/>
      <c r="Q121" s="194"/>
      <c r="R121" s="194"/>
      <c r="CC121" s="209"/>
      <c r="CD121" s="205" t="s">
        <v>348</v>
      </c>
    </row>
    <row r="122" spans="1:82" s="197" customFormat="1" ht="15" x14ac:dyDescent="0.25">
      <c r="A122" s="213" t="s">
        <v>349</v>
      </c>
      <c r="B122" s="213"/>
      <c r="C122" s="213"/>
      <c r="D122" s="213"/>
      <c r="E122" s="213"/>
      <c r="F122" s="213"/>
      <c r="G122" s="225"/>
      <c r="H122" s="213"/>
      <c r="I122" s="213"/>
      <c r="J122" s="213"/>
      <c r="K122" s="213"/>
      <c r="L122" s="213"/>
      <c r="M122" s="203">
        <v>33817977.090000004</v>
      </c>
      <c r="N122" s="203">
        <v>3694880.31</v>
      </c>
      <c r="O122" s="203">
        <v>1391044.65</v>
      </c>
      <c r="P122" s="203">
        <v>445315.47</v>
      </c>
      <c r="Q122" s="194"/>
      <c r="R122" s="195">
        <v>6776.77</v>
      </c>
      <c r="CC122" s="209"/>
      <c r="CD122" s="205" t="s">
        <v>349</v>
      </c>
    </row>
    <row r="123" spans="1:82" s="197" customFormat="1" ht="15" x14ac:dyDescent="0.25">
      <c r="A123" s="213" t="s">
        <v>350</v>
      </c>
      <c r="B123" s="213"/>
      <c r="C123" s="213"/>
      <c r="D123" s="213"/>
      <c r="E123" s="213"/>
      <c r="F123" s="213"/>
      <c r="G123" s="225"/>
      <c r="H123" s="213"/>
      <c r="I123" s="213"/>
      <c r="J123" s="213"/>
      <c r="K123" s="213"/>
      <c r="L123" s="213"/>
      <c r="M123" s="203">
        <v>3850382.08</v>
      </c>
      <c r="N123" s="194"/>
      <c r="O123" s="194"/>
      <c r="P123" s="194"/>
      <c r="Q123" s="194"/>
      <c r="R123" s="194"/>
      <c r="CC123" s="209"/>
      <c r="CD123" s="205" t="s">
        <v>350</v>
      </c>
    </row>
    <row r="124" spans="1:82" s="197" customFormat="1" ht="15" x14ac:dyDescent="0.25">
      <c r="A124" s="213" t="s">
        <v>351</v>
      </c>
      <c r="B124" s="213"/>
      <c r="C124" s="213"/>
      <c r="D124" s="213"/>
      <c r="E124" s="213"/>
      <c r="F124" s="213"/>
      <c r="G124" s="225"/>
      <c r="H124" s="213"/>
      <c r="I124" s="213"/>
      <c r="J124" s="213"/>
      <c r="K124" s="213"/>
      <c r="L124" s="213"/>
      <c r="M124" s="203">
        <v>2566921.38</v>
      </c>
      <c r="N124" s="194"/>
      <c r="O124" s="194"/>
      <c r="P124" s="194"/>
      <c r="Q124" s="194"/>
      <c r="R124" s="194"/>
      <c r="CC124" s="209"/>
      <c r="CD124" s="205" t="s">
        <v>351</v>
      </c>
    </row>
    <row r="125" spans="1:82" s="197" customFormat="1" ht="15" x14ac:dyDescent="0.25">
      <c r="A125" s="213" t="s">
        <v>352</v>
      </c>
      <c r="B125" s="213"/>
      <c r="C125" s="213"/>
      <c r="D125" s="213"/>
      <c r="E125" s="213"/>
      <c r="F125" s="213"/>
      <c r="G125" s="225"/>
      <c r="H125" s="213"/>
      <c r="I125" s="213"/>
      <c r="J125" s="213"/>
      <c r="K125" s="213"/>
      <c r="L125" s="213"/>
      <c r="M125" s="203">
        <v>40235280.549999997</v>
      </c>
      <c r="N125" s="194"/>
      <c r="O125" s="194"/>
      <c r="P125" s="194"/>
      <c r="Q125" s="194"/>
      <c r="R125" s="195">
        <v>6776.77</v>
      </c>
      <c r="CC125" s="209"/>
      <c r="CD125" s="205" t="s">
        <v>352</v>
      </c>
    </row>
    <row r="126" spans="1:82" s="197" customFormat="1" ht="15" x14ac:dyDescent="0.25">
      <c r="A126" s="213" t="s">
        <v>353</v>
      </c>
      <c r="B126" s="213"/>
      <c r="C126" s="213"/>
      <c r="D126" s="213"/>
      <c r="E126" s="213"/>
      <c r="F126" s="213"/>
      <c r="G126" s="225"/>
      <c r="H126" s="213"/>
      <c r="I126" s="213"/>
      <c r="J126" s="213"/>
      <c r="K126" s="213"/>
      <c r="L126" s="213"/>
      <c r="M126" s="194"/>
      <c r="N126" s="194"/>
      <c r="O126" s="194"/>
      <c r="P126" s="194"/>
      <c r="Q126" s="194"/>
      <c r="R126" s="194"/>
      <c r="CC126" s="209"/>
      <c r="CD126" s="205" t="s">
        <v>353</v>
      </c>
    </row>
    <row r="127" spans="1:82" s="197" customFormat="1" ht="15" x14ac:dyDescent="0.25">
      <c r="A127" s="213" t="s">
        <v>354</v>
      </c>
      <c r="B127" s="213"/>
      <c r="C127" s="213"/>
      <c r="D127" s="213"/>
      <c r="E127" s="213"/>
      <c r="F127" s="213"/>
      <c r="G127" s="225"/>
      <c r="H127" s="213"/>
      <c r="I127" s="213"/>
      <c r="J127" s="213"/>
      <c r="K127" s="213"/>
      <c r="L127" s="213"/>
      <c r="M127" s="203">
        <v>1243123.6200000001</v>
      </c>
      <c r="N127" s="203">
        <v>206694.53</v>
      </c>
      <c r="O127" s="203">
        <v>11035.32</v>
      </c>
      <c r="P127" s="194"/>
      <c r="Q127" s="194"/>
      <c r="R127" s="195">
        <v>422.61</v>
      </c>
      <c r="CC127" s="209"/>
      <c r="CD127" s="205" t="s">
        <v>354</v>
      </c>
    </row>
    <row r="128" spans="1:82" s="197" customFormat="1" ht="15" x14ac:dyDescent="0.25">
      <c r="A128" s="213" t="s">
        <v>355</v>
      </c>
      <c r="B128" s="213"/>
      <c r="C128" s="213"/>
      <c r="D128" s="213"/>
      <c r="E128" s="213"/>
      <c r="F128" s="213"/>
      <c r="G128" s="225"/>
      <c r="H128" s="213"/>
      <c r="I128" s="213"/>
      <c r="J128" s="213"/>
      <c r="K128" s="213"/>
      <c r="L128" s="213"/>
      <c r="M128" s="203">
        <v>212895.37</v>
      </c>
      <c r="N128" s="194"/>
      <c r="O128" s="194"/>
      <c r="P128" s="194"/>
      <c r="Q128" s="194"/>
      <c r="R128" s="194"/>
      <c r="CC128" s="209"/>
      <c r="CD128" s="205" t="s">
        <v>355</v>
      </c>
    </row>
    <row r="129" spans="1:82" s="197" customFormat="1" ht="15" x14ac:dyDescent="0.25">
      <c r="A129" s="213" t="s">
        <v>356</v>
      </c>
      <c r="B129" s="213"/>
      <c r="C129" s="213"/>
      <c r="D129" s="213"/>
      <c r="E129" s="213"/>
      <c r="F129" s="213"/>
      <c r="G129" s="225"/>
      <c r="H129" s="213"/>
      <c r="I129" s="213"/>
      <c r="J129" s="213"/>
      <c r="K129" s="213"/>
      <c r="L129" s="213"/>
      <c r="M129" s="203">
        <v>121949.77</v>
      </c>
      <c r="N129" s="194"/>
      <c r="O129" s="194"/>
      <c r="P129" s="194"/>
      <c r="Q129" s="194"/>
      <c r="R129" s="194"/>
      <c r="CC129" s="209"/>
      <c r="CD129" s="205" t="s">
        <v>356</v>
      </c>
    </row>
    <row r="130" spans="1:82" s="197" customFormat="1" ht="15" x14ac:dyDescent="0.25">
      <c r="A130" s="213" t="s">
        <v>352</v>
      </c>
      <c r="B130" s="213"/>
      <c r="C130" s="213"/>
      <c r="D130" s="213"/>
      <c r="E130" s="213"/>
      <c r="F130" s="213"/>
      <c r="G130" s="225"/>
      <c r="H130" s="213"/>
      <c r="I130" s="213"/>
      <c r="J130" s="213"/>
      <c r="K130" s="213"/>
      <c r="L130" s="213"/>
      <c r="M130" s="203">
        <v>1577968.76</v>
      </c>
      <c r="N130" s="194"/>
      <c r="O130" s="194"/>
      <c r="P130" s="194"/>
      <c r="Q130" s="194"/>
      <c r="R130" s="195">
        <v>422.61</v>
      </c>
      <c r="CC130" s="209"/>
      <c r="CD130" s="205" t="s">
        <v>352</v>
      </c>
    </row>
    <row r="131" spans="1:82" s="197" customFormat="1" ht="15" x14ac:dyDescent="0.25">
      <c r="A131" s="213" t="s">
        <v>357</v>
      </c>
      <c r="B131" s="213"/>
      <c r="C131" s="213"/>
      <c r="D131" s="213"/>
      <c r="E131" s="213"/>
      <c r="F131" s="213"/>
      <c r="G131" s="225"/>
      <c r="H131" s="213"/>
      <c r="I131" s="213"/>
      <c r="J131" s="213"/>
      <c r="K131" s="213"/>
      <c r="L131" s="213"/>
      <c r="M131" s="194"/>
      <c r="N131" s="194"/>
      <c r="O131" s="194"/>
      <c r="P131" s="194"/>
      <c r="Q131" s="194"/>
      <c r="R131" s="194"/>
      <c r="CC131" s="209"/>
      <c r="CD131" s="205" t="s">
        <v>357</v>
      </c>
    </row>
    <row r="132" spans="1:82" s="197" customFormat="1" ht="15" x14ac:dyDescent="0.25">
      <c r="A132" s="213" t="s">
        <v>358</v>
      </c>
      <c r="B132" s="213"/>
      <c r="C132" s="213"/>
      <c r="D132" s="213"/>
      <c r="E132" s="213"/>
      <c r="F132" s="213"/>
      <c r="G132" s="225"/>
      <c r="H132" s="213"/>
      <c r="I132" s="213"/>
      <c r="J132" s="213"/>
      <c r="K132" s="213"/>
      <c r="L132" s="213"/>
      <c r="M132" s="203">
        <v>2447707.34</v>
      </c>
      <c r="N132" s="203">
        <v>1874909.14</v>
      </c>
      <c r="O132" s="203">
        <v>524380.46</v>
      </c>
      <c r="P132" s="203">
        <v>95247.5</v>
      </c>
      <c r="Q132" s="194"/>
      <c r="R132" s="195">
        <v>3399.18</v>
      </c>
      <c r="CC132" s="209"/>
      <c r="CD132" s="205" t="s">
        <v>358</v>
      </c>
    </row>
    <row r="133" spans="1:82" s="197" customFormat="1" ht="15" x14ac:dyDescent="0.25">
      <c r="A133" s="213" t="s">
        <v>359</v>
      </c>
      <c r="B133" s="213"/>
      <c r="C133" s="213"/>
      <c r="D133" s="213"/>
      <c r="E133" s="213"/>
      <c r="F133" s="213"/>
      <c r="G133" s="225"/>
      <c r="H133" s="213"/>
      <c r="I133" s="213"/>
      <c r="J133" s="213"/>
      <c r="K133" s="213"/>
      <c r="L133" s="213"/>
      <c r="M133" s="203">
        <v>2009559.77</v>
      </c>
      <c r="N133" s="194"/>
      <c r="O133" s="194"/>
      <c r="P133" s="194"/>
      <c r="Q133" s="194"/>
      <c r="R133" s="194"/>
      <c r="CC133" s="209"/>
      <c r="CD133" s="205" t="s">
        <v>359</v>
      </c>
    </row>
    <row r="134" spans="1:82" s="197" customFormat="1" ht="15" x14ac:dyDescent="0.25">
      <c r="A134" s="213" t="s">
        <v>360</v>
      </c>
      <c r="B134" s="213"/>
      <c r="C134" s="213"/>
      <c r="D134" s="213"/>
      <c r="E134" s="213"/>
      <c r="F134" s="213"/>
      <c r="G134" s="225"/>
      <c r="H134" s="213"/>
      <c r="I134" s="213"/>
      <c r="J134" s="213"/>
      <c r="K134" s="213"/>
      <c r="L134" s="213"/>
      <c r="M134" s="203">
        <v>1142690.8500000001</v>
      </c>
      <c r="N134" s="194"/>
      <c r="O134" s="194"/>
      <c r="P134" s="194"/>
      <c r="Q134" s="194"/>
      <c r="R134" s="194"/>
      <c r="CC134" s="209"/>
      <c r="CD134" s="205" t="s">
        <v>360</v>
      </c>
    </row>
    <row r="135" spans="1:82" s="197" customFormat="1" ht="15" x14ac:dyDescent="0.25">
      <c r="A135" s="213" t="s">
        <v>352</v>
      </c>
      <c r="B135" s="213"/>
      <c r="C135" s="213"/>
      <c r="D135" s="213"/>
      <c r="E135" s="213"/>
      <c r="F135" s="213"/>
      <c r="G135" s="225"/>
      <c r="H135" s="213"/>
      <c r="I135" s="213"/>
      <c r="J135" s="213"/>
      <c r="K135" s="213"/>
      <c r="L135" s="213"/>
      <c r="M135" s="203">
        <v>5599957.96</v>
      </c>
      <c r="N135" s="194"/>
      <c r="O135" s="194"/>
      <c r="P135" s="194"/>
      <c r="Q135" s="194"/>
      <c r="R135" s="195">
        <v>3399.18</v>
      </c>
      <c r="CC135" s="209"/>
      <c r="CD135" s="205" t="s">
        <v>352</v>
      </c>
    </row>
    <row r="136" spans="1:82" s="197" customFormat="1" ht="15" x14ac:dyDescent="0.25">
      <c r="A136" s="213" t="s">
        <v>361</v>
      </c>
      <c r="B136" s="213"/>
      <c r="C136" s="213"/>
      <c r="D136" s="213"/>
      <c r="E136" s="213"/>
      <c r="F136" s="213"/>
      <c r="G136" s="225"/>
      <c r="H136" s="213"/>
      <c r="I136" s="213"/>
      <c r="J136" s="213"/>
      <c r="K136" s="213"/>
      <c r="L136" s="213"/>
      <c r="M136" s="194"/>
      <c r="N136" s="194"/>
      <c r="O136" s="194"/>
      <c r="P136" s="194"/>
      <c r="Q136" s="194"/>
      <c r="R136" s="194"/>
      <c r="CC136" s="209"/>
      <c r="CD136" s="205" t="s">
        <v>361</v>
      </c>
    </row>
    <row r="137" spans="1:82" s="197" customFormat="1" ht="15" x14ac:dyDescent="0.25">
      <c r="A137" s="213" t="s">
        <v>362</v>
      </c>
      <c r="B137" s="213"/>
      <c r="C137" s="213"/>
      <c r="D137" s="213"/>
      <c r="E137" s="213"/>
      <c r="F137" s="213"/>
      <c r="G137" s="225"/>
      <c r="H137" s="213"/>
      <c r="I137" s="213"/>
      <c r="J137" s="213"/>
      <c r="K137" s="213"/>
      <c r="L137" s="213"/>
      <c r="M137" s="203">
        <v>235753.47</v>
      </c>
      <c r="N137" s="203">
        <v>100737.15</v>
      </c>
      <c r="O137" s="203">
        <v>3816.46</v>
      </c>
      <c r="P137" s="195">
        <v>227.65</v>
      </c>
      <c r="Q137" s="194"/>
      <c r="R137" s="195">
        <v>180.79</v>
      </c>
      <c r="CC137" s="209"/>
      <c r="CD137" s="205" t="s">
        <v>362</v>
      </c>
    </row>
    <row r="138" spans="1:82" s="197" customFormat="1" ht="15" x14ac:dyDescent="0.25">
      <c r="A138" s="213" t="s">
        <v>363</v>
      </c>
      <c r="B138" s="213"/>
      <c r="C138" s="213"/>
      <c r="D138" s="213"/>
      <c r="E138" s="213"/>
      <c r="F138" s="213"/>
      <c r="G138" s="225"/>
      <c r="H138" s="213"/>
      <c r="I138" s="213"/>
      <c r="J138" s="213"/>
      <c r="K138" s="213"/>
      <c r="L138" s="213"/>
      <c r="M138" s="203">
        <v>94906.91</v>
      </c>
      <c r="N138" s="194"/>
      <c r="O138" s="194"/>
      <c r="P138" s="194"/>
      <c r="Q138" s="194"/>
      <c r="R138" s="194"/>
      <c r="CC138" s="209"/>
      <c r="CD138" s="205" t="s">
        <v>363</v>
      </c>
    </row>
    <row r="139" spans="1:82" s="197" customFormat="1" ht="15" x14ac:dyDescent="0.25">
      <c r="A139" s="213" t="s">
        <v>364</v>
      </c>
      <c r="B139" s="213"/>
      <c r="C139" s="213"/>
      <c r="D139" s="213"/>
      <c r="E139" s="213"/>
      <c r="F139" s="213"/>
      <c r="G139" s="225"/>
      <c r="H139" s="213"/>
      <c r="I139" s="213"/>
      <c r="J139" s="213"/>
      <c r="K139" s="213"/>
      <c r="L139" s="213"/>
      <c r="M139" s="203">
        <v>51492.05</v>
      </c>
      <c r="N139" s="194"/>
      <c r="O139" s="194"/>
      <c r="P139" s="194"/>
      <c r="Q139" s="194"/>
      <c r="R139" s="194"/>
      <c r="CC139" s="209"/>
      <c r="CD139" s="205" t="s">
        <v>364</v>
      </c>
    </row>
    <row r="140" spans="1:82" s="197" customFormat="1" ht="15" x14ac:dyDescent="0.25">
      <c r="A140" s="213" t="s">
        <v>352</v>
      </c>
      <c r="B140" s="213"/>
      <c r="C140" s="213"/>
      <c r="D140" s="213"/>
      <c r="E140" s="213"/>
      <c r="F140" s="213"/>
      <c r="G140" s="225"/>
      <c r="H140" s="213"/>
      <c r="I140" s="213"/>
      <c r="J140" s="213"/>
      <c r="K140" s="213"/>
      <c r="L140" s="213"/>
      <c r="M140" s="203">
        <v>382152.43</v>
      </c>
      <c r="N140" s="194"/>
      <c r="O140" s="194"/>
      <c r="P140" s="194"/>
      <c r="Q140" s="194"/>
      <c r="R140" s="195">
        <v>180.79</v>
      </c>
      <c r="CC140" s="209"/>
      <c r="CD140" s="205" t="s">
        <v>352</v>
      </c>
    </row>
    <row r="141" spans="1:82" s="197" customFormat="1" ht="15" x14ac:dyDescent="0.25">
      <c r="A141" s="213" t="s">
        <v>365</v>
      </c>
      <c r="B141" s="213"/>
      <c r="C141" s="213"/>
      <c r="D141" s="213"/>
      <c r="E141" s="213"/>
      <c r="F141" s="213"/>
      <c r="G141" s="225"/>
      <c r="H141" s="213"/>
      <c r="I141" s="213"/>
      <c r="J141" s="213"/>
      <c r="K141" s="213"/>
      <c r="L141" s="213"/>
      <c r="M141" s="203">
        <v>47795359.700000003</v>
      </c>
      <c r="N141" s="194"/>
      <c r="O141" s="194"/>
      <c r="P141" s="194"/>
      <c r="Q141" s="194"/>
      <c r="R141" s="195">
        <v>10779.35</v>
      </c>
      <c r="CC141" s="209"/>
      <c r="CD141" s="205" t="s">
        <v>365</v>
      </c>
    </row>
    <row r="142" spans="1:82" s="197" customFormat="1" ht="15" x14ac:dyDescent="0.25">
      <c r="A142" s="213" t="s">
        <v>366</v>
      </c>
      <c r="B142" s="213"/>
      <c r="C142" s="213"/>
      <c r="D142" s="213"/>
      <c r="E142" s="213"/>
      <c r="F142" s="213"/>
      <c r="G142" s="225"/>
      <c r="H142" s="213"/>
      <c r="I142" s="213"/>
      <c r="J142" s="213"/>
      <c r="K142" s="213"/>
      <c r="L142" s="213"/>
      <c r="M142" s="194"/>
      <c r="N142" s="194"/>
      <c r="O142" s="194"/>
      <c r="P142" s="194"/>
      <c r="Q142" s="194"/>
      <c r="R142" s="194"/>
      <c r="CC142" s="209"/>
      <c r="CD142" s="205" t="s">
        <v>366</v>
      </c>
    </row>
    <row r="143" spans="1:82" s="197" customFormat="1" ht="15" x14ac:dyDescent="0.25">
      <c r="A143" s="213" t="s">
        <v>367</v>
      </c>
      <c r="B143" s="213"/>
      <c r="C143" s="213"/>
      <c r="D143" s="213"/>
      <c r="E143" s="213"/>
      <c r="F143" s="213"/>
      <c r="G143" s="225"/>
      <c r="H143" s="213"/>
      <c r="I143" s="213"/>
      <c r="J143" s="213"/>
      <c r="K143" s="213"/>
      <c r="L143" s="213"/>
      <c r="M143" s="194"/>
      <c r="N143" s="194"/>
      <c r="O143" s="194"/>
      <c r="P143" s="194"/>
      <c r="Q143" s="194"/>
      <c r="R143" s="194"/>
      <c r="CC143" s="209"/>
      <c r="CD143" s="205" t="s">
        <v>367</v>
      </c>
    </row>
    <row r="144" spans="1:82" s="197" customFormat="1" ht="15" x14ac:dyDescent="0.25">
      <c r="A144" s="213" t="s">
        <v>368</v>
      </c>
      <c r="B144" s="213"/>
      <c r="C144" s="213"/>
      <c r="D144" s="213"/>
      <c r="E144" s="213"/>
      <c r="F144" s="213"/>
      <c r="G144" s="225"/>
      <c r="H144" s="213"/>
      <c r="I144" s="213"/>
      <c r="J144" s="213"/>
      <c r="K144" s="213"/>
      <c r="L144" s="213"/>
      <c r="M144" s="203">
        <v>1583996.84</v>
      </c>
      <c r="N144" s="203">
        <v>1221310.1499999999</v>
      </c>
      <c r="O144" s="203">
        <v>324647.17</v>
      </c>
      <c r="P144" s="203">
        <v>70492.81</v>
      </c>
      <c r="Q144" s="194"/>
      <c r="R144" s="195">
        <v>2214.21</v>
      </c>
      <c r="CC144" s="209"/>
      <c r="CD144" s="205" t="s">
        <v>368</v>
      </c>
    </row>
    <row r="145" spans="1:83" s="197" customFormat="1" ht="15" x14ac:dyDescent="0.25">
      <c r="A145" s="213" t="s">
        <v>369</v>
      </c>
      <c r="B145" s="213"/>
      <c r="C145" s="213"/>
      <c r="D145" s="213"/>
      <c r="E145" s="213"/>
      <c r="F145" s="213"/>
      <c r="G145" s="225"/>
      <c r="H145" s="213"/>
      <c r="I145" s="213"/>
      <c r="J145" s="213"/>
      <c r="K145" s="213"/>
      <c r="L145" s="213"/>
      <c r="M145" s="203">
        <v>1162622.6599999999</v>
      </c>
      <c r="N145" s="194"/>
      <c r="O145" s="194"/>
      <c r="P145" s="194"/>
      <c r="Q145" s="194"/>
      <c r="R145" s="194"/>
      <c r="CC145" s="209"/>
      <c r="CD145" s="205" t="s">
        <v>369</v>
      </c>
    </row>
    <row r="146" spans="1:83" s="197" customFormat="1" ht="15" x14ac:dyDescent="0.25">
      <c r="A146" s="213" t="s">
        <v>370</v>
      </c>
      <c r="B146" s="213"/>
      <c r="C146" s="213"/>
      <c r="D146" s="213"/>
      <c r="E146" s="213"/>
      <c r="F146" s="213"/>
      <c r="G146" s="225"/>
      <c r="H146" s="213"/>
      <c r="I146" s="213"/>
      <c r="J146" s="213"/>
      <c r="K146" s="213"/>
      <c r="L146" s="213"/>
      <c r="M146" s="203">
        <v>581311.32999999996</v>
      </c>
      <c r="N146" s="194"/>
      <c r="O146" s="194"/>
      <c r="P146" s="194"/>
      <c r="Q146" s="194"/>
      <c r="R146" s="194"/>
      <c r="CC146" s="209"/>
      <c r="CD146" s="205" t="s">
        <v>370</v>
      </c>
    </row>
    <row r="147" spans="1:83" s="197" customFormat="1" ht="15" x14ac:dyDescent="0.25">
      <c r="A147" s="213" t="s">
        <v>352</v>
      </c>
      <c r="B147" s="213"/>
      <c r="C147" s="213"/>
      <c r="D147" s="213"/>
      <c r="E147" s="213"/>
      <c r="F147" s="213"/>
      <c r="G147" s="225"/>
      <c r="H147" s="213"/>
      <c r="I147" s="213"/>
      <c r="J147" s="213"/>
      <c r="K147" s="213"/>
      <c r="L147" s="213"/>
      <c r="M147" s="203">
        <v>3327930.83</v>
      </c>
      <c r="N147" s="194"/>
      <c r="O147" s="194"/>
      <c r="P147" s="194"/>
      <c r="Q147" s="194"/>
      <c r="R147" s="195">
        <v>2214.21</v>
      </c>
      <c r="CC147" s="209"/>
      <c r="CD147" s="205" t="s">
        <v>352</v>
      </c>
    </row>
    <row r="148" spans="1:83" s="197" customFormat="1" ht="15" x14ac:dyDescent="0.25">
      <c r="A148" s="213" t="s">
        <v>365</v>
      </c>
      <c r="B148" s="213"/>
      <c r="C148" s="213"/>
      <c r="D148" s="213"/>
      <c r="E148" s="213"/>
      <c r="F148" s="213"/>
      <c r="G148" s="225"/>
      <c r="H148" s="213"/>
      <c r="I148" s="213"/>
      <c r="J148" s="213"/>
      <c r="K148" s="213"/>
      <c r="L148" s="213"/>
      <c r="M148" s="203">
        <v>3327930.83</v>
      </c>
      <c r="N148" s="194"/>
      <c r="O148" s="194"/>
      <c r="P148" s="194"/>
      <c r="Q148" s="194"/>
      <c r="R148" s="195">
        <v>2214.21</v>
      </c>
      <c r="CC148" s="209"/>
      <c r="CD148" s="205" t="s">
        <v>365</v>
      </c>
    </row>
    <row r="149" spans="1:83" s="197" customFormat="1" ht="15" x14ac:dyDescent="0.25">
      <c r="A149" s="213" t="s">
        <v>371</v>
      </c>
      <c r="B149" s="213"/>
      <c r="C149" s="213"/>
      <c r="D149" s="213"/>
      <c r="E149" s="213"/>
      <c r="F149" s="213"/>
      <c r="G149" s="225"/>
      <c r="H149" s="213"/>
      <c r="I149" s="213"/>
      <c r="J149" s="213"/>
      <c r="K149" s="213"/>
      <c r="L149" s="213"/>
      <c r="M149" s="203">
        <v>51123290.530000001</v>
      </c>
      <c r="N149" s="194"/>
      <c r="O149" s="194"/>
      <c r="P149" s="194"/>
      <c r="Q149" s="194"/>
      <c r="R149" s="195">
        <v>12993.56</v>
      </c>
      <c r="CC149" s="209"/>
      <c r="CD149" s="205" t="s">
        <v>371</v>
      </c>
    </row>
    <row r="150" spans="1:83" s="197" customFormat="1" ht="15" x14ac:dyDescent="0.25">
      <c r="A150" s="213" t="s">
        <v>372</v>
      </c>
      <c r="B150" s="213"/>
      <c r="C150" s="213"/>
      <c r="D150" s="213"/>
      <c r="E150" s="213"/>
      <c r="F150" s="213"/>
      <c r="G150" s="225"/>
      <c r="H150" s="213"/>
      <c r="I150" s="213"/>
      <c r="J150" s="213"/>
      <c r="K150" s="213"/>
      <c r="L150" s="213"/>
      <c r="M150" s="194"/>
      <c r="N150" s="194"/>
      <c r="O150" s="194"/>
      <c r="P150" s="194"/>
      <c r="Q150" s="194"/>
      <c r="R150" s="194"/>
      <c r="CC150" s="209"/>
      <c r="CD150" s="205" t="s">
        <v>372</v>
      </c>
    </row>
    <row r="151" spans="1:83" s="197" customFormat="1" ht="15" x14ac:dyDescent="0.25">
      <c r="A151" s="213" t="s">
        <v>373</v>
      </c>
      <c r="B151" s="213"/>
      <c r="C151" s="213"/>
      <c r="D151" s="213"/>
      <c r="E151" s="213"/>
      <c r="F151" s="213"/>
      <c r="G151" s="225"/>
      <c r="H151" s="213"/>
      <c r="I151" s="213"/>
      <c r="J151" s="213"/>
      <c r="K151" s="213"/>
      <c r="L151" s="213"/>
      <c r="M151" s="203">
        <v>7098531.2800000003</v>
      </c>
      <c r="N151" s="194"/>
      <c r="O151" s="194"/>
      <c r="P151" s="194"/>
      <c r="Q151" s="194"/>
      <c r="R151" s="194"/>
      <c r="CC151" s="209"/>
      <c r="CD151" s="205" t="s">
        <v>373</v>
      </c>
    </row>
    <row r="152" spans="1:83" s="197" customFormat="1" ht="15" x14ac:dyDescent="0.25">
      <c r="A152" s="213" t="s">
        <v>374</v>
      </c>
      <c r="B152" s="213"/>
      <c r="C152" s="213"/>
      <c r="D152" s="213"/>
      <c r="E152" s="213"/>
      <c r="F152" s="213"/>
      <c r="G152" s="225"/>
      <c r="H152" s="213"/>
      <c r="I152" s="213"/>
      <c r="J152" s="213"/>
      <c r="K152" s="213"/>
      <c r="L152" s="213"/>
      <c r="M152" s="203">
        <v>29975103.02</v>
      </c>
      <c r="N152" s="194"/>
      <c r="O152" s="194"/>
      <c r="P152" s="194"/>
      <c r="Q152" s="194"/>
      <c r="R152" s="194"/>
      <c r="CC152" s="209"/>
      <c r="CD152" s="205" t="s">
        <v>374</v>
      </c>
    </row>
    <row r="153" spans="1:83" s="197" customFormat="1" ht="15" x14ac:dyDescent="0.25">
      <c r="A153" s="213" t="s">
        <v>375</v>
      </c>
      <c r="B153" s="213"/>
      <c r="C153" s="213"/>
      <c r="D153" s="213"/>
      <c r="E153" s="213"/>
      <c r="F153" s="213"/>
      <c r="G153" s="225"/>
      <c r="H153" s="213"/>
      <c r="I153" s="213"/>
      <c r="J153" s="213"/>
      <c r="K153" s="213"/>
      <c r="L153" s="213"/>
      <c r="M153" s="203">
        <v>2254924.06</v>
      </c>
      <c r="N153" s="194"/>
      <c r="O153" s="194"/>
      <c r="P153" s="194"/>
      <c r="Q153" s="194"/>
      <c r="R153" s="194"/>
      <c r="CC153" s="209"/>
      <c r="CD153" s="205" t="s">
        <v>375</v>
      </c>
    </row>
    <row r="154" spans="1:83" s="197" customFormat="1" ht="15" x14ac:dyDescent="0.25">
      <c r="A154" s="213" t="s">
        <v>376</v>
      </c>
      <c r="B154" s="213"/>
      <c r="C154" s="213"/>
      <c r="D154" s="213"/>
      <c r="E154" s="213"/>
      <c r="F154" s="213"/>
      <c r="G154" s="225"/>
      <c r="H154" s="213"/>
      <c r="I154" s="213"/>
      <c r="J154" s="213"/>
      <c r="K154" s="213"/>
      <c r="L154" s="213"/>
      <c r="M154" s="203">
        <v>611283.43000000005</v>
      </c>
      <c r="N154" s="194"/>
      <c r="O154" s="194"/>
      <c r="P154" s="194"/>
      <c r="Q154" s="194"/>
      <c r="R154" s="194"/>
      <c r="CC154" s="209"/>
      <c r="CD154" s="205" t="s">
        <v>376</v>
      </c>
    </row>
    <row r="155" spans="1:83" s="197" customFormat="1" ht="15" x14ac:dyDescent="0.25">
      <c r="A155" s="213" t="s">
        <v>377</v>
      </c>
      <c r="B155" s="213"/>
      <c r="C155" s="213"/>
      <c r="D155" s="213"/>
      <c r="E155" s="213"/>
      <c r="F155" s="213"/>
      <c r="G155" s="225"/>
      <c r="H155" s="213"/>
      <c r="I155" s="213"/>
      <c r="J155" s="213"/>
      <c r="K155" s="213"/>
      <c r="L155" s="213"/>
      <c r="M155" s="203">
        <v>7330366.79</v>
      </c>
      <c r="N155" s="194"/>
      <c r="O155" s="194"/>
      <c r="P155" s="194"/>
      <c r="Q155" s="194"/>
      <c r="R155" s="194"/>
      <c r="CC155" s="209"/>
      <c r="CD155" s="205" t="s">
        <v>377</v>
      </c>
    </row>
    <row r="156" spans="1:83" s="197" customFormat="1" ht="15" x14ac:dyDescent="0.25">
      <c r="A156" s="213" t="s">
        <v>378</v>
      </c>
      <c r="B156" s="213"/>
      <c r="C156" s="213"/>
      <c r="D156" s="213"/>
      <c r="E156" s="213"/>
      <c r="F156" s="213"/>
      <c r="G156" s="225"/>
      <c r="H156" s="213"/>
      <c r="I156" s="213"/>
      <c r="J156" s="213"/>
      <c r="K156" s="213"/>
      <c r="L156" s="213"/>
      <c r="M156" s="203">
        <v>4464365.38</v>
      </c>
      <c r="N156" s="194"/>
      <c r="O156" s="194"/>
      <c r="P156" s="194"/>
      <c r="Q156" s="194"/>
      <c r="R156" s="194"/>
      <c r="CC156" s="209"/>
      <c r="CD156" s="205" t="s">
        <v>378</v>
      </c>
    </row>
    <row r="157" spans="1:83" s="197" customFormat="1" ht="15" x14ac:dyDescent="0.25">
      <c r="A157" s="213" t="s">
        <v>379</v>
      </c>
      <c r="B157" s="213"/>
      <c r="C157" s="213"/>
      <c r="D157" s="213"/>
      <c r="E157" s="213"/>
      <c r="F157" s="213"/>
      <c r="G157" s="225"/>
      <c r="H157" s="213"/>
      <c r="I157" s="213"/>
      <c r="J157" s="213"/>
      <c r="K157" s="213"/>
      <c r="L157" s="213"/>
      <c r="M157" s="203">
        <v>2658411.11</v>
      </c>
      <c r="N157" s="194"/>
      <c r="O157" s="194"/>
      <c r="P157" s="194"/>
      <c r="Q157" s="194"/>
      <c r="R157" s="194"/>
      <c r="CC157" s="209"/>
      <c r="CD157" s="205" t="s">
        <v>379</v>
      </c>
    </row>
    <row r="158" spans="1:83" s="197" customFormat="1" ht="15" x14ac:dyDescent="0.25">
      <c r="A158" s="207" t="s">
        <v>371</v>
      </c>
      <c r="B158" s="207"/>
      <c r="C158" s="207"/>
      <c r="D158" s="207"/>
      <c r="E158" s="207"/>
      <c r="F158" s="207"/>
      <c r="G158" s="219"/>
      <c r="H158" s="207"/>
      <c r="I158" s="207"/>
      <c r="J158" s="207"/>
      <c r="K158" s="207"/>
      <c r="L158" s="207"/>
      <c r="M158" s="208">
        <v>53781701.640000001</v>
      </c>
      <c r="N158" s="192"/>
      <c r="O158" s="192"/>
      <c r="P158" s="192"/>
      <c r="Q158" s="192"/>
      <c r="R158" s="192"/>
      <c r="CC158" s="209"/>
      <c r="CE158" s="209" t="s">
        <v>371</v>
      </c>
    </row>
    <row r="159" spans="1:83" s="197" customFormat="1" ht="15" x14ac:dyDescent="0.25">
      <c r="A159" s="213" t="s">
        <v>380</v>
      </c>
      <c r="B159" s="213"/>
      <c r="C159" s="213"/>
      <c r="D159" s="213"/>
      <c r="E159" s="213"/>
      <c r="F159" s="213"/>
      <c r="G159" s="225"/>
      <c r="H159" s="213"/>
      <c r="I159" s="213"/>
      <c r="J159" s="213"/>
      <c r="K159" s="213"/>
      <c r="L159" s="213"/>
      <c r="M159" s="203">
        <v>1129415.73</v>
      </c>
      <c r="N159" s="194"/>
      <c r="O159" s="194"/>
      <c r="P159" s="194"/>
      <c r="Q159" s="194"/>
      <c r="R159" s="194"/>
      <c r="CC159" s="209"/>
      <c r="CD159" s="205" t="s">
        <v>380</v>
      </c>
      <c r="CE159" s="209"/>
    </row>
    <row r="160" spans="1:83" s="197" customFormat="1" ht="15" x14ac:dyDescent="0.25">
      <c r="A160" s="213" t="s">
        <v>381</v>
      </c>
      <c r="B160" s="213"/>
      <c r="C160" s="213"/>
      <c r="D160" s="213"/>
      <c r="E160" s="213"/>
      <c r="F160" s="213"/>
      <c r="G160" s="225"/>
      <c r="H160" s="213"/>
      <c r="I160" s="213"/>
      <c r="J160" s="213"/>
      <c r="K160" s="213"/>
      <c r="L160" s="213"/>
      <c r="M160" s="203">
        <v>1882359.56</v>
      </c>
      <c r="N160" s="194"/>
      <c r="O160" s="194"/>
      <c r="P160" s="194"/>
      <c r="Q160" s="194"/>
      <c r="R160" s="194"/>
      <c r="CC160" s="209"/>
      <c r="CD160" s="205" t="s">
        <v>381</v>
      </c>
      <c r="CE160" s="209"/>
    </row>
    <row r="161" spans="1:84" s="197" customFormat="1" ht="15" x14ac:dyDescent="0.25">
      <c r="A161" s="213" t="s">
        <v>382</v>
      </c>
      <c r="B161" s="213"/>
      <c r="C161" s="213"/>
      <c r="D161" s="213"/>
      <c r="E161" s="213"/>
      <c r="F161" s="213"/>
      <c r="G161" s="225"/>
      <c r="H161" s="213"/>
      <c r="I161" s="213"/>
      <c r="J161" s="213"/>
      <c r="K161" s="213"/>
      <c r="L161" s="213"/>
      <c r="M161" s="203">
        <v>1344542.54</v>
      </c>
      <c r="N161" s="194"/>
      <c r="O161" s="194"/>
      <c r="P161" s="194"/>
      <c r="Q161" s="194"/>
      <c r="R161" s="194"/>
      <c r="CC161" s="209"/>
      <c r="CD161" s="205" t="s">
        <v>382</v>
      </c>
      <c r="CE161" s="209"/>
    </row>
    <row r="162" spans="1:84" s="197" customFormat="1" ht="15" x14ac:dyDescent="0.25">
      <c r="A162" s="213" t="s">
        <v>383</v>
      </c>
      <c r="B162" s="213"/>
      <c r="C162" s="213"/>
      <c r="D162" s="213"/>
      <c r="E162" s="213"/>
      <c r="F162" s="213"/>
      <c r="G162" s="225"/>
      <c r="H162" s="213"/>
      <c r="I162" s="213"/>
      <c r="J162" s="213"/>
      <c r="K162" s="213"/>
      <c r="L162" s="213"/>
      <c r="M162" s="203">
        <v>1075634.03</v>
      </c>
      <c r="N162" s="194"/>
      <c r="O162" s="194"/>
      <c r="P162" s="194"/>
      <c r="Q162" s="194"/>
      <c r="R162" s="194"/>
      <c r="CC162" s="209"/>
      <c r="CD162" s="205" t="s">
        <v>383</v>
      </c>
      <c r="CE162" s="209"/>
    </row>
    <row r="163" spans="1:84" s="197" customFormat="1" ht="15" x14ac:dyDescent="0.25">
      <c r="A163" s="207" t="s">
        <v>371</v>
      </c>
      <c r="B163" s="207"/>
      <c r="C163" s="207"/>
      <c r="D163" s="207"/>
      <c r="E163" s="207"/>
      <c r="F163" s="207"/>
      <c r="G163" s="219"/>
      <c r="H163" s="207"/>
      <c r="I163" s="207"/>
      <c r="J163" s="207"/>
      <c r="K163" s="207"/>
      <c r="L163" s="207"/>
      <c r="M163" s="208">
        <v>59213653.5</v>
      </c>
      <c r="N163" s="192"/>
      <c r="O163" s="192"/>
      <c r="P163" s="192"/>
      <c r="Q163" s="192"/>
      <c r="R163" s="192"/>
      <c r="CC163" s="209"/>
      <c r="CE163" s="209" t="s">
        <v>371</v>
      </c>
    </row>
    <row r="164" spans="1:84" s="197" customFormat="1" ht="15" x14ac:dyDescent="0.25">
      <c r="A164" s="213" t="s">
        <v>384</v>
      </c>
      <c r="B164" s="213"/>
      <c r="C164" s="213"/>
      <c r="D164" s="213"/>
      <c r="E164" s="213"/>
      <c r="F164" s="213"/>
      <c r="G164" s="225"/>
      <c r="H164" s="213"/>
      <c r="I164" s="213"/>
      <c r="J164" s="213"/>
      <c r="K164" s="213"/>
      <c r="L164" s="213"/>
      <c r="M164" s="203">
        <v>1776409.61</v>
      </c>
      <c r="N164" s="194"/>
      <c r="O164" s="194"/>
      <c r="P164" s="194"/>
      <c r="Q164" s="194"/>
      <c r="R164" s="194"/>
      <c r="CC164" s="209"/>
      <c r="CD164" s="205" t="s">
        <v>384</v>
      </c>
      <c r="CE164" s="209"/>
    </row>
    <row r="165" spans="1:84" s="197" customFormat="1" ht="15" x14ac:dyDescent="0.25">
      <c r="A165" s="213" t="s">
        <v>385</v>
      </c>
      <c r="B165" s="213"/>
      <c r="C165" s="213"/>
      <c r="D165" s="213"/>
      <c r="E165" s="213"/>
      <c r="F165" s="213"/>
      <c r="G165" s="225"/>
      <c r="H165" s="213"/>
      <c r="I165" s="213"/>
      <c r="J165" s="213"/>
      <c r="K165" s="213"/>
      <c r="L165" s="213"/>
      <c r="M165" s="203">
        <v>-29595603.129999999</v>
      </c>
      <c r="N165" s="194"/>
      <c r="O165" s="194"/>
      <c r="P165" s="194"/>
      <c r="Q165" s="194"/>
      <c r="R165" s="194"/>
      <c r="CC165" s="209"/>
      <c r="CD165" s="205" t="s">
        <v>385</v>
      </c>
      <c r="CE165" s="209"/>
    </row>
    <row r="166" spans="1:84" s="197" customFormat="1" ht="15" x14ac:dyDescent="0.25">
      <c r="A166" s="207" t="s">
        <v>386</v>
      </c>
      <c r="B166" s="207"/>
      <c r="C166" s="207"/>
      <c r="D166" s="207"/>
      <c r="E166" s="207"/>
      <c r="F166" s="207"/>
      <c r="G166" s="219"/>
      <c r="H166" s="207"/>
      <c r="I166" s="207"/>
      <c r="J166" s="207"/>
      <c r="K166" s="207"/>
      <c r="L166" s="207"/>
      <c r="M166" s="208">
        <v>31394459.98</v>
      </c>
      <c r="N166" s="192"/>
      <c r="O166" s="192"/>
      <c r="P166" s="192"/>
      <c r="Q166" s="192"/>
      <c r="R166" s="192"/>
      <c r="CC166" s="209"/>
      <c r="CE166" s="209" t="s">
        <v>386</v>
      </c>
    </row>
    <row r="167" spans="1:84" s="197" customFormat="1" ht="15" x14ac:dyDescent="0.25">
      <c r="A167" s="213" t="s">
        <v>387</v>
      </c>
      <c r="B167" s="213"/>
      <c r="C167" s="213"/>
      <c r="D167" s="213"/>
      <c r="E167" s="213"/>
      <c r="F167" s="213"/>
      <c r="G167" s="225"/>
      <c r="H167" s="213"/>
      <c r="I167" s="213"/>
      <c r="J167" s="213"/>
      <c r="K167" s="213"/>
      <c r="L167" s="213"/>
      <c r="M167" s="203">
        <v>6278892</v>
      </c>
      <c r="N167" s="194"/>
      <c r="O167" s="194"/>
      <c r="P167" s="194"/>
      <c r="Q167" s="194"/>
      <c r="R167" s="194"/>
      <c r="CC167" s="209"/>
      <c r="CD167" s="205" t="s">
        <v>387</v>
      </c>
      <c r="CE167" s="209"/>
    </row>
    <row r="168" spans="1:84" s="197" customFormat="1" ht="15" x14ac:dyDescent="0.25">
      <c r="A168" s="207" t="s">
        <v>388</v>
      </c>
      <c r="B168" s="207"/>
      <c r="C168" s="207"/>
      <c r="D168" s="207"/>
      <c r="E168" s="207"/>
      <c r="F168" s="207"/>
      <c r="G168" s="219"/>
      <c r="H168" s="207"/>
      <c r="I168" s="207"/>
      <c r="J168" s="207"/>
      <c r="K168" s="207"/>
      <c r="L168" s="207"/>
      <c r="M168" s="208">
        <v>37673351.979999997</v>
      </c>
      <c r="N168" s="192"/>
      <c r="O168" s="192"/>
      <c r="P168" s="194"/>
      <c r="Q168" s="194"/>
      <c r="R168" s="193">
        <v>12993.56</v>
      </c>
      <c r="CC168" s="209"/>
      <c r="CE168" s="209"/>
      <c r="CF168" s="209" t="s">
        <v>388</v>
      </c>
    </row>
    <row r="169" spans="1:84" s="197" customFormat="1" ht="15" x14ac:dyDescent="0.25">
      <c r="A169" s="207" t="s">
        <v>35</v>
      </c>
      <c r="B169" s="207"/>
      <c r="C169" s="207"/>
      <c r="D169" s="207"/>
      <c r="E169" s="207"/>
      <c r="F169" s="207"/>
      <c r="G169" s="219"/>
      <c r="H169" s="207"/>
      <c r="I169" s="207"/>
      <c r="J169" s="207"/>
      <c r="K169" s="207"/>
      <c r="L169" s="207"/>
      <c r="M169" s="192"/>
      <c r="N169" s="192"/>
      <c r="O169" s="192"/>
      <c r="P169" s="192"/>
      <c r="Q169" s="192"/>
      <c r="R169" s="192"/>
      <c r="CC169" s="209" t="s">
        <v>35</v>
      </c>
      <c r="CE169" s="209"/>
      <c r="CF169" s="209"/>
    </row>
    <row r="170" spans="1:84" s="197" customFormat="1" ht="15" x14ac:dyDescent="0.25">
      <c r="A170" s="213" t="s">
        <v>389</v>
      </c>
      <c r="B170" s="213"/>
      <c r="C170" s="213"/>
      <c r="D170" s="213"/>
      <c r="E170" s="213"/>
      <c r="F170" s="213"/>
      <c r="G170" s="225"/>
      <c r="H170" s="213"/>
      <c r="I170" s="213"/>
      <c r="J170" s="213"/>
      <c r="K170" s="213"/>
      <c r="L170" s="213"/>
      <c r="M170" s="194"/>
      <c r="N170" s="194"/>
      <c r="O170" s="194"/>
      <c r="P170" s="194"/>
      <c r="Q170" s="194"/>
      <c r="R170" s="194"/>
      <c r="CC170" s="209"/>
      <c r="CD170" s="205" t="s">
        <v>389</v>
      </c>
      <c r="CE170" s="209"/>
      <c r="CF170" s="209"/>
    </row>
    <row r="171" spans="1:84" s="197" customFormat="1" ht="15" x14ac:dyDescent="0.25">
      <c r="A171" s="213" t="s">
        <v>390</v>
      </c>
      <c r="B171" s="213"/>
      <c r="C171" s="213"/>
      <c r="D171" s="213"/>
      <c r="E171" s="213"/>
      <c r="F171" s="213"/>
      <c r="G171" s="225"/>
      <c r="H171" s="213"/>
      <c r="I171" s="213"/>
      <c r="J171" s="213"/>
      <c r="K171" s="213"/>
      <c r="L171" s="213"/>
      <c r="M171" s="203">
        <v>11986.77</v>
      </c>
      <c r="N171" s="194"/>
      <c r="O171" s="194"/>
      <c r="P171" s="194"/>
      <c r="Q171" s="194"/>
      <c r="R171" s="194"/>
      <c r="CC171" s="209"/>
      <c r="CD171" s="205" t="s">
        <v>390</v>
      </c>
      <c r="CE171" s="209"/>
      <c r="CF171" s="209"/>
    </row>
    <row r="172" spans="1:84" s="197" customFormat="1" ht="15" x14ac:dyDescent="0.25">
      <c r="A172" s="213" t="s">
        <v>391</v>
      </c>
      <c r="B172" s="213"/>
      <c r="C172" s="213"/>
      <c r="D172" s="213"/>
      <c r="E172" s="213"/>
      <c r="F172" s="213"/>
      <c r="G172" s="225"/>
      <c r="H172" s="213"/>
      <c r="I172" s="213"/>
      <c r="J172" s="213"/>
      <c r="K172" s="213"/>
      <c r="L172" s="213"/>
      <c r="M172" s="203">
        <v>105483.58</v>
      </c>
      <c r="N172" s="194"/>
      <c r="O172" s="194"/>
      <c r="P172" s="194"/>
      <c r="Q172" s="194"/>
      <c r="R172" s="194"/>
      <c r="CC172" s="209"/>
      <c r="CD172" s="205" t="s">
        <v>391</v>
      </c>
      <c r="CE172" s="209"/>
      <c r="CF172" s="209"/>
    </row>
    <row r="173" spans="1:84" s="197" customFormat="1" ht="15" x14ac:dyDescent="0.25">
      <c r="A173" s="213" t="s">
        <v>392</v>
      </c>
      <c r="B173" s="213"/>
      <c r="C173" s="213"/>
      <c r="D173" s="213"/>
      <c r="E173" s="213"/>
      <c r="F173" s="213"/>
      <c r="G173" s="225"/>
      <c r="H173" s="213"/>
      <c r="I173" s="213"/>
      <c r="J173" s="213"/>
      <c r="K173" s="213"/>
      <c r="L173" s="213"/>
      <c r="M173" s="203">
        <v>530304.96</v>
      </c>
      <c r="N173" s="194"/>
      <c r="O173" s="194"/>
      <c r="P173" s="194"/>
      <c r="Q173" s="194"/>
      <c r="R173" s="194"/>
      <c r="CC173" s="209"/>
      <c r="CD173" s="205" t="s">
        <v>392</v>
      </c>
      <c r="CE173" s="209"/>
      <c r="CF173" s="209"/>
    </row>
    <row r="174" spans="1:84" s="197" customFormat="1" ht="15" x14ac:dyDescent="0.25">
      <c r="A174" s="213" t="s">
        <v>393</v>
      </c>
      <c r="B174" s="213"/>
      <c r="C174" s="213"/>
      <c r="D174" s="213"/>
      <c r="E174" s="213"/>
      <c r="F174" s="213"/>
      <c r="G174" s="225"/>
      <c r="H174" s="213"/>
      <c r="I174" s="213"/>
      <c r="J174" s="213"/>
      <c r="K174" s="213"/>
      <c r="L174" s="213"/>
      <c r="M174" s="194"/>
      <c r="N174" s="194"/>
      <c r="O174" s="194"/>
      <c r="P174" s="194"/>
      <c r="Q174" s="194"/>
      <c r="R174" s="194"/>
      <c r="CC174" s="209"/>
      <c r="CD174" s="205" t="s">
        <v>393</v>
      </c>
      <c r="CE174" s="209"/>
      <c r="CF174" s="209"/>
    </row>
    <row r="175" spans="1:84" s="197" customFormat="1" ht="15" x14ac:dyDescent="0.25">
      <c r="A175" s="213" t="s">
        <v>390</v>
      </c>
      <c r="B175" s="213"/>
      <c r="C175" s="213"/>
      <c r="D175" s="213"/>
      <c r="E175" s="213"/>
      <c r="F175" s="213"/>
      <c r="G175" s="225"/>
      <c r="H175" s="213"/>
      <c r="I175" s="213"/>
      <c r="J175" s="213"/>
      <c r="K175" s="213"/>
      <c r="L175" s="213"/>
      <c r="M175" s="203">
        <v>11986.77</v>
      </c>
      <c r="N175" s="194"/>
      <c r="O175" s="194"/>
      <c r="P175" s="194"/>
      <c r="Q175" s="194"/>
      <c r="R175" s="194"/>
      <c r="CC175" s="209"/>
      <c r="CD175" s="205" t="s">
        <v>390</v>
      </c>
      <c r="CE175" s="209"/>
      <c r="CF175" s="209"/>
    </row>
    <row r="176" spans="1:84" s="197" customFormat="1" ht="15" x14ac:dyDescent="0.25">
      <c r="A176" s="213" t="s">
        <v>391</v>
      </c>
      <c r="B176" s="213"/>
      <c r="C176" s="213"/>
      <c r="D176" s="213"/>
      <c r="E176" s="213"/>
      <c r="F176" s="213"/>
      <c r="G176" s="225"/>
      <c r="H176" s="213"/>
      <c r="I176" s="213"/>
      <c r="J176" s="213"/>
      <c r="K176" s="213"/>
      <c r="L176" s="213"/>
      <c r="M176" s="203">
        <v>105483.58</v>
      </c>
      <c r="N176" s="194"/>
      <c r="O176" s="194"/>
      <c r="P176" s="194"/>
      <c r="Q176" s="194"/>
      <c r="R176" s="194"/>
      <c r="CC176" s="209"/>
      <c r="CD176" s="205" t="s">
        <v>391</v>
      </c>
      <c r="CE176" s="209"/>
      <c r="CF176" s="209"/>
    </row>
    <row r="177" spans="1:84" s="197" customFormat="1" ht="15" x14ac:dyDescent="0.25">
      <c r="A177" s="213" t="s">
        <v>394</v>
      </c>
      <c r="B177" s="213"/>
      <c r="C177" s="213"/>
      <c r="D177" s="213"/>
      <c r="E177" s="213"/>
      <c r="F177" s="213"/>
      <c r="G177" s="225"/>
      <c r="H177" s="213"/>
      <c r="I177" s="213"/>
      <c r="J177" s="213"/>
      <c r="K177" s="213"/>
      <c r="L177" s="213"/>
      <c r="M177" s="203">
        <v>4974591.72</v>
      </c>
      <c r="N177" s="194"/>
      <c r="O177" s="194"/>
      <c r="P177" s="194"/>
      <c r="Q177" s="194"/>
      <c r="R177" s="194"/>
      <c r="CC177" s="209"/>
      <c r="CD177" s="205" t="s">
        <v>394</v>
      </c>
      <c r="CE177" s="209"/>
      <c r="CF177" s="209"/>
    </row>
    <row r="178" spans="1:84" s="197" customFormat="1" ht="15" x14ac:dyDescent="0.25">
      <c r="A178" s="213" t="s">
        <v>395</v>
      </c>
      <c r="B178" s="213"/>
      <c r="C178" s="213"/>
      <c r="D178" s="213"/>
      <c r="E178" s="213"/>
      <c r="F178" s="213"/>
      <c r="G178" s="225"/>
      <c r="H178" s="213"/>
      <c r="I178" s="213"/>
      <c r="J178" s="213"/>
      <c r="K178" s="213"/>
      <c r="L178" s="213"/>
      <c r="M178" s="194"/>
      <c r="N178" s="194"/>
      <c r="O178" s="194"/>
      <c r="P178" s="194"/>
      <c r="Q178" s="194"/>
      <c r="R178" s="194"/>
      <c r="CC178" s="209"/>
      <c r="CD178" s="205" t="s">
        <v>395</v>
      </c>
      <c r="CE178" s="209"/>
      <c r="CF178" s="209"/>
    </row>
    <row r="179" spans="1:84" s="197" customFormat="1" ht="15" x14ac:dyDescent="0.25">
      <c r="A179" s="213" t="s">
        <v>390</v>
      </c>
      <c r="B179" s="213"/>
      <c r="C179" s="213"/>
      <c r="D179" s="213"/>
      <c r="E179" s="213"/>
      <c r="F179" s="213"/>
      <c r="G179" s="225"/>
      <c r="H179" s="213"/>
      <c r="I179" s="213"/>
      <c r="J179" s="213"/>
      <c r="K179" s="213"/>
      <c r="L179" s="213"/>
      <c r="M179" s="203">
        <v>11986.77</v>
      </c>
      <c r="N179" s="194"/>
      <c r="O179" s="194"/>
      <c r="P179" s="194"/>
      <c r="Q179" s="194"/>
      <c r="R179" s="194"/>
      <c r="CC179" s="209"/>
      <c r="CD179" s="205" t="s">
        <v>390</v>
      </c>
      <c r="CE179" s="209"/>
      <c r="CF179" s="209"/>
    </row>
    <row r="180" spans="1:84" s="197" customFormat="1" ht="15" x14ac:dyDescent="0.25">
      <c r="A180" s="213" t="s">
        <v>391</v>
      </c>
      <c r="B180" s="213"/>
      <c r="C180" s="213"/>
      <c r="D180" s="213"/>
      <c r="E180" s="213"/>
      <c r="F180" s="213"/>
      <c r="G180" s="225"/>
      <c r="H180" s="213"/>
      <c r="I180" s="213"/>
      <c r="J180" s="213"/>
      <c r="K180" s="213"/>
      <c r="L180" s="213"/>
      <c r="M180" s="203">
        <v>105483.58</v>
      </c>
      <c r="N180" s="194"/>
      <c r="O180" s="194"/>
      <c r="P180" s="194"/>
      <c r="Q180" s="194"/>
      <c r="R180" s="194"/>
      <c r="CC180" s="209"/>
      <c r="CD180" s="205" t="s">
        <v>391</v>
      </c>
      <c r="CE180" s="209"/>
      <c r="CF180" s="209"/>
    </row>
    <row r="181" spans="1:84" s="197" customFormat="1" ht="15" x14ac:dyDescent="0.25">
      <c r="A181" s="213" t="s">
        <v>396</v>
      </c>
      <c r="B181" s="213"/>
      <c r="C181" s="213"/>
      <c r="D181" s="213"/>
      <c r="E181" s="213"/>
      <c r="F181" s="213"/>
      <c r="G181" s="225"/>
      <c r="H181" s="213"/>
      <c r="I181" s="213"/>
      <c r="J181" s="213"/>
      <c r="K181" s="213"/>
      <c r="L181" s="213"/>
      <c r="M181" s="203">
        <v>3473312.26</v>
      </c>
      <c r="N181" s="194"/>
      <c r="O181" s="194"/>
      <c r="P181" s="194"/>
      <c r="Q181" s="194"/>
      <c r="R181" s="194"/>
      <c r="CC181" s="209"/>
      <c r="CD181" s="205" t="s">
        <v>396</v>
      </c>
      <c r="CE181" s="209"/>
      <c r="CF181" s="209"/>
    </row>
    <row r="182" spans="1:84" s="197" customFormat="1" ht="15" x14ac:dyDescent="0.25">
      <c r="A182" s="213" t="s">
        <v>397</v>
      </c>
      <c r="B182" s="213"/>
      <c r="C182" s="213"/>
      <c r="D182" s="213"/>
      <c r="E182" s="213"/>
      <c r="F182" s="213"/>
      <c r="G182" s="225"/>
      <c r="H182" s="213"/>
      <c r="I182" s="213"/>
      <c r="J182" s="213"/>
      <c r="K182" s="213"/>
      <c r="L182" s="213"/>
      <c r="M182" s="194"/>
      <c r="N182" s="194"/>
      <c r="O182" s="194"/>
      <c r="P182" s="194"/>
      <c r="Q182" s="194"/>
      <c r="R182" s="194"/>
      <c r="CC182" s="209"/>
      <c r="CD182" s="205" t="s">
        <v>397</v>
      </c>
      <c r="CE182" s="209"/>
      <c r="CF182" s="209"/>
    </row>
    <row r="183" spans="1:84" s="197" customFormat="1" ht="15" x14ac:dyDescent="0.25">
      <c r="A183" s="213" t="s">
        <v>390</v>
      </c>
      <c r="B183" s="213"/>
      <c r="C183" s="213"/>
      <c r="D183" s="213"/>
      <c r="E183" s="213"/>
      <c r="F183" s="213"/>
      <c r="G183" s="225"/>
      <c r="H183" s="213"/>
      <c r="I183" s="213"/>
      <c r="J183" s="213"/>
      <c r="K183" s="213"/>
      <c r="L183" s="213"/>
      <c r="M183" s="203">
        <v>28461.8</v>
      </c>
      <c r="N183" s="194"/>
      <c r="O183" s="194"/>
      <c r="P183" s="194"/>
      <c r="Q183" s="194"/>
      <c r="R183" s="194"/>
      <c r="CC183" s="209"/>
      <c r="CD183" s="205" t="s">
        <v>390</v>
      </c>
      <c r="CE183" s="209"/>
      <c r="CF183" s="209"/>
    </row>
    <row r="184" spans="1:84" s="197" customFormat="1" ht="15" x14ac:dyDescent="0.25">
      <c r="A184" s="213" t="s">
        <v>391</v>
      </c>
      <c r="B184" s="213"/>
      <c r="C184" s="213"/>
      <c r="D184" s="213"/>
      <c r="E184" s="213"/>
      <c r="F184" s="213"/>
      <c r="G184" s="225"/>
      <c r="H184" s="213"/>
      <c r="I184" s="213"/>
      <c r="J184" s="213"/>
      <c r="K184" s="213"/>
      <c r="L184" s="213"/>
      <c r="M184" s="203">
        <v>250463.84</v>
      </c>
      <c r="N184" s="194"/>
      <c r="O184" s="194"/>
      <c r="P184" s="194"/>
      <c r="Q184" s="194"/>
      <c r="R184" s="194"/>
      <c r="CC184" s="209"/>
      <c r="CD184" s="205" t="s">
        <v>391</v>
      </c>
      <c r="CE184" s="209"/>
      <c r="CF184" s="209"/>
    </row>
    <row r="185" spans="1:84" s="197" customFormat="1" ht="15" x14ac:dyDescent="0.25">
      <c r="A185" s="213" t="s">
        <v>398</v>
      </c>
      <c r="B185" s="213"/>
      <c r="C185" s="213"/>
      <c r="D185" s="213"/>
      <c r="E185" s="213"/>
      <c r="F185" s="213"/>
      <c r="G185" s="225"/>
      <c r="H185" s="213"/>
      <c r="I185" s="213"/>
      <c r="J185" s="213"/>
      <c r="K185" s="213"/>
      <c r="L185" s="213"/>
      <c r="M185" s="203">
        <v>7683511.4299999997</v>
      </c>
      <c r="N185" s="194"/>
      <c r="O185" s="194"/>
      <c r="P185" s="194"/>
      <c r="Q185" s="194"/>
      <c r="R185" s="194"/>
      <c r="CC185" s="209"/>
      <c r="CD185" s="205" t="s">
        <v>398</v>
      </c>
      <c r="CE185" s="209"/>
      <c r="CF185" s="209"/>
    </row>
    <row r="186" spans="1:84" s="197" customFormat="1" ht="15" x14ac:dyDescent="0.25">
      <c r="A186" s="213" t="s">
        <v>399</v>
      </c>
      <c r="B186" s="213"/>
      <c r="C186" s="213"/>
      <c r="D186" s="213"/>
      <c r="E186" s="213"/>
      <c r="F186" s="213"/>
      <c r="G186" s="225"/>
      <c r="H186" s="213"/>
      <c r="I186" s="213"/>
      <c r="J186" s="213"/>
      <c r="K186" s="213"/>
      <c r="L186" s="213"/>
      <c r="M186" s="194"/>
      <c r="N186" s="194"/>
      <c r="O186" s="194"/>
      <c r="P186" s="194"/>
      <c r="Q186" s="194"/>
      <c r="R186" s="194"/>
      <c r="CC186" s="209"/>
      <c r="CD186" s="205" t="s">
        <v>399</v>
      </c>
      <c r="CE186" s="209"/>
      <c r="CF186" s="209"/>
    </row>
    <row r="187" spans="1:84" s="197" customFormat="1" ht="15" x14ac:dyDescent="0.25">
      <c r="A187" s="213" t="s">
        <v>390</v>
      </c>
      <c r="B187" s="213"/>
      <c r="C187" s="213"/>
      <c r="D187" s="213"/>
      <c r="E187" s="213"/>
      <c r="F187" s="213"/>
      <c r="G187" s="225"/>
      <c r="H187" s="213"/>
      <c r="I187" s="213"/>
      <c r="J187" s="213"/>
      <c r="K187" s="213"/>
      <c r="L187" s="213"/>
      <c r="M187" s="203">
        <v>28461.8</v>
      </c>
      <c r="N187" s="194"/>
      <c r="O187" s="194"/>
      <c r="P187" s="194"/>
      <c r="Q187" s="194"/>
      <c r="R187" s="194"/>
      <c r="CC187" s="209"/>
      <c r="CD187" s="205" t="s">
        <v>390</v>
      </c>
      <c r="CE187" s="209"/>
      <c r="CF187" s="209"/>
    </row>
    <row r="188" spans="1:84" s="197" customFormat="1" ht="15" x14ac:dyDescent="0.25">
      <c r="A188" s="213" t="s">
        <v>391</v>
      </c>
      <c r="B188" s="213"/>
      <c r="C188" s="213"/>
      <c r="D188" s="213"/>
      <c r="E188" s="213"/>
      <c r="F188" s="213"/>
      <c r="G188" s="225"/>
      <c r="H188" s="213"/>
      <c r="I188" s="213"/>
      <c r="J188" s="213"/>
      <c r="K188" s="213"/>
      <c r="L188" s="213"/>
      <c r="M188" s="203">
        <v>250463.84</v>
      </c>
      <c r="N188" s="194"/>
      <c r="O188" s="194"/>
      <c r="P188" s="194"/>
      <c r="Q188" s="194"/>
      <c r="R188" s="194"/>
      <c r="CC188" s="209"/>
      <c r="CD188" s="205" t="s">
        <v>391</v>
      </c>
      <c r="CE188" s="209"/>
      <c r="CF188" s="209"/>
    </row>
    <row r="189" spans="1:84" s="197" customFormat="1" ht="15" x14ac:dyDescent="0.25">
      <c r="A189" s="213" t="s">
        <v>400</v>
      </c>
      <c r="B189" s="213"/>
      <c r="C189" s="213"/>
      <c r="D189" s="213"/>
      <c r="E189" s="213"/>
      <c r="F189" s="213"/>
      <c r="G189" s="225"/>
      <c r="H189" s="213"/>
      <c r="I189" s="213"/>
      <c r="J189" s="213"/>
      <c r="K189" s="213"/>
      <c r="L189" s="213"/>
      <c r="M189" s="203">
        <v>3722580.31</v>
      </c>
      <c r="N189" s="194"/>
      <c r="O189" s="194"/>
      <c r="P189" s="194"/>
      <c r="Q189" s="194"/>
      <c r="R189" s="194"/>
      <c r="CC189" s="209"/>
      <c r="CD189" s="205" t="s">
        <v>400</v>
      </c>
      <c r="CE189" s="209"/>
      <c r="CF189" s="209"/>
    </row>
    <row r="190" spans="1:84" s="197" customFormat="1" ht="15" x14ac:dyDescent="0.25">
      <c r="A190" s="213" t="s">
        <v>401</v>
      </c>
      <c r="B190" s="213"/>
      <c r="C190" s="213"/>
      <c r="D190" s="213"/>
      <c r="E190" s="213"/>
      <c r="F190" s="213"/>
      <c r="G190" s="225"/>
      <c r="H190" s="213"/>
      <c r="I190" s="213"/>
      <c r="J190" s="213"/>
      <c r="K190" s="213"/>
      <c r="L190" s="213"/>
      <c r="M190" s="194"/>
      <c r="N190" s="194"/>
      <c r="O190" s="194"/>
      <c r="P190" s="194"/>
      <c r="Q190" s="194"/>
      <c r="R190" s="194"/>
      <c r="CC190" s="209"/>
      <c r="CD190" s="205" t="s">
        <v>401</v>
      </c>
      <c r="CE190" s="209"/>
      <c r="CF190" s="209"/>
    </row>
    <row r="191" spans="1:84" s="197" customFormat="1" ht="15" x14ac:dyDescent="0.25">
      <c r="A191" s="213" t="s">
        <v>390</v>
      </c>
      <c r="B191" s="213"/>
      <c r="C191" s="213"/>
      <c r="D191" s="213"/>
      <c r="E191" s="213"/>
      <c r="F191" s="213"/>
      <c r="G191" s="225"/>
      <c r="H191" s="213"/>
      <c r="I191" s="213"/>
      <c r="J191" s="213"/>
      <c r="K191" s="213"/>
      <c r="L191" s="213"/>
      <c r="M191" s="203">
        <v>28461.8</v>
      </c>
      <c r="N191" s="194"/>
      <c r="O191" s="194"/>
      <c r="P191" s="194"/>
      <c r="Q191" s="194"/>
      <c r="R191" s="194"/>
      <c r="CC191" s="209"/>
      <c r="CD191" s="205" t="s">
        <v>390</v>
      </c>
      <c r="CE191" s="209"/>
      <c r="CF191" s="209"/>
    </row>
    <row r="192" spans="1:84" s="197" customFormat="1" ht="15" x14ac:dyDescent="0.25">
      <c r="A192" s="213" t="s">
        <v>391</v>
      </c>
      <c r="B192" s="213"/>
      <c r="C192" s="213"/>
      <c r="D192" s="213"/>
      <c r="E192" s="213"/>
      <c r="F192" s="213"/>
      <c r="G192" s="225"/>
      <c r="H192" s="213"/>
      <c r="I192" s="213"/>
      <c r="J192" s="213"/>
      <c r="K192" s="213"/>
      <c r="L192" s="213"/>
      <c r="M192" s="203">
        <v>250463.84</v>
      </c>
      <c r="N192" s="194"/>
      <c r="O192" s="194"/>
      <c r="P192" s="194"/>
      <c r="Q192" s="194"/>
      <c r="R192" s="194"/>
      <c r="CC192" s="209"/>
      <c r="CD192" s="205" t="s">
        <v>391</v>
      </c>
      <c r="CE192" s="209"/>
      <c r="CF192" s="209"/>
    </row>
    <row r="193" spans="1:84" s="197" customFormat="1" ht="15" x14ac:dyDescent="0.25">
      <c r="A193" s="213" t="s">
        <v>402</v>
      </c>
      <c r="B193" s="213"/>
      <c r="C193" s="213"/>
      <c r="D193" s="213"/>
      <c r="E193" s="213"/>
      <c r="F193" s="213"/>
      <c r="G193" s="225"/>
      <c r="H193" s="213"/>
      <c r="I193" s="213"/>
      <c r="J193" s="213"/>
      <c r="K193" s="213"/>
      <c r="L193" s="213"/>
      <c r="M193" s="203">
        <v>8185917.9500000002</v>
      </c>
      <c r="N193" s="194"/>
      <c r="O193" s="194"/>
      <c r="P193" s="194"/>
      <c r="Q193" s="194"/>
      <c r="R193" s="194"/>
      <c r="CC193" s="209"/>
      <c r="CD193" s="205" t="s">
        <v>402</v>
      </c>
      <c r="CE193" s="209"/>
      <c r="CF193" s="209"/>
    </row>
    <row r="194" spans="1:84" s="197" customFormat="1" ht="15" x14ac:dyDescent="0.25">
      <c r="A194" s="213" t="s">
        <v>403</v>
      </c>
      <c r="B194" s="213"/>
      <c r="C194" s="213"/>
      <c r="D194" s="213"/>
      <c r="E194" s="213"/>
      <c r="F194" s="213"/>
      <c r="G194" s="225"/>
      <c r="H194" s="213"/>
      <c r="I194" s="213"/>
      <c r="J194" s="213"/>
      <c r="K194" s="213"/>
      <c r="L194" s="213"/>
      <c r="M194" s="194"/>
      <c r="N194" s="194"/>
      <c r="O194" s="194"/>
      <c r="P194" s="194"/>
      <c r="Q194" s="194"/>
      <c r="R194" s="194"/>
      <c r="CC194" s="209"/>
      <c r="CD194" s="205" t="s">
        <v>403</v>
      </c>
      <c r="CE194" s="209"/>
      <c r="CF194" s="209"/>
    </row>
    <row r="195" spans="1:84" s="197" customFormat="1" ht="15" x14ac:dyDescent="0.25">
      <c r="A195" s="213" t="s">
        <v>390</v>
      </c>
      <c r="B195" s="213"/>
      <c r="C195" s="213"/>
      <c r="D195" s="213"/>
      <c r="E195" s="213"/>
      <c r="F195" s="213"/>
      <c r="G195" s="225"/>
      <c r="H195" s="213"/>
      <c r="I195" s="213"/>
      <c r="J195" s="213"/>
      <c r="K195" s="213"/>
      <c r="L195" s="213"/>
      <c r="M195" s="195">
        <v>35.28</v>
      </c>
      <c r="N195" s="194"/>
      <c r="O195" s="194"/>
      <c r="P195" s="194"/>
      <c r="Q195" s="194"/>
      <c r="R195" s="194"/>
      <c r="CC195" s="209"/>
      <c r="CD195" s="205" t="s">
        <v>390</v>
      </c>
      <c r="CE195" s="209"/>
      <c r="CF195" s="209"/>
    </row>
    <row r="196" spans="1:84" s="197" customFormat="1" ht="15" x14ac:dyDescent="0.25">
      <c r="A196" s="213" t="s">
        <v>391</v>
      </c>
      <c r="B196" s="213"/>
      <c r="C196" s="213"/>
      <c r="D196" s="213"/>
      <c r="E196" s="213"/>
      <c r="F196" s="213"/>
      <c r="G196" s="225"/>
      <c r="H196" s="213"/>
      <c r="I196" s="213"/>
      <c r="J196" s="213"/>
      <c r="K196" s="213"/>
      <c r="L196" s="213"/>
      <c r="M196" s="195">
        <v>310.45999999999998</v>
      </c>
      <c r="N196" s="194"/>
      <c r="O196" s="194"/>
      <c r="P196" s="194"/>
      <c r="Q196" s="194"/>
      <c r="R196" s="194"/>
      <c r="CC196" s="209"/>
      <c r="CD196" s="205" t="s">
        <v>391</v>
      </c>
      <c r="CE196" s="209"/>
      <c r="CF196" s="209"/>
    </row>
    <row r="197" spans="1:84" s="197" customFormat="1" ht="15" x14ac:dyDescent="0.25">
      <c r="A197" s="213" t="s">
        <v>404</v>
      </c>
      <c r="B197" s="213"/>
      <c r="C197" s="213"/>
      <c r="D197" s="213"/>
      <c r="E197" s="213"/>
      <c r="F197" s="213"/>
      <c r="G197" s="225"/>
      <c r="H197" s="213"/>
      <c r="I197" s="213"/>
      <c r="J197" s="213"/>
      <c r="K197" s="213"/>
      <c r="L197" s="213"/>
      <c r="M197" s="203">
        <v>479971.16</v>
      </c>
      <c r="N197" s="194"/>
      <c r="O197" s="194"/>
      <c r="P197" s="194"/>
      <c r="Q197" s="194"/>
      <c r="R197" s="194"/>
      <c r="CC197" s="209"/>
      <c r="CD197" s="205" t="s">
        <v>404</v>
      </c>
      <c r="CE197" s="209"/>
      <c r="CF197" s="209"/>
    </row>
    <row r="198" spans="1:84" s="197" customFormat="1" ht="15" x14ac:dyDescent="0.25">
      <c r="A198" s="213" t="s">
        <v>405</v>
      </c>
      <c r="B198" s="213"/>
      <c r="C198" s="213"/>
      <c r="D198" s="213"/>
      <c r="E198" s="213"/>
      <c r="F198" s="213"/>
      <c r="G198" s="225"/>
      <c r="H198" s="213"/>
      <c r="I198" s="213"/>
      <c r="J198" s="213"/>
      <c r="K198" s="213"/>
      <c r="L198" s="213"/>
      <c r="M198" s="194"/>
      <c r="N198" s="194"/>
      <c r="O198" s="194"/>
      <c r="P198" s="194"/>
      <c r="Q198" s="194"/>
      <c r="R198" s="194"/>
      <c r="CC198" s="209"/>
      <c r="CD198" s="205" t="s">
        <v>405</v>
      </c>
      <c r="CE198" s="209"/>
      <c r="CF198" s="209"/>
    </row>
    <row r="199" spans="1:84" s="197" customFormat="1" ht="15" x14ac:dyDescent="0.25">
      <c r="A199" s="213" t="s">
        <v>390</v>
      </c>
      <c r="B199" s="213"/>
      <c r="C199" s="213"/>
      <c r="D199" s="213"/>
      <c r="E199" s="213"/>
      <c r="F199" s="213"/>
      <c r="G199" s="225"/>
      <c r="H199" s="213"/>
      <c r="I199" s="213"/>
      <c r="J199" s="213"/>
      <c r="K199" s="213"/>
      <c r="L199" s="213"/>
      <c r="M199" s="195">
        <v>40.090000000000003</v>
      </c>
      <c r="N199" s="194"/>
      <c r="O199" s="194"/>
      <c r="P199" s="194"/>
      <c r="Q199" s="194"/>
      <c r="R199" s="194"/>
      <c r="CC199" s="209"/>
      <c r="CD199" s="205" t="s">
        <v>390</v>
      </c>
      <c r="CE199" s="209"/>
      <c r="CF199" s="209"/>
    </row>
    <row r="200" spans="1:84" s="197" customFormat="1" ht="15" x14ac:dyDescent="0.25">
      <c r="A200" s="213" t="s">
        <v>391</v>
      </c>
      <c r="B200" s="213"/>
      <c r="C200" s="213"/>
      <c r="D200" s="213"/>
      <c r="E200" s="213"/>
      <c r="F200" s="213"/>
      <c r="G200" s="225"/>
      <c r="H200" s="213"/>
      <c r="I200" s="213"/>
      <c r="J200" s="213"/>
      <c r="K200" s="213"/>
      <c r="L200" s="213"/>
      <c r="M200" s="195">
        <v>352.79</v>
      </c>
      <c r="N200" s="194"/>
      <c r="O200" s="194"/>
      <c r="P200" s="194"/>
      <c r="Q200" s="194"/>
      <c r="R200" s="194"/>
      <c r="CC200" s="209"/>
      <c r="CD200" s="205" t="s">
        <v>391</v>
      </c>
      <c r="CE200" s="209"/>
      <c r="CF200" s="209"/>
    </row>
    <row r="201" spans="1:84" s="197" customFormat="1" ht="15" x14ac:dyDescent="0.25">
      <c r="A201" s="213" t="s">
        <v>406</v>
      </c>
      <c r="B201" s="213"/>
      <c r="C201" s="213"/>
      <c r="D201" s="213"/>
      <c r="E201" s="213"/>
      <c r="F201" s="213"/>
      <c r="G201" s="225"/>
      <c r="H201" s="213"/>
      <c r="I201" s="213"/>
      <c r="J201" s="213"/>
      <c r="K201" s="213"/>
      <c r="L201" s="213"/>
      <c r="M201" s="203">
        <v>545413.34</v>
      </c>
      <c r="N201" s="194"/>
      <c r="O201" s="194"/>
      <c r="P201" s="194"/>
      <c r="Q201" s="194"/>
      <c r="R201" s="194"/>
      <c r="CC201" s="209"/>
      <c r="CD201" s="205" t="s">
        <v>406</v>
      </c>
      <c r="CE201" s="209"/>
      <c r="CF201" s="209"/>
    </row>
    <row r="202" spans="1:84" s="197" customFormat="1" ht="15" x14ac:dyDescent="0.25">
      <c r="A202" s="213" t="s">
        <v>371</v>
      </c>
      <c r="B202" s="213"/>
      <c r="C202" s="213"/>
      <c r="D202" s="213"/>
      <c r="E202" s="213"/>
      <c r="F202" s="213"/>
      <c r="G202" s="225"/>
      <c r="H202" s="213"/>
      <c r="I202" s="213"/>
      <c r="J202" s="213"/>
      <c r="K202" s="213"/>
      <c r="L202" s="213"/>
      <c r="M202" s="203">
        <v>29595603.129999999</v>
      </c>
      <c r="N202" s="194"/>
      <c r="O202" s="194"/>
      <c r="P202" s="194"/>
      <c r="Q202" s="194"/>
      <c r="R202" s="194"/>
      <c r="CC202" s="209"/>
      <c r="CD202" s="205" t="s">
        <v>371</v>
      </c>
      <c r="CE202" s="209"/>
      <c r="CF202" s="209"/>
    </row>
    <row r="203" spans="1:84" s="197" customFormat="1" ht="15" x14ac:dyDescent="0.25">
      <c r="A203" s="214"/>
      <c r="B203" s="214"/>
      <c r="C203" s="214"/>
      <c r="D203" s="214"/>
      <c r="E203" s="214"/>
      <c r="F203" s="214"/>
      <c r="G203" s="226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</row>
    <row r="204" spans="1:84" s="197" customFormat="1" ht="15" x14ac:dyDescent="0.25">
      <c r="A204" s="214"/>
      <c r="B204" s="214"/>
      <c r="C204" s="214"/>
      <c r="D204" s="214"/>
      <c r="E204" s="214"/>
      <c r="F204" s="214"/>
      <c r="G204" s="226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</row>
  </sheetData>
  <autoFilter ref="A1:A225" xr:uid="{750961A0-6A76-4386-BD50-425E801F0A38}"/>
  <printOptions horizontalCentered="1"/>
  <pageMargins left="0.31496062874794001" right="0.31496062874794001" top="0.78740155696868896" bottom="0.31496062874794001" header="0.19685038924217199" footer="0.19685038924217199"/>
  <pageSetup paperSize="9" scale="46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A438-0B51-4B66-9A10-C52D4BCD6C0A}">
  <sheetPr>
    <pageSetUpPr fitToPage="1"/>
  </sheetPr>
  <dimension ref="A1:J127"/>
  <sheetViews>
    <sheetView zoomScaleNormal="100" zoomScaleSheetLayoutView="100" workbookViewId="0">
      <pane ySplit="1" topLeftCell="A2" activePane="bottomLeft" state="frozen"/>
      <selection pane="bottomLeft" activeCell="Q16" sqref="Q16"/>
    </sheetView>
  </sheetViews>
  <sheetFormatPr defaultColWidth="9.140625" defaultRowHeight="11.25" x14ac:dyDescent="0.2"/>
  <cols>
    <col min="1" max="1" width="10.28515625" style="191" customWidth="1"/>
    <col min="2" max="3" width="32.140625" style="191" customWidth="1"/>
    <col min="4" max="4" width="11" style="191" customWidth="1"/>
    <col min="5" max="5" width="9.140625" style="191"/>
    <col min="6" max="6" width="9" style="191" customWidth="1"/>
    <col min="7" max="7" width="32.42578125" style="191" customWidth="1"/>
    <col min="8" max="8" width="51.42578125" style="191" customWidth="1"/>
    <col min="9" max="9" width="8.5703125" style="191" customWidth="1"/>
    <col min="10" max="10" width="11.140625" style="191" customWidth="1"/>
    <col min="11" max="16384" width="9.140625" style="191"/>
  </cols>
  <sheetData>
    <row r="1" spans="1:10" s="145" customFormat="1" ht="15" x14ac:dyDescent="0.2">
      <c r="A1" s="144" t="s">
        <v>0</v>
      </c>
      <c r="B1" s="144" t="s">
        <v>160</v>
      </c>
      <c r="C1" s="144" t="s">
        <v>161</v>
      </c>
      <c r="D1" s="144" t="s">
        <v>24</v>
      </c>
      <c r="F1" s="144" t="s">
        <v>0</v>
      </c>
      <c r="G1" s="144" t="s">
        <v>21</v>
      </c>
      <c r="H1" s="144" t="s">
        <v>22</v>
      </c>
      <c r="I1" s="144" t="s">
        <v>23</v>
      </c>
      <c r="J1" s="144" t="s">
        <v>24</v>
      </c>
    </row>
    <row r="2" spans="1:10" s="148" customFormat="1" ht="15" x14ac:dyDescent="0.2">
      <c r="A2" s="146" t="s">
        <v>25</v>
      </c>
      <c r="B2" s="147"/>
      <c r="C2" s="147"/>
      <c r="D2" s="147"/>
      <c r="F2" s="149" t="s">
        <v>25</v>
      </c>
      <c r="G2" s="149"/>
      <c r="H2" s="149"/>
      <c r="I2" s="149"/>
      <c r="J2" s="149"/>
    </row>
    <row r="3" spans="1:10" s="148" customFormat="1" ht="15" x14ac:dyDescent="0.2">
      <c r="A3" s="150" t="s">
        <v>26</v>
      </c>
      <c r="B3" s="151" t="s">
        <v>27</v>
      </c>
      <c r="C3" s="152" t="s">
        <v>162</v>
      </c>
      <c r="D3" s="153">
        <v>6.4989999999999997</v>
      </c>
      <c r="F3" s="154" t="s">
        <v>26</v>
      </c>
      <c r="G3" s="151" t="s">
        <v>27</v>
      </c>
      <c r="H3" s="155" t="s">
        <v>28</v>
      </c>
      <c r="I3" s="154" t="s">
        <v>29</v>
      </c>
      <c r="J3" s="156">
        <v>3.3469850000000001</v>
      </c>
    </row>
    <row r="4" spans="1:10" s="148" customFormat="1" ht="15" x14ac:dyDescent="0.2">
      <c r="A4" s="150" t="s">
        <v>163</v>
      </c>
      <c r="B4" s="151" t="s">
        <v>30</v>
      </c>
      <c r="C4" s="152" t="s">
        <v>164</v>
      </c>
      <c r="D4" s="157">
        <v>25.172709999999999</v>
      </c>
      <c r="F4" s="154" t="s">
        <v>163</v>
      </c>
      <c r="G4" s="151" t="s">
        <v>30</v>
      </c>
      <c r="H4" s="155" t="s">
        <v>31</v>
      </c>
      <c r="I4" s="154" t="s">
        <v>32</v>
      </c>
      <c r="J4" s="158">
        <v>25.927891299999999</v>
      </c>
    </row>
    <row r="5" spans="1:10" s="148" customFormat="1" ht="15" x14ac:dyDescent="0.2">
      <c r="A5" s="150" t="s">
        <v>165</v>
      </c>
      <c r="B5" s="151" t="s">
        <v>33</v>
      </c>
      <c r="C5" s="152" t="s">
        <v>166</v>
      </c>
      <c r="D5" s="159">
        <v>27.0000955</v>
      </c>
      <c r="F5" s="154" t="s">
        <v>165</v>
      </c>
      <c r="G5" s="151" t="s">
        <v>33</v>
      </c>
      <c r="H5" s="155" t="s">
        <v>34</v>
      </c>
      <c r="I5" s="154" t="s">
        <v>32</v>
      </c>
      <c r="J5" s="158">
        <v>27.810098400000001</v>
      </c>
    </row>
    <row r="6" spans="1:10" s="148" customFormat="1" ht="15" x14ac:dyDescent="0.2">
      <c r="F6" s="160" t="s">
        <v>37</v>
      </c>
      <c r="G6" s="161" t="s">
        <v>167</v>
      </c>
      <c r="H6" s="162" t="s">
        <v>168</v>
      </c>
      <c r="I6" s="160" t="s">
        <v>169</v>
      </c>
      <c r="J6" s="163">
        <v>27.000095999999999</v>
      </c>
    </row>
    <row r="7" spans="1:10" s="148" customFormat="1" ht="15" x14ac:dyDescent="0.2">
      <c r="A7" s="146" t="s">
        <v>36</v>
      </c>
      <c r="B7" s="147"/>
      <c r="C7" s="147"/>
      <c r="D7" s="147"/>
      <c r="F7" s="149" t="s">
        <v>36</v>
      </c>
      <c r="G7" s="149"/>
      <c r="H7" s="149"/>
      <c r="I7" s="149"/>
      <c r="J7" s="149"/>
    </row>
    <row r="8" spans="1:10" s="148" customFormat="1" ht="15" x14ac:dyDescent="0.2">
      <c r="A8" s="150" t="s">
        <v>37</v>
      </c>
      <c r="B8" s="151" t="s">
        <v>27</v>
      </c>
      <c r="C8" s="152" t="s">
        <v>162</v>
      </c>
      <c r="D8" s="164">
        <v>6.8545999999999996</v>
      </c>
      <c r="F8" s="154" t="s">
        <v>170</v>
      </c>
      <c r="G8" s="151" t="s">
        <v>27</v>
      </c>
      <c r="H8" s="155" t="s">
        <v>28</v>
      </c>
      <c r="I8" s="154" t="s">
        <v>29</v>
      </c>
      <c r="J8" s="156">
        <v>3.530119</v>
      </c>
    </row>
    <row r="9" spans="1:10" s="148" customFormat="1" ht="15" x14ac:dyDescent="0.2">
      <c r="A9" s="150" t="s">
        <v>171</v>
      </c>
      <c r="B9" s="151" t="s">
        <v>30</v>
      </c>
      <c r="C9" s="152" t="s">
        <v>164</v>
      </c>
      <c r="D9" s="157">
        <v>43.106340000000003</v>
      </c>
      <c r="F9" s="154" t="s">
        <v>172</v>
      </c>
      <c r="G9" s="151" t="s">
        <v>30</v>
      </c>
      <c r="H9" s="155" t="s">
        <v>31</v>
      </c>
      <c r="I9" s="154" t="s">
        <v>32</v>
      </c>
      <c r="J9" s="158">
        <v>27.301530199999998</v>
      </c>
    </row>
    <row r="10" spans="1:10" s="148" customFormat="1" ht="15" x14ac:dyDescent="0.2">
      <c r="A10" s="150" t="s">
        <v>172</v>
      </c>
      <c r="B10" s="151" t="s">
        <v>33</v>
      </c>
      <c r="C10" s="152" t="s">
        <v>166</v>
      </c>
      <c r="D10" s="159">
        <v>38.8895731</v>
      </c>
      <c r="F10" s="154" t="s">
        <v>173</v>
      </c>
      <c r="G10" s="151" t="s">
        <v>33</v>
      </c>
      <c r="H10" s="155" t="s">
        <v>34</v>
      </c>
      <c r="I10" s="154" t="s">
        <v>32</v>
      </c>
      <c r="J10" s="158">
        <v>40.056260299999998</v>
      </c>
    </row>
    <row r="11" spans="1:10" s="148" customFormat="1" ht="15" x14ac:dyDescent="0.2">
      <c r="F11" s="160" t="s">
        <v>145</v>
      </c>
      <c r="G11" s="161" t="s">
        <v>167</v>
      </c>
      <c r="H11" s="162" t="s">
        <v>168</v>
      </c>
      <c r="I11" s="160" t="s">
        <v>169</v>
      </c>
      <c r="J11" s="163">
        <v>38.889572999999999</v>
      </c>
    </row>
    <row r="12" spans="1:10" s="148" customFormat="1" ht="15" x14ac:dyDescent="0.2">
      <c r="A12" s="146" t="s">
        <v>38</v>
      </c>
      <c r="B12" s="147"/>
      <c r="C12" s="147"/>
      <c r="D12" s="147"/>
      <c r="F12" s="149" t="s">
        <v>38</v>
      </c>
      <c r="G12" s="149"/>
      <c r="H12" s="149"/>
      <c r="I12" s="149"/>
      <c r="J12" s="149"/>
    </row>
    <row r="13" spans="1:10" s="148" customFormat="1" ht="15" x14ac:dyDescent="0.2">
      <c r="A13" s="150" t="s">
        <v>39</v>
      </c>
      <c r="B13" s="151" t="s">
        <v>27</v>
      </c>
      <c r="C13" s="152" t="s">
        <v>162</v>
      </c>
      <c r="D13" s="153">
        <v>6.5439999999999996</v>
      </c>
      <c r="F13" s="154" t="s">
        <v>146</v>
      </c>
      <c r="G13" s="151" t="s">
        <v>27</v>
      </c>
      <c r="H13" s="155" t="s">
        <v>28</v>
      </c>
      <c r="I13" s="154" t="s">
        <v>29</v>
      </c>
      <c r="J13" s="165">
        <v>3.3701599999999998</v>
      </c>
    </row>
    <row r="14" spans="1:10" s="148" customFormat="1" ht="15" x14ac:dyDescent="0.2">
      <c r="A14" s="150" t="s">
        <v>174</v>
      </c>
      <c r="B14" s="151" t="s">
        <v>30</v>
      </c>
      <c r="C14" s="152" t="s">
        <v>164</v>
      </c>
      <c r="D14" s="153">
        <v>12.101000000000001</v>
      </c>
      <c r="F14" s="154" t="s">
        <v>175</v>
      </c>
      <c r="G14" s="151" t="s">
        <v>30</v>
      </c>
      <c r="H14" s="155" t="s">
        <v>31</v>
      </c>
      <c r="I14" s="154" t="s">
        <v>32</v>
      </c>
      <c r="J14" s="166">
        <v>12.464029999999999</v>
      </c>
    </row>
    <row r="15" spans="1:10" s="148" customFormat="1" ht="15" x14ac:dyDescent="0.2">
      <c r="A15" s="150" t="s">
        <v>176</v>
      </c>
      <c r="B15" s="151" t="s">
        <v>33</v>
      </c>
      <c r="C15" s="152" t="s">
        <v>166</v>
      </c>
      <c r="D15" s="167">
        <v>4.1096320000000004</v>
      </c>
      <c r="F15" s="154" t="s">
        <v>177</v>
      </c>
      <c r="G15" s="151" t="s">
        <v>33</v>
      </c>
      <c r="H15" s="155" t="s">
        <v>34</v>
      </c>
      <c r="I15" s="154" t="s">
        <v>32</v>
      </c>
      <c r="J15" s="168">
        <v>4.2329210000000002</v>
      </c>
    </row>
    <row r="16" spans="1:10" s="148" customFormat="1" ht="15" x14ac:dyDescent="0.2">
      <c r="A16" s="150" t="s">
        <v>40</v>
      </c>
      <c r="B16" s="151" t="s">
        <v>61</v>
      </c>
      <c r="C16" s="152" t="s">
        <v>178</v>
      </c>
      <c r="D16" s="169">
        <v>13.06</v>
      </c>
      <c r="F16" s="160" t="s">
        <v>179</v>
      </c>
      <c r="G16" s="161" t="s">
        <v>167</v>
      </c>
      <c r="H16" s="162" t="s">
        <v>168</v>
      </c>
      <c r="I16" s="160" t="s">
        <v>169</v>
      </c>
      <c r="J16" s="163">
        <v>4.1096320000000004</v>
      </c>
    </row>
    <row r="17" spans="1:10" s="148" customFormat="1" ht="15" x14ac:dyDescent="0.2">
      <c r="A17" s="150" t="s">
        <v>44</v>
      </c>
      <c r="B17" s="151" t="s">
        <v>64</v>
      </c>
      <c r="C17" s="152" t="s">
        <v>180</v>
      </c>
      <c r="D17" s="169">
        <v>13.06</v>
      </c>
      <c r="F17" s="154" t="s">
        <v>181</v>
      </c>
      <c r="G17" s="151" t="s">
        <v>61</v>
      </c>
      <c r="H17" s="155" t="s">
        <v>62</v>
      </c>
      <c r="I17" s="154" t="s">
        <v>43</v>
      </c>
      <c r="J17" s="170">
        <v>13.06</v>
      </c>
    </row>
    <row r="18" spans="1:10" s="148" customFormat="1" ht="15" x14ac:dyDescent="0.2">
      <c r="A18" s="150" t="s">
        <v>182</v>
      </c>
      <c r="B18" s="151" t="s">
        <v>102</v>
      </c>
      <c r="C18" s="152" t="s">
        <v>183</v>
      </c>
      <c r="D18" s="171">
        <v>1306</v>
      </c>
      <c r="F18" s="154" t="s">
        <v>56</v>
      </c>
      <c r="G18" s="151" t="s">
        <v>64</v>
      </c>
      <c r="H18" s="155" t="s">
        <v>65</v>
      </c>
      <c r="I18" s="154" t="s">
        <v>43</v>
      </c>
      <c r="J18" s="170">
        <v>13.06</v>
      </c>
    </row>
    <row r="19" spans="1:10" s="148" customFormat="1" ht="15" x14ac:dyDescent="0.2">
      <c r="A19" s="150" t="s">
        <v>184</v>
      </c>
      <c r="B19" s="151" t="s">
        <v>104</v>
      </c>
      <c r="C19" s="152" t="s">
        <v>185</v>
      </c>
      <c r="D19" s="171">
        <v>1306</v>
      </c>
      <c r="F19" s="154" t="s">
        <v>186</v>
      </c>
      <c r="G19" s="151" t="s">
        <v>102</v>
      </c>
      <c r="H19" s="155" t="s">
        <v>103</v>
      </c>
      <c r="I19" s="154" t="s">
        <v>50</v>
      </c>
      <c r="J19" s="172">
        <v>1306</v>
      </c>
    </row>
    <row r="20" spans="1:10" s="148" customFormat="1" ht="15" x14ac:dyDescent="0.2">
      <c r="F20" s="154" t="s">
        <v>187</v>
      </c>
      <c r="G20" s="151" t="s">
        <v>104</v>
      </c>
      <c r="H20" s="155" t="s">
        <v>70</v>
      </c>
      <c r="I20" s="154" t="s">
        <v>50</v>
      </c>
      <c r="J20" s="172">
        <v>1306</v>
      </c>
    </row>
    <row r="21" spans="1:10" s="148" customFormat="1" ht="15" x14ac:dyDescent="0.2">
      <c r="A21" s="173" t="s">
        <v>188</v>
      </c>
      <c r="B21" s="174"/>
      <c r="C21" s="174"/>
      <c r="D21" s="174"/>
      <c r="F21" s="175" t="s">
        <v>189</v>
      </c>
      <c r="G21" s="175"/>
      <c r="H21" s="175"/>
      <c r="I21" s="175"/>
      <c r="J21" s="175"/>
    </row>
    <row r="22" spans="1:10" s="148" customFormat="1" ht="15" x14ac:dyDescent="0.2">
      <c r="A22" s="176" t="s">
        <v>55</v>
      </c>
      <c r="B22" s="177"/>
      <c r="C22" s="177"/>
      <c r="D22" s="177"/>
      <c r="F22" s="178" t="s">
        <v>190</v>
      </c>
      <c r="G22" s="178"/>
      <c r="H22" s="178"/>
      <c r="I22" s="178"/>
      <c r="J22" s="178"/>
    </row>
    <row r="23" spans="1:10" s="148" customFormat="1" ht="33.75" x14ac:dyDescent="0.2">
      <c r="A23" s="179" t="s">
        <v>56</v>
      </c>
      <c r="B23" s="180" t="s">
        <v>41</v>
      </c>
      <c r="C23" s="181" t="s">
        <v>191</v>
      </c>
      <c r="D23" s="182">
        <v>2.96</v>
      </c>
      <c r="F23" s="160" t="s">
        <v>192</v>
      </c>
      <c r="G23" s="183" t="s">
        <v>193</v>
      </c>
      <c r="H23" s="162" t="s">
        <v>194</v>
      </c>
      <c r="I23" s="160" t="s">
        <v>88</v>
      </c>
      <c r="J23" s="184">
        <v>41.768970000000003</v>
      </c>
    </row>
    <row r="24" spans="1:10" s="148" customFormat="1" ht="15" x14ac:dyDescent="0.2">
      <c r="A24" s="179" t="s">
        <v>57</v>
      </c>
      <c r="B24" s="180" t="s">
        <v>45</v>
      </c>
      <c r="C24" s="181" t="s">
        <v>195</v>
      </c>
      <c r="D24" s="182">
        <v>-2.96</v>
      </c>
      <c r="F24" s="178" t="s">
        <v>196</v>
      </c>
      <c r="G24" s="178"/>
      <c r="H24" s="178"/>
      <c r="I24" s="178"/>
      <c r="J24" s="178"/>
    </row>
    <row r="25" spans="1:10" s="148" customFormat="1" ht="15" x14ac:dyDescent="0.2">
      <c r="A25" s="179" t="s">
        <v>187</v>
      </c>
      <c r="B25" s="180" t="s">
        <v>48</v>
      </c>
      <c r="C25" s="181" t="s">
        <v>197</v>
      </c>
      <c r="D25" s="185">
        <v>296</v>
      </c>
      <c r="F25" s="160" t="s">
        <v>60</v>
      </c>
      <c r="G25" s="161" t="s">
        <v>193</v>
      </c>
      <c r="H25" s="162" t="s">
        <v>194</v>
      </c>
      <c r="I25" s="160" t="s">
        <v>88</v>
      </c>
      <c r="J25" s="186">
        <v>12.101000000000001</v>
      </c>
    </row>
    <row r="26" spans="1:10" s="148" customFormat="1" ht="15" x14ac:dyDescent="0.2">
      <c r="A26" s="179" t="s">
        <v>198</v>
      </c>
      <c r="B26" s="180" t="s">
        <v>51</v>
      </c>
      <c r="C26" s="181" t="s">
        <v>199</v>
      </c>
      <c r="D26" s="185">
        <v>296</v>
      </c>
      <c r="F26" s="175" t="s">
        <v>200</v>
      </c>
      <c r="G26" s="175"/>
      <c r="H26" s="175"/>
      <c r="I26" s="175"/>
      <c r="J26" s="175"/>
    </row>
    <row r="27" spans="1:10" s="148" customFormat="1" ht="15" x14ac:dyDescent="0.2">
      <c r="A27" s="176" t="s">
        <v>201</v>
      </c>
      <c r="B27" s="177"/>
      <c r="C27" s="177"/>
      <c r="D27" s="177"/>
      <c r="F27" s="178" t="s">
        <v>202</v>
      </c>
      <c r="G27" s="178"/>
      <c r="H27" s="178"/>
      <c r="I27" s="178"/>
      <c r="J27" s="178"/>
    </row>
    <row r="28" spans="1:10" s="148" customFormat="1" ht="15" x14ac:dyDescent="0.2">
      <c r="A28" s="179" t="s">
        <v>60</v>
      </c>
      <c r="B28" s="180" t="s">
        <v>61</v>
      </c>
      <c r="C28" s="181" t="s">
        <v>178</v>
      </c>
      <c r="D28" s="182">
        <v>0.24</v>
      </c>
      <c r="F28" s="160" t="s">
        <v>63</v>
      </c>
      <c r="G28" s="161" t="s">
        <v>203</v>
      </c>
      <c r="H28" s="162" t="s">
        <v>204</v>
      </c>
      <c r="I28" s="160" t="s">
        <v>205</v>
      </c>
      <c r="J28" s="184">
        <v>3.4431799999999999</v>
      </c>
    </row>
    <row r="29" spans="1:10" s="148" customFormat="1" ht="15" x14ac:dyDescent="0.2">
      <c r="A29" s="179" t="s">
        <v>63</v>
      </c>
      <c r="B29" s="180" t="s">
        <v>64</v>
      </c>
      <c r="C29" s="181" t="s">
        <v>180</v>
      </c>
      <c r="D29" s="182">
        <v>0.24</v>
      </c>
      <c r="F29" s="160" t="s">
        <v>206</v>
      </c>
      <c r="G29" s="161" t="s">
        <v>207</v>
      </c>
      <c r="H29" s="162" t="s">
        <v>208</v>
      </c>
      <c r="I29" s="160" t="s">
        <v>205</v>
      </c>
      <c r="J29" s="184">
        <v>3.4431799999999999</v>
      </c>
    </row>
    <row r="30" spans="1:10" s="148" customFormat="1" ht="15" x14ac:dyDescent="0.2">
      <c r="A30" s="179" t="s">
        <v>209</v>
      </c>
      <c r="B30" s="180" t="s">
        <v>67</v>
      </c>
      <c r="C30" s="181" t="s">
        <v>210</v>
      </c>
      <c r="D30" s="185">
        <v>24</v>
      </c>
      <c r="F30" s="178" t="s">
        <v>211</v>
      </c>
      <c r="G30" s="178"/>
      <c r="H30" s="178"/>
      <c r="I30" s="178"/>
      <c r="J30" s="178"/>
    </row>
    <row r="31" spans="1:10" s="148" customFormat="1" ht="15" x14ac:dyDescent="0.2">
      <c r="A31" s="179" t="s">
        <v>212</v>
      </c>
      <c r="B31" s="180" t="s">
        <v>69</v>
      </c>
      <c r="C31" s="181" t="s">
        <v>185</v>
      </c>
      <c r="D31" s="185">
        <v>24</v>
      </c>
      <c r="F31" s="160" t="s">
        <v>213</v>
      </c>
      <c r="G31" s="161" t="s">
        <v>203</v>
      </c>
      <c r="H31" s="162" t="s">
        <v>204</v>
      </c>
      <c r="I31" s="160" t="s">
        <v>205</v>
      </c>
      <c r="J31" s="163">
        <v>0.27779900000000002</v>
      </c>
    </row>
    <row r="32" spans="1:10" s="148" customFormat="1" ht="15" x14ac:dyDescent="0.2">
      <c r="A32" s="176" t="s">
        <v>71</v>
      </c>
      <c r="B32" s="177"/>
      <c r="C32" s="177"/>
      <c r="D32" s="177"/>
      <c r="F32" s="160" t="s">
        <v>72</v>
      </c>
      <c r="G32" s="161" t="s">
        <v>207</v>
      </c>
      <c r="H32" s="162" t="s">
        <v>208</v>
      </c>
      <c r="I32" s="160" t="s">
        <v>205</v>
      </c>
      <c r="J32" s="163">
        <v>0.27779900000000002</v>
      </c>
    </row>
    <row r="33" spans="1:10" s="148" customFormat="1" ht="15" x14ac:dyDescent="0.2">
      <c r="A33" s="179" t="s">
        <v>72</v>
      </c>
      <c r="B33" s="180" t="s">
        <v>41</v>
      </c>
      <c r="C33" s="181" t="s">
        <v>191</v>
      </c>
      <c r="D33" s="182">
        <v>0.24</v>
      </c>
      <c r="F33" s="178" t="s">
        <v>214</v>
      </c>
      <c r="G33" s="178"/>
      <c r="H33" s="178"/>
      <c r="I33" s="178"/>
      <c r="J33" s="178"/>
    </row>
    <row r="34" spans="1:10" s="148" customFormat="1" ht="15" x14ac:dyDescent="0.2">
      <c r="A34" s="179" t="s">
        <v>73</v>
      </c>
      <c r="B34" s="180" t="s">
        <v>45</v>
      </c>
      <c r="C34" s="181" t="s">
        <v>195</v>
      </c>
      <c r="D34" s="182">
        <v>0.24</v>
      </c>
      <c r="F34" s="160" t="s">
        <v>73</v>
      </c>
      <c r="G34" s="161" t="s">
        <v>203</v>
      </c>
      <c r="H34" s="162" t="s">
        <v>204</v>
      </c>
      <c r="I34" s="160" t="s">
        <v>205</v>
      </c>
      <c r="J34" s="163">
        <v>6.3962000000000005E-2</v>
      </c>
    </row>
    <row r="35" spans="1:10" s="148" customFormat="1" ht="15" x14ac:dyDescent="0.2">
      <c r="A35" s="179" t="s">
        <v>215</v>
      </c>
      <c r="B35" s="180" t="s">
        <v>48</v>
      </c>
      <c r="C35" s="181" t="s">
        <v>197</v>
      </c>
      <c r="D35" s="185">
        <v>24</v>
      </c>
      <c r="F35" s="160" t="s">
        <v>216</v>
      </c>
      <c r="G35" s="161" t="s">
        <v>207</v>
      </c>
      <c r="H35" s="162" t="s">
        <v>208</v>
      </c>
      <c r="I35" s="160" t="s">
        <v>205</v>
      </c>
      <c r="J35" s="163">
        <v>6.3962000000000005E-2</v>
      </c>
    </row>
    <row r="36" spans="1:10" s="148" customFormat="1" ht="15" x14ac:dyDescent="0.2">
      <c r="A36" s="179" t="s">
        <v>217</v>
      </c>
      <c r="B36" s="180" t="s">
        <v>51</v>
      </c>
      <c r="C36" s="181" t="s">
        <v>199</v>
      </c>
      <c r="D36" s="185">
        <v>24</v>
      </c>
      <c r="F36" s="178" t="s">
        <v>218</v>
      </c>
      <c r="G36" s="178"/>
      <c r="H36" s="178"/>
      <c r="I36" s="178"/>
      <c r="J36" s="178"/>
    </row>
    <row r="37" spans="1:10" s="148" customFormat="1" ht="15" x14ac:dyDescent="0.2">
      <c r="A37" s="176" t="s">
        <v>109</v>
      </c>
      <c r="B37" s="177"/>
      <c r="C37" s="177"/>
      <c r="D37" s="177"/>
      <c r="F37" s="160" t="s">
        <v>219</v>
      </c>
      <c r="G37" s="161" t="s">
        <v>203</v>
      </c>
      <c r="H37" s="162" t="s">
        <v>204</v>
      </c>
      <c r="I37" s="160" t="s">
        <v>205</v>
      </c>
      <c r="J37" s="163">
        <v>2.9711999999999999E-2</v>
      </c>
    </row>
    <row r="38" spans="1:10" s="148" customFormat="1" ht="15" x14ac:dyDescent="0.2">
      <c r="A38" s="179" t="s">
        <v>75</v>
      </c>
      <c r="B38" s="180" t="s">
        <v>61</v>
      </c>
      <c r="C38" s="181" t="s">
        <v>178</v>
      </c>
      <c r="D38" s="182">
        <v>0.16</v>
      </c>
      <c r="F38" s="160" t="s">
        <v>75</v>
      </c>
      <c r="G38" s="161" t="s">
        <v>207</v>
      </c>
      <c r="H38" s="162" t="s">
        <v>208</v>
      </c>
      <c r="I38" s="160" t="s">
        <v>205</v>
      </c>
      <c r="J38" s="163">
        <v>2.9711999999999999E-2</v>
      </c>
    </row>
    <row r="39" spans="1:10" s="148" customFormat="1" ht="15" x14ac:dyDescent="0.2">
      <c r="A39" s="179" t="s">
        <v>76</v>
      </c>
      <c r="B39" s="180" t="s">
        <v>64</v>
      </c>
      <c r="C39" s="181" t="s">
        <v>180</v>
      </c>
      <c r="D39" s="182">
        <v>0.16</v>
      </c>
      <c r="F39" s="178" t="s">
        <v>220</v>
      </c>
      <c r="G39" s="178"/>
      <c r="H39" s="178"/>
      <c r="I39" s="178"/>
      <c r="J39" s="178"/>
    </row>
    <row r="40" spans="1:10" s="148" customFormat="1" ht="15" x14ac:dyDescent="0.2">
      <c r="A40" s="179" t="s">
        <v>221</v>
      </c>
      <c r="B40" s="180" t="s">
        <v>67</v>
      </c>
      <c r="C40" s="181" t="s">
        <v>210</v>
      </c>
      <c r="D40" s="185">
        <v>16</v>
      </c>
      <c r="F40" s="160" t="s">
        <v>76</v>
      </c>
      <c r="G40" s="161" t="s">
        <v>203</v>
      </c>
      <c r="H40" s="162" t="s">
        <v>204</v>
      </c>
      <c r="I40" s="160" t="s">
        <v>205</v>
      </c>
      <c r="J40" s="163">
        <v>1.6587000000000001E-2</v>
      </c>
    </row>
    <row r="41" spans="1:10" s="148" customFormat="1" ht="15" x14ac:dyDescent="0.2">
      <c r="A41" s="179" t="s">
        <v>222</v>
      </c>
      <c r="B41" s="180" t="s">
        <v>69</v>
      </c>
      <c r="C41" s="181" t="s">
        <v>185</v>
      </c>
      <c r="D41" s="185">
        <v>16</v>
      </c>
      <c r="F41" s="160" t="s">
        <v>223</v>
      </c>
      <c r="G41" s="161" t="s">
        <v>207</v>
      </c>
      <c r="H41" s="162" t="s">
        <v>208</v>
      </c>
      <c r="I41" s="160" t="s">
        <v>205</v>
      </c>
      <c r="J41" s="163">
        <v>1.6587000000000001E-2</v>
      </c>
    </row>
    <row r="42" spans="1:10" s="148" customFormat="1" ht="15" x14ac:dyDescent="0.2">
      <c r="A42" s="179" t="s">
        <v>77</v>
      </c>
      <c r="B42" s="180" t="s">
        <v>78</v>
      </c>
      <c r="C42" s="181" t="s">
        <v>224</v>
      </c>
      <c r="D42" s="182">
        <v>0.08</v>
      </c>
      <c r="F42" s="178" t="s">
        <v>225</v>
      </c>
      <c r="G42" s="178"/>
      <c r="H42" s="178"/>
      <c r="I42" s="178"/>
      <c r="J42" s="178"/>
    </row>
    <row r="43" spans="1:10" s="148" customFormat="1" ht="15" x14ac:dyDescent="0.2">
      <c r="A43" s="179" t="s">
        <v>81</v>
      </c>
      <c r="B43" s="180" t="s">
        <v>82</v>
      </c>
      <c r="C43" s="181" t="s">
        <v>226</v>
      </c>
      <c r="D43" s="182">
        <v>-0.08</v>
      </c>
      <c r="F43" s="160" t="s">
        <v>227</v>
      </c>
      <c r="G43" s="161" t="s">
        <v>203</v>
      </c>
      <c r="H43" s="162" t="s">
        <v>204</v>
      </c>
      <c r="I43" s="160" t="s">
        <v>205</v>
      </c>
      <c r="J43" s="163">
        <v>2.5536E-2</v>
      </c>
    </row>
    <row r="44" spans="1:10" s="148" customFormat="1" ht="15" x14ac:dyDescent="0.2">
      <c r="A44" s="179" t="s">
        <v>85</v>
      </c>
      <c r="B44" s="180" t="s">
        <v>86</v>
      </c>
      <c r="C44" s="181" t="s">
        <v>228</v>
      </c>
      <c r="D44" s="187">
        <v>2.317E-3</v>
      </c>
      <c r="F44" s="160" t="s">
        <v>77</v>
      </c>
      <c r="G44" s="161" t="s">
        <v>207</v>
      </c>
      <c r="H44" s="162" t="s">
        <v>208</v>
      </c>
      <c r="I44" s="160" t="s">
        <v>205</v>
      </c>
      <c r="J44" s="163">
        <v>2.5536E-2</v>
      </c>
    </row>
    <row r="45" spans="1:10" s="148" customFormat="1" ht="15" x14ac:dyDescent="0.2">
      <c r="A45" s="176" t="s">
        <v>89</v>
      </c>
      <c r="B45" s="177"/>
      <c r="C45" s="177"/>
      <c r="D45" s="177"/>
      <c r="F45" s="178" t="s">
        <v>229</v>
      </c>
      <c r="G45" s="178"/>
      <c r="H45" s="178"/>
      <c r="I45" s="178"/>
      <c r="J45" s="178"/>
    </row>
    <row r="46" spans="1:10" s="148" customFormat="1" ht="15" x14ac:dyDescent="0.2">
      <c r="A46" s="179" t="s">
        <v>90</v>
      </c>
      <c r="B46" s="180" t="s">
        <v>61</v>
      </c>
      <c r="C46" s="181" t="s">
        <v>178</v>
      </c>
      <c r="D46" s="182">
        <v>0.18</v>
      </c>
      <c r="F46" s="160" t="s">
        <v>81</v>
      </c>
      <c r="G46" s="161" t="s">
        <v>203</v>
      </c>
      <c r="H46" s="162" t="s">
        <v>204</v>
      </c>
      <c r="I46" s="160" t="s">
        <v>205</v>
      </c>
      <c r="J46" s="163">
        <v>1.8377000000000001E-2</v>
      </c>
    </row>
    <row r="47" spans="1:10" s="148" customFormat="1" ht="15" x14ac:dyDescent="0.2">
      <c r="A47" s="179" t="s">
        <v>91</v>
      </c>
      <c r="B47" s="180" t="s">
        <v>64</v>
      </c>
      <c r="C47" s="181" t="s">
        <v>180</v>
      </c>
      <c r="D47" s="182">
        <v>0.18</v>
      </c>
      <c r="F47" s="160" t="s">
        <v>85</v>
      </c>
      <c r="G47" s="161" t="s">
        <v>207</v>
      </c>
      <c r="H47" s="162" t="s">
        <v>208</v>
      </c>
      <c r="I47" s="160" t="s">
        <v>205</v>
      </c>
      <c r="J47" s="163">
        <v>1.8377000000000001E-2</v>
      </c>
    </row>
    <row r="48" spans="1:10" s="148" customFormat="1" ht="15" x14ac:dyDescent="0.2">
      <c r="A48" s="179" t="s">
        <v>230</v>
      </c>
      <c r="B48" s="180" t="s">
        <v>67</v>
      </c>
      <c r="C48" s="181" t="s">
        <v>210</v>
      </c>
      <c r="D48" s="185">
        <v>18</v>
      </c>
      <c r="F48" s="178" t="s">
        <v>231</v>
      </c>
      <c r="G48" s="178"/>
      <c r="H48" s="178"/>
      <c r="I48" s="178"/>
      <c r="J48" s="178"/>
    </row>
    <row r="49" spans="1:10" s="148" customFormat="1" ht="15" x14ac:dyDescent="0.2">
      <c r="A49" s="179" t="s">
        <v>232</v>
      </c>
      <c r="B49" s="180" t="s">
        <v>69</v>
      </c>
      <c r="C49" s="181" t="s">
        <v>185</v>
      </c>
      <c r="D49" s="185">
        <v>18</v>
      </c>
      <c r="F49" s="160" t="s">
        <v>90</v>
      </c>
      <c r="G49" s="161" t="s">
        <v>203</v>
      </c>
      <c r="H49" s="162" t="s">
        <v>204</v>
      </c>
      <c r="I49" s="160" t="s">
        <v>205</v>
      </c>
      <c r="J49" s="184">
        <v>3.5560000000000001E-2</v>
      </c>
    </row>
    <row r="50" spans="1:10" s="148" customFormat="1" ht="15" x14ac:dyDescent="0.2">
      <c r="A50" s="179" t="s">
        <v>92</v>
      </c>
      <c r="B50" s="180" t="s">
        <v>78</v>
      </c>
      <c r="C50" s="181" t="s">
        <v>224</v>
      </c>
      <c r="D50" s="182">
        <v>0.18</v>
      </c>
      <c r="F50" s="160" t="s">
        <v>91</v>
      </c>
      <c r="G50" s="161" t="s">
        <v>207</v>
      </c>
      <c r="H50" s="162" t="s">
        <v>208</v>
      </c>
      <c r="I50" s="160" t="s">
        <v>205</v>
      </c>
      <c r="J50" s="184">
        <v>3.5560000000000001E-2</v>
      </c>
    </row>
    <row r="51" spans="1:10" s="148" customFormat="1" ht="15" x14ac:dyDescent="0.2">
      <c r="A51" s="179" t="s">
        <v>93</v>
      </c>
      <c r="B51" s="180" t="s">
        <v>82</v>
      </c>
      <c r="C51" s="181" t="s">
        <v>226</v>
      </c>
      <c r="D51" s="182">
        <v>-0.18</v>
      </c>
      <c r="F51" s="178" t="s">
        <v>233</v>
      </c>
      <c r="G51" s="178"/>
      <c r="H51" s="178"/>
      <c r="I51" s="178"/>
      <c r="J51" s="178"/>
    </row>
    <row r="52" spans="1:10" s="148" customFormat="1" ht="15" x14ac:dyDescent="0.2">
      <c r="A52" s="179" t="s">
        <v>94</v>
      </c>
      <c r="B52" s="180" t="s">
        <v>86</v>
      </c>
      <c r="C52" s="181" t="s">
        <v>228</v>
      </c>
      <c r="D52" s="187">
        <v>4.0860000000000002E-3</v>
      </c>
      <c r="F52" s="160" t="s">
        <v>234</v>
      </c>
      <c r="G52" s="161" t="s">
        <v>203</v>
      </c>
      <c r="H52" s="162" t="s">
        <v>204</v>
      </c>
      <c r="I52" s="160" t="s">
        <v>205</v>
      </c>
      <c r="J52" s="163">
        <v>2.6133E-2</v>
      </c>
    </row>
    <row r="53" spans="1:10" s="148" customFormat="1" ht="15" x14ac:dyDescent="0.2">
      <c r="A53" s="176" t="s">
        <v>235</v>
      </c>
      <c r="B53" s="177"/>
      <c r="C53" s="177"/>
      <c r="D53" s="177"/>
      <c r="F53" s="160" t="s">
        <v>236</v>
      </c>
      <c r="G53" s="161" t="s">
        <v>207</v>
      </c>
      <c r="H53" s="162" t="s">
        <v>208</v>
      </c>
      <c r="I53" s="160" t="s">
        <v>205</v>
      </c>
      <c r="J53" s="163">
        <v>2.6133E-2</v>
      </c>
    </row>
    <row r="54" spans="1:10" s="148" customFormat="1" ht="15" x14ac:dyDescent="0.2">
      <c r="A54" s="179" t="s">
        <v>96</v>
      </c>
      <c r="B54" s="180" t="s">
        <v>41</v>
      </c>
      <c r="C54" s="181" t="s">
        <v>191</v>
      </c>
      <c r="D54" s="182">
        <v>0.04</v>
      </c>
      <c r="F54" s="178" t="s">
        <v>237</v>
      </c>
      <c r="G54" s="178"/>
      <c r="H54" s="178"/>
      <c r="I54" s="178"/>
      <c r="J54" s="178"/>
    </row>
    <row r="55" spans="1:10" s="148" customFormat="1" ht="15" x14ac:dyDescent="0.2">
      <c r="A55" s="179" t="s">
        <v>97</v>
      </c>
      <c r="B55" s="180" t="s">
        <v>45</v>
      </c>
      <c r="C55" s="181" t="s">
        <v>195</v>
      </c>
      <c r="D55" s="182">
        <v>0.04</v>
      </c>
      <c r="F55" s="160" t="s">
        <v>92</v>
      </c>
      <c r="G55" s="161" t="s">
        <v>203</v>
      </c>
      <c r="H55" s="162" t="s">
        <v>204</v>
      </c>
      <c r="I55" s="160" t="s">
        <v>205</v>
      </c>
      <c r="J55" s="163">
        <v>2.6908000000000001E-2</v>
      </c>
    </row>
    <row r="56" spans="1:10" s="148" customFormat="1" ht="15" x14ac:dyDescent="0.2">
      <c r="A56" s="179" t="s">
        <v>238</v>
      </c>
      <c r="B56" s="180" t="s">
        <v>48</v>
      </c>
      <c r="C56" s="181" t="s">
        <v>197</v>
      </c>
      <c r="D56" s="185">
        <v>4</v>
      </c>
      <c r="F56" s="160" t="s">
        <v>93</v>
      </c>
      <c r="G56" s="161" t="s">
        <v>207</v>
      </c>
      <c r="H56" s="162" t="s">
        <v>208</v>
      </c>
      <c r="I56" s="160" t="s">
        <v>205</v>
      </c>
      <c r="J56" s="163">
        <v>2.6908000000000001E-2</v>
      </c>
    </row>
    <row r="57" spans="1:10" s="148" customFormat="1" ht="15" x14ac:dyDescent="0.2">
      <c r="A57" s="179" t="s">
        <v>239</v>
      </c>
      <c r="B57" s="180" t="s">
        <v>51</v>
      </c>
      <c r="C57" s="181" t="s">
        <v>199</v>
      </c>
      <c r="D57" s="185">
        <v>4</v>
      </c>
      <c r="F57" s="178" t="s">
        <v>240</v>
      </c>
      <c r="G57" s="178"/>
      <c r="H57" s="178"/>
      <c r="I57" s="178"/>
      <c r="J57" s="178"/>
    </row>
    <row r="58" spans="1:10" s="148" customFormat="1" ht="15" x14ac:dyDescent="0.2">
      <c r="A58" s="176" t="s">
        <v>241</v>
      </c>
      <c r="B58" s="177"/>
      <c r="C58" s="177"/>
      <c r="D58" s="177"/>
      <c r="F58" s="160" t="s">
        <v>94</v>
      </c>
      <c r="G58" s="161" t="s">
        <v>203</v>
      </c>
      <c r="H58" s="162" t="s">
        <v>204</v>
      </c>
      <c r="I58" s="160" t="s">
        <v>205</v>
      </c>
      <c r="J58" s="163">
        <v>1.7361999999999999E-2</v>
      </c>
    </row>
    <row r="59" spans="1:10" s="148" customFormat="1" ht="15" x14ac:dyDescent="0.2">
      <c r="A59" s="179" t="s">
        <v>111</v>
      </c>
      <c r="B59" s="180" t="s">
        <v>41</v>
      </c>
      <c r="C59" s="181" t="s">
        <v>191</v>
      </c>
      <c r="D59" s="182">
        <v>0.24</v>
      </c>
      <c r="F59" s="160" t="s">
        <v>96</v>
      </c>
      <c r="G59" s="161" t="s">
        <v>207</v>
      </c>
      <c r="H59" s="162" t="s">
        <v>208</v>
      </c>
      <c r="I59" s="160" t="s">
        <v>205</v>
      </c>
      <c r="J59" s="163">
        <v>1.7361999999999999E-2</v>
      </c>
    </row>
    <row r="60" spans="1:10" s="148" customFormat="1" ht="15" x14ac:dyDescent="0.2">
      <c r="A60" s="179" t="s">
        <v>112</v>
      </c>
      <c r="B60" s="180" t="s">
        <v>45</v>
      </c>
      <c r="C60" s="181" t="s">
        <v>195</v>
      </c>
      <c r="D60" s="182">
        <v>0.24</v>
      </c>
      <c r="F60" s="178" t="s">
        <v>242</v>
      </c>
      <c r="G60" s="178"/>
      <c r="H60" s="178"/>
      <c r="I60" s="178"/>
      <c r="J60" s="178"/>
    </row>
    <row r="61" spans="1:10" s="148" customFormat="1" ht="15" x14ac:dyDescent="0.2">
      <c r="A61" s="179" t="s">
        <v>243</v>
      </c>
      <c r="B61" s="180" t="s">
        <v>48</v>
      </c>
      <c r="C61" s="181" t="s">
        <v>197</v>
      </c>
      <c r="D61" s="185">
        <v>24</v>
      </c>
      <c r="F61" s="160" t="s">
        <v>97</v>
      </c>
      <c r="G61" s="161" t="s">
        <v>203</v>
      </c>
      <c r="H61" s="162" t="s">
        <v>204</v>
      </c>
      <c r="I61" s="160" t="s">
        <v>205</v>
      </c>
      <c r="J61" s="163">
        <v>2.2851E-2</v>
      </c>
    </row>
    <row r="62" spans="1:10" s="148" customFormat="1" ht="15" x14ac:dyDescent="0.2">
      <c r="A62" s="179" t="s">
        <v>244</v>
      </c>
      <c r="B62" s="180" t="s">
        <v>51</v>
      </c>
      <c r="C62" s="181" t="s">
        <v>199</v>
      </c>
      <c r="D62" s="185">
        <v>24</v>
      </c>
      <c r="F62" s="160" t="s">
        <v>245</v>
      </c>
      <c r="G62" s="161" t="s">
        <v>207</v>
      </c>
      <c r="H62" s="162" t="s">
        <v>208</v>
      </c>
      <c r="I62" s="160" t="s">
        <v>205</v>
      </c>
      <c r="J62" s="163">
        <v>2.2851E-2</v>
      </c>
    </row>
    <row r="63" spans="1:10" s="148" customFormat="1" ht="15" x14ac:dyDescent="0.2">
      <c r="A63" s="176" t="s">
        <v>246</v>
      </c>
      <c r="B63" s="177"/>
      <c r="C63" s="177"/>
      <c r="D63" s="177"/>
      <c r="F63" s="178" t="s">
        <v>247</v>
      </c>
      <c r="G63" s="178"/>
      <c r="H63" s="178"/>
      <c r="I63" s="178"/>
      <c r="J63" s="178"/>
    </row>
    <row r="64" spans="1:10" s="148" customFormat="1" ht="15" x14ac:dyDescent="0.2">
      <c r="A64" s="179" t="s">
        <v>114</v>
      </c>
      <c r="B64" s="180" t="s">
        <v>41</v>
      </c>
      <c r="C64" s="181" t="s">
        <v>191</v>
      </c>
      <c r="D64" s="182">
        <v>0.04</v>
      </c>
      <c r="F64" s="160" t="s">
        <v>248</v>
      </c>
      <c r="G64" s="161" t="s">
        <v>203</v>
      </c>
      <c r="H64" s="162" t="s">
        <v>204</v>
      </c>
      <c r="I64" s="160" t="s">
        <v>205</v>
      </c>
      <c r="J64" s="163">
        <v>1.8079000000000001E-2</v>
      </c>
    </row>
    <row r="65" spans="1:10" s="148" customFormat="1" ht="15" x14ac:dyDescent="0.2">
      <c r="A65" s="179" t="s">
        <v>115</v>
      </c>
      <c r="B65" s="180" t="s">
        <v>45</v>
      </c>
      <c r="C65" s="181" t="s">
        <v>195</v>
      </c>
      <c r="D65" s="182">
        <v>0.04</v>
      </c>
      <c r="F65" s="160" t="s">
        <v>111</v>
      </c>
      <c r="G65" s="161" t="s">
        <v>207</v>
      </c>
      <c r="H65" s="162" t="s">
        <v>208</v>
      </c>
      <c r="I65" s="160" t="s">
        <v>205</v>
      </c>
      <c r="J65" s="163">
        <v>1.8079000000000001E-2</v>
      </c>
    </row>
    <row r="66" spans="1:10" s="148" customFormat="1" ht="15" x14ac:dyDescent="0.2">
      <c r="A66" s="179" t="s">
        <v>249</v>
      </c>
      <c r="B66" s="180" t="s">
        <v>48</v>
      </c>
      <c r="C66" s="181" t="s">
        <v>197</v>
      </c>
      <c r="D66" s="185">
        <v>4</v>
      </c>
      <c r="F66" s="178" t="s">
        <v>250</v>
      </c>
      <c r="G66" s="178"/>
      <c r="H66" s="178"/>
      <c r="I66" s="178"/>
      <c r="J66" s="178"/>
    </row>
    <row r="67" spans="1:10" s="148" customFormat="1" ht="15" x14ac:dyDescent="0.2">
      <c r="A67" s="179" t="s">
        <v>251</v>
      </c>
      <c r="B67" s="180" t="s">
        <v>51</v>
      </c>
      <c r="C67" s="181" t="s">
        <v>199</v>
      </c>
      <c r="D67" s="185">
        <v>4</v>
      </c>
      <c r="F67" s="160" t="s">
        <v>112</v>
      </c>
      <c r="G67" s="161" t="s">
        <v>203</v>
      </c>
      <c r="H67" s="162" t="s">
        <v>204</v>
      </c>
      <c r="I67" s="160" t="s">
        <v>205</v>
      </c>
      <c r="J67" s="184">
        <v>3.32443</v>
      </c>
    </row>
    <row r="68" spans="1:10" s="148" customFormat="1" ht="15" x14ac:dyDescent="0.2">
      <c r="F68" s="160" t="s">
        <v>252</v>
      </c>
      <c r="G68" s="161" t="s">
        <v>207</v>
      </c>
      <c r="H68" s="162" t="s">
        <v>208</v>
      </c>
      <c r="I68" s="160" t="s">
        <v>205</v>
      </c>
      <c r="J68" s="184">
        <v>3.32443</v>
      </c>
    </row>
    <row r="69" spans="1:10" s="148" customFormat="1" ht="15" x14ac:dyDescent="0.2">
      <c r="B69" s="188" t="s">
        <v>253</v>
      </c>
      <c r="C69" s="189">
        <v>30132624.469999999</v>
      </c>
      <c r="F69" s="178" t="s">
        <v>254</v>
      </c>
      <c r="G69" s="178"/>
      <c r="H69" s="178"/>
      <c r="I69" s="178"/>
      <c r="J69" s="178"/>
    </row>
    <row r="70" spans="1:10" s="148" customFormat="1" ht="15" x14ac:dyDescent="0.2">
      <c r="F70" s="160" t="s">
        <v>255</v>
      </c>
      <c r="G70" s="161" t="s">
        <v>203</v>
      </c>
      <c r="H70" s="162" t="s">
        <v>204</v>
      </c>
      <c r="I70" s="160" t="s">
        <v>205</v>
      </c>
      <c r="J70" s="163">
        <v>0.27779500000000001</v>
      </c>
    </row>
    <row r="71" spans="1:10" s="148" customFormat="1" ht="15" x14ac:dyDescent="0.2">
      <c r="F71" s="160" t="s">
        <v>114</v>
      </c>
      <c r="G71" s="161" t="s">
        <v>207</v>
      </c>
      <c r="H71" s="162" t="s">
        <v>208</v>
      </c>
      <c r="I71" s="160" t="s">
        <v>205</v>
      </c>
      <c r="J71" s="163">
        <v>0.27779500000000001</v>
      </c>
    </row>
    <row r="72" spans="1:10" s="148" customFormat="1" ht="15" x14ac:dyDescent="0.2">
      <c r="F72" s="178" t="s">
        <v>256</v>
      </c>
      <c r="G72" s="178"/>
      <c r="H72" s="178"/>
      <c r="I72" s="178"/>
      <c r="J72" s="178"/>
    </row>
    <row r="73" spans="1:10" s="148" customFormat="1" ht="15" x14ac:dyDescent="0.2">
      <c r="F73" s="160" t="s">
        <v>115</v>
      </c>
      <c r="G73" s="161" t="s">
        <v>203</v>
      </c>
      <c r="H73" s="162" t="s">
        <v>204</v>
      </c>
      <c r="I73" s="160" t="s">
        <v>205</v>
      </c>
      <c r="J73" s="163">
        <v>5.3341E-2</v>
      </c>
    </row>
    <row r="74" spans="1:10" s="148" customFormat="1" ht="15" x14ac:dyDescent="0.2">
      <c r="F74" s="160" t="s">
        <v>257</v>
      </c>
      <c r="G74" s="161" t="s">
        <v>207</v>
      </c>
      <c r="H74" s="162" t="s">
        <v>208</v>
      </c>
      <c r="I74" s="160" t="s">
        <v>205</v>
      </c>
      <c r="J74" s="163">
        <v>5.3341E-2</v>
      </c>
    </row>
    <row r="75" spans="1:10" s="148" customFormat="1" ht="15" x14ac:dyDescent="0.2">
      <c r="F75" s="178" t="s">
        <v>258</v>
      </c>
      <c r="G75" s="178"/>
      <c r="H75" s="178"/>
      <c r="I75" s="178"/>
      <c r="J75" s="178"/>
    </row>
    <row r="76" spans="1:10" s="148" customFormat="1" ht="15" x14ac:dyDescent="0.2">
      <c r="F76" s="160" t="s">
        <v>259</v>
      </c>
      <c r="G76" s="161" t="s">
        <v>203</v>
      </c>
      <c r="H76" s="162" t="s">
        <v>204</v>
      </c>
      <c r="I76" s="160" t="s">
        <v>205</v>
      </c>
      <c r="J76" s="163">
        <v>3.6754000000000002E-2</v>
      </c>
    </row>
    <row r="77" spans="1:10" s="148" customFormat="1" ht="15" x14ac:dyDescent="0.2">
      <c r="F77" s="160" t="s">
        <v>260</v>
      </c>
      <c r="G77" s="161" t="s">
        <v>207</v>
      </c>
      <c r="H77" s="162" t="s">
        <v>208</v>
      </c>
      <c r="I77" s="160" t="s">
        <v>205</v>
      </c>
      <c r="J77" s="163">
        <v>3.6754000000000002E-2</v>
      </c>
    </row>
    <row r="78" spans="1:10" s="148" customFormat="1" ht="15" x14ac:dyDescent="0.2">
      <c r="F78" s="178" t="s">
        <v>261</v>
      </c>
      <c r="G78" s="178"/>
      <c r="H78" s="178"/>
      <c r="I78" s="178"/>
      <c r="J78" s="178"/>
    </row>
    <row r="79" spans="1:10" s="148" customFormat="1" ht="15" x14ac:dyDescent="0.2">
      <c r="F79" s="160" t="s">
        <v>262</v>
      </c>
      <c r="G79" s="161" t="s">
        <v>203</v>
      </c>
      <c r="H79" s="162" t="s">
        <v>204</v>
      </c>
      <c r="I79" s="160" t="s">
        <v>205</v>
      </c>
      <c r="J79" s="163">
        <v>5.2264999999999999E-2</v>
      </c>
    </row>
    <row r="80" spans="1:10" s="148" customFormat="1" ht="15" x14ac:dyDescent="0.2">
      <c r="F80" s="160" t="s">
        <v>263</v>
      </c>
      <c r="G80" s="161" t="s">
        <v>207</v>
      </c>
      <c r="H80" s="162" t="s">
        <v>208</v>
      </c>
      <c r="I80" s="160" t="s">
        <v>205</v>
      </c>
      <c r="J80" s="163">
        <v>5.2264999999999999E-2</v>
      </c>
    </row>
    <row r="81" spans="6:10" s="148" customFormat="1" ht="15" x14ac:dyDescent="0.2">
      <c r="F81" s="178" t="s">
        <v>264</v>
      </c>
      <c r="G81" s="178"/>
      <c r="H81" s="178"/>
      <c r="I81" s="178"/>
      <c r="J81" s="178"/>
    </row>
    <row r="82" spans="6:10" s="148" customFormat="1" ht="15" x14ac:dyDescent="0.2">
      <c r="F82" s="160" t="s">
        <v>265</v>
      </c>
      <c r="G82" s="161" t="s">
        <v>203</v>
      </c>
      <c r="H82" s="162" t="s">
        <v>204</v>
      </c>
      <c r="I82" s="160" t="s">
        <v>205</v>
      </c>
      <c r="J82" s="163">
        <v>4.7971E-2</v>
      </c>
    </row>
    <row r="83" spans="6:10" s="148" customFormat="1" ht="15" x14ac:dyDescent="0.2">
      <c r="F83" s="160" t="s">
        <v>266</v>
      </c>
      <c r="G83" s="161" t="s">
        <v>207</v>
      </c>
      <c r="H83" s="162" t="s">
        <v>208</v>
      </c>
      <c r="I83" s="160" t="s">
        <v>205</v>
      </c>
      <c r="J83" s="163">
        <v>4.7971E-2</v>
      </c>
    </row>
    <row r="84" spans="6:10" s="148" customFormat="1" ht="15" x14ac:dyDescent="0.2">
      <c r="F84" s="178" t="s">
        <v>267</v>
      </c>
      <c r="G84" s="178"/>
      <c r="H84" s="178"/>
      <c r="I84" s="178"/>
      <c r="J84" s="178"/>
    </row>
    <row r="85" spans="6:10" s="148" customFormat="1" ht="15" x14ac:dyDescent="0.2">
      <c r="F85" s="160" t="s">
        <v>268</v>
      </c>
      <c r="G85" s="161" t="s">
        <v>203</v>
      </c>
      <c r="H85" s="162" t="s">
        <v>204</v>
      </c>
      <c r="I85" s="160" t="s">
        <v>205</v>
      </c>
      <c r="J85" s="163">
        <v>2.5536E-2</v>
      </c>
    </row>
    <row r="86" spans="6:10" s="148" customFormat="1" ht="15" x14ac:dyDescent="0.2">
      <c r="F86" s="160" t="s">
        <v>269</v>
      </c>
      <c r="G86" s="161" t="s">
        <v>207</v>
      </c>
      <c r="H86" s="162" t="s">
        <v>208</v>
      </c>
      <c r="I86" s="160" t="s">
        <v>205</v>
      </c>
      <c r="J86" s="163">
        <v>2.5536E-2</v>
      </c>
    </row>
    <row r="87" spans="6:10" s="148" customFormat="1" ht="15" x14ac:dyDescent="0.2">
      <c r="F87" s="178" t="s">
        <v>270</v>
      </c>
      <c r="G87" s="178"/>
      <c r="H87" s="178"/>
      <c r="I87" s="178"/>
      <c r="J87" s="178"/>
    </row>
    <row r="88" spans="6:10" s="148" customFormat="1" ht="15" x14ac:dyDescent="0.2">
      <c r="F88" s="160" t="s">
        <v>271</v>
      </c>
      <c r="G88" s="161" t="s">
        <v>203</v>
      </c>
      <c r="H88" s="162" t="s">
        <v>204</v>
      </c>
      <c r="I88" s="160" t="s">
        <v>205</v>
      </c>
      <c r="J88" s="163">
        <v>2.3448E-2</v>
      </c>
    </row>
    <row r="89" spans="6:10" s="148" customFormat="1" ht="15" x14ac:dyDescent="0.2">
      <c r="F89" s="160" t="s">
        <v>272</v>
      </c>
      <c r="G89" s="161" t="s">
        <v>207</v>
      </c>
      <c r="H89" s="162" t="s">
        <v>208</v>
      </c>
      <c r="I89" s="160" t="s">
        <v>205</v>
      </c>
      <c r="J89" s="163">
        <v>2.3448E-2</v>
      </c>
    </row>
    <row r="90" spans="6:10" s="148" customFormat="1" ht="15" x14ac:dyDescent="0.2">
      <c r="F90" s="178" t="s">
        <v>273</v>
      </c>
      <c r="G90" s="178"/>
      <c r="H90" s="178"/>
      <c r="I90" s="178"/>
      <c r="J90" s="178"/>
    </row>
    <row r="91" spans="6:10" s="148" customFormat="1" ht="15" x14ac:dyDescent="0.2">
      <c r="F91" s="160" t="s">
        <v>274</v>
      </c>
      <c r="G91" s="161" t="s">
        <v>203</v>
      </c>
      <c r="H91" s="162" t="s">
        <v>204</v>
      </c>
      <c r="I91" s="160" t="s">
        <v>205</v>
      </c>
      <c r="J91" s="163">
        <v>2.0822E-2</v>
      </c>
    </row>
    <row r="92" spans="6:10" s="148" customFormat="1" ht="15" x14ac:dyDescent="0.2">
      <c r="F92" s="160" t="s">
        <v>275</v>
      </c>
      <c r="G92" s="161" t="s">
        <v>207</v>
      </c>
      <c r="H92" s="162" t="s">
        <v>208</v>
      </c>
      <c r="I92" s="160" t="s">
        <v>205</v>
      </c>
      <c r="J92" s="163">
        <v>2.0822E-2</v>
      </c>
    </row>
    <row r="93" spans="6:10" s="148" customFormat="1" ht="15" x14ac:dyDescent="0.2">
      <c r="F93" s="178" t="s">
        <v>276</v>
      </c>
      <c r="G93" s="178"/>
      <c r="H93" s="178"/>
      <c r="I93" s="178"/>
      <c r="J93" s="178"/>
    </row>
    <row r="94" spans="6:10" s="148" customFormat="1" ht="15" x14ac:dyDescent="0.2">
      <c r="F94" s="160" t="s">
        <v>277</v>
      </c>
      <c r="G94" s="161" t="s">
        <v>203</v>
      </c>
      <c r="H94" s="162" t="s">
        <v>204</v>
      </c>
      <c r="I94" s="160" t="s">
        <v>205</v>
      </c>
      <c r="J94" s="163">
        <v>2.2373000000000001E-2</v>
      </c>
    </row>
    <row r="95" spans="6:10" s="148" customFormat="1" ht="15" x14ac:dyDescent="0.2">
      <c r="F95" s="160" t="s">
        <v>278</v>
      </c>
      <c r="G95" s="161" t="s">
        <v>207</v>
      </c>
      <c r="H95" s="162" t="s">
        <v>208</v>
      </c>
      <c r="I95" s="160" t="s">
        <v>205</v>
      </c>
      <c r="J95" s="163">
        <v>2.2373000000000001E-2</v>
      </c>
    </row>
    <row r="96" spans="6:10" s="148" customFormat="1" ht="15" x14ac:dyDescent="0.2">
      <c r="F96" s="178" t="s">
        <v>279</v>
      </c>
      <c r="G96" s="178"/>
      <c r="H96" s="178"/>
      <c r="I96" s="178"/>
      <c r="J96" s="178"/>
    </row>
    <row r="97" spans="6:10" s="148" customFormat="1" ht="15" x14ac:dyDescent="0.2">
      <c r="F97" s="160" t="s">
        <v>280</v>
      </c>
      <c r="G97" s="161" t="s">
        <v>203</v>
      </c>
      <c r="H97" s="162" t="s">
        <v>204</v>
      </c>
      <c r="I97" s="160" t="s">
        <v>205</v>
      </c>
      <c r="J97" s="163">
        <v>2.9294000000000001E-2</v>
      </c>
    </row>
    <row r="98" spans="6:10" s="148" customFormat="1" ht="15" x14ac:dyDescent="0.2">
      <c r="F98" s="160" t="s">
        <v>281</v>
      </c>
      <c r="G98" s="161" t="s">
        <v>207</v>
      </c>
      <c r="H98" s="162" t="s">
        <v>208</v>
      </c>
      <c r="I98" s="160" t="s">
        <v>205</v>
      </c>
      <c r="J98" s="163">
        <v>2.9294000000000001E-2</v>
      </c>
    </row>
    <row r="99" spans="6:10" s="148" customFormat="1" ht="15" x14ac:dyDescent="0.2">
      <c r="F99" s="178" t="s">
        <v>282</v>
      </c>
      <c r="G99" s="178"/>
      <c r="H99" s="178"/>
      <c r="I99" s="178"/>
      <c r="J99" s="178"/>
    </row>
    <row r="100" spans="6:10" s="148" customFormat="1" ht="15" x14ac:dyDescent="0.2">
      <c r="F100" s="160" t="s">
        <v>283</v>
      </c>
      <c r="G100" s="161" t="s">
        <v>203</v>
      </c>
      <c r="H100" s="162" t="s">
        <v>204</v>
      </c>
      <c r="I100" s="160" t="s">
        <v>205</v>
      </c>
      <c r="J100" s="163">
        <v>1.9788749999999999</v>
      </c>
    </row>
    <row r="101" spans="6:10" s="148" customFormat="1" ht="15" x14ac:dyDescent="0.2">
      <c r="F101" s="160" t="s">
        <v>284</v>
      </c>
      <c r="G101" s="161" t="s">
        <v>207</v>
      </c>
      <c r="H101" s="162" t="s">
        <v>208</v>
      </c>
      <c r="I101" s="160" t="s">
        <v>205</v>
      </c>
      <c r="J101" s="163">
        <v>1.9788749999999999</v>
      </c>
    </row>
    <row r="102" spans="6:10" s="148" customFormat="1" ht="15" x14ac:dyDescent="0.2">
      <c r="F102" s="178" t="s">
        <v>285</v>
      </c>
      <c r="G102" s="178"/>
      <c r="H102" s="178"/>
      <c r="I102" s="178"/>
      <c r="J102" s="178"/>
    </row>
    <row r="103" spans="6:10" s="148" customFormat="1" ht="15" x14ac:dyDescent="0.2">
      <c r="F103" s="160" t="s">
        <v>286</v>
      </c>
      <c r="G103" s="161" t="s">
        <v>203</v>
      </c>
      <c r="H103" s="162" t="s">
        <v>204</v>
      </c>
      <c r="I103" s="160" t="s">
        <v>205</v>
      </c>
      <c r="J103" s="163">
        <v>6.7016999999999993E-2</v>
      </c>
    </row>
    <row r="104" spans="6:10" s="148" customFormat="1" ht="15" x14ac:dyDescent="0.2">
      <c r="F104" s="160" t="s">
        <v>287</v>
      </c>
      <c r="G104" s="161" t="s">
        <v>207</v>
      </c>
      <c r="H104" s="162" t="s">
        <v>208</v>
      </c>
      <c r="I104" s="160" t="s">
        <v>205</v>
      </c>
      <c r="J104" s="163">
        <v>6.7016999999999993E-2</v>
      </c>
    </row>
    <row r="105" spans="6:10" s="148" customFormat="1" ht="15" x14ac:dyDescent="0.2">
      <c r="F105" s="178" t="s">
        <v>288</v>
      </c>
      <c r="G105" s="178"/>
      <c r="H105" s="178"/>
      <c r="I105" s="178"/>
      <c r="J105" s="178"/>
    </row>
    <row r="106" spans="6:10" s="148" customFormat="1" ht="15" x14ac:dyDescent="0.2">
      <c r="F106" s="160" t="s">
        <v>289</v>
      </c>
      <c r="G106" s="161" t="s">
        <v>203</v>
      </c>
      <c r="H106" s="162" t="s">
        <v>204</v>
      </c>
      <c r="I106" s="160" t="s">
        <v>205</v>
      </c>
      <c r="J106" s="163">
        <v>5.4060000000000002E-3</v>
      </c>
    </row>
    <row r="107" spans="6:10" s="148" customFormat="1" ht="15" x14ac:dyDescent="0.2">
      <c r="F107" s="160" t="s">
        <v>290</v>
      </c>
      <c r="G107" s="161" t="s">
        <v>207</v>
      </c>
      <c r="H107" s="162" t="s">
        <v>208</v>
      </c>
      <c r="I107" s="160" t="s">
        <v>205</v>
      </c>
      <c r="J107" s="163">
        <v>5.4060000000000002E-3</v>
      </c>
    </row>
    <row r="108" spans="6:10" s="148" customFormat="1" ht="15" x14ac:dyDescent="0.2">
      <c r="F108" s="178" t="s">
        <v>291</v>
      </c>
      <c r="G108" s="178"/>
      <c r="H108" s="178"/>
      <c r="I108" s="178"/>
      <c r="J108" s="178"/>
    </row>
    <row r="109" spans="6:10" s="148" customFormat="1" ht="15" x14ac:dyDescent="0.2">
      <c r="F109" s="160" t="s">
        <v>292</v>
      </c>
      <c r="G109" s="161" t="s">
        <v>203</v>
      </c>
      <c r="H109" s="162" t="s">
        <v>204</v>
      </c>
      <c r="I109" s="160" t="s">
        <v>205</v>
      </c>
      <c r="J109" s="163">
        <v>1.6253E-2</v>
      </c>
    </row>
    <row r="110" spans="6:10" s="148" customFormat="1" ht="15" x14ac:dyDescent="0.2">
      <c r="F110" s="160" t="s">
        <v>293</v>
      </c>
      <c r="G110" s="161" t="s">
        <v>207</v>
      </c>
      <c r="H110" s="162" t="s">
        <v>208</v>
      </c>
      <c r="I110" s="160" t="s">
        <v>205</v>
      </c>
      <c r="J110" s="163">
        <v>1.6253E-2</v>
      </c>
    </row>
    <row r="111" spans="6:10" s="148" customFormat="1" ht="15" x14ac:dyDescent="0.2">
      <c r="F111" s="178" t="s">
        <v>294</v>
      </c>
      <c r="G111" s="178"/>
      <c r="H111" s="178"/>
      <c r="I111" s="178"/>
      <c r="J111" s="178"/>
    </row>
    <row r="112" spans="6:10" s="148" customFormat="1" ht="15" x14ac:dyDescent="0.2">
      <c r="F112" s="160" t="s">
        <v>295</v>
      </c>
      <c r="G112" s="161" t="s">
        <v>203</v>
      </c>
      <c r="H112" s="162" t="s">
        <v>204</v>
      </c>
      <c r="I112" s="160" t="s">
        <v>205</v>
      </c>
      <c r="J112" s="163">
        <v>1.4569E-2</v>
      </c>
    </row>
    <row r="113" spans="6:10" s="148" customFormat="1" ht="15" x14ac:dyDescent="0.2">
      <c r="F113" s="160" t="s">
        <v>296</v>
      </c>
      <c r="G113" s="161" t="s">
        <v>207</v>
      </c>
      <c r="H113" s="162" t="s">
        <v>208</v>
      </c>
      <c r="I113" s="160" t="s">
        <v>205</v>
      </c>
      <c r="J113" s="163">
        <v>1.4569E-2</v>
      </c>
    </row>
    <row r="114" spans="6:10" s="148" customFormat="1" ht="15" x14ac:dyDescent="0.2">
      <c r="F114" s="178" t="s">
        <v>297</v>
      </c>
      <c r="G114" s="178"/>
      <c r="H114" s="178"/>
      <c r="I114" s="178"/>
      <c r="J114" s="178"/>
    </row>
    <row r="115" spans="6:10" s="148" customFormat="1" ht="15" x14ac:dyDescent="0.2">
      <c r="F115" s="160" t="s">
        <v>298</v>
      </c>
      <c r="G115" s="161" t="s">
        <v>203</v>
      </c>
      <c r="H115" s="162" t="s">
        <v>204</v>
      </c>
      <c r="I115" s="160" t="s">
        <v>205</v>
      </c>
      <c r="J115" s="163">
        <v>1.2422000000000001E-2</v>
      </c>
    </row>
    <row r="116" spans="6:10" s="148" customFormat="1" ht="15" x14ac:dyDescent="0.2">
      <c r="F116" s="160" t="s">
        <v>299</v>
      </c>
      <c r="G116" s="161" t="s">
        <v>207</v>
      </c>
      <c r="H116" s="162" t="s">
        <v>208</v>
      </c>
      <c r="I116" s="160" t="s">
        <v>205</v>
      </c>
      <c r="J116" s="163">
        <v>1.2422000000000001E-2</v>
      </c>
    </row>
    <row r="117" spans="6:10" s="148" customFormat="1" ht="15" x14ac:dyDescent="0.2">
      <c r="F117" s="178" t="s">
        <v>300</v>
      </c>
      <c r="G117" s="178"/>
      <c r="H117" s="178"/>
      <c r="I117" s="178"/>
      <c r="J117" s="178"/>
    </row>
    <row r="118" spans="6:10" s="148" customFormat="1" ht="15" x14ac:dyDescent="0.2">
      <c r="F118" s="160" t="s">
        <v>301</v>
      </c>
      <c r="G118" s="161" t="s">
        <v>203</v>
      </c>
      <c r="H118" s="162" t="s">
        <v>204</v>
      </c>
      <c r="I118" s="160" t="s">
        <v>205</v>
      </c>
      <c r="J118" s="163">
        <v>1.0274999999999999E-2</v>
      </c>
    </row>
    <row r="119" spans="6:10" s="148" customFormat="1" ht="15" x14ac:dyDescent="0.2">
      <c r="F119" s="160" t="s">
        <v>302</v>
      </c>
      <c r="G119" s="161" t="s">
        <v>207</v>
      </c>
      <c r="H119" s="162" t="s">
        <v>208</v>
      </c>
      <c r="I119" s="160" t="s">
        <v>205</v>
      </c>
      <c r="J119" s="163">
        <v>1.0274999999999999E-2</v>
      </c>
    </row>
    <row r="120" spans="6:10" s="148" customFormat="1" ht="15" x14ac:dyDescent="0.2">
      <c r="F120" s="178" t="s">
        <v>303</v>
      </c>
      <c r="G120" s="178"/>
      <c r="H120" s="178"/>
      <c r="I120" s="178"/>
      <c r="J120" s="178"/>
    </row>
    <row r="121" spans="6:10" s="148" customFormat="1" ht="15" x14ac:dyDescent="0.2">
      <c r="F121" s="160" t="s">
        <v>304</v>
      </c>
      <c r="G121" s="161" t="s">
        <v>203</v>
      </c>
      <c r="H121" s="162" t="s">
        <v>204</v>
      </c>
      <c r="I121" s="160" t="s">
        <v>205</v>
      </c>
      <c r="J121" s="163">
        <v>0.18943399999999999</v>
      </c>
    </row>
    <row r="122" spans="6:10" s="148" customFormat="1" ht="15" x14ac:dyDescent="0.2">
      <c r="F122" s="160" t="s">
        <v>305</v>
      </c>
      <c r="G122" s="161" t="s">
        <v>207</v>
      </c>
      <c r="H122" s="162" t="s">
        <v>208</v>
      </c>
      <c r="I122" s="160" t="s">
        <v>205</v>
      </c>
      <c r="J122" s="163">
        <v>0.18943399999999999</v>
      </c>
    </row>
    <row r="123" spans="6:10" s="148" customFormat="1" ht="15" x14ac:dyDescent="0.2">
      <c r="F123" s="178" t="s">
        <v>306</v>
      </c>
      <c r="G123" s="178"/>
      <c r="H123" s="178"/>
      <c r="I123" s="178"/>
      <c r="J123" s="178"/>
    </row>
    <row r="124" spans="6:10" s="148" customFormat="1" ht="15" x14ac:dyDescent="0.2">
      <c r="F124" s="160" t="s">
        <v>307</v>
      </c>
      <c r="G124" s="161" t="s">
        <v>203</v>
      </c>
      <c r="H124" s="162" t="s">
        <v>204</v>
      </c>
      <c r="I124" s="160" t="s">
        <v>205</v>
      </c>
      <c r="J124" s="163">
        <v>1.3065999999999999E-2</v>
      </c>
    </row>
    <row r="125" spans="6:10" s="148" customFormat="1" ht="15" x14ac:dyDescent="0.2">
      <c r="F125" s="160" t="s">
        <v>308</v>
      </c>
      <c r="G125" s="161" t="s">
        <v>207</v>
      </c>
      <c r="H125" s="162" t="s">
        <v>208</v>
      </c>
      <c r="I125" s="160" t="s">
        <v>205</v>
      </c>
      <c r="J125" s="163">
        <v>1.3065999999999999E-2</v>
      </c>
    </row>
    <row r="126" spans="6:10" s="148" customFormat="1" ht="15" x14ac:dyDescent="0.2">
      <c r="F126" s="190"/>
      <c r="G126" s="190"/>
      <c r="H126" s="190"/>
      <c r="I126" s="190"/>
      <c r="J126" s="190"/>
    </row>
    <row r="127" spans="6:10" s="148" customFormat="1" ht="15" x14ac:dyDescent="0.2">
      <c r="F127" s="190"/>
      <c r="G127" s="188" t="s">
        <v>253</v>
      </c>
      <c r="H127" s="189">
        <v>33907646.079999998</v>
      </c>
      <c r="I127" s="190"/>
      <c r="J127" s="190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DEBE-6F5A-4F7C-83C9-7FC64898A94C}">
  <dimension ref="A1"/>
  <sheetViews>
    <sheetView workbookViewId="0">
      <selection activeCell="AB18" sqref="AB18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свод-05.09.25</vt:lpstr>
      <vt:lpstr>3.1-КЖ1_подряд-05.09.25</vt:lpstr>
      <vt:lpstr>3.2-КЖ1_подряд-05.09.25</vt:lpstr>
      <vt:lpstr>свод</vt:lpstr>
      <vt:lpstr>3.1-КЖ1_подряд</vt:lpstr>
      <vt:lpstr>3.2-КЖ1_подряд</vt:lpstr>
      <vt:lpstr>1632-2021-3.2-КЖ1_07.03.010-Сме</vt:lpstr>
      <vt:lpstr>разница-п-1</vt:lpstr>
      <vt:lpstr>ТЗ</vt:lpstr>
      <vt:lpstr>'1632-2021-3.2-КЖ1_07.03.010-Сме'!Заголовки_для_печати</vt:lpstr>
      <vt:lpstr>'3.1-КЖ1_подряд'!Заголовки_для_печати</vt:lpstr>
      <vt:lpstr>'3.1-КЖ1_подряд-05.09.25'!Заголовки_для_печати</vt:lpstr>
      <vt:lpstr>'3.2-КЖ1_подряд'!Заголовки_для_печати</vt:lpstr>
      <vt:lpstr>'3.2-КЖ1_подряд-05.09.25'!Заголовки_для_печати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2025-09-05T10:26:07Z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