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Усть-Луга\Подкрановые\новый\АНАЛИЗ\Кирилу\"/>
    </mc:Choice>
  </mc:AlternateContent>
  <xr:revisionPtr revIDLastSave="0" documentId="13_ncr:1_{455FEB72-68AC-4816-B2C7-3E896E548334}" xr6:coauthVersionLast="47" xr6:coauthVersionMax="47" xr10:uidLastSave="{00000000-0000-0000-0000-000000000000}"/>
  <bookViews>
    <workbookView xWindow="-120" yWindow="-120" windowWidth="51840" windowHeight="21240" activeTab="2" xr2:uid="{00000000-000D-0000-FFFF-FFFF00000000}"/>
  </bookViews>
  <sheets>
    <sheet name="3.1-КЖ1_подряд-в05.09.25" sheetId="9" r:id="rId1"/>
    <sheet name="3.2-КЖ1_подряд-в05.09.25" sheetId="14" r:id="rId2"/>
    <sheet name="свод-05.09.25" sheetId="12" r:id="rId3"/>
    <sheet name="свод" sheetId="3" r:id="rId4"/>
    <sheet name="3.1-КЖ1_подряд" sheetId="6" r:id="rId5"/>
    <sheet name="3.2-КЖ1_подряд" sheetId="7" r:id="rId6"/>
  </sheets>
  <definedNames>
    <definedName name="_xlnm._FilterDatabase" localSheetId="4" hidden="1">'3.1-КЖ1_подряд'!$A$12:$CR$82</definedName>
    <definedName name="_xlnm._FilterDatabase" localSheetId="0" hidden="1">'3.1-КЖ1_подряд-в05.09.25'!$A$11:$CR$137</definedName>
    <definedName name="_xlnm._FilterDatabase" localSheetId="5" hidden="1">'3.2-КЖ1_подряд'!$A$11:$G$78</definedName>
    <definedName name="_xlnm._FilterDatabase" localSheetId="1" hidden="1">'3.2-КЖ1_подряд-в05.09.25'!$A$11:$CR$92</definedName>
    <definedName name="_xlnm.Print_Titles" localSheetId="4">'3.1-КЖ1_подряд'!$11:$11</definedName>
    <definedName name="_xlnm.Print_Titles" localSheetId="0">'3.1-КЖ1_подряд-в05.09.25'!$11:$11</definedName>
    <definedName name="_xlnm.Print_Titles" localSheetId="5">'3.2-КЖ1_подряд'!$11:$11</definedName>
    <definedName name="_xlnm.Print_Titles" localSheetId="1">'3.2-КЖ1_подряд-в05.09.25'!$11:$11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2" l="1"/>
  <c r="D10" i="12"/>
  <c r="E9" i="12"/>
  <c r="D9" i="12"/>
  <c r="G14" i="14"/>
  <c r="I14" i="14"/>
  <c r="G15" i="14"/>
  <c r="I15" i="14"/>
  <c r="G16" i="14"/>
  <c r="I16" i="14"/>
  <c r="G18" i="14"/>
  <c r="I18" i="14"/>
  <c r="G19" i="14"/>
  <c r="I19" i="14"/>
  <c r="G20" i="14"/>
  <c r="I20" i="14"/>
  <c r="G21" i="14"/>
  <c r="I21" i="14"/>
  <c r="G23" i="14"/>
  <c r="I23" i="14"/>
  <c r="G24" i="14"/>
  <c r="I24" i="14"/>
  <c r="G25" i="14"/>
  <c r="I25" i="14"/>
  <c r="G26" i="14"/>
  <c r="I26" i="14"/>
  <c r="G27" i="14"/>
  <c r="I27" i="14"/>
  <c r="G28" i="14"/>
  <c r="I28" i="14"/>
  <c r="G29" i="14"/>
  <c r="I29" i="14"/>
  <c r="G30" i="14"/>
  <c r="I30" i="14"/>
  <c r="G33" i="14"/>
  <c r="I33" i="14"/>
  <c r="G35" i="14"/>
  <c r="I35" i="14"/>
  <c r="G38" i="14"/>
  <c r="I38" i="14"/>
  <c r="G39" i="14"/>
  <c r="I39" i="14"/>
  <c r="G41" i="14"/>
  <c r="I41" i="14"/>
  <c r="G42" i="14"/>
  <c r="I42" i="14"/>
  <c r="G44" i="14"/>
  <c r="I44" i="14"/>
  <c r="G45" i="14"/>
  <c r="I45" i="14"/>
  <c r="G47" i="14"/>
  <c r="I47" i="14"/>
  <c r="G48" i="14"/>
  <c r="I48" i="14"/>
  <c r="G50" i="14"/>
  <c r="I50" i="14"/>
  <c r="G51" i="14"/>
  <c r="I51" i="14"/>
  <c r="G53" i="14"/>
  <c r="I53" i="14"/>
  <c r="G54" i="14"/>
  <c r="I54" i="14"/>
  <c r="G56" i="14"/>
  <c r="I56" i="14"/>
  <c r="G57" i="14"/>
  <c r="I57" i="14"/>
  <c r="G59" i="14"/>
  <c r="I59" i="14"/>
  <c r="G60" i="14"/>
  <c r="I60" i="14"/>
  <c r="G62" i="14"/>
  <c r="I62" i="14"/>
  <c r="G63" i="14"/>
  <c r="I63" i="14"/>
  <c r="G65" i="14"/>
  <c r="I65" i="14"/>
  <c r="G66" i="14"/>
  <c r="I66" i="14"/>
  <c r="G68" i="14"/>
  <c r="I68" i="14"/>
  <c r="G69" i="14"/>
  <c r="I69" i="14"/>
  <c r="G71" i="14"/>
  <c r="I71" i="14"/>
  <c r="G72" i="14"/>
  <c r="I72" i="14"/>
  <c r="G74" i="14"/>
  <c r="I74" i="14"/>
  <c r="G75" i="14"/>
  <c r="I75" i="14"/>
  <c r="G77" i="14"/>
  <c r="I77" i="14"/>
  <c r="G78" i="14"/>
  <c r="I78" i="14"/>
  <c r="G80" i="14"/>
  <c r="I80" i="14"/>
  <c r="G81" i="14"/>
  <c r="I81" i="14"/>
  <c r="G83" i="14"/>
  <c r="I83" i="14"/>
  <c r="G84" i="14"/>
  <c r="I84" i="14"/>
  <c r="G86" i="14"/>
  <c r="I86" i="14"/>
  <c r="G87" i="14"/>
  <c r="I87" i="14"/>
  <c r="G89" i="14"/>
  <c r="I89" i="14"/>
  <c r="G90" i="14"/>
  <c r="I90" i="14"/>
  <c r="I13" i="14"/>
  <c r="G13" i="14"/>
  <c r="G14" i="9"/>
  <c r="I14" i="9"/>
  <c r="G15" i="9"/>
  <c r="I15" i="9"/>
  <c r="G16" i="9"/>
  <c r="I16" i="9"/>
  <c r="G18" i="9"/>
  <c r="I18" i="9"/>
  <c r="G19" i="9"/>
  <c r="I19" i="9"/>
  <c r="G20" i="9"/>
  <c r="I20" i="9"/>
  <c r="G21" i="9"/>
  <c r="I21" i="9"/>
  <c r="G23" i="9"/>
  <c r="I23" i="9"/>
  <c r="G24" i="9"/>
  <c r="I24" i="9"/>
  <c r="G25" i="9"/>
  <c r="I25" i="9"/>
  <c r="G26" i="9"/>
  <c r="I26" i="9"/>
  <c r="G27" i="9"/>
  <c r="I27" i="9"/>
  <c r="G28" i="9"/>
  <c r="I28" i="9"/>
  <c r="G29" i="9"/>
  <c r="I29" i="9"/>
  <c r="G30" i="9"/>
  <c r="I30" i="9"/>
  <c r="G33" i="9"/>
  <c r="I33" i="9"/>
  <c r="G35" i="9"/>
  <c r="I35" i="9"/>
  <c r="G38" i="9"/>
  <c r="I38" i="9"/>
  <c r="G39" i="9"/>
  <c r="I39" i="9"/>
  <c r="G41" i="9"/>
  <c r="I41" i="9"/>
  <c r="G42" i="9"/>
  <c r="I42" i="9"/>
  <c r="G44" i="9"/>
  <c r="I44" i="9"/>
  <c r="G45" i="9"/>
  <c r="I45" i="9"/>
  <c r="G47" i="9"/>
  <c r="I47" i="9"/>
  <c r="G48" i="9"/>
  <c r="I48" i="9"/>
  <c r="G50" i="9"/>
  <c r="I50" i="9"/>
  <c r="G51" i="9"/>
  <c r="I51" i="9"/>
  <c r="G53" i="9"/>
  <c r="I53" i="9"/>
  <c r="G54" i="9"/>
  <c r="I54" i="9"/>
  <c r="G56" i="9"/>
  <c r="I56" i="9"/>
  <c r="G57" i="9"/>
  <c r="I57" i="9"/>
  <c r="G59" i="9"/>
  <c r="I59" i="9"/>
  <c r="G60" i="9"/>
  <c r="I60" i="9"/>
  <c r="G62" i="9"/>
  <c r="I62" i="9"/>
  <c r="G63" i="9"/>
  <c r="I63" i="9"/>
  <c r="G65" i="9"/>
  <c r="I65" i="9"/>
  <c r="G66" i="9"/>
  <c r="I66" i="9"/>
  <c r="G68" i="9"/>
  <c r="I68" i="9"/>
  <c r="G69" i="9"/>
  <c r="I69" i="9"/>
  <c r="G71" i="9"/>
  <c r="I71" i="9"/>
  <c r="G72" i="9"/>
  <c r="I72" i="9"/>
  <c r="G74" i="9"/>
  <c r="I74" i="9"/>
  <c r="G75" i="9"/>
  <c r="I75" i="9"/>
  <c r="G77" i="9"/>
  <c r="I77" i="9"/>
  <c r="G78" i="9"/>
  <c r="I78" i="9"/>
  <c r="G80" i="9"/>
  <c r="I80" i="9"/>
  <c r="G81" i="9"/>
  <c r="I81" i="9"/>
  <c r="G83" i="9"/>
  <c r="I83" i="9"/>
  <c r="G84" i="9"/>
  <c r="I84" i="9"/>
  <c r="G86" i="9"/>
  <c r="I86" i="9"/>
  <c r="G87" i="9"/>
  <c r="I87" i="9"/>
  <c r="G89" i="9"/>
  <c r="I89" i="9"/>
  <c r="G90" i="9"/>
  <c r="I90" i="9"/>
  <c r="G92" i="9"/>
  <c r="I92" i="9"/>
  <c r="G93" i="9"/>
  <c r="I93" i="9"/>
  <c r="G95" i="9"/>
  <c r="I95" i="9"/>
  <c r="G96" i="9"/>
  <c r="I96" i="9"/>
  <c r="G98" i="9"/>
  <c r="I98" i="9"/>
  <c r="G99" i="9"/>
  <c r="I99" i="9"/>
  <c r="G101" i="9"/>
  <c r="I101" i="9"/>
  <c r="G102" i="9"/>
  <c r="I102" i="9"/>
  <c r="G104" i="9"/>
  <c r="I104" i="9"/>
  <c r="G105" i="9"/>
  <c r="I105" i="9"/>
  <c r="G107" i="9"/>
  <c r="I107" i="9"/>
  <c r="G108" i="9"/>
  <c r="I108" i="9"/>
  <c r="G110" i="9"/>
  <c r="I110" i="9"/>
  <c r="G111" i="9"/>
  <c r="I111" i="9"/>
  <c r="G113" i="9"/>
  <c r="I113" i="9"/>
  <c r="G114" i="9"/>
  <c r="I114" i="9"/>
  <c r="G116" i="9"/>
  <c r="I116" i="9"/>
  <c r="G117" i="9"/>
  <c r="I117" i="9"/>
  <c r="G119" i="9"/>
  <c r="I119" i="9"/>
  <c r="G120" i="9"/>
  <c r="I120" i="9"/>
  <c r="G122" i="9"/>
  <c r="I122" i="9"/>
  <c r="G123" i="9"/>
  <c r="I123" i="9"/>
  <c r="G125" i="9"/>
  <c r="I125" i="9"/>
  <c r="G126" i="9"/>
  <c r="I126" i="9"/>
  <c r="G128" i="9"/>
  <c r="I128" i="9"/>
  <c r="G129" i="9"/>
  <c r="I129" i="9"/>
  <c r="G131" i="9"/>
  <c r="I131" i="9"/>
  <c r="G132" i="9"/>
  <c r="I132" i="9"/>
  <c r="G134" i="9"/>
  <c r="I134" i="9"/>
  <c r="G135" i="9"/>
  <c r="I135" i="9"/>
  <c r="I13" i="9"/>
  <c r="G13" i="9"/>
  <c r="I13" i="7"/>
  <c r="I91" i="14" l="1"/>
  <c r="I92" i="14" s="1"/>
  <c r="G91" i="14"/>
  <c r="G92" i="14" s="1"/>
  <c r="I136" i="9"/>
  <c r="I137" i="9" s="1"/>
  <c r="D11" i="12" s="1"/>
  <c r="G136" i="9"/>
  <c r="G137" i="9" s="1"/>
  <c r="E11" i="12" s="1"/>
  <c r="E11" i="3"/>
  <c r="D12" i="3" s="1"/>
  <c r="D11" i="3"/>
  <c r="K74" i="7"/>
  <c r="I74" i="7"/>
  <c r="K73" i="7"/>
  <c r="I73" i="7"/>
  <c r="K71" i="7"/>
  <c r="I71" i="7"/>
  <c r="K64" i="7"/>
  <c r="I64" i="7"/>
  <c r="K63" i="7"/>
  <c r="I63" i="7"/>
  <c r="K69" i="7"/>
  <c r="I69" i="7"/>
  <c r="K68" i="7"/>
  <c r="I68" i="7"/>
  <c r="K61" i="7"/>
  <c r="I61" i="7"/>
  <c r="K59" i="7"/>
  <c r="I59" i="7"/>
  <c r="K58" i="7"/>
  <c r="I58" i="7"/>
  <c r="K54" i="7"/>
  <c r="I54" i="7"/>
  <c r="K53" i="7"/>
  <c r="I53" i="7"/>
  <c r="K48" i="7"/>
  <c r="I48" i="7"/>
  <c r="K47" i="7"/>
  <c r="I47" i="7"/>
  <c r="K42" i="7"/>
  <c r="I42" i="7"/>
  <c r="K41" i="7"/>
  <c r="I41" i="7"/>
  <c r="I42" i="6"/>
  <c r="K42" i="6"/>
  <c r="I43" i="6"/>
  <c r="K43" i="6"/>
  <c r="K36" i="7"/>
  <c r="I36" i="7"/>
  <c r="K35" i="7"/>
  <c r="I35" i="7"/>
  <c r="K25" i="7"/>
  <c r="I25" i="7"/>
  <c r="K24" i="7"/>
  <c r="I24" i="7"/>
  <c r="K21" i="7"/>
  <c r="I21" i="7"/>
  <c r="K17" i="7"/>
  <c r="I17" i="7"/>
  <c r="K13" i="7"/>
  <c r="K78" i="7" s="1"/>
  <c r="K79" i="7" s="1"/>
  <c r="K79" i="6"/>
  <c r="I79" i="6"/>
  <c r="K78" i="6"/>
  <c r="I78" i="6"/>
  <c r="K74" i="6"/>
  <c r="I74" i="6"/>
  <c r="K73" i="6"/>
  <c r="I73" i="6"/>
  <c r="K69" i="6"/>
  <c r="I69" i="6"/>
  <c r="K68" i="6"/>
  <c r="I68" i="6"/>
  <c r="K66" i="6"/>
  <c r="I66" i="6"/>
  <c r="K65" i="6"/>
  <c r="I65" i="6"/>
  <c r="K64" i="6"/>
  <c r="I64" i="6"/>
  <c r="K61" i="6"/>
  <c r="I61" i="6"/>
  <c r="K60" i="6"/>
  <c r="I60" i="6"/>
  <c r="K58" i="6"/>
  <c r="I58" i="6"/>
  <c r="K57" i="6"/>
  <c r="I57" i="6"/>
  <c r="K56" i="6"/>
  <c r="I56" i="6"/>
  <c r="K53" i="6"/>
  <c r="I53" i="6"/>
  <c r="K52" i="6"/>
  <c r="I52" i="6"/>
  <c r="K48" i="6"/>
  <c r="I48" i="6"/>
  <c r="K47" i="6"/>
  <c r="I47" i="6"/>
  <c r="K38" i="6"/>
  <c r="I38" i="6"/>
  <c r="K37" i="6"/>
  <c r="I37" i="6"/>
  <c r="K28" i="6"/>
  <c r="K27" i="6"/>
  <c r="I28" i="6"/>
  <c r="I27" i="6"/>
  <c r="K24" i="6"/>
  <c r="I24" i="6"/>
  <c r="K19" i="6"/>
  <c r="I19" i="6"/>
  <c r="K14" i="6"/>
  <c r="K82" i="6" s="1"/>
  <c r="K83" i="6" s="1"/>
  <c r="D12" i="12" l="1"/>
  <c r="D13" i="12" s="1"/>
  <c r="D14" i="12" s="1"/>
  <c r="D13" i="3"/>
  <c r="D14" i="3" s="1"/>
  <c r="I78" i="7"/>
  <c r="I79" i="7" s="1"/>
  <c r="I14" i="6"/>
  <c r="I82" i="6" s="1"/>
  <c r="I83" i="6" s="1"/>
</calcChain>
</file>

<file path=xl/sharedStrings.xml><?xml version="1.0" encoding="utf-8"?>
<sst xmlns="http://schemas.openxmlformats.org/spreadsheetml/2006/main" count="1530" uniqueCount="280">
  <si>
    <t>№ п/п</t>
  </si>
  <si>
    <t>Наименование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</si>
  <si>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</si>
  <si>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</si>
  <si>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</si>
  <si>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</si>
  <si>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</si>
  <si>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</si>
  <si>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</si>
  <si>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</si>
  <si>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</si>
  <si>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</si>
  <si>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</si>
  <si>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</si>
  <si>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</si>
  <si>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</si>
  <si>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</si>
  <si>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</si>
  <si>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</si>
  <si>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</si>
  <si>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</si>
  <si>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</si>
  <si>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</si>
  <si>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</si>
  <si>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</si>
  <si>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</si>
  <si>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</si>
  <si>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</si>
  <si>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</si>
  <si>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</si>
  <si>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</si>
  <si>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</si>
  <si>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</si>
  <si>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</si>
  <si>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</si>
  <si>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</si>
  <si>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</si>
  <si>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</si>
  <si>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</si>
  <si>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</si>
  <si>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</si>
  <si>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</si>
  <si>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</si>
  <si>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</si>
  <si>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</si>
  <si>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</si>
  <si>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</si>
  <si>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</si>
  <si>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</si>
  <si>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</si>
  <si>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</si>
  <si>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</si>
  <si>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</si>
  <si>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</si>
  <si>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</si>
  <si>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</si>
  <si>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</si>
  <si>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</si>
  <si>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</si>
  <si>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</si>
  <si>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</si>
  <si>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</si>
  <si>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</si>
  <si>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</si>
  <si>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</si>
  <si>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</si>
  <si>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</si>
  <si>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</si>
  <si>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</si>
  <si>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</si>
  <si>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</si>
  <si>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</si>
  <si>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</si>
  <si>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</si>
  <si>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</si>
  <si>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</si>
  <si>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</si>
  <si>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</si>
  <si>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</si>
  <si>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</si>
  <si>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</si>
  <si>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</si>
  <si>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</si>
  <si>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</si>
  <si>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</si>
  <si>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</si>
  <si>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</si>
  <si>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</si>
  <si>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</si>
  <si>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</si>
  <si>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</si>
  <si>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</si>
  <si>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</si>
  <si>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</si>
  <si>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</si>
  <si>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</si>
  <si>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</si>
  <si>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</si>
  <si>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</si>
  <si>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</si>
  <si>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</si>
  <si>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</si>
  <si>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</si>
  <si>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</si>
  <si>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</si>
  <si>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</si>
  <si>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</si>
  <si>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</si>
  <si>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</si>
  <si>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</si>
  <si>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</si>
  <si>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</si>
  <si>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</si>
  <si>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</si>
  <si>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</si>
  <si>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</si>
  <si>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</si>
  <si>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</si>
  <si>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</si>
  <si>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</si>
  <si>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</si>
  <si>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</si>
  <si>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</si>
  <si>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</si>
  <si>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</si>
  <si>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</si>
  <si>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</si>
  <si>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</si>
  <si>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</si>
  <si>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</si>
  <si>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</si>
  <si>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</si>
  <si>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</si>
  <si>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</si>
  <si>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</si>
  <si>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</si>
  <si>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</si>
  <si>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</si>
  <si>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</si>
  <si>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</si>
  <si>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</si>
  <si>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</si>
  <si>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</si>
  <si>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</si>
  <si>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</si>
  <si>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</si>
  <si>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</si>
  <si>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</si>
  <si>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</si>
  <si>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</si>
  <si>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</si>
  <si>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ООО "Промстрой"</t>
  </si>
  <si>
    <t>Рельсовый путь № 3 длинна 388,61 толщ (разрез 15-15 лист 424) 54 мм ширина (разрез 15-15 лист 424) - 400 мм (8,3м3)</t>
  </si>
  <si>
    <t>Рельсовый путь № 2 длинна 403,510 м толщ (разрез 3-3 лист 424) 130 мм ширина (разрез 3-3 лист 424) - 600 мм (31,47м3)</t>
  </si>
  <si>
    <t>Рельсовый путь № 1 длинна 384,745 м толщ (разрез 1-1 лист 424) 150 мм ширина (разрез 1-1 лист 424) - 600 мм (34,62м3)</t>
  </si>
  <si>
    <t>Рельсовый путь № 3 длинна 327,2м толщ (разрез 15-15 лист 282) 54 мм ширина (разрез 15-15 лист 282) - 400 мм (7,07м3)</t>
  </si>
  <si>
    <t>Рельсовый путь № 2 длинна 342,73 м толщ (разрез 3-3 лист 282) 130 мм ширина (разрез 3-3 лист 282) - 600 мм (26,73)</t>
  </si>
  <si>
    <t>Рельсовый путь № 1 длинна 324,95 м толщ (разрез 1-1 лист 282) 150 мм ширина (разрез 1-1 лист 282) - 600 мм (29,25м3)</t>
  </si>
  <si>
    <t>без НДС</t>
  </si>
  <si>
    <t>Генеральный директор ООО "Промстрой"                                                                                             Жуков А.А.</t>
  </si>
  <si>
    <t>ТЕРм38-01-002-01
Приказ Администрации ЛО от 20.10.15 №28</t>
  </si>
  <si>
    <t>Монорельсы, балки и другие аналогичные конструкции промышленных зданий, сборка с помощью: крана на автомобильном ходу</t>
  </si>
  <si>
    <t>1 т конструкций</t>
  </si>
  <si>
    <t>5</t>
  </si>
  <si>
    <t>12</t>
  </si>
  <si>
    <t>13</t>
  </si>
  <si>
    <t>Раздел 4. Монтаж пластин</t>
  </si>
  <si>
    <t>Рельсовый путь № 1, №2</t>
  </si>
  <si>
    <t>17</t>
  </si>
  <si>
    <t>ТЕР06-01-015-06
Приказ Администрации ЛО от 20.10.15 №28</t>
  </si>
  <si>
    <t>Установка стальных конструкций, остающихся в теле бетона</t>
  </si>
  <si>
    <t>Рельсовый путь № 3</t>
  </si>
  <si>
    <t>Раздел 5. АКЗ</t>
  </si>
  <si>
    <t>М-1 145 шт (лист 20.5)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</si>
  <si>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</si>
  <si>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</si>
  <si>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</si>
  <si>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20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</si>
  <si>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</si>
  <si>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</si>
  <si>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М-2 12 шт (лист 20.5)</t>
  </si>
  <si>
    <t>21</t>
  </si>
  <si>
    <t>М-3 4 шт (лист 20.5)</t>
  </si>
  <si>
    <t>24</t>
  </si>
  <si>
    <t>М-4 1 шт (лист 20.5)</t>
  </si>
  <si>
    <t>25</t>
  </si>
  <si>
    <t>М-5 1 шт (лист 20.5)</t>
  </si>
  <si>
    <t>28</t>
  </si>
  <si>
    <t>М-6 1 шт (лист 20.5)</t>
  </si>
  <si>
    <t>29</t>
  </si>
  <si>
    <t>М-7 1 шт (лист 20.5)</t>
  </si>
  <si>
    <t>М-8 1 шт (лист 20.6)</t>
  </si>
  <si>
    <t>М-9 1 шт (лист 20.6)</t>
  </si>
  <si>
    <t>35</t>
  </si>
  <si>
    <t>36</t>
  </si>
  <si>
    <t>М-10 1 шт (лист 20.6)</t>
  </si>
  <si>
    <t>М-11 1 шт (лист 20.6)</t>
  </si>
  <si>
    <t>М-12 1 шт (лист 20.6)</t>
  </si>
  <si>
    <t>42</t>
  </si>
  <si>
    <t>М-13 1 шт (лист 20.6)</t>
  </si>
  <si>
    <t>43</t>
  </si>
  <si>
    <t>М-14 140 шт (лист 20.6)</t>
  </si>
  <si>
    <t>46</t>
  </si>
  <si>
    <t>М-15 12 шт (лист 20.7)</t>
  </si>
  <si>
    <t>47</t>
  </si>
  <si>
    <t>М-16 3шт (лист 20.7)</t>
  </si>
  <si>
    <t>50</t>
  </si>
  <si>
    <t>М-17 2шт (лист 20.7)</t>
  </si>
  <si>
    <t>51</t>
  </si>
  <si>
    <t>52</t>
  </si>
  <si>
    <t>М-18 2шт (лист 20.7)</t>
  </si>
  <si>
    <t>53</t>
  </si>
  <si>
    <t>54</t>
  </si>
  <si>
    <t>М-19 3шт (лист 20.7)</t>
  </si>
  <si>
    <t>55</t>
  </si>
  <si>
    <t>56</t>
  </si>
  <si>
    <t>М-20 1шт (лист 20.7)</t>
  </si>
  <si>
    <t>57</t>
  </si>
  <si>
    <t>58</t>
  </si>
  <si>
    <t>М-21 1шт (лист 20.7)</t>
  </si>
  <si>
    <t>59</t>
  </si>
  <si>
    <t>60</t>
  </si>
  <si>
    <t>М-22 1шт (лист 20.7)</t>
  </si>
  <si>
    <t>61</t>
  </si>
  <si>
    <t>62</t>
  </si>
  <si>
    <t>М-23 1шт (лист 20.7)</t>
  </si>
  <si>
    <t>63</t>
  </si>
  <si>
    <t>64</t>
  </si>
  <si>
    <t>М-24 1шт (лист 20.7)</t>
  </si>
  <si>
    <t>65</t>
  </si>
  <si>
    <t>66</t>
  </si>
  <si>
    <t>М-25 111шт (лист 20.8)</t>
  </si>
  <si>
    <t>67</t>
  </si>
  <si>
    <t>68</t>
  </si>
  <si>
    <t>М-26 4шт (лист 20.8)</t>
  </si>
  <si>
    <t>69</t>
  </si>
  <si>
    <t>70</t>
  </si>
  <si>
    <t>М-27 1шт (лист 20.8)</t>
  </si>
  <si>
    <t>71</t>
  </si>
  <si>
    <t>72</t>
  </si>
  <si>
    <t>М-28 2шт (лист 20.8)</t>
  </si>
  <si>
    <t>73</t>
  </si>
  <si>
    <t>74</t>
  </si>
  <si>
    <t>М-29 1шт (лист 20.8)</t>
  </si>
  <si>
    <t>75</t>
  </si>
  <si>
    <t>76</t>
  </si>
  <si>
    <t>М-30 1шт (лист 20.8)</t>
  </si>
  <si>
    <t>77</t>
  </si>
  <si>
    <t>78</t>
  </si>
  <si>
    <t>М-31 1шт (лист 20.8)</t>
  </si>
  <si>
    <t>79</t>
  </si>
  <si>
    <t>80</t>
  </si>
  <si>
    <t>М-32 9шт (лист 20.8)</t>
  </si>
  <si>
    <t>81</t>
  </si>
  <si>
    <t>82</t>
  </si>
  <si>
    <t>М-33 1шт (лист 20.8)</t>
  </si>
  <si>
    <t>83</t>
  </si>
  <si>
    <t>84</t>
  </si>
  <si>
    <t>М-1 176 шт (лист 487)</t>
  </si>
  <si>
    <t>М-2 21 шт (лист 487)</t>
  </si>
  <si>
    <t>М-3 2 шт (лист 487)</t>
  </si>
  <si>
    <t>М-4 1 шт (лист 487)</t>
  </si>
  <si>
    <t>М-5 1 шт (лист 487)</t>
  </si>
  <si>
    <t>М-6 1 шт (лист 487)</t>
  </si>
  <si>
    <t>М-7 1 шт (лист 487)</t>
  </si>
  <si>
    <t>М-8 169 шт (лист 487)</t>
  </si>
  <si>
    <t>М-9 21 шт (лист 487)</t>
  </si>
  <si>
    <t>М-10 2 шт (лист 487)</t>
  </si>
  <si>
    <t>М-11 1 шт (лист 487)</t>
  </si>
  <si>
    <t>М-12 1 шт (лист 487)</t>
  </si>
  <si>
    <t>М-13 1 шт (лист 487)</t>
  </si>
  <si>
    <t>М-14 128 шт (лист 488)</t>
  </si>
  <si>
    <t>М-15 1 шт (лист 488)</t>
  </si>
  <si>
    <t>М-16 1шт (лист 488)</t>
  </si>
  <si>
    <t>М-17 20шт (лист 488)</t>
  </si>
  <si>
    <t>М-18 1шт (лист 488.1)</t>
  </si>
  <si>
    <t>7
* Материалы заказчика</t>
  </si>
  <si>
    <t>10
* Материалы заказчика</t>
  </si>
  <si>
    <t>11
* Материалы заказчика</t>
  </si>
  <si>
    <t>15
* Материалы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</si>
</sst>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"/>
    <numFmt numFmtId="166" formatCode="0.0000000"/>
    <numFmt numFmtId="167" formatCode="0.000000"/>
    <numFmt numFmtId="168" formatCode="0.000"/>
    <numFmt numFmtId="169" formatCode="#,##0.000"/>
  </numFmts>
  <fonts count="25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1" fillId="0" borderId="0"/>
    <xf numFmtId="0" fontId="22" fillId="0" borderId="0"/>
  </cellStyleXfs>
  <cellXfs count="270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/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164" fontId="12" fillId="0" borderId="3" xfId="1" applyNumberFormat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7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168" fontId="12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5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6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67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wrapText="1"/>
    </xf>
    <xf numFmtId="49" fontId="14" fillId="0" borderId="0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left" vertical="center" wrapText="1"/>
    </xf>
    <xf numFmtId="168" fontId="12" fillId="0" borderId="0" xfId="1" applyNumberFormat="1" applyFont="1" applyBorder="1" applyAlignment="1">
      <alignment horizontal="center" vertical="top" wrapText="1"/>
    </xf>
    <xf numFmtId="165" fontId="19" fillId="0" borderId="0" xfId="1" applyNumberFormat="1" applyFont="1" applyBorder="1" applyAlignment="1">
      <alignment horizontal="center" vertical="top" wrapText="1"/>
    </xf>
    <xf numFmtId="166" fontId="19" fillId="0" borderId="0" xfId="1" applyNumberFormat="1" applyFont="1" applyBorder="1" applyAlignment="1">
      <alignment horizontal="center" vertical="top" wrapText="1"/>
    </xf>
    <xf numFmtId="49" fontId="18" fillId="0" borderId="0" xfId="1" applyNumberFormat="1" applyFont="1" applyBorder="1" applyAlignment="1">
      <alignment horizontal="left" vertical="top" wrapText="1"/>
    </xf>
    <xf numFmtId="164" fontId="12" fillId="0" borderId="0" xfId="1" applyNumberFormat="1" applyFont="1" applyBorder="1" applyAlignment="1">
      <alignment horizontal="center" vertical="top" wrapText="1"/>
    </xf>
    <xf numFmtId="168" fontId="19" fillId="0" borderId="0" xfId="1" applyNumberFormat="1" applyFont="1" applyBorder="1" applyAlignment="1">
      <alignment horizontal="center" vertical="top" wrapText="1"/>
    </xf>
    <xf numFmtId="167" fontId="19" fillId="0" borderId="0" xfId="1" applyNumberFormat="1" applyFont="1" applyBorder="1" applyAlignment="1">
      <alignment horizontal="center" vertical="top" wrapText="1"/>
    </xf>
    <xf numFmtId="2" fontId="12" fillId="0" borderId="0" xfId="1" applyNumberFormat="1" applyFont="1" applyBorder="1" applyAlignment="1">
      <alignment horizontal="center" vertical="top" wrapText="1"/>
    </xf>
    <xf numFmtId="1" fontId="19" fillId="0" borderId="0" xfId="1" applyNumberFormat="1" applyFont="1" applyBorder="1" applyAlignment="1">
      <alignment horizontal="center" vertical="top" wrapText="1"/>
    </xf>
    <xf numFmtId="49" fontId="16" fillId="0" borderId="0" xfId="1" applyNumberFormat="1" applyFont="1" applyBorder="1" applyAlignment="1">
      <alignment horizontal="left" vertical="center" wrapText="1"/>
    </xf>
    <xf numFmtId="167" fontId="12" fillId="0" borderId="0" xfId="1" applyNumberFormat="1" applyFont="1" applyBorder="1" applyAlignment="1">
      <alignment horizontal="center" vertical="top" wrapText="1"/>
    </xf>
    <xf numFmtId="1" fontId="12" fillId="0" borderId="0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4" fontId="19" fillId="0" borderId="3" xfId="1" applyNumberFormat="1" applyFont="1" applyBorder="1" applyAlignment="1">
      <alignment horizontal="center" vertical="top" wrapText="1"/>
    </xf>
    <xf numFmtId="2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9" fillId="3" borderId="12" xfId="0" quotePrefix="1" applyNumberFormat="1" applyFont="1" applyFill="1" applyBorder="1" applyAlignment="1">
      <alignment horizontal="center" vertical="center"/>
    </xf>
    <xf numFmtId="0" fontId="9" fillId="4" borderId="11" xfId="0" applyFont="1" applyFill="1" applyBorder="1"/>
    <xf numFmtId="0" fontId="9" fillId="3" borderId="16" xfId="0" quotePrefix="1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justify" vertical="center"/>
    </xf>
    <xf numFmtId="0" fontId="9" fillId="4" borderId="1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4" fontId="9" fillId="4" borderId="3" xfId="0" applyNumberFormat="1" applyFont="1" applyFill="1" applyBorder="1"/>
    <xf numFmtId="4" fontId="9" fillId="4" borderId="8" xfId="0" applyNumberFormat="1" applyFont="1" applyFill="1" applyBorder="1"/>
    <xf numFmtId="4" fontId="9" fillId="4" borderId="17" xfId="0" applyNumberFormat="1" applyFont="1" applyFill="1" applyBorder="1"/>
    <xf numFmtId="4" fontId="9" fillId="4" borderId="18" xfId="0" applyNumberFormat="1" applyFont="1" applyFill="1" applyBorder="1"/>
    <xf numFmtId="4" fontId="9" fillId="4" borderId="11" xfId="0" applyNumberFormat="1" applyFont="1" applyFill="1" applyBorder="1" applyAlignment="1"/>
    <xf numFmtId="169" fontId="12" fillId="0" borderId="3" xfId="1" applyNumberFormat="1" applyFont="1" applyBorder="1" applyAlignment="1">
      <alignment horizontal="center" vertical="top" wrapText="1"/>
    </xf>
    <xf numFmtId="4" fontId="12" fillId="0" borderId="3" xfId="1" applyNumberFormat="1" applyFont="1" applyBorder="1" applyAlignment="1">
      <alignment horizontal="center" vertical="top" wrapText="1"/>
    </xf>
    <xf numFmtId="49" fontId="18" fillId="5" borderId="3" xfId="1" applyNumberFormat="1" applyFont="1" applyFill="1" applyBorder="1" applyAlignment="1">
      <alignment horizontal="left" vertical="top" wrapText="1"/>
    </xf>
    <xf numFmtId="49" fontId="12" fillId="5" borderId="3" xfId="1" applyNumberFormat="1" applyFont="1" applyFill="1" applyBorder="1" applyAlignment="1">
      <alignment horizontal="center" vertical="top" wrapText="1"/>
    </xf>
    <xf numFmtId="2" fontId="12" fillId="5" borderId="3" xfId="1" applyNumberFormat="1" applyFont="1" applyFill="1" applyBorder="1" applyAlignment="1">
      <alignment horizontal="center" vertical="top" wrapText="1"/>
    </xf>
    <xf numFmtId="4" fontId="12" fillId="5" borderId="3" xfId="1" applyNumberFormat="1" applyFont="1" applyFill="1" applyBorder="1" applyAlignment="1">
      <alignment horizontal="center" vertical="top" wrapText="1"/>
    </xf>
    <xf numFmtId="4" fontId="18" fillId="0" borderId="3" xfId="1" applyNumberFormat="1" applyFont="1" applyBorder="1" applyAlignment="1">
      <alignment vertical="top" wrapText="1"/>
    </xf>
    <xf numFmtId="1" fontId="19" fillId="5" borderId="3" xfId="1" applyNumberFormat="1" applyFont="1" applyFill="1" applyBorder="1" applyAlignment="1">
      <alignment horizontal="center" vertical="top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2" fillId="6" borderId="3" xfId="1" applyNumberFormat="1" applyFont="1" applyFill="1" applyBorder="1" applyAlignment="1">
      <alignment horizontal="center" vertical="top" wrapText="1"/>
    </xf>
    <xf numFmtId="49" fontId="18" fillId="6" borderId="3" xfId="1" applyNumberFormat="1" applyFont="1" applyFill="1" applyBorder="1" applyAlignment="1">
      <alignment horizontal="left" vertical="top" wrapText="1"/>
    </xf>
    <xf numFmtId="2" fontId="12" fillId="6" borderId="3" xfId="1" applyNumberFormat="1" applyFont="1" applyFill="1" applyBorder="1" applyAlignment="1">
      <alignment horizontal="center" vertical="top" wrapText="1"/>
    </xf>
    <xf numFmtId="4" fontId="12" fillId="6" borderId="3" xfId="1" applyNumberFormat="1" applyFont="1" applyFill="1" applyBorder="1" applyAlignment="1">
      <alignment horizontal="center" vertical="top" wrapText="1"/>
    </xf>
    <xf numFmtId="4" fontId="12" fillId="0" borderId="0" xfId="1" applyNumberFormat="1" applyFont="1"/>
    <xf numFmtId="0" fontId="2" fillId="2" borderId="2" xfId="0" applyFont="1" applyFill="1" applyBorder="1" applyAlignment="1">
      <alignment horizontal="center" vertical="center" wrapText="1"/>
    </xf>
    <xf numFmtId="4" fontId="9" fillId="4" borderId="15" xfId="0" applyNumberFormat="1" applyFont="1" applyFill="1" applyBorder="1" applyAlignment="1">
      <alignment horizontal="center" vertical="center"/>
    </xf>
    <xf numFmtId="4" fontId="9" fillId="4" borderId="14" xfId="0" applyNumberFormat="1" applyFont="1" applyFill="1" applyBorder="1" applyAlignment="1">
      <alignment horizontal="center" vertical="center"/>
    </xf>
    <xf numFmtId="4" fontId="9" fillId="4" borderId="3" xfId="0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0" fillId="0" borderId="1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0" fontId="12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49" fontId="18" fillId="0" borderId="15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4" xfId="1" applyNumberFormat="1" applyFont="1" applyBorder="1" applyAlignment="1">
      <alignment horizontal="left" vertical="top" wrapText="1"/>
    </xf>
    <xf numFmtId="0" fontId="12" fillId="5" borderId="3" xfId="1" applyFont="1" applyFill="1" applyBorder="1" applyAlignment="1">
      <alignment horizontal="left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49" fontId="16" fillId="0" borderId="3" xfId="1" applyNumberFormat="1" applyFont="1" applyBorder="1" applyAlignment="1">
      <alignment horizontal="center" vertical="center"/>
    </xf>
    <xf numFmtId="0" fontId="13" fillId="0" borderId="4" xfId="1" applyFont="1" applyBorder="1" applyAlignment="1">
      <alignment horizontal="center" wrapText="1"/>
    </xf>
    <xf numFmtId="49" fontId="14" fillId="0" borderId="13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0" fontId="12" fillId="6" borderId="3" xfId="1" applyFont="1" applyFill="1" applyBorder="1" applyAlignment="1">
      <alignment horizontal="left" vertical="top" wrapText="1"/>
    </xf>
    <xf numFmtId="49" fontId="14" fillId="0" borderId="0" xfId="1" applyNumberFormat="1" applyFont="1" applyBorder="1" applyAlignment="1">
      <alignment horizontal="center" vertical="center"/>
    </xf>
    <xf numFmtId="49" fontId="14" fillId="0" borderId="0" xfId="1" applyNumberFormat="1" applyFont="1" applyAlignment="1">
      <alignment horizontal="center" vertical="center"/>
    </xf>
    <xf numFmtId="49" fontId="12" fillId="0" borderId="3" xfId="1" applyNumberFormat="1" applyFont="1" applyBorder="1" applyAlignment="1">
      <alignment horizontal="center" vertical="center"/>
    </xf>
    <xf numFmtId="49" fontId="18" fillId="0" borderId="3" xfId="1" applyNumberFormat="1" applyFont="1" applyBorder="1" applyAlignment="1">
      <alignment horizontal="left" vertical="center"/>
    </xf>
    <xf numFmtId="168" fontId="12" fillId="0" borderId="0" xfId="1" applyNumberFormat="1" applyFont="1" applyBorder="1" applyAlignment="1">
      <alignment horizontal="center" vertical="center"/>
    </xf>
    <xf numFmtId="165" fontId="19" fillId="0" borderId="0" xfId="1" applyNumberFormat="1" applyFont="1" applyBorder="1" applyAlignment="1">
      <alignment horizontal="center" vertical="center"/>
    </xf>
    <xf numFmtId="166" fontId="19" fillId="0" borderId="0" xfId="1" applyNumberFormat="1" applyFont="1" applyBorder="1" applyAlignment="1">
      <alignment horizontal="center" vertical="center"/>
    </xf>
    <xf numFmtId="164" fontId="12" fillId="0" borderId="0" xfId="1" applyNumberFormat="1" applyFont="1" applyBorder="1" applyAlignment="1">
      <alignment horizontal="center" vertical="center"/>
    </xf>
    <xf numFmtId="168" fontId="19" fillId="0" borderId="0" xfId="1" applyNumberFormat="1" applyFont="1" applyBorder="1" applyAlignment="1">
      <alignment horizontal="center" vertical="center"/>
    </xf>
    <xf numFmtId="167" fontId="19" fillId="0" borderId="0" xfId="1" applyNumberFormat="1" applyFont="1" applyBorder="1" applyAlignment="1">
      <alignment horizontal="center" vertical="center"/>
    </xf>
    <xf numFmtId="2" fontId="12" fillId="0" borderId="0" xfId="1" applyNumberFormat="1" applyFont="1" applyBorder="1" applyAlignment="1">
      <alignment horizontal="center" vertical="center"/>
    </xf>
    <xf numFmtId="1" fontId="19" fillId="0" borderId="0" xfId="1" applyNumberFormat="1" applyFont="1" applyBorder="1" applyAlignment="1">
      <alignment horizontal="center" vertical="center"/>
    </xf>
    <xf numFmtId="167" fontId="12" fillId="0" borderId="0" xfId="1" applyNumberFormat="1" applyFont="1" applyBorder="1" applyAlignment="1">
      <alignment horizontal="center" vertical="center"/>
    </xf>
    <xf numFmtId="1" fontId="12" fillId="0" borderId="0" xfId="1" applyNumberFormat="1" applyFont="1" applyBorder="1" applyAlignment="1">
      <alignment horizontal="center" vertical="center"/>
    </xf>
    <xf numFmtId="49" fontId="14" fillId="0" borderId="13" xfId="1" applyNumberFormat="1" applyFont="1" applyBorder="1" applyAlignment="1">
      <alignment horizontal="centerContinuous" vertical="center"/>
    </xf>
    <xf numFmtId="49" fontId="14" fillId="0" borderId="13" xfId="1" applyNumberFormat="1" applyFont="1" applyBorder="1" applyAlignment="1">
      <alignment horizontal="centerContinuous" vertical="center" wrapText="1"/>
    </xf>
    <xf numFmtId="49" fontId="14" fillId="0" borderId="0" xfId="1" applyNumberFormat="1" applyFont="1" applyAlignment="1">
      <alignment horizontal="centerContinuous" vertical="center"/>
    </xf>
    <xf numFmtId="49" fontId="14" fillId="0" borderId="0" xfId="1" applyNumberFormat="1" applyFont="1" applyAlignment="1">
      <alignment horizontal="centerContinuous" vertical="center" wrapText="1"/>
    </xf>
    <xf numFmtId="49" fontId="23" fillId="0" borderId="3" xfId="1" applyNumberFormat="1" applyFont="1" applyBorder="1" applyAlignment="1">
      <alignment horizontal="center" vertical="center"/>
    </xf>
    <xf numFmtId="49" fontId="23" fillId="0" borderId="3" xfId="1" applyNumberFormat="1" applyFont="1" applyFill="1" applyBorder="1" applyAlignment="1">
      <alignment horizontal="center" vertical="center"/>
    </xf>
    <xf numFmtId="49" fontId="23" fillId="0" borderId="3" xfId="1" applyNumberFormat="1" applyFont="1" applyFill="1" applyBorder="1" applyAlignment="1">
      <alignment horizontal="left" vertical="center" wrapText="1"/>
    </xf>
    <xf numFmtId="4" fontId="23" fillId="0" borderId="3" xfId="1" applyNumberFormat="1" applyFont="1" applyFill="1" applyBorder="1" applyAlignment="1">
      <alignment horizontal="center" vertical="center"/>
    </xf>
    <xf numFmtId="49" fontId="23" fillId="0" borderId="3" xfId="1" applyNumberFormat="1" applyFont="1" applyFill="1" applyBorder="1" applyAlignment="1">
      <alignment horizontal="center" vertical="center" wrapText="1"/>
    </xf>
    <xf numFmtId="168" fontId="23" fillId="0" borderId="3" xfId="1" applyNumberFormat="1" applyFont="1" applyFill="1" applyBorder="1" applyAlignment="1">
      <alignment horizontal="center" vertical="center" wrapText="1"/>
    </xf>
    <xf numFmtId="164" fontId="23" fillId="0" borderId="3" xfId="1" applyNumberFormat="1" applyFont="1" applyFill="1" applyBorder="1" applyAlignment="1">
      <alignment horizontal="center" vertical="center" wrapText="1"/>
    </xf>
    <xf numFmtId="2" fontId="23" fillId="0" borderId="3" xfId="1" applyNumberFormat="1" applyFont="1" applyFill="1" applyBorder="1" applyAlignment="1">
      <alignment horizontal="center" vertical="center" wrapText="1"/>
    </xf>
    <xf numFmtId="1" fontId="23" fillId="0" borderId="3" xfId="1" applyNumberFormat="1" applyFont="1" applyFill="1" applyBorder="1" applyAlignment="1">
      <alignment horizontal="center" vertical="center" wrapText="1"/>
    </xf>
    <xf numFmtId="167" fontId="23" fillId="0" borderId="3" xfId="1" applyNumberFormat="1" applyFont="1" applyFill="1" applyBorder="1" applyAlignment="1">
      <alignment horizontal="center" vertical="center" wrapText="1"/>
    </xf>
    <xf numFmtId="49" fontId="12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49" fontId="18" fillId="0" borderId="0" xfId="1" applyNumberFormat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49" fontId="18" fillId="0" borderId="15" xfId="1" applyNumberFormat="1" applyFont="1" applyBorder="1" applyAlignment="1">
      <alignment horizontal="center" vertical="center"/>
    </xf>
    <xf numFmtId="49" fontId="18" fillId="0" borderId="5" xfId="1" applyNumberFormat="1" applyFont="1" applyBorder="1" applyAlignment="1">
      <alignment horizontal="center" vertical="center" wrapText="1"/>
    </xf>
    <xf numFmtId="49" fontId="18" fillId="0" borderId="3" xfId="1" applyNumberFormat="1" applyFont="1" applyBorder="1" applyAlignment="1">
      <alignment horizontal="center" vertical="center" wrapText="1"/>
    </xf>
    <xf numFmtId="49" fontId="18" fillId="0" borderId="3" xfId="1" applyNumberFormat="1" applyFont="1" applyBorder="1" applyAlignment="1">
      <alignment horizontal="center" vertical="center"/>
    </xf>
    <xf numFmtId="4" fontId="18" fillId="0" borderId="3" xfId="1" applyNumberFormat="1" applyFont="1" applyBorder="1" applyAlignment="1">
      <alignment horizontal="center" vertical="center"/>
    </xf>
    <xf numFmtId="4" fontId="12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23" fillId="0" borderId="3" xfId="1" applyFont="1" applyFill="1" applyBorder="1" applyAlignment="1">
      <alignment horizontal="left" vertical="center" wrapText="1"/>
    </xf>
    <xf numFmtId="0" fontId="23" fillId="0" borderId="0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49" fontId="24" fillId="0" borderId="0" xfId="1" applyNumberFormat="1" applyFont="1" applyAlignment="1">
      <alignment horizontal="center" vertical="center"/>
    </xf>
    <xf numFmtId="49" fontId="18" fillId="0" borderId="0" xfId="1" applyNumberFormat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49" fontId="12" fillId="0" borderId="3" xfId="1" applyNumberFormat="1" applyFont="1" applyBorder="1" applyAlignment="1">
      <alignment horizontal="center" vertical="center" wrapText="1"/>
    </xf>
    <xf numFmtId="49" fontId="12" fillId="0" borderId="0" xfId="1" applyNumberFormat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49" fontId="12" fillId="0" borderId="0" xfId="1" applyNumberFormat="1" applyFont="1" applyAlignment="1">
      <alignment horizontal="centerContinuous" vertical="center"/>
    </xf>
    <xf numFmtId="49" fontId="12" fillId="0" borderId="0" xfId="1" applyNumberFormat="1" applyFont="1" applyAlignment="1">
      <alignment horizontal="centerContinuous" vertical="center" wrapText="1"/>
    </xf>
    <xf numFmtId="0" fontId="23" fillId="0" borderId="4" xfId="1" applyFont="1" applyBorder="1" applyAlignment="1">
      <alignment horizontal="centerContinuous" vertical="center"/>
    </xf>
    <xf numFmtId="0" fontId="23" fillId="0" borderId="4" xfId="1" applyFont="1" applyBorder="1" applyAlignment="1">
      <alignment horizontal="centerContinuous" vertical="center" wrapText="1"/>
    </xf>
    <xf numFmtId="49" fontId="24" fillId="0" borderId="0" xfId="1" applyNumberFormat="1" applyFont="1" applyAlignment="1">
      <alignment horizontal="centerContinuous" vertical="center"/>
    </xf>
    <xf numFmtId="49" fontId="24" fillId="0" borderId="0" xfId="1" applyNumberFormat="1" applyFont="1" applyAlignment="1">
      <alignment horizontal="centerContinuous" vertical="center" wrapText="1"/>
    </xf>
    <xf numFmtId="0" fontId="12" fillId="0" borderId="0" xfId="1" applyFont="1" applyAlignment="1">
      <alignment horizontal="centerContinuous" vertical="center"/>
    </xf>
    <xf numFmtId="0" fontId="12" fillId="0" borderId="0" xfId="1" applyFont="1" applyAlignment="1">
      <alignment horizontal="centerContinuous" vertical="center" wrapText="1"/>
    </xf>
    <xf numFmtId="49" fontId="24" fillId="0" borderId="3" xfId="1" applyNumberFormat="1" applyFont="1" applyFill="1" applyBorder="1" applyAlignment="1">
      <alignment horizontal="left" vertical="center"/>
    </xf>
    <xf numFmtId="49" fontId="24" fillId="0" borderId="3" xfId="1" applyNumberFormat="1" applyFont="1" applyFill="1" applyBorder="1" applyAlignment="1">
      <alignment horizontal="left" vertical="center" wrapText="1"/>
    </xf>
    <xf numFmtId="49" fontId="24" fillId="0" borderId="3" xfId="1" applyNumberFormat="1" applyFont="1" applyFill="1" applyBorder="1" applyAlignment="1">
      <alignment horizontal="center" vertical="center" wrapText="1"/>
    </xf>
    <xf numFmtId="4" fontId="24" fillId="0" borderId="3" xfId="1" applyNumberFormat="1" applyFont="1" applyFill="1" applyBorder="1" applyAlignment="1">
      <alignment horizontal="center" vertical="center"/>
    </xf>
    <xf numFmtId="0" fontId="24" fillId="0" borderId="3" xfId="1" applyFont="1" applyFill="1" applyBorder="1" applyAlignment="1">
      <alignment horizontal="left" vertical="center" wrapText="1"/>
    </xf>
    <xf numFmtId="2" fontId="24" fillId="0" borderId="3" xfId="1" applyNumberFormat="1" applyFont="1" applyFill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/>
    </xf>
    <xf numFmtId="1" fontId="24" fillId="0" borderId="3" xfId="1" applyNumberFormat="1" applyFont="1" applyFill="1" applyBorder="1" applyAlignment="1">
      <alignment horizontal="center" vertical="center" wrapText="1"/>
    </xf>
    <xf numFmtId="1" fontId="20" fillId="0" borderId="0" xfId="1" applyNumberFormat="1" applyFont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1" fontId="18" fillId="0" borderId="0" xfId="1" applyNumberFormat="1" applyFont="1" applyBorder="1" applyAlignment="1">
      <alignment horizontal="center" vertical="center"/>
    </xf>
    <xf numFmtId="168" fontId="24" fillId="0" borderId="3" xfId="1" applyNumberFormat="1" applyFont="1" applyFill="1" applyBorder="1" applyAlignment="1">
      <alignment horizontal="center" vertical="center" wrapText="1"/>
    </xf>
    <xf numFmtId="165" fontId="20" fillId="0" borderId="0" xfId="1" applyNumberFormat="1" applyFont="1" applyBorder="1" applyAlignment="1">
      <alignment horizontal="center" vertical="center"/>
    </xf>
    <xf numFmtId="164" fontId="24" fillId="0" borderId="3" xfId="1" applyNumberFormat="1" applyFont="1" applyFill="1" applyBorder="1" applyAlignment="1">
      <alignment horizontal="center" vertical="center" wrapText="1"/>
    </xf>
    <xf numFmtId="166" fontId="20" fillId="0" borderId="0" xfId="1" applyNumberFormat="1" applyFont="1" applyBorder="1" applyAlignment="1">
      <alignment horizontal="center" vertical="center"/>
    </xf>
    <xf numFmtId="168" fontId="18" fillId="0" borderId="0" xfId="1" applyNumberFormat="1" applyFont="1" applyBorder="1" applyAlignment="1">
      <alignment horizontal="center" vertical="center"/>
    </xf>
    <xf numFmtId="49" fontId="19" fillId="0" borderId="3" xfId="1" applyNumberFormat="1" applyFont="1" applyFill="1" applyBorder="1" applyAlignment="1">
      <alignment horizontal="left" vertical="center" wrapText="1"/>
    </xf>
    <xf numFmtId="0" fontId="19" fillId="0" borderId="3" xfId="1" applyFont="1" applyFill="1" applyBorder="1" applyAlignment="1">
      <alignment horizontal="left" vertical="center" wrapText="1"/>
    </xf>
    <xf numFmtId="49" fontId="19" fillId="0" borderId="3" xfId="1" applyNumberFormat="1" applyFont="1" applyFill="1" applyBorder="1" applyAlignment="1">
      <alignment horizontal="center" vertical="center" wrapText="1"/>
    </xf>
    <xf numFmtId="168" fontId="19" fillId="0" borderId="3" xfId="1" applyNumberFormat="1" applyFont="1" applyFill="1" applyBorder="1" applyAlignment="1">
      <alignment horizontal="center" vertical="center" wrapText="1"/>
    </xf>
    <xf numFmtId="4" fontId="19" fillId="0" borderId="3" xfId="1" applyNumberFormat="1" applyFont="1" applyFill="1" applyBorder="1" applyAlignment="1">
      <alignment horizontal="center" vertical="center"/>
    </xf>
    <xf numFmtId="164" fontId="19" fillId="0" borderId="3" xfId="1" applyNumberFormat="1" applyFont="1" applyFill="1" applyBorder="1" applyAlignment="1">
      <alignment horizontal="center" vertical="center" wrapText="1"/>
    </xf>
    <xf numFmtId="164" fontId="19" fillId="0" borderId="0" xfId="1" applyNumberFormat="1" applyFont="1" applyBorder="1" applyAlignment="1">
      <alignment horizontal="center" vertical="center"/>
    </xf>
    <xf numFmtId="2" fontId="19" fillId="0" borderId="3" xfId="1" applyNumberFormat="1" applyFont="1" applyFill="1" applyBorder="1" applyAlignment="1">
      <alignment horizontal="center" vertical="center" wrapText="1"/>
    </xf>
    <xf numFmtId="2" fontId="19" fillId="0" borderId="0" xfId="1" applyNumberFormat="1" applyFont="1" applyBorder="1" applyAlignment="1">
      <alignment horizontal="center" vertical="center"/>
    </xf>
    <xf numFmtId="49" fontId="23" fillId="0" borderId="0" xfId="1" applyNumberFormat="1" applyFont="1" applyAlignment="1">
      <alignment horizontal="centerContinuous" vertical="center"/>
    </xf>
    <xf numFmtId="49" fontId="23" fillId="0" borderId="0" xfId="1" applyNumberFormat="1" applyFont="1" applyAlignment="1">
      <alignment horizontal="centerContinuous" vertical="center" wrapText="1"/>
    </xf>
    <xf numFmtId="49" fontId="23" fillId="0" borderId="0" xfId="1" applyNumberFormat="1" applyFont="1" applyAlignment="1">
      <alignment horizontal="center" vertical="center"/>
    </xf>
    <xf numFmtId="0" fontId="23" fillId="0" borderId="0" xfId="1" applyFont="1" applyAlignment="1">
      <alignment horizontal="centerContinuous" vertical="center"/>
    </xf>
    <xf numFmtId="0" fontId="23" fillId="0" borderId="0" xfId="1" applyFont="1" applyAlignment="1">
      <alignment horizontal="centerContinuous" vertical="center" wrapText="1"/>
    </xf>
    <xf numFmtId="49" fontId="24" fillId="0" borderId="3" xfId="1" applyNumberFormat="1" applyFont="1" applyBorder="1" applyAlignment="1">
      <alignment horizontal="center" vertical="center" wrapText="1"/>
    </xf>
    <xf numFmtId="49" fontId="24" fillId="0" borderId="0" xfId="1" applyNumberFormat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49" fontId="23" fillId="0" borderId="3" xfId="1" applyNumberFormat="1" applyFont="1" applyBorder="1" applyAlignment="1">
      <alignment horizontal="center" vertical="center" wrapText="1"/>
    </xf>
    <xf numFmtId="49" fontId="23" fillId="0" borderId="0" xfId="1" applyNumberFormat="1" applyFont="1" applyBorder="1" applyAlignment="1">
      <alignment horizontal="center" vertical="center"/>
    </xf>
    <xf numFmtId="49" fontId="24" fillId="0" borderId="3" xfId="1" applyNumberFormat="1" applyFont="1" applyBorder="1" applyAlignment="1">
      <alignment horizontal="left" vertical="center"/>
    </xf>
    <xf numFmtId="49" fontId="24" fillId="0" borderId="3" xfId="1" applyNumberFormat="1" applyFont="1" applyBorder="1" applyAlignment="1">
      <alignment horizontal="center" vertical="center"/>
    </xf>
    <xf numFmtId="49" fontId="24" fillId="0" borderId="0" xfId="1" applyNumberFormat="1" applyFont="1" applyBorder="1" applyAlignment="1">
      <alignment horizontal="center" vertical="center"/>
    </xf>
    <xf numFmtId="0" fontId="24" fillId="0" borderId="0" xfId="1" applyFont="1" applyAlignment="1">
      <alignment horizontal="center" vertical="center"/>
    </xf>
    <xf numFmtId="166" fontId="23" fillId="0" borderId="0" xfId="1" applyNumberFormat="1" applyFont="1" applyBorder="1" applyAlignment="1">
      <alignment horizontal="center" vertical="center"/>
    </xf>
    <xf numFmtId="167" fontId="23" fillId="0" borderId="0" xfId="1" applyNumberFormat="1" applyFont="1" applyBorder="1" applyAlignment="1">
      <alignment horizontal="center" vertical="center"/>
    </xf>
    <xf numFmtId="2" fontId="23" fillId="0" borderId="0" xfId="1" applyNumberFormat="1" applyFont="1" applyBorder="1" applyAlignment="1">
      <alignment horizontal="center" vertical="center"/>
    </xf>
    <xf numFmtId="1" fontId="23" fillId="0" borderId="0" xfId="1" applyNumberFormat="1" applyFont="1" applyBorder="1" applyAlignment="1">
      <alignment horizontal="center" vertical="center"/>
    </xf>
    <xf numFmtId="2" fontId="24" fillId="0" borderId="0" xfId="1" applyNumberFormat="1" applyFont="1" applyBorder="1" applyAlignment="1">
      <alignment horizontal="center" vertical="center"/>
    </xf>
    <xf numFmtId="1" fontId="24" fillId="0" borderId="0" xfId="1" applyNumberFormat="1" applyFont="1" applyBorder="1" applyAlignment="1">
      <alignment horizontal="center" vertical="center"/>
    </xf>
    <xf numFmtId="49" fontId="24" fillId="0" borderId="15" xfId="1" applyNumberFormat="1" applyFont="1" applyBorder="1" applyAlignment="1">
      <alignment horizontal="center" vertical="center"/>
    </xf>
    <xf numFmtId="49" fontId="24" fillId="0" borderId="5" xfId="1" applyNumberFormat="1" applyFont="1" applyBorder="1" applyAlignment="1">
      <alignment horizontal="center" vertical="center" wrapText="1"/>
    </xf>
    <xf numFmtId="4" fontId="24" fillId="0" borderId="3" xfId="1" applyNumberFormat="1" applyFont="1" applyBorder="1" applyAlignment="1">
      <alignment horizontal="center" vertical="center"/>
    </xf>
    <xf numFmtId="49" fontId="23" fillId="0" borderId="0" xfId="1" applyNumberFormat="1" applyFont="1" applyAlignment="1">
      <alignment horizontal="center" vertical="center" wrapText="1"/>
    </xf>
    <xf numFmtId="4" fontId="23" fillId="0" borderId="0" xfId="1" applyNumberFormat="1" applyFont="1" applyAlignment="1">
      <alignment horizontal="center" vertical="center"/>
    </xf>
    <xf numFmtId="0" fontId="23" fillId="0" borderId="0" xfId="1" applyFont="1" applyAlignment="1">
      <alignment horizontal="center" vertical="center" wrapText="1"/>
    </xf>
    <xf numFmtId="4" fontId="9" fillId="4" borderId="7" xfId="0" applyNumberFormat="1" applyFont="1" applyFill="1" applyBorder="1" applyAlignment="1">
      <alignment horizontal="center" vertical="center" wrapText="1"/>
    </xf>
    <xf numFmtId="4" fontId="9" fillId="4" borderId="17" xfId="0" applyNumberFormat="1" applyFont="1" applyFill="1" applyBorder="1" applyAlignment="1">
      <alignment horizontal="center" vertical="center" wrapText="1"/>
    </xf>
    <xf numFmtId="4" fontId="9" fillId="4" borderId="1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0" xfId="0" applyNumberFormat="1" applyFont="1" applyFill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NumberFormat="1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2" fillId="0" borderId="0" xfId="0" applyNumberFormat="1" applyFont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Fill="1" applyAlignment="1">
      <alignment vertical="center" wrapText="1"/>
    </xf>
    <xf numFmtId="0" fontId="9" fillId="4" borderId="11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8" fillId="4" borderId="7" xfId="0" applyFont="1" applyFill="1" applyBorder="1" applyAlignment="1">
      <alignment horizontal="left" vertical="center" wrapText="1"/>
    </xf>
    <xf numFmtId="0" fontId="8" fillId="4" borderId="17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444B92F6-15B4-428F-A9F4-F6187CF5D5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00CD4-FEA5-4E8E-86EF-BB220A34E2EB}">
  <sheetPr>
    <tabColor rgb="FF00B050"/>
    <pageSetUpPr fitToPage="1"/>
  </sheetPr>
  <dimension ref="A1:CP139"/>
  <sheetViews>
    <sheetView workbookViewId="0">
      <pane ySplit="11" topLeftCell="A12" activePane="bottomLeft" state="frozen"/>
      <selection pane="bottomLeft" activeCell="A14" sqref="A14"/>
    </sheetView>
  </sheetViews>
  <sheetFormatPr defaultColWidth="9.140625" defaultRowHeight="11.25" x14ac:dyDescent="0.2"/>
  <cols>
    <col min="1" max="1" width="15" style="166" customWidth="1"/>
    <col min="2" max="2" width="25.7109375" style="175" customWidth="1"/>
    <col min="3" max="3" width="72" style="175" customWidth="1"/>
    <col min="4" max="4" width="12.85546875" style="175" customWidth="1"/>
    <col min="5" max="5" width="12.42578125" style="175" customWidth="1"/>
    <col min="6" max="6" width="16.140625" style="166" customWidth="1"/>
    <col min="7" max="7" width="16" style="166" customWidth="1"/>
    <col min="8" max="8" width="16.140625" style="166" customWidth="1"/>
    <col min="9" max="29" width="17.42578125" style="166" customWidth="1"/>
    <col min="30" max="65" width="190.7109375" style="166" customWidth="1"/>
    <col min="66" max="70" width="50.5703125" style="166" customWidth="1"/>
    <col min="71" max="83" width="127.42578125" style="166" customWidth="1"/>
    <col min="84" max="84" width="190.7109375" style="166" customWidth="1"/>
    <col min="85" max="85" width="34.140625" style="166" customWidth="1"/>
    <col min="86" max="88" width="161.5703125" style="166" customWidth="1"/>
    <col min="89" max="89" width="131.5703125" style="166" customWidth="1"/>
    <col min="90" max="90" width="190.7109375" style="166" customWidth="1"/>
    <col min="91" max="94" width="131.5703125" style="166" customWidth="1"/>
    <col min="95" max="16384" width="9.140625" style="166"/>
  </cols>
  <sheetData>
    <row r="1" spans="1:94" x14ac:dyDescent="0.2">
      <c r="A1" s="185"/>
      <c r="B1" s="186"/>
      <c r="C1" s="186"/>
      <c r="D1" s="186"/>
      <c r="E1" s="186"/>
      <c r="F1" s="185"/>
      <c r="G1" s="185"/>
      <c r="H1" s="185"/>
      <c r="I1" s="185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</row>
    <row r="2" spans="1:94" x14ac:dyDescent="0.2">
      <c r="A2" s="187" t="s">
        <v>14</v>
      </c>
      <c r="B2" s="188"/>
      <c r="C2" s="188"/>
      <c r="D2" s="188"/>
      <c r="E2" s="188"/>
      <c r="F2" s="187"/>
      <c r="G2" s="187"/>
      <c r="H2" s="187"/>
      <c r="I2" s="18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8" t="s">
        <v>14</v>
      </c>
      <c r="AE2" s="178" t="s">
        <v>15</v>
      </c>
      <c r="AF2" s="178" t="s">
        <v>15</v>
      </c>
      <c r="AG2" s="178" t="s">
        <v>15</v>
      </c>
      <c r="AH2" s="178" t="s">
        <v>15</v>
      </c>
      <c r="AI2" s="178" t="s">
        <v>15</v>
      </c>
      <c r="AJ2" s="178" t="s">
        <v>15</v>
      </c>
      <c r="AK2" s="178" t="s">
        <v>15</v>
      </c>
      <c r="AL2" s="178" t="s">
        <v>15</v>
      </c>
      <c r="AM2" s="178" t="s">
        <v>15</v>
      </c>
      <c r="AN2" s="178" t="s">
        <v>15</v>
      </c>
      <c r="AO2" s="178" t="s">
        <v>15</v>
      </c>
      <c r="AP2" s="178" t="s">
        <v>15</v>
      </c>
      <c r="AQ2" s="178" t="s">
        <v>15</v>
      </c>
      <c r="AR2" s="178" t="s">
        <v>15</v>
      </c>
      <c r="AS2" s="178" t="s">
        <v>15</v>
      </c>
      <c r="AT2" s="178" t="s">
        <v>15</v>
      </c>
      <c r="AU2" s="178" t="s">
        <v>15</v>
      </c>
    </row>
    <row r="3" spans="1:94" x14ac:dyDescent="0.2">
      <c r="A3" s="150" t="s">
        <v>16</v>
      </c>
      <c r="B3" s="151"/>
      <c r="C3" s="151"/>
      <c r="D3" s="151"/>
      <c r="E3" s="151"/>
      <c r="F3" s="150"/>
      <c r="G3" s="150"/>
      <c r="H3" s="150"/>
      <c r="I3" s="150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</row>
    <row r="4" spans="1:94" x14ac:dyDescent="0.2">
      <c r="A4" s="152"/>
      <c r="B4" s="153"/>
      <c r="C4" s="153"/>
      <c r="D4" s="153"/>
      <c r="E4" s="153"/>
      <c r="F4" s="152"/>
      <c r="G4" s="152"/>
      <c r="H4" s="152"/>
      <c r="I4" s="152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</row>
    <row r="5" spans="1:94" x14ac:dyDescent="0.2">
      <c r="A5" s="189" t="s">
        <v>100</v>
      </c>
      <c r="B5" s="190"/>
      <c r="C5" s="190"/>
      <c r="D5" s="190"/>
      <c r="E5" s="190"/>
      <c r="F5" s="189"/>
      <c r="G5" s="189"/>
      <c r="H5" s="189"/>
      <c r="I5" s="18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</row>
    <row r="6" spans="1:94" x14ac:dyDescent="0.2">
      <c r="A6" s="152" t="s">
        <v>18</v>
      </c>
      <c r="B6" s="153"/>
      <c r="C6" s="153"/>
      <c r="D6" s="153"/>
      <c r="E6" s="153"/>
      <c r="F6" s="152"/>
      <c r="G6" s="152"/>
      <c r="H6" s="152"/>
      <c r="I6" s="152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</row>
    <row r="7" spans="1:94" x14ac:dyDescent="0.2">
      <c r="A7" s="187" t="s">
        <v>101</v>
      </c>
      <c r="B7" s="188"/>
      <c r="C7" s="188"/>
      <c r="D7" s="188"/>
      <c r="E7" s="188"/>
      <c r="F7" s="187"/>
      <c r="G7" s="187"/>
      <c r="H7" s="187"/>
      <c r="I7" s="18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V7" s="178" t="s">
        <v>101</v>
      </c>
      <c r="AW7" s="178" t="s">
        <v>15</v>
      </c>
      <c r="AX7" s="178" t="s">
        <v>15</v>
      </c>
      <c r="AY7" s="178" t="s">
        <v>15</v>
      </c>
      <c r="AZ7" s="178" t="s">
        <v>15</v>
      </c>
      <c r="BA7" s="178" t="s">
        <v>15</v>
      </c>
      <c r="BB7" s="178" t="s">
        <v>15</v>
      </c>
      <c r="BC7" s="178" t="s">
        <v>15</v>
      </c>
      <c r="BD7" s="178" t="s">
        <v>15</v>
      </c>
      <c r="BE7" s="178" t="s">
        <v>15</v>
      </c>
      <c r="BF7" s="178" t="s">
        <v>15</v>
      </c>
      <c r="BG7" s="178" t="s">
        <v>15</v>
      </c>
      <c r="BH7" s="178" t="s">
        <v>15</v>
      </c>
      <c r="BI7" s="178" t="s">
        <v>15</v>
      </c>
      <c r="BJ7" s="178" t="s">
        <v>15</v>
      </c>
      <c r="BK7" s="178" t="s">
        <v>15</v>
      </c>
      <c r="BL7" s="178" t="s">
        <v>15</v>
      </c>
      <c r="BM7" s="178" t="s">
        <v>15</v>
      </c>
    </row>
    <row r="8" spans="1:94" x14ac:dyDescent="0.2">
      <c r="A8" s="150" t="s">
        <v>20</v>
      </c>
      <c r="B8" s="151"/>
      <c r="C8" s="151"/>
      <c r="D8" s="151"/>
      <c r="E8" s="151"/>
      <c r="F8" s="150"/>
      <c r="G8" s="150"/>
      <c r="H8" s="150"/>
      <c r="I8" s="150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</row>
    <row r="9" spans="1:94" x14ac:dyDescent="0.2">
      <c r="A9" s="191"/>
      <c r="B9" s="192"/>
      <c r="C9" s="192"/>
      <c r="D9" s="192"/>
      <c r="E9" s="192"/>
      <c r="F9" s="191"/>
      <c r="G9" s="191"/>
      <c r="H9" s="191"/>
      <c r="I9" s="191"/>
    </row>
    <row r="10" spans="1:94" s="181" customFormat="1" ht="34.5" customHeight="1" x14ac:dyDescent="0.2">
      <c r="A10" s="171" t="s">
        <v>0</v>
      </c>
      <c r="B10" s="171" t="s">
        <v>21</v>
      </c>
      <c r="C10" s="171" t="s">
        <v>22</v>
      </c>
      <c r="D10" s="171" t="s">
        <v>23</v>
      </c>
      <c r="E10" s="171" t="s">
        <v>24</v>
      </c>
      <c r="F10" s="171" t="s">
        <v>119</v>
      </c>
      <c r="G10" s="171" t="s">
        <v>116</v>
      </c>
      <c r="H10" s="171" t="s">
        <v>118</v>
      </c>
      <c r="I10" s="171" t="s">
        <v>117</v>
      </c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</row>
    <row r="11" spans="1:94" x14ac:dyDescent="0.2">
      <c r="A11" s="138">
        <v>1</v>
      </c>
      <c r="B11" s="182">
        <v>2</v>
      </c>
      <c r="C11" s="182">
        <v>3</v>
      </c>
      <c r="D11" s="182">
        <v>4</v>
      </c>
      <c r="E11" s="182">
        <v>5</v>
      </c>
      <c r="F11" s="138">
        <v>6</v>
      </c>
      <c r="G11" s="138">
        <v>7</v>
      </c>
      <c r="H11" s="138">
        <v>8</v>
      </c>
      <c r="I11" s="138">
        <v>9</v>
      </c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</row>
    <row r="12" spans="1:94" s="168" customFormat="1" x14ac:dyDescent="0.2">
      <c r="A12" s="139" t="s">
        <v>25</v>
      </c>
      <c r="B12" s="171"/>
      <c r="C12" s="171"/>
      <c r="D12" s="171"/>
      <c r="E12" s="171"/>
      <c r="F12" s="172"/>
      <c r="G12" s="172"/>
      <c r="H12" s="172"/>
      <c r="I12" s="172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</row>
    <row r="13" spans="1:94" ht="33.75" x14ac:dyDescent="0.2">
      <c r="A13" s="155" t="s">
        <v>26</v>
      </c>
      <c r="B13" s="156" t="s">
        <v>27</v>
      </c>
      <c r="C13" s="156" t="s">
        <v>28</v>
      </c>
      <c r="D13" s="158" t="s">
        <v>29</v>
      </c>
      <c r="E13" s="158">
        <v>3.3469850000000001</v>
      </c>
      <c r="F13" s="157"/>
      <c r="G13" s="157">
        <f>E13*F13</f>
        <v>0</v>
      </c>
      <c r="H13" s="157"/>
      <c r="I13" s="157">
        <f>E13*H13</f>
        <v>0</v>
      </c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CF13" s="168" t="s">
        <v>25</v>
      </c>
    </row>
    <row r="14" spans="1:94" s="184" customFormat="1" ht="33.75" x14ac:dyDescent="0.2">
      <c r="A14" s="211" t="s">
        <v>120</v>
      </c>
      <c r="B14" s="209" t="s">
        <v>30</v>
      </c>
      <c r="C14" s="210" t="s">
        <v>31</v>
      </c>
      <c r="D14" s="211" t="s">
        <v>32</v>
      </c>
      <c r="E14" s="212">
        <v>25.927891299999999</v>
      </c>
      <c r="F14" s="213"/>
      <c r="G14" s="213">
        <f t="shared" ref="G14:G77" si="0">E14*F14</f>
        <v>0</v>
      </c>
      <c r="H14" s="213"/>
      <c r="I14" s="213">
        <f t="shared" ref="I14:I77" si="1">E14*H14</f>
        <v>0</v>
      </c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CF14" s="202"/>
      <c r="CG14" s="184" t="s">
        <v>28</v>
      </c>
    </row>
    <row r="15" spans="1:94" s="184" customFormat="1" ht="33.75" x14ac:dyDescent="0.2">
      <c r="A15" s="211" t="s">
        <v>147</v>
      </c>
      <c r="B15" s="209" t="s">
        <v>33</v>
      </c>
      <c r="C15" s="210" t="s">
        <v>34</v>
      </c>
      <c r="D15" s="211" t="s">
        <v>32</v>
      </c>
      <c r="E15" s="212">
        <v>27.810098400000001</v>
      </c>
      <c r="F15" s="213"/>
      <c r="G15" s="213">
        <f t="shared" si="0"/>
        <v>0</v>
      </c>
      <c r="H15" s="213"/>
      <c r="I15" s="213">
        <f t="shared" si="1"/>
        <v>0</v>
      </c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CF15" s="202"/>
      <c r="CG15" s="184" t="s">
        <v>31</v>
      </c>
    </row>
    <row r="16" spans="1:94" s="184" customFormat="1" ht="33.75" x14ac:dyDescent="0.2">
      <c r="A16" s="155" t="s">
        <v>37</v>
      </c>
      <c r="B16" s="156" t="s">
        <v>160</v>
      </c>
      <c r="C16" s="176" t="s">
        <v>161</v>
      </c>
      <c r="D16" s="158" t="s">
        <v>162</v>
      </c>
      <c r="E16" s="159">
        <v>27.000095999999999</v>
      </c>
      <c r="F16" s="157"/>
      <c r="G16" s="157">
        <f t="shared" si="0"/>
        <v>0</v>
      </c>
      <c r="H16" s="157"/>
      <c r="I16" s="157">
        <f t="shared" si="1"/>
        <v>0</v>
      </c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66"/>
      <c r="BI16" s="166"/>
      <c r="BJ16" s="166"/>
      <c r="BK16" s="166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  <c r="CE16" s="166"/>
      <c r="CF16" s="168"/>
      <c r="CG16" s="166" t="s">
        <v>34</v>
      </c>
      <c r="CH16" s="166"/>
      <c r="CI16" s="166"/>
      <c r="CJ16" s="166"/>
      <c r="CK16" s="166"/>
      <c r="CL16" s="166"/>
      <c r="CM16" s="166"/>
      <c r="CN16" s="166"/>
      <c r="CO16" s="166"/>
      <c r="CP16" s="166"/>
    </row>
    <row r="17" spans="1:94" s="168" customFormat="1" x14ac:dyDescent="0.2">
      <c r="A17" s="193" t="s">
        <v>36</v>
      </c>
      <c r="B17" s="194"/>
      <c r="C17" s="194"/>
      <c r="D17" s="195"/>
      <c r="E17" s="195"/>
      <c r="F17" s="196"/>
      <c r="G17" s="196"/>
      <c r="H17" s="196"/>
      <c r="I17" s="196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CK17" s="168" t="s">
        <v>35</v>
      </c>
    </row>
    <row r="18" spans="1:94" ht="33.75" x14ac:dyDescent="0.2">
      <c r="A18" s="155" t="s">
        <v>163</v>
      </c>
      <c r="B18" s="156" t="s">
        <v>27</v>
      </c>
      <c r="C18" s="156" t="s">
        <v>28</v>
      </c>
      <c r="D18" s="158" t="s">
        <v>29</v>
      </c>
      <c r="E18" s="158">
        <v>3.530119</v>
      </c>
      <c r="F18" s="157"/>
      <c r="G18" s="157">
        <f t="shared" si="0"/>
        <v>0</v>
      </c>
      <c r="H18" s="157"/>
      <c r="I18" s="157">
        <f t="shared" si="1"/>
        <v>0</v>
      </c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CF18" s="168" t="s">
        <v>36</v>
      </c>
      <c r="CK18" s="168"/>
    </row>
    <row r="19" spans="1:94" s="184" customFormat="1" ht="33.75" x14ac:dyDescent="0.2">
      <c r="A19" s="211" t="s">
        <v>123</v>
      </c>
      <c r="B19" s="209" t="s">
        <v>30</v>
      </c>
      <c r="C19" s="210" t="s">
        <v>31</v>
      </c>
      <c r="D19" s="211" t="s">
        <v>32</v>
      </c>
      <c r="E19" s="214">
        <v>27.301530199999998</v>
      </c>
      <c r="F19" s="213"/>
      <c r="G19" s="213">
        <f t="shared" si="0"/>
        <v>0</v>
      </c>
      <c r="H19" s="213"/>
      <c r="I19" s="213">
        <f t="shared" si="1"/>
        <v>0</v>
      </c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CF19" s="202"/>
      <c r="CG19" s="184" t="s">
        <v>28</v>
      </c>
      <c r="CK19" s="202"/>
    </row>
    <row r="20" spans="1:94" s="184" customFormat="1" ht="33.75" x14ac:dyDescent="0.2">
      <c r="A20" s="211" t="s">
        <v>276</v>
      </c>
      <c r="B20" s="209" t="s">
        <v>33</v>
      </c>
      <c r="C20" s="210" t="s">
        <v>34</v>
      </c>
      <c r="D20" s="211" t="s">
        <v>32</v>
      </c>
      <c r="E20" s="214">
        <v>40.056260299999998</v>
      </c>
      <c r="F20" s="213"/>
      <c r="G20" s="213">
        <f t="shared" si="0"/>
        <v>0</v>
      </c>
      <c r="H20" s="213"/>
      <c r="I20" s="213">
        <f t="shared" si="1"/>
        <v>0</v>
      </c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CF20" s="202"/>
      <c r="CG20" s="184" t="s">
        <v>31</v>
      </c>
      <c r="CK20" s="202"/>
    </row>
    <row r="21" spans="1:94" s="184" customFormat="1" ht="33.75" x14ac:dyDescent="0.2">
      <c r="A21" s="155" t="s">
        <v>145</v>
      </c>
      <c r="B21" s="156" t="s">
        <v>160</v>
      </c>
      <c r="C21" s="176" t="s">
        <v>161</v>
      </c>
      <c r="D21" s="158" t="s">
        <v>162</v>
      </c>
      <c r="E21" s="160">
        <v>38.889572999999999</v>
      </c>
      <c r="F21" s="157"/>
      <c r="G21" s="157">
        <f t="shared" si="0"/>
        <v>0</v>
      </c>
      <c r="H21" s="157"/>
      <c r="I21" s="157">
        <f t="shared" si="1"/>
        <v>0</v>
      </c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6"/>
      <c r="BA21" s="166"/>
      <c r="BB21" s="166"/>
      <c r="BC21" s="166"/>
      <c r="BD21" s="166"/>
      <c r="BE21" s="166"/>
      <c r="BF21" s="166"/>
      <c r="BG21" s="166"/>
      <c r="BH21" s="166"/>
      <c r="BI21" s="166"/>
      <c r="BJ21" s="166"/>
      <c r="BK21" s="166"/>
      <c r="BL21" s="166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  <c r="BW21" s="166"/>
      <c r="BX21" s="166"/>
      <c r="BY21" s="166"/>
      <c r="BZ21" s="166"/>
      <c r="CA21" s="166"/>
      <c r="CB21" s="166"/>
      <c r="CC21" s="166"/>
      <c r="CD21" s="166"/>
      <c r="CE21" s="166"/>
      <c r="CF21" s="168"/>
      <c r="CG21" s="166" t="s">
        <v>34</v>
      </c>
      <c r="CH21" s="166"/>
      <c r="CI21" s="166"/>
      <c r="CJ21" s="166"/>
      <c r="CK21" s="168"/>
      <c r="CL21" s="166"/>
      <c r="CM21" s="166"/>
      <c r="CN21" s="166"/>
      <c r="CO21" s="166"/>
      <c r="CP21" s="166"/>
    </row>
    <row r="22" spans="1:94" s="168" customFormat="1" x14ac:dyDescent="0.2">
      <c r="A22" s="193" t="s">
        <v>38</v>
      </c>
      <c r="B22" s="194"/>
      <c r="C22" s="194"/>
      <c r="D22" s="195"/>
      <c r="E22" s="195"/>
      <c r="F22" s="196"/>
      <c r="G22" s="196"/>
      <c r="H22" s="196"/>
      <c r="I22" s="196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CK22" s="168" t="s">
        <v>35</v>
      </c>
    </row>
    <row r="23" spans="1:94" ht="33.75" x14ac:dyDescent="0.2">
      <c r="A23" s="155" t="s">
        <v>146</v>
      </c>
      <c r="B23" s="156" t="s">
        <v>27</v>
      </c>
      <c r="C23" s="156" t="s">
        <v>28</v>
      </c>
      <c r="D23" s="158" t="s">
        <v>29</v>
      </c>
      <c r="E23" s="158">
        <v>3.3701599999999998</v>
      </c>
      <c r="F23" s="157"/>
      <c r="G23" s="157">
        <f t="shared" si="0"/>
        <v>0</v>
      </c>
      <c r="H23" s="157"/>
      <c r="I23" s="157">
        <f t="shared" si="1"/>
        <v>0</v>
      </c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CF23" s="168" t="s">
        <v>38</v>
      </c>
      <c r="CK23" s="168"/>
    </row>
    <row r="24" spans="1:94" s="184" customFormat="1" ht="33.75" x14ac:dyDescent="0.2">
      <c r="A24" s="211" t="s">
        <v>277</v>
      </c>
      <c r="B24" s="209" t="s">
        <v>30</v>
      </c>
      <c r="C24" s="210" t="s">
        <v>31</v>
      </c>
      <c r="D24" s="211" t="s">
        <v>32</v>
      </c>
      <c r="E24" s="212">
        <v>12.464029999999999</v>
      </c>
      <c r="F24" s="213"/>
      <c r="G24" s="213">
        <f t="shared" si="0"/>
        <v>0</v>
      </c>
      <c r="H24" s="213"/>
      <c r="I24" s="213">
        <f t="shared" si="1"/>
        <v>0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CF24" s="202"/>
      <c r="CG24" s="184" t="s">
        <v>28</v>
      </c>
      <c r="CK24" s="202"/>
    </row>
    <row r="25" spans="1:94" s="184" customFormat="1" ht="33.75" x14ac:dyDescent="0.2">
      <c r="A25" s="211" t="s">
        <v>278</v>
      </c>
      <c r="B25" s="209" t="s">
        <v>33</v>
      </c>
      <c r="C25" s="210" t="s">
        <v>34</v>
      </c>
      <c r="D25" s="211" t="s">
        <v>32</v>
      </c>
      <c r="E25" s="212">
        <v>4.2329210000000002</v>
      </c>
      <c r="F25" s="213"/>
      <c r="G25" s="213">
        <f t="shared" si="0"/>
        <v>0</v>
      </c>
      <c r="H25" s="213"/>
      <c r="I25" s="213">
        <f t="shared" si="1"/>
        <v>0</v>
      </c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CF25" s="202"/>
      <c r="CG25" s="184" t="s">
        <v>31</v>
      </c>
      <c r="CK25" s="202"/>
    </row>
    <row r="26" spans="1:94" s="184" customFormat="1" ht="33.75" x14ac:dyDescent="0.2">
      <c r="A26" s="155" t="s">
        <v>164</v>
      </c>
      <c r="B26" s="156" t="s">
        <v>160</v>
      </c>
      <c r="C26" s="176" t="s">
        <v>161</v>
      </c>
      <c r="D26" s="158" t="s">
        <v>162</v>
      </c>
      <c r="E26" s="159">
        <v>4.1096320000000004</v>
      </c>
      <c r="F26" s="157"/>
      <c r="G26" s="157">
        <f t="shared" si="0"/>
        <v>0</v>
      </c>
      <c r="H26" s="157"/>
      <c r="I26" s="157">
        <f t="shared" si="1"/>
        <v>0</v>
      </c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8"/>
      <c r="CG26" s="166" t="s">
        <v>34</v>
      </c>
      <c r="CH26" s="166"/>
      <c r="CI26" s="166"/>
      <c r="CJ26" s="166"/>
      <c r="CK26" s="168"/>
      <c r="CL26" s="166"/>
      <c r="CM26" s="166"/>
      <c r="CN26" s="166"/>
      <c r="CO26" s="166"/>
      <c r="CP26" s="166"/>
    </row>
    <row r="27" spans="1:94" ht="33.75" x14ac:dyDescent="0.2">
      <c r="A27" s="155" t="s">
        <v>165</v>
      </c>
      <c r="B27" s="156" t="s">
        <v>61</v>
      </c>
      <c r="C27" s="176" t="s">
        <v>62</v>
      </c>
      <c r="D27" s="158" t="s">
        <v>43</v>
      </c>
      <c r="E27" s="161">
        <v>13.06</v>
      </c>
      <c r="F27" s="157"/>
      <c r="G27" s="157">
        <f t="shared" si="0"/>
        <v>0</v>
      </c>
      <c r="H27" s="157"/>
      <c r="I27" s="157">
        <f t="shared" si="1"/>
        <v>0</v>
      </c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CF27" s="168"/>
      <c r="CG27" s="166" t="s">
        <v>62</v>
      </c>
      <c r="CK27" s="168"/>
    </row>
    <row r="28" spans="1:94" ht="33.75" x14ac:dyDescent="0.2">
      <c r="A28" s="155" t="s">
        <v>56</v>
      </c>
      <c r="B28" s="156" t="s">
        <v>64</v>
      </c>
      <c r="C28" s="176" t="s">
        <v>65</v>
      </c>
      <c r="D28" s="158" t="s">
        <v>43</v>
      </c>
      <c r="E28" s="161">
        <v>13.06</v>
      </c>
      <c r="F28" s="157"/>
      <c r="G28" s="157">
        <f t="shared" si="0"/>
        <v>0</v>
      </c>
      <c r="H28" s="157"/>
      <c r="I28" s="157">
        <f t="shared" si="1"/>
        <v>0</v>
      </c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CF28" s="168"/>
      <c r="CG28" s="166" t="s">
        <v>65</v>
      </c>
      <c r="CK28" s="168"/>
    </row>
    <row r="29" spans="1:94" s="184" customFormat="1" ht="45" x14ac:dyDescent="0.2">
      <c r="A29" s="211" t="s">
        <v>279</v>
      </c>
      <c r="B29" s="209" t="s">
        <v>102</v>
      </c>
      <c r="C29" s="210" t="s">
        <v>103</v>
      </c>
      <c r="D29" s="211" t="s">
        <v>50</v>
      </c>
      <c r="E29" s="216">
        <v>1306</v>
      </c>
      <c r="F29" s="213"/>
      <c r="G29" s="213">
        <f t="shared" si="0"/>
        <v>0</v>
      </c>
      <c r="H29" s="213"/>
      <c r="I29" s="213">
        <f t="shared" si="1"/>
        <v>0</v>
      </c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CF29" s="202"/>
      <c r="CG29" s="184" t="s">
        <v>103</v>
      </c>
      <c r="CK29" s="202"/>
    </row>
    <row r="30" spans="1:94" s="184" customFormat="1" ht="45" x14ac:dyDescent="0.2">
      <c r="A30" s="211" t="s">
        <v>128</v>
      </c>
      <c r="B30" s="209" t="s">
        <v>104</v>
      </c>
      <c r="C30" s="210" t="s">
        <v>70</v>
      </c>
      <c r="D30" s="211" t="s">
        <v>50</v>
      </c>
      <c r="E30" s="216">
        <v>1306</v>
      </c>
      <c r="F30" s="213"/>
      <c r="G30" s="213">
        <f t="shared" si="0"/>
        <v>0</v>
      </c>
      <c r="H30" s="213"/>
      <c r="I30" s="213">
        <f t="shared" si="1"/>
        <v>0</v>
      </c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CF30" s="202"/>
      <c r="CG30" s="184" t="s">
        <v>42</v>
      </c>
      <c r="CK30" s="202"/>
    </row>
    <row r="31" spans="1:94" s="168" customFormat="1" x14ac:dyDescent="0.2">
      <c r="A31" s="193" t="s">
        <v>166</v>
      </c>
      <c r="B31" s="194"/>
      <c r="C31" s="197"/>
      <c r="D31" s="195"/>
      <c r="E31" s="198"/>
      <c r="F31" s="196"/>
      <c r="G31" s="196"/>
      <c r="H31" s="196"/>
      <c r="I31" s="196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99"/>
      <c r="AB31" s="199"/>
      <c r="AC31" s="199"/>
      <c r="CG31" s="168" t="s">
        <v>46</v>
      </c>
    </row>
    <row r="32" spans="1:94" s="202" customFormat="1" x14ac:dyDescent="0.2">
      <c r="A32" s="193" t="s">
        <v>167</v>
      </c>
      <c r="B32" s="194"/>
      <c r="C32" s="197"/>
      <c r="D32" s="195"/>
      <c r="E32" s="200"/>
      <c r="F32" s="196"/>
      <c r="G32" s="196"/>
      <c r="H32" s="196"/>
      <c r="I32" s="196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8"/>
      <c r="BJ32" s="168"/>
      <c r="BK32" s="168"/>
      <c r="BL32" s="168"/>
      <c r="BM32" s="168"/>
      <c r="BN32" s="168"/>
      <c r="BO32" s="168"/>
      <c r="BP32" s="168"/>
      <c r="BQ32" s="168"/>
      <c r="BR32" s="168"/>
      <c r="BS32" s="168"/>
      <c r="BT32" s="168"/>
      <c r="BU32" s="168"/>
      <c r="BV32" s="168"/>
      <c r="BW32" s="168"/>
      <c r="BX32" s="168"/>
      <c r="BY32" s="168"/>
      <c r="BZ32" s="168"/>
      <c r="CA32" s="168"/>
      <c r="CB32" s="168"/>
      <c r="CC32" s="168"/>
      <c r="CD32" s="168"/>
      <c r="CE32" s="168"/>
      <c r="CF32" s="168"/>
      <c r="CG32" s="168" t="s">
        <v>49</v>
      </c>
      <c r="CH32" s="168"/>
      <c r="CI32" s="168"/>
      <c r="CJ32" s="168"/>
      <c r="CK32" s="168"/>
      <c r="CL32" s="168"/>
      <c r="CM32" s="168"/>
      <c r="CN32" s="168"/>
      <c r="CO32" s="168"/>
      <c r="CP32" s="168"/>
    </row>
    <row r="33" spans="1:94" s="184" customFormat="1" ht="33.75" x14ac:dyDescent="0.2">
      <c r="A33" s="155" t="s">
        <v>168</v>
      </c>
      <c r="B33" s="156" t="s">
        <v>169</v>
      </c>
      <c r="C33" s="176" t="s">
        <v>170</v>
      </c>
      <c r="D33" s="158" t="s">
        <v>88</v>
      </c>
      <c r="E33" s="162">
        <v>41.768970000000003</v>
      </c>
      <c r="F33" s="157"/>
      <c r="G33" s="157">
        <f t="shared" si="0"/>
        <v>0</v>
      </c>
      <c r="H33" s="157"/>
      <c r="I33" s="157">
        <f t="shared" si="1"/>
        <v>0</v>
      </c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  <c r="BI33" s="166"/>
      <c r="BJ33" s="166"/>
      <c r="BK33" s="166"/>
      <c r="BL33" s="166"/>
      <c r="BM33" s="166"/>
      <c r="BN33" s="166"/>
      <c r="BO33" s="166"/>
      <c r="BP33" s="166"/>
      <c r="BQ33" s="166"/>
      <c r="BR33" s="166"/>
      <c r="BS33" s="166"/>
      <c r="BT33" s="166"/>
      <c r="BU33" s="166"/>
      <c r="BV33" s="166"/>
      <c r="BW33" s="166"/>
      <c r="BX33" s="166"/>
      <c r="BY33" s="166"/>
      <c r="BZ33" s="166"/>
      <c r="CA33" s="166"/>
      <c r="CB33" s="166"/>
      <c r="CC33" s="166"/>
      <c r="CD33" s="166"/>
      <c r="CE33" s="166"/>
      <c r="CF33" s="168"/>
      <c r="CG33" s="166" t="s">
        <v>52</v>
      </c>
      <c r="CH33" s="166"/>
      <c r="CI33" s="166"/>
      <c r="CJ33" s="166"/>
      <c r="CK33" s="168"/>
      <c r="CL33" s="166"/>
      <c r="CM33" s="166"/>
      <c r="CN33" s="166"/>
      <c r="CO33" s="166"/>
      <c r="CP33" s="166"/>
    </row>
    <row r="34" spans="1:94" s="168" customFormat="1" x14ac:dyDescent="0.2">
      <c r="A34" s="193" t="s">
        <v>171</v>
      </c>
      <c r="B34" s="194"/>
      <c r="C34" s="194"/>
      <c r="D34" s="195"/>
      <c r="E34" s="195"/>
      <c r="F34" s="196"/>
      <c r="G34" s="196"/>
      <c r="H34" s="196"/>
      <c r="I34" s="196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CL34" s="168" t="s">
        <v>59</v>
      </c>
    </row>
    <row r="35" spans="1:94" ht="33.75" x14ac:dyDescent="0.2">
      <c r="A35" s="155" t="s">
        <v>60</v>
      </c>
      <c r="B35" s="156" t="s">
        <v>169</v>
      </c>
      <c r="C35" s="176" t="s">
        <v>170</v>
      </c>
      <c r="D35" s="158" t="s">
        <v>88</v>
      </c>
      <c r="E35" s="161">
        <v>12.101000000000001</v>
      </c>
      <c r="F35" s="157"/>
      <c r="G35" s="157">
        <f t="shared" si="0"/>
        <v>0</v>
      </c>
      <c r="H35" s="157"/>
      <c r="I35" s="157">
        <f t="shared" si="1"/>
        <v>0</v>
      </c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CF35" s="168"/>
      <c r="CG35" s="166" t="s">
        <v>62</v>
      </c>
      <c r="CK35" s="168"/>
    </row>
    <row r="36" spans="1:94" s="168" customFormat="1" x14ac:dyDescent="0.2">
      <c r="A36" s="193" t="s">
        <v>172</v>
      </c>
      <c r="B36" s="194"/>
      <c r="C36" s="197"/>
      <c r="D36" s="195"/>
      <c r="E36" s="198"/>
      <c r="F36" s="196"/>
      <c r="G36" s="196"/>
      <c r="H36" s="196"/>
      <c r="I36" s="196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CG36" s="168" t="s">
        <v>65</v>
      </c>
    </row>
    <row r="37" spans="1:94" s="202" customFormat="1" x14ac:dyDescent="0.2">
      <c r="A37" s="193" t="s">
        <v>173</v>
      </c>
      <c r="B37" s="194"/>
      <c r="C37" s="197"/>
      <c r="D37" s="195"/>
      <c r="E37" s="200"/>
      <c r="F37" s="196"/>
      <c r="G37" s="196"/>
      <c r="H37" s="196"/>
      <c r="I37" s="196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168"/>
      <c r="AT37" s="168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8"/>
      <c r="BJ37" s="168"/>
      <c r="BK37" s="168"/>
      <c r="BL37" s="168"/>
      <c r="BM37" s="168"/>
      <c r="BN37" s="168"/>
      <c r="BO37" s="168"/>
      <c r="BP37" s="168"/>
      <c r="BQ37" s="168"/>
      <c r="BR37" s="168"/>
      <c r="BS37" s="168"/>
      <c r="BT37" s="168"/>
      <c r="BU37" s="168"/>
      <c r="BV37" s="168"/>
      <c r="BW37" s="168"/>
      <c r="BX37" s="168"/>
      <c r="BY37" s="168"/>
      <c r="BZ37" s="168"/>
      <c r="CA37" s="168"/>
      <c r="CB37" s="168"/>
      <c r="CC37" s="168"/>
      <c r="CD37" s="168"/>
      <c r="CE37" s="168"/>
      <c r="CF37" s="168"/>
      <c r="CG37" s="168" t="s">
        <v>68</v>
      </c>
      <c r="CH37" s="168"/>
      <c r="CI37" s="168"/>
      <c r="CJ37" s="168"/>
      <c r="CK37" s="168"/>
      <c r="CL37" s="168"/>
      <c r="CM37" s="168"/>
      <c r="CN37" s="168"/>
      <c r="CO37" s="168"/>
      <c r="CP37" s="168"/>
    </row>
    <row r="38" spans="1:94" s="184" customFormat="1" ht="33.75" x14ac:dyDescent="0.2">
      <c r="A38" s="155" t="s">
        <v>63</v>
      </c>
      <c r="B38" s="156" t="s">
        <v>174</v>
      </c>
      <c r="C38" s="176" t="s">
        <v>175</v>
      </c>
      <c r="D38" s="158" t="s">
        <v>176</v>
      </c>
      <c r="E38" s="162">
        <v>3.4431799999999999</v>
      </c>
      <c r="F38" s="157"/>
      <c r="G38" s="157">
        <f t="shared" si="0"/>
        <v>0</v>
      </c>
      <c r="H38" s="157"/>
      <c r="I38" s="157">
        <f t="shared" si="1"/>
        <v>0</v>
      </c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66"/>
      <c r="AE38" s="166"/>
      <c r="AF38" s="166"/>
      <c r="AG38" s="166"/>
      <c r="AH38" s="166"/>
      <c r="AI38" s="166"/>
      <c r="AJ38" s="166"/>
      <c r="AK38" s="166"/>
      <c r="AL38" s="166"/>
      <c r="AM38" s="166"/>
      <c r="AN38" s="166"/>
      <c r="AO38" s="166"/>
      <c r="AP38" s="166"/>
      <c r="AQ38" s="166"/>
      <c r="AR38" s="166"/>
      <c r="AS38" s="166"/>
      <c r="AT38" s="166"/>
      <c r="AU38" s="166"/>
      <c r="AV38" s="166"/>
      <c r="AW38" s="166"/>
      <c r="AX38" s="166"/>
      <c r="AY38" s="166"/>
      <c r="AZ38" s="166"/>
      <c r="BA38" s="166"/>
      <c r="BB38" s="166"/>
      <c r="BC38" s="166"/>
      <c r="BD38" s="166"/>
      <c r="BE38" s="166"/>
      <c r="BF38" s="166"/>
      <c r="BG38" s="166"/>
      <c r="BH38" s="166"/>
      <c r="BI38" s="166"/>
      <c r="BJ38" s="166"/>
      <c r="BK38" s="166"/>
      <c r="BL38" s="166"/>
      <c r="BM38" s="166"/>
      <c r="BN38" s="166"/>
      <c r="BO38" s="166"/>
      <c r="BP38" s="166"/>
      <c r="BQ38" s="16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6"/>
      <c r="CD38" s="166"/>
      <c r="CE38" s="166"/>
      <c r="CF38" s="168"/>
      <c r="CG38" s="166" t="s">
        <v>70</v>
      </c>
      <c r="CH38" s="166"/>
      <c r="CI38" s="166"/>
      <c r="CJ38" s="166"/>
      <c r="CK38" s="168"/>
      <c r="CL38" s="166"/>
      <c r="CM38" s="166"/>
      <c r="CN38" s="166"/>
      <c r="CO38" s="166"/>
      <c r="CP38" s="166"/>
    </row>
    <row r="39" spans="1:94" ht="33.75" x14ac:dyDescent="0.2">
      <c r="A39" s="155" t="s">
        <v>177</v>
      </c>
      <c r="B39" s="156" t="s">
        <v>178</v>
      </c>
      <c r="C39" s="156" t="s">
        <v>179</v>
      </c>
      <c r="D39" s="158" t="s">
        <v>176</v>
      </c>
      <c r="E39" s="158">
        <v>3.4431799999999999</v>
      </c>
      <c r="F39" s="157"/>
      <c r="G39" s="157">
        <f t="shared" si="0"/>
        <v>0</v>
      </c>
      <c r="H39" s="157"/>
      <c r="I39" s="157">
        <f t="shared" si="1"/>
        <v>0</v>
      </c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CF39" s="168"/>
      <c r="CK39" s="168"/>
      <c r="CL39" s="166" t="s">
        <v>71</v>
      </c>
    </row>
    <row r="40" spans="1:94" s="168" customFormat="1" x14ac:dyDescent="0.2">
      <c r="A40" s="193" t="s">
        <v>180</v>
      </c>
      <c r="B40" s="194"/>
      <c r="C40" s="197"/>
      <c r="D40" s="195"/>
      <c r="E40" s="198"/>
      <c r="F40" s="196"/>
      <c r="G40" s="196"/>
      <c r="H40" s="196"/>
      <c r="I40" s="196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CG40" s="168" t="s">
        <v>42</v>
      </c>
    </row>
    <row r="41" spans="1:94" ht="33.75" x14ac:dyDescent="0.2">
      <c r="A41" s="155" t="s">
        <v>181</v>
      </c>
      <c r="B41" s="156" t="s">
        <v>174</v>
      </c>
      <c r="C41" s="176" t="s">
        <v>175</v>
      </c>
      <c r="D41" s="158" t="s">
        <v>176</v>
      </c>
      <c r="E41" s="161">
        <v>0.27779900000000002</v>
      </c>
      <c r="F41" s="157"/>
      <c r="G41" s="157">
        <f t="shared" si="0"/>
        <v>0</v>
      </c>
      <c r="H41" s="157"/>
      <c r="I41" s="157">
        <f t="shared" si="1"/>
        <v>0</v>
      </c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CF41" s="168"/>
      <c r="CG41" s="166" t="s">
        <v>46</v>
      </c>
      <c r="CK41" s="168"/>
    </row>
    <row r="42" spans="1:94" s="184" customFormat="1" ht="33.75" x14ac:dyDescent="0.2">
      <c r="A42" s="155" t="s">
        <v>72</v>
      </c>
      <c r="B42" s="156" t="s">
        <v>178</v>
      </c>
      <c r="C42" s="176" t="s">
        <v>179</v>
      </c>
      <c r="D42" s="158" t="s">
        <v>176</v>
      </c>
      <c r="E42" s="162">
        <v>0.27779900000000002</v>
      </c>
      <c r="F42" s="157"/>
      <c r="G42" s="157">
        <f t="shared" si="0"/>
        <v>0</v>
      </c>
      <c r="H42" s="157"/>
      <c r="I42" s="157">
        <f t="shared" si="1"/>
        <v>0</v>
      </c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66"/>
      <c r="AE42" s="166"/>
      <c r="AF42" s="166"/>
      <c r="AG42" s="166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6"/>
      <c r="BC42" s="166"/>
      <c r="BD42" s="166"/>
      <c r="BE42" s="166"/>
      <c r="BF42" s="166"/>
      <c r="BG42" s="166"/>
      <c r="BH42" s="166"/>
      <c r="BI42" s="166"/>
      <c r="BJ42" s="166"/>
      <c r="BK42" s="166"/>
      <c r="BL42" s="166"/>
      <c r="BM42" s="166"/>
      <c r="BN42" s="166"/>
      <c r="BO42" s="166"/>
      <c r="BP42" s="166"/>
      <c r="BQ42" s="166"/>
      <c r="BR42" s="166"/>
      <c r="BS42" s="166"/>
      <c r="BT42" s="166"/>
      <c r="BU42" s="166"/>
      <c r="BV42" s="166"/>
      <c r="BW42" s="166"/>
      <c r="BX42" s="166"/>
      <c r="BY42" s="166"/>
      <c r="BZ42" s="166"/>
      <c r="CA42" s="166"/>
      <c r="CB42" s="166"/>
      <c r="CC42" s="166"/>
      <c r="CD42" s="166"/>
      <c r="CE42" s="166"/>
      <c r="CF42" s="168"/>
      <c r="CG42" s="166" t="s">
        <v>49</v>
      </c>
      <c r="CH42" s="166"/>
      <c r="CI42" s="166"/>
      <c r="CJ42" s="166"/>
      <c r="CK42" s="168"/>
      <c r="CL42" s="166"/>
      <c r="CM42" s="166"/>
      <c r="CN42" s="166"/>
      <c r="CO42" s="166"/>
      <c r="CP42" s="166"/>
    </row>
    <row r="43" spans="1:94" s="202" customFormat="1" x14ac:dyDescent="0.2">
      <c r="A43" s="193" t="s">
        <v>182</v>
      </c>
      <c r="B43" s="194"/>
      <c r="C43" s="197"/>
      <c r="D43" s="195"/>
      <c r="E43" s="200"/>
      <c r="F43" s="196"/>
      <c r="G43" s="196"/>
      <c r="H43" s="196"/>
      <c r="I43" s="196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8"/>
      <c r="BJ43" s="168"/>
      <c r="BK43" s="168"/>
      <c r="BL43" s="168"/>
      <c r="BM43" s="168"/>
      <c r="BN43" s="168"/>
      <c r="BO43" s="168"/>
      <c r="BP43" s="168"/>
      <c r="BQ43" s="168"/>
      <c r="BR43" s="168"/>
      <c r="BS43" s="168"/>
      <c r="BT43" s="168"/>
      <c r="BU43" s="168"/>
      <c r="BV43" s="168"/>
      <c r="BW43" s="168"/>
      <c r="BX43" s="168"/>
      <c r="BY43" s="168"/>
      <c r="BZ43" s="168"/>
      <c r="CA43" s="168"/>
      <c r="CB43" s="168"/>
      <c r="CC43" s="168"/>
      <c r="CD43" s="168"/>
      <c r="CE43" s="168"/>
      <c r="CF43" s="168"/>
      <c r="CG43" s="168" t="s">
        <v>52</v>
      </c>
      <c r="CH43" s="168"/>
      <c r="CI43" s="168"/>
      <c r="CJ43" s="168"/>
      <c r="CK43" s="168"/>
      <c r="CL43" s="168"/>
      <c r="CM43" s="168"/>
      <c r="CN43" s="168"/>
      <c r="CO43" s="168"/>
      <c r="CP43" s="168"/>
    </row>
    <row r="44" spans="1:94" ht="33.75" x14ac:dyDescent="0.2">
      <c r="A44" s="155" t="s">
        <v>73</v>
      </c>
      <c r="B44" s="156" t="s">
        <v>174</v>
      </c>
      <c r="C44" s="156" t="s">
        <v>175</v>
      </c>
      <c r="D44" s="158" t="s">
        <v>176</v>
      </c>
      <c r="E44" s="158">
        <v>6.3962000000000005E-2</v>
      </c>
      <c r="F44" s="157"/>
      <c r="G44" s="157">
        <f t="shared" si="0"/>
        <v>0</v>
      </c>
      <c r="H44" s="157"/>
      <c r="I44" s="157">
        <f t="shared" si="1"/>
        <v>0</v>
      </c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CF44" s="168"/>
      <c r="CK44" s="168"/>
      <c r="CL44" s="166" t="s">
        <v>109</v>
      </c>
    </row>
    <row r="45" spans="1:94" ht="33.75" x14ac:dyDescent="0.2">
      <c r="A45" s="155" t="s">
        <v>183</v>
      </c>
      <c r="B45" s="156" t="s">
        <v>178</v>
      </c>
      <c r="C45" s="176" t="s">
        <v>179</v>
      </c>
      <c r="D45" s="158" t="s">
        <v>176</v>
      </c>
      <c r="E45" s="161">
        <v>6.3962000000000005E-2</v>
      </c>
      <c r="F45" s="157"/>
      <c r="G45" s="157">
        <f t="shared" si="0"/>
        <v>0</v>
      </c>
      <c r="H45" s="157"/>
      <c r="I45" s="157">
        <f t="shared" si="1"/>
        <v>0</v>
      </c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CF45" s="168"/>
      <c r="CG45" s="166" t="s">
        <v>62</v>
      </c>
      <c r="CK45" s="168"/>
    </row>
    <row r="46" spans="1:94" s="168" customFormat="1" x14ac:dyDescent="0.2">
      <c r="A46" s="193" t="s">
        <v>184</v>
      </c>
      <c r="B46" s="194"/>
      <c r="C46" s="197"/>
      <c r="D46" s="195"/>
      <c r="E46" s="198"/>
      <c r="F46" s="196"/>
      <c r="G46" s="196"/>
      <c r="H46" s="196"/>
      <c r="I46" s="196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CG46" s="168" t="s">
        <v>65</v>
      </c>
    </row>
    <row r="47" spans="1:94" s="184" customFormat="1" ht="33.75" x14ac:dyDescent="0.2">
      <c r="A47" s="155" t="s">
        <v>185</v>
      </c>
      <c r="B47" s="156" t="s">
        <v>174</v>
      </c>
      <c r="C47" s="176" t="s">
        <v>175</v>
      </c>
      <c r="D47" s="158" t="s">
        <v>176</v>
      </c>
      <c r="E47" s="162">
        <v>2.9711999999999999E-2</v>
      </c>
      <c r="F47" s="157"/>
      <c r="G47" s="157">
        <f t="shared" si="0"/>
        <v>0</v>
      </c>
      <c r="H47" s="157"/>
      <c r="I47" s="157">
        <f t="shared" si="1"/>
        <v>0</v>
      </c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66"/>
      <c r="AE47" s="166"/>
      <c r="AF47" s="166"/>
      <c r="AG47" s="166"/>
      <c r="AH47" s="166"/>
      <c r="AI47" s="166"/>
      <c r="AJ47" s="166"/>
      <c r="AK47" s="166"/>
      <c r="AL47" s="166"/>
      <c r="AM47" s="166"/>
      <c r="AN47" s="166"/>
      <c r="AO47" s="166"/>
      <c r="AP47" s="166"/>
      <c r="AQ47" s="166"/>
      <c r="AR47" s="166"/>
      <c r="AS47" s="166"/>
      <c r="AT47" s="166"/>
      <c r="AU47" s="166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 s="166"/>
      <c r="BU47" s="166"/>
      <c r="BV47" s="166"/>
      <c r="BW47" s="166"/>
      <c r="BX47" s="166"/>
      <c r="BY47" s="166"/>
      <c r="BZ47" s="166"/>
      <c r="CA47" s="166"/>
      <c r="CB47" s="166"/>
      <c r="CC47" s="166"/>
      <c r="CD47" s="166"/>
      <c r="CE47" s="166"/>
      <c r="CF47" s="168"/>
      <c r="CG47" s="166" t="s">
        <v>68</v>
      </c>
      <c r="CH47" s="166"/>
      <c r="CI47" s="166"/>
      <c r="CJ47" s="166"/>
      <c r="CK47" s="168"/>
      <c r="CL47" s="166"/>
      <c r="CM47" s="166"/>
      <c r="CN47" s="166"/>
      <c r="CO47" s="166"/>
      <c r="CP47" s="166"/>
    </row>
    <row r="48" spans="1:94" s="184" customFormat="1" ht="33.75" x14ac:dyDescent="0.2">
      <c r="A48" s="155" t="s">
        <v>75</v>
      </c>
      <c r="B48" s="156" t="s">
        <v>178</v>
      </c>
      <c r="C48" s="176" t="s">
        <v>179</v>
      </c>
      <c r="D48" s="158" t="s">
        <v>176</v>
      </c>
      <c r="E48" s="162">
        <v>2.9711999999999999E-2</v>
      </c>
      <c r="F48" s="157"/>
      <c r="G48" s="157">
        <f t="shared" si="0"/>
        <v>0</v>
      </c>
      <c r="H48" s="157"/>
      <c r="I48" s="157">
        <f t="shared" si="1"/>
        <v>0</v>
      </c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66"/>
      <c r="AE48" s="166"/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166"/>
      <c r="AT48" s="166"/>
      <c r="AU48" s="166"/>
      <c r="AV48" s="166"/>
      <c r="AW48" s="166"/>
      <c r="AX48" s="166"/>
      <c r="AY48" s="166"/>
      <c r="AZ48" s="166"/>
      <c r="BA48" s="166"/>
      <c r="BB48" s="166"/>
      <c r="BC48" s="166"/>
      <c r="BD48" s="166"/>
      <c r="BE48" s="166"/>
      <c r="BF48" s="166"/>
      <c r="BG48" s="166"/>
      <c r="BH48" s="166"/>
      <c r="BI48" s="166"/>
      <c r="BJ48" s="166"/>
      <c r="BK48" s="166"/>
      <c r="BL48" s="166"/>
      <c r="BM48" s="166"/>
      <c r="BN48" s="166"/>
      <c r="BO48" s="166"/>
      <c r="BP48" s="166"/>
      <c r="BQ48" s="166"/>
      <c r="BR48" s="166"/>
      <c r="BS48" s="166"/>
      <c r="BT48" s="166"/>
      <c r="BU48" s="166"/>
      <c r="BV48" s="166"/>
      <c r="BW48" s="166"/>
      <c r="BX48" s="166"/>
      <c r="BY48" s="166"/>
      <c r="BZ48" s="166"/>
      <c r="CA48" s="166"/>
      <c r="CB48" s="166"/>
      <c r="CC48" s="166"/>
      <c r="CD48" s="166"/>
      <c r="CE48" s="166"/>
      <c r="CF48" s="168"/>
      <c r="CG48" s="166" t="s">
        <v>70</v>
      </c>
      <c r="CH48" s="166"/>
      <c r="CI48" s="166"/>
      <c r="CJ48" s="166"/>
      <c r="CK48" s="168"/>
      <c r="CL48" s="166"/>
      <c r="CM48" s="166"/>
      <c r="CN48" s="166"/>
      <c r="CO48" s="166"/>
      <c r="CP48" s="166"/>
    </row>
    <row r="49" spans="1:94" s="168" customFormat="1" x14ac:dyDescent="0.2">
      <c r="A49" s="193" t="s">
        <v>186</v>
      </c>
      <c r="B49" s="194"/>
      <c r="C49" s="197"/>
      <c r="D49" s="195"/>
      <c r="E49" s="198"/>
      <c r="F49" s="196"/>
      <c r="G49" s="196"/>
      <c r="H49" s="196"/>
      <c r="I49" s="196"/>
      <c r="J49" s="199"/>
      <c r="K49" s="199"/>
      <c r="L49" s="199"/>
      <c r="M49" s="199"/>
      <c r="N49" s="199"/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CG49" s="168" t="s">
        <v>79</v>
      </c>
    </row>
    <row r="50" spans="1:94" ht="33.75" x14ac:dyDescent="0.2">
      <c r="A50" s="155" t="s">
        <v>76</v>
      </c>
      <c r="B50" s="156" t="s">
        <v>174</v>
      </c>
      <c r="C50" s="176" t="s">
        <v>175</v>
      </c>
      <c r="D50" s="158" t="s">
        <v>176</v>
      </c>
      <c r="E50" s="161">
        <v>1.6587000000000001E-2</v>
      </c>
      <c r="F50" s="157"/>
      <c r="G50" s="157">
        <f t="shared" si="0"/>
        <v>0</v>
      </c>
      <c r="H50" s="157"/>
      <c r="I50" s="157">
        <f t="shared" si="1"/>
        <v>0</v>
      </c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CF50" s="168"/>
      <c r="CG50" s="166" t="s">
        <v>83</v>
      </c>
      <c r="CK50" s="168"/>
    </row>
    <row r="51" spans="1:94" ht="33.75" x14ac:dyDescent="0.2">
      <c r="A51" s="155" t="s">
        <v>187</v>
      </c>
      <c r="B51" s="156" t="s">
        <v>178</v>
      </c>
      <c r="C51" s="176" t="s">
        <v>179</v>
      </c>
      <c r="D51" s="158" t="s">
        <v>176</v>
      </c>
      <c r="E51" s="163">
        <v>1.6587000000000001E-2</v>
      </c>
      <c r="F51" s="157"/>
      <c r="G51" s="157">
        <f t="shared" si="0"/>
        <v>0</v>
      </c>
      <c r="H51" s="157"/>
      <c r="I51" s="157">
        <f t="shared" si="1"/>
        <v>0</v>
      </c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CF51" s="168"/>
      <c r="CG51" s="166" t="s">
        <v>87</v>
      </c>
      <c r="CK51" s="168"/>
    </row>
    <row r="52" spans="1:94" s="168" customFormat="1" x14ac:dyDescent="0.2">
      <c r="A52" s="193" t="s">
        <v>188</v>
      </c>
      <c r="B52" s="194"/>
      <c r="C52" s="194"/>
      <c r="D52" s="195"/>
      <c r="E52" s="195"/>
      <c r="F52" s="196"/>
      <c r="G52" s="196"/>
      <c r="H52" s="196"/>
      <c r="I52" s="196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CL52" s="168" t="s">
        <v>89</v>
      </c>
    </row>
    <row r="53" spans="1:94" ht="33.75" x14ac:dyDescent="0.2">
      <c r="A53" s="155" t="s">
        <v>189</v>
      </c>
      <c r="B53" s="156" t="s">
        <v>174</v>
      </c>
      <c r="C53" s="176" t="s">
        <v>175</v>
      </c>
      <c r="D53" s="158" t="s">
        <v>176</v>
      </c>
      <c r="E53" s="161">
        <v>2.5536E-2</v>
      </c>
      <c r="F53" s="157"/>
      <c r="G53" s="157">
        <f t="shared" si="0"/>
        <v>0</v>
      </c>
      <c r="H53" s="157"/>
      <c r="I53" s="157">
        <f t="shared" si="1"/>
        <v>0</v>
      </c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CF53" s="168"/>
      <c r="CG53" s="166" t="s">
        <v>62</v>
      </c>
      <c r="CK53" s="168"/>
    </row>
    <row r="54" spans="1:94" ht="33.75" x14ac:dyDescent="0.2">
      <c r="A54" s="155" t="s">
        <v>77</v>
      </c>
      <c r="B54" s="156" t="s">
        <v>178</v>
      </c>
      <c r="C54" s="176" t="s">
        <v>179</v>
      </c>
      <c r="D54" s="158" t="s">
        <v>176</v>
      </c>
      <c r="E54" s="161">
        <v>2.5536E-2</v>
      </c>
      <c r="F54" s="157"/>
      <c r="G54" s="157">
        <f t="shared" si="0"/>
        <v>0</v>
      </c>
      <c r="H54" s="157"/>
      <c r="I54" s="157">
        <f t="shared" si="1"/>
        <v>0</v>
      </c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CF54" s="168"/>
      <c r="CG54" s="166" t="s">
        <v>65</v>
      </c>
      <c r="CK54" s="168"/>
    </row>
    <row r="55" spans="1:94" s="202" customFormat="1" x14ac:dyDescent="0.2">
      <c r="A55" s="193" t="s">
        <v>190</v>
      </c>
      <c r="B55" s="194"/>
      <c r="C55" s="197"/>
      <c r="D55" s="195"/>
      <c r="E55" s="200"/>
      <c r="F55" s="196"/>
      <c r="G55" s="196"/>
      <c r="H55" s="196"/>
      <c r="I55" s="196"/>
      <c r="J55" s="201"/>
      <c r="K55" s="201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1"/>
      <c r="X55" s="201"/>
      <c r="Y55" s="201"/>
      <c r="Z55" s="201"/>
      <c r="AA55" s="201"/>
      <c r="AB55" s="201"/>
      <c r="AC55" s="201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8"/>
      <c r="AS55" s="168"/>
      <c r="AT55" s="168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8"/>
      <c r="BJ55" s="168"/>
      <c r="BK55" s="168"/>
      <c r="BL55" s="168"/>
      <c r="BM55" s="168"/>
      <c r="BN55" s="168"/>
      <c r="BO55" s="168"/>
      <c r="BP55" s="168"/>
      <c r="BQ55" s="168"/>
      <c r="BR55" s="168"/>
      <c r="BS55" s="168"/>
      <c r="BT55" s="168"/>
      <c r="BU55" s="168"/>
      <c r="BV55" s="168"/>
      <c r="BW55" s="168"/>
      <c r="BX55" s="168"/>
      <c r="BY55" s="168"/>
      <c r="BZ55" s="168"/>
      <c r="CA55" s="168"/>
      <c r="CB55" s="168"/>
      <c r="CC55" s="168"/>
      <c r="CD55" s="168"/>
      <c r="CE55" s="168"/>
      <c r="CF55" s="168"/>
      <c r="CG55" s="168" t="s">
        <v>68</v>
      </c>
      <c r="CH55" s="168"/>
      <c r="CI55" s="168"/>
      <c r="CJ55" s="168"/>
      <c r="CK55" s="168"/>
      <c r="CL55" s="168"/>
      <c r="CM55" s="168"/>
      <c r="CN55" s="168"/>
      <c r="CO55" s="168"/>
      <c r="CP55" s="168"/>
    </row>
    <row r="56" spans="1:94" s="184" customFormat="1" ht="33.75" x14ac:dyDescent="0.2">
      <c r="A56" s="155" t="s">
        <v>81</v>
      </c>
      <c r="B56" s="156" t="s">
        <v>174</v>
      </c>
      <c r="C56" s="176" t="s">
        <v>175</v>
      </c>
      <c r="D56" s="158" t="s">
        <v>176</v>
      </c>
      <c r="E56" s="162">
        <v>1.8377000000000001E-2</v>
      </c>
      <c r="F56" s="157"/>
      <c r="G56" s="157">
        <f t="shared" si="0"/>
        <v>0</v>
      </c>
      <c r="H56" s="157"/>
      <c r="I56" s="157">
        <f t="shared" si="1"/>
        <v>0</v>
      </c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  <c r="BB56" s="166"/>
      <c r="BC56" s="166"/>
      <c r="BD56" s="166"/>
      <c r="BE56" s="166"/>
      <c r="BF56" s="166"/>
      <c r="BG56" s="166"/>
      <c r="BH56" s="166"/>
      <c r="BI56" s="166"/>
      <c r="BJ56" s="166"/>
      <c r="BK56" s="166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166"/>
      <c r="BW56" s="166"/>
      <c r="BX56" s="166"/>
      <c r="BY56" s="166"/>
      <c r="BZ56" s="166"/>
      <c r="CA56" s="166"/>
      <c r="CB56" s="166"/>
      <c r="CC56" s="166"/>
      <c r="CD56" s="166"/>
      <c r="CE56" s="166"/>
      <c r="CF56" s="168"/>
      <c r="CG56" s="166" t="s">
        <v>70</v>
      </c>
      <c r="CH56" s="166"/>
      <c r="CI56" s="166"/>
      <c r="CJ56" s="166"/>
      <c r="CK56" s="168"/>
      <c r="CL56" s="166"/>
      <c r="CM56" s="166"/>
      <c r="CN56" s="166"/>
      <c r="CO56" s="166"/>
      <c r="CP56" s="166"/>
    </row>
    <row r="57" spans="1:94" ht="33.75" x14ac:dyDescent="0.2">
      <c r="A57" s="155" t="s">
        <v>85</v>
      </c>
      <c r="B57" s="156" t="s">
        <v>178</v>
      </c>
      <c r="C57" s="176" t="s">
        <v>179</v>
      </c>
      <c r="D57" s="158" t="s">
        <v>176</v>
      </c>
      <c r="E57" s="161">
        <v>1.8377000000000001E-2</v>
      </c>
      <c r="F57" s="157"/>
      <c r="G57" s="157">
        <f t="shared" si="0"/>
        <v>0</v>
      </c>
      <c r="H57" s="157"/>
      <c r="I57" s="157">
        <f t="shared" si="1"/>
        <v>0</v>
      </c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CF57" s="168"/>
      <c r="CG57" s="166" t="s">
        <v>79</v>
      </c>
      <c r="CK57" s="168"/>
    </row>
    <row r="58" spans="1:94" s="168" customFormat="1" x14ac:dyDescent="0.2">
      <c r="A58" s="193" t="s">
        <v>191</v>
      </c>
      <c r="B58" s="194"/>
      <c r="C58" s="197"/>
      <c r="D58" s="195"/>
      <c r="E58" s="198"/>
      <c r="F58" s="196"/>
      <c r="G58" s="196"/>
      <c r="H58" s="196"/>
      <c r="I58" s="196"/>
      <c r="J58" s="199"/>
      <c r="K58" s="199"/>
      <c r="L58" s="199"/>
      <c r="M58" s="199"/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9"/>
      <c r="Z58" s="199"/>
      <c r="AA58" s="199"/>
      <c r="AB58" s="199"/>
      <c r="AC58" s="199"/>
      <c r="CG58" s="168" t="s">
        <v>83</v>
      </c>
    </row>
    <row r="59" spans="1:94" ht="33.75" x14ac:dyDescent="0.2">
      <c r="A59" s="155" t="s">
        <v>90</v>
      </c>
      <c r="B59" s="156" t="s">
        <v>174</v>
      </c>
      <c r="C59" s="176" t="s">
        <v>175</v>
      </c>
      <c r="D59" s="158" t="s">
        <v>176</v>
      </c>
      <c r="E59" s="163">
        <v>3.5560000000000001E-2</v>
      </c>
      <c r="F59" s="157"/>
      <c r="G59" s="157">
        <f t="shared" si="0"/>
        <v>0</v>
      </c>
      <c r="H59" s="157"/>
      <c r="I59" s="157">
        <f t="shared" si="1"/>
        <v>0</v>
      </c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CF59" s="168"/>
      <c r="CG59" s="166" t="s">
        <v>87</v>
      </c>
      <c r="CK59" s="168"/>
    </row>
    <row r="60" spans="1:94" ht="33.75" x14ac:dyDescent="0.2">
      <c r="A60" s="155" t="s">
        <v>91</v>
      </c>
      <c r="B60" s="156" t="s">
        <v>178</v>
      </c>
      <c r="C60" s="156" t="s">
        <v>179</v>
      </c>
      <c r="D60" s="158" t="s">
        <v>176</v>
      </c>
      <c r="E60" s="158">
        <v>3.5560000000000001E-2</v>
      </c>
      <c r="F60" s="157"/>
      <c r="G60" s="157">
        <f t="shared" si="0"/>
        <v>0</v>
      </c>
      <c r="H60" s="157"/>
      <c r="I60" s="157">
        <f t="shared" si="1"/>
        <v>0</v>
      </c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CF60" s="168"/>
      <c r="CK60" s="168"/>
      <c r="CL60" s="166" t="s">
        <v>110</v>
      </c>
    </row>
    <row r="61" spans="1:94" s="168" customFormat="1" x14ac:dyDescent="0.2">
      <c r="A61" s="193" t="s">
        <v>192</v>
      </c>
      <c r="B61" s="194"/>
      <c r="C61" s="197"/>
      <c r="D61" s="195"/>
      <c r="E61" s="198"/>
      <c r="F61" s="196"/>
      <c r="G61" s="196"/>
      <c r="H61" s="196"/>
      <c r="I61" s="196"/>
      <c r="J61" s="199"/>
      <c r="K61" s="199"/>
      <c r="L61" s="199"/>
      <c r="M61" s="199"/>
      <c r="N61" s="199"/>
      <c r="O61" s="199"/>
      <c r="P61" s="199"/>
      <c r="Q61" s="199"/>
      <c r="R61" s="199"/>
      <c r="S61" s="199"/>
      <c r="T61" s="199"/>
      <c r="U61" s="199"/>
      <c r="V61" s="199"/>
      <c r="W61" s="199"/>
      <c r="X61" s="199"/>
      <c r="Y61" s="199"/>
      <c r="Z61" s="199"/>
      <c r="AA61" s="199"/>
      <c r="AB61" s="199"/>
      <c r="AC61" s="199"/>
      <c r="CG61" s="168" t="s">
        <v>42</v>
      </c>
    </row>
    <row r="62" spans="1:94" ht="33.75" x14ac:dyDescent="0.2">
      <c r="A62" s="155" t="s">
        <v>193</v>
      </c>
      <c r="B62" s="156" t="s">
        <v>174</v>
      </c>
      <c r="C62" s="176" t="s">
        <v>175</v>
      </c>
      <c r="D62" s="158" t="s">
        <v>176</v>
      </c>
      <c r="E62" s="161">
        <v>2.6133E-2</v>
      </c>
      <c r="F62" s="157"/>
      <c r="G62" s="157">
        <f t="shared" si="0"/>
        <v>0</v>
      </c>
      <c r="H62" s="157"/>
      <c r="I62" s="157">
        <f t="shared" si="1"/>
        <v>0</v>
      </c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CF62" s="168"/>
      <c r="CG62" s="166" t="s">
        <v>46</v>
      </c>
      <c r="CK62" s="168"/>
    </row>
    <row r="63" spans="1:94" s="184" customFormat="1" ht="33.75" x14ac:dyDescent="0.2">
      <c r="A63" s="155" t="s">
        <v>194</v>
      </c>
      <c r="B63" s="156" t="s">
        <v>178</v>
      </c>
      <c r="C63" s="176" t="s">
        <v>179</v>
      </c>
      <c r="D63" s="158" t="s">
        <v>176</v>
      </c>
      <c r="E63" s="162">
        <v>2.6133E-2</v>
      </c>
      <c r="F63" s="157"/>
      <c r="G63" s="157">
        <f t="shared" si="0"/>
        <v>0</v>
      </c>
      <c r="H63" s="157"/>
      <c r="I63" s="157">
        <f t="shared" si="1"/>
        <v>0</v>
      </c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66"/>
      <c r="AE63" s="166"/>
      <c r="AF63" s="166"/>
      <c r="AG63" s="166"/>
      <c r="AH63" s="166"/>
      <c r="AI63" s="166"/>
      <c r="AJ63" s="166"/>
      <c r="AK63" s="166"/>
      <c r="AL63" s="166"/>
      <c r="AM63" s="166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  <c r="AX63" s="166"/>
      <c r="AY63" s="166"/>
      <c r="AZ63" s="166"/>
      <c r="BA63" s="166"/>
      <c r="BB63" s="166"/>
      <c r="BC63" s="166"/>
      <c r="BD63" s="166"/>
      <c r="BE63" s="166"/>
      <c r="BF63" s="166"/>
      <c r="BG63" s="166"/>
      <c r="BH63" s="166"/>
      <c r="BI63" s="166"/>
      <c r="BJ63" s="166"/>
      <c r="BK63" s="166"/>
      <c r="BL63" s="166"/>
      <c r="BM63" s="166"/>
      <c r="BN63" s="166"/>
      <c r="BO63" s="166"/>
      <c r="BP63" s="166"/>
      <c r="BQ63" s="166"/>
      <c r="BR63" s="166"/>
      <c r="BS63" s="166"/>
      <c r="BT63" s="166"/>
      <c r="BU63" s="166"/>
      <c r="BV63" s="166"/>
      <c r="BW63" s="166"/>
      <c r="BX63" s="166"/>
      <c r="BY63" s="166"/>
      <c r="BZ63" s="166"/>
      <c r="CA63" s="166"/>
      <c r="CB63" s="166"/>
      <c r="CC63" s="166"/>
      <c r="CD63" s="166"/>
      <c r="CE63" s="166"/>
      <c r="CF63" s="168"/>
      <c r="CG63" s="166" t="s">
        <v>49</v>
      </c>
      <c r="CH63" s="166"/>
      <c r="CI63" s="166"/>
      <c r="CJ63" s="166"/>
      <c r="CK63" s="168"/>
      <c r="CL63" s="166"/>
      <c r="CM63" s="166"/>
      <c r="CN63" s="166"/>
      <c r="CO63" s="166"/>
      <c r="CP63" s="166"/>
    </row>
    <row r="64" spans="1:94" s="202" customFormat="1" x14ac:dyDescent="0.2">
      <c r="A64" s="193" t="s">
        <v>195</v>
      </c>
      <c r="B64" s="194"/>
      <c r="C64" s="197"/>
      <c r="D64" s="195"/>
      <c r="E64" s="200"/>
      <c r="F64" s="196"/>
      <c r="G64" s="196"/>
      <c r="H64" s="196"/>
      <c r="I64" s="196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8"/>
      <c r="BJ64" s="168"/>
      <c r="BK64" s="168"/>
      <c r="BL64" s="168"/>
      <c r="BM64" s="168"/>
      <c r="BN64" s="168"/>
      <c r="BO64" s="168"/>
      <c r="BP64" s="168"/>
      <c r="BQ64" s="168"/>
      <c r="BR64" s="168"/>
      <c r="BS64" s="168"/>
      <c r="BT64" s="168"/>
      <c r="BU64" s="168"/>
      <c r="BV64" s="168"/>
      <c r="BW64" s="168"/>
      <c r="BX64" s="168"/>
      <c r="BY64" s="168"/>
      <c r="BZ64" s="168"/>
      <c r="CA64" s="168"/>
      <c r="CB64" s="168"/>
      <c r="CC64" s="168"/>
      <c r="CD64" s="168"/>
      <c r="CE64" s="168"/>
      <c r="CF64" s="168"/>
      <c r="CG64" s="168" t="s">
        <v>52</v>
      </c>
      <c r="CH64" s="168"/>
      <c r="CI64" s="168"/>
      <c r="CJ64" s="168"/>
      <c r="CK64" s="168"/>
      <c r="CL64" s="168"/>
      <c r="CM64" s="168"/>
      <c r="CN64" s="168"/>
      <c r="CO64" s="168"/>
      <c r="CP64" s="168"/>
    </row>
    <row r="65" spans="1:94" ht="33.75" x14ac:dyDescent="0.2">
      <c r="A65" s="155" t="s">
        <v>92</v>
      </c>
      <c r="B65" s="156" t="s">
        <v>174</v>
      </c>
      <c r="C65" s="156" t="s">
        <v>175</v>
      </c>
      <c r="D65" s="158" t="s">
        <v>176</v>
      </c>
      <c r="E65" s="158">
        <v>2.6908000000000001E-2</v>
      </c>
      <c r="F65" s="157"/>
      <c r="G65" s="157">
        <f t="shared" si="0"/>
        <v>0</v>
      </c>
      <c r="H65" s="157"/>
      <c r="I65" s="157">
        <f t="shared" si="1"/>
        <v>0</v>
      </c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CF65" s="168"/>
      <c r="CK65" s="168"/>
      <c r="CL65" s="166" t="s">
        <v>95</v>
      </c>
    </row>
    <row r="66" spans="1:94" ht="33.75" x14ac:dyDescent="0.2">
      <c r="A66" s="155" t="s">
        <v>93</v>
      </c>
      <c r="B66" s="156" t="s">
        <v>178</v>
      </c>
      <c r="C66" s="176" t="s">
        <v>179</v>
      </c>
      <c r="D66" s="158" t="s">
        <v>176</v>
      </c>
      <c r="E66" s="161">
        <v>2.6908000000000001E-2</v>
      </c>
      <c r="F66" s="157"/>
      <c r="G66" s="157">
        <f t="shared" si="0"/>
        <v>0</v>
      </c>
      <c r="H66" s="157"/>
      <c r="I66" s="157">
        <f t="shared" si="1"/>
        <v>0</v>
      </c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CF66" s="168"/>
      <c r="CG66" s="166" t="s">
        <v>42</v>
      </c>
      <c r="CK66" s="168"/>
    </row>
    <row r="67" spans="1:94" s="168" customFormat="1" x14ac:dyDescent="0.2">
      <c r="A67" s="193" t="s">
        <v>196</v>
      </c>
      <c r="B67" s="194"/>
      <c r="C67" s="197"/>
      <c r="D67" s="195"/>
      <c r="E67" s="198"/>
      <c r="F67" s="196"/>
      <c r="G67" s="196"/>
      <c r="H67" s="196"/>
      <c r="I67" s="196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CG67" s="168" t="s">
        <v>46</v>
      </c>
    </row>
    <row r="68" spans="1:94" s="184" customFormat="1" ht="33.75" x14ac:dyDescent="0.2">
      <c r="A68" s="155" t="s">
        <v>94</v>
      </c>
      <c r="B68" s="156" t="s">
        <v>174</v>
      </c>
      <c r="C68" s="176" t="s">
        <v>175</v>
      </c>
      <c r="D68" s="158" t="s">
        <v>176</v>
      </c>
      <c r="E68" s="161">
        <v>1.7361999999999999E-2</v>
      </c>
      <c r="F68" s="157"/>
      <c r="G68" s="157">
        <f t="shared" si="0"/>
        <v>0</v>
      </c>
      <c r="H68" s="157"/>
      <c r="I68" s="157">
        <f t="shared" si="1"/>
        <v>0</v>
      </c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66"/>
      <c r="AE68" s="166"/>
      <c r="AF68" s="166"/>
      <c r="AG68" s="166"/>
      <c r="AH68" s="166"/>
      <c r="AI68" s="166"/>
      <c r="AJ68" s="166"/>
      <c r="AK68" s="166"/>
      <c r="AL68" s="166"/>
      <c r="AM68" s="166"/>
      <c r="AN68" s="166"/>
      <c r="AO68" s="166"/>
      <c r="AP68" s="166"/>
      <c r="AQ68" s="166"/>
      <c r="AR68" s="166"/>
      <c r="AS68" s="166"/>
      <c r="AT68" s="166"/>
      <c r="AU68" s="166"/>
      <c r="AV68" s="166"/>
      <c r="AW68" s="166"/>
      <c r="AX68" s="166"/>
      <c r="AY68" s="166"/>
      <c r="AZ68" s="166"/>
      <c r="BA68" s="166"/>
      <c r="BB68" s="166"/>
      <c r="BC68" s="166"/>
      <c r="BD68" s="166"/>
      <c r="BE68" s="166"/>
      <c r="BF68" s="166"/>
      <c r="BG68" s="166"/>
      <c r="BH68" s="166"/>
      <c r="BI68" s="166"/>
      <c r="BJ68" s="166"/>
      <c r="BK68" s="166"/>
      <c r="BL68" s="166"/>
      <c r="BM68" s="166"/>
      <c r="BN68" s="166"/>
      <c r="BO68" s="166"/>
      <c r="BP68" s="166"/>
      <c r="BQ68" s="166"/>
      <c r="BR68" s="166"/>
      <c r="BS68" s="166"/>
      <c r="BT68" s="166"/>
      <c r="BU68" s="166"/>
      <c r="BV68" s="166"/>
      <c r="BW68" s="166"/>
      <c r="BX68" s="166"/>
      <c r="BY68" s="166"/>
      <c r="BZ68" s="166"/>
      <c r="CA68" s="166"/>
      <c r="CB68" s="166"/>
      <c r="CC68" s="166"/>
      <c r="CD68" s="166"/>
      <c r="CE68" s="166"/>
      <c r="CF68" s="168"/>
      <c r="CG68" s="166" t="s">
        <v>70</v>
      </c>
      <c r="CH68" s="166"/>
      <c r="CI68" s="166"/>
      <c r="CJ68" s="166"/>
      <c r="CK68" s="168"/>
      <c r="CL68" s="166"/>
      <c r="CM68" s="166"/>
      <c r="CN68" s="166"/>
      <c r="CO68" s="166"/>
      <c r="CP68" s="166"/>
    </row>
    <row r="69" spans="1:94" ht="33.75" x14ac:dyDescent="0.2">
      <c r="A69" s="155" t="s">
        <v>96</v>
      </c>
      <c r="B69" s="156" t="s">
        <v>178</v>
      </c>
      <c r="C69" s="156" t="s">
        <v>179</v>
      </c>
      <c r="D69" s="158" t="s">
        <v>176</v>
      </c>
      <c r="E69" s="158">
        <v>1.7361999999999999E-2</v>
      </c>
      <c r="F69" s="157"/>
      <c r="G69" s="157">
        <f t="shared" si="0"/>
        <v>0</v>
      </c>
      <c r="H69" s="157"/>
      <c r="I69" s="157">
        <f t="shared" si="1"/>
        <v>0</v>
      </c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CF69" s="168" t="s">
        <v>53</v>
      </c>
      <c r="CK69" s="168"/>
    </row>
    <row r="70" spans="1:94" s="168" customFormat="1" x14ac:dyDescent="0.2">
      <c r="A70" s="193" t="s">
        <v>197</v>
      </c>
      <c r="B70" s="194"/>
      <c r="C70" s="194"/>
      <c r="D70" s="195"/>
      <c r="E70" s="195"/>
      <c r="F70" s="196"/>
      <c r="G70" s="196"/>
      <c r="H70" s="196"/>
      <c r="I70" s="196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CL70" s="168" t="s">
        <v>105</v>
      </c>
    </row>
    <row r="71" spans="1:94" ht="33.75" x14ac:dyDescent="0.2">
      <c r="A71" s="155" t="s">
        <v>97</v>
      </c>
      <c r="B71" s="156" t="s">
        <v>174</v>
      </c>
      <c r="C71" s="156" t="s">
        <v>175</v>
      </c>
      <c r="D71" s="158" t="s">
        <v>176</v>
      </c>
      <c r="E71" s="158">
        <v>2.2851E-2</v>
      </c>
      <c r="F71" s="157"/>
      <c r="G71" s="157">
        <f t="shared" si="0"/>
        <v>0</v>
      </c>
      <c r="H71" s="157"/>
      <c r="I71" s="157">
        <f t="shared" si="1"/>
        <v>0</v>
      </c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CF71" s="168"/>
      <c r="CK71" s="168"/>
      <c r="CL71" s="166" t="s">
        <v>106</v>
      </c>
    </row>
    <row r="72" spans="1:94" ht="33.75" x14ac:dyDescent="0.2">
      <c r="A72" s="155" t="s">
        <v>198</v>
      </c>
      <c r="B72" s="156" t="s">
        <v>178</v>
      </c>
      <c r="C72" s="156" t="s">
        <v>179</v>
      </c>
      <c r="D72" s="158" t="s">
        <v>176</v>
      </c>
      <c r="E72" s="158">
        <v>2.2851E-2</v>
      </c>
      <c r="F72" s="157"/>
      <c r="G72" s="157">
        <f t="shared" si="0"/>
        <v>0</v>
      </c>
      <c r="H72" s="157"/>
      <c r="I72" s="157">
        <f t="shared" si="1"/>
        <v>0</v>
      </c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  <c r="AA72" s="183"/>
      <c r="AB72" s="183"/>
      <c r="AC72" s="183"/>
      <c r="CF72" s="168"/>
      <c r="CK72" s="168"/>
      <c r="CL72" s="166" t="s">
        <v>107</v>
      </c>
    </row>
    <row r="73" spans="1:94" s="168" customFormat="1" x14ac:dyDescent="0.2">
      <c r="A73" s="193" t="s">
        <v>199</v>
      </c>
      <c r="B73" s="194"/>
      <c r="C73" s="194"/>
      <c r="D73" s="195"/>
      <c r="E73" s="195"/>
      <c r="F73" s="196"/>
      <c r="G73" s="196"/>
      <c r="H73" s="196"/>
      <c r="I73" s="196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CF73" s="168" t="s">
        <v>108</v>
      </c>
    </row>
    <row r="74" spans="1:94" ht="33.75" x14ac:dyDescent="0.2">
      <c r="A74" s="155" t="s">
        <v>200</v>
      </c>
      <c r="B74" s="156" t="s">
        <v>174</v>
      </c>
      <c r="C74" s="156" t="s">
        <v>175</v>
      </c>
      <c r="D74" s="158" t="s">
        <v>176</v>
      </c>
      <c r="E74" s="158">
        <v>1.8079000000000001E-2</v>
      </c>
      <c r="F74" s="157"/>
      <c r="G74" s="157">
        <f t="shared" si="0"/>
        <v>0</v>
      </c>
      <c r="H74" s="157"/>
      <c r="I74" s="157">
        <f t="shared" si="1"/>
        <v>0</v>
      </c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CF74" s="168"/>
      <c r="CK74" s="168"/>
      <c r="CL74" s="166" t="s">
        <v>55</v>
      </c>
    </row>
    <row r="75" spans="1:94" ht="33.75" x14ac:dyDescent="0.2">
      <c r="A75" s="155" t="s">
        <v>111</v>
      </c>
      <c r="B75" s="156" t="s">
        <v>178</v>
      </c>
      <c r="C75" s="176" t="s">
        <v>179</v>
      </c>
      <c r="D75" s="158" t="s">
        <v>176</v>
      </c>
      <c r="E75" s="161">
        <v>1.8079000000000001E-2</v>
      </c>
      <c r="F75" s="157"/>
      <c r="G75" s="157">
        <f t="shared" si="0"/>
        <v>0</v>
      </c>
      <c r="H75" s="157"/>
      <c r="I75" s="157">
        <f t="shared" si="1"/>
        <v>0</v>
      </c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  <c r="Z75" s="146"/>
      <c r="AA75" s="146"/>
      <c r="AB75" s="146"/>
      <c r="AC75" s="146"/>
      <c r="CF75" s="168"/>
      <c r="CG75" s="166" t="s">
        <v>42</v>
      </c>
      <c r="CK75" s="168"/>
    </row>
    <row r="76" spans="1:94" s="168" customFormat="1" x14ac:dyDescent="0.2">
      <c r="A76" s="193" t="s">
        <v>201</v>
      </c>
      <c r="B76" s="194"/>
      <c r="C76" s="197"/>
      <c r="D76" s="195"/>
      <c r="E76" s="198"/>
      <c r="F76" s="196"/>
      <c r="G76" s="196"/>
      <c r="H76" s="196"/>
      <c r="I76" s="196"/>
      <c r="J76" s="199"/>
      <c r="K76" s="199"/>
      <c r="L76" s="199"/>
      <c r="M76" s="199"/>
      <c r="N76" s="199"/>
      <c r="O76" s="199"/>
      <c r="P76" s="199"/>
      <c r="Q76" s="199"/>
      <c r="R76" s="199"/>
      <c r="S76" s="199"/>
      <c r="T76" s="199"/>
      <c r="U76" s="199"/>
      <c r="V76" s="199"/>
      <c r="W76" s="199"/>
      <c r="X76" s="199"/>
      <c r="Y76" s="199"/>
      <c r="Z76" s="199"/>
      <c r="AA76" s="199"/>
      <c r="AB76" s="199"/>
      <c r="AC76" s="199"/>
      <c r="CG76" s="168" t="s">
        <v>46</v>
      </c>
    </row>
    <row r="77" spans="1:94" s="184" customFormat="1" ht="33.75" x14ac:dyDescent="0.2">
      <c r="A77" s="155" t="s">
        <v>112</v>
      </c>
      <c r="B77" s="156" t="s">
        <v>174</v>
      </c>
      <c r="C77" s="176" t="s">
        <v>175</v>
      </c>
      <c r="D77" s="158" t="s">
        <v>176</v>
      </c>
      <c r="E77" s="162">
        <v>3.32443</v>
      </c>
      <c r="F77" s="157"/>
      <c r="G77" s="157">
        <f t="shared" si="0"/>
        <v>0</v>
      </c>
      <c r="H77" s="157"/>
      <c r="I77" s="157">
        <f t="shared" si="1"/>
        <v>0</v>
      </c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66"/>
      <c r="AE77" s="166"/>
      <c r="AF77" s="166"/>
      <c r="AG77" s="166"/>
      <c r="AH77" s="166"/>
      <c r="AI77" s="166"/>
      <c r="AJ77" s="166"/>
      <c r="AK77" s="166"/>
      <c r="AL77" s="166"/>
      <c r="AM77" s="166"/>
      <c r="AN77" s="166"/>
      <c r="AO77" s="166"/>
      <c r="AP77" s="166"/>
      <c r="AQ77" s="166"/>
      <c r="AR77" s="166"/>
      <c r="AS77" s="166"/>
      <c r="AT77" s="166"/>
      <c r="AU77" s="166"/>
      <c r="AV77" s="166"/>
      <c r="AW77" s="166"/>
      <c r="AX77" s="166"/>
      <c r="AY77" s="166"/>
      <c r="AZ77" s="166"/>
      <c r="BA77" s="166"/>
      <c r="BB77" s="166"/>
      <c r="BC77" s="166"/>
      <c r="BD77" s="166"/>
      <c r="BE77" s="166"/>
      <c r="BF77" s="166"/>
      <c r="BG77" s="166"/>
      <c r="BH77" s="166"/>
      <c r="BI77" s="166"/>
      <c r="BJ77" s="166"/>
      <c r="BK77" s="166"/>
      <c r="BL77" s="166"/>
      <c r="BM77" s="166"/>
      <c r="BN77" s="166"/>
      <c r="BO77" s="166"/>
      <c r="BP77" s="166"/>
      <c r="BQ77" s="166"/>
      <c r="BR77" s="166"/>
      <c r="BS77" s="166"/>
      <c r="BT77" s="166"/>
      <c r="BU77" s="166"/>
      <c r="BV77" s="166"/>
      <c r="BW77" s="166"/>
      <c r="BX77" s="166"/>
      <c r="BY77" s="166"/>
      <c r="BZ77" s="166"/>
      <c r="CA77" s="166"/>
      <c r="CB77" s="166"/>
      <c r="CC77" s="166"/>
      <c r="CD77" s="166"/>
      <c r="CE77" s="166"/>
      <c r="CF77" s="168"/>
      <c r="CG77" s="166" t="s">
        <v>49</v>
      </c>
      <c r="CH77" s="166"/>
      <c r="CI77" s="166"/>
      <c r="CJ77" s="166"/>
      <c r="CK77" s="168"/>
      <c r="CL77" s="166"/>
      <c r="CM77" s="166"/>
      <c r="CN77" s="166"/>
      <c r="CO77" s="166"/>
      <c r="CP77" s="166"/>
    </row>
    <row r="78" spans="1:94" s="184" customFormat="1" ht="33.75" x14ac:dyDescent="0.2">
      <c r="A78" s="155" t="s">
        <v>202</v>
      </c>
      <c r="B78" s="156" t="s">
        <v>178</v>
      </c>
      <c r="C78" s="176" t="s">
        <v>179</v>
      </c>
      <c r="D78" s="158" t="s">
        <v>176</v>
      </c>
      <c r="E78" s="162">
        <v>3.32443</v>
      </c>
      <c r="F78" s="157"/>
      <c r="G78" s="157">
        <f t="shared" ref="G78:G135" si="2">E78*F78</f>
        <v>0</v>
      </c>
      <c r="H78" s="157"/>
      <c r="I78" s="157">
        <f t="shared" ref="I78:I135" si="3">E78*H78</f>
        <v>0</v>
      </c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66"/>
      <c r="AE78" s="166"/>
      <c r="AF78" s="166"/>
      <c r="AG78" s="166"/>
      <c r="AH78" s="166"/>
      <c r="AI78" s="166"/>
      <c r="AJ78" s="166"/>
      <c r="AK78" s="166"/>
      <c r="AL78" s="166"/>
      <c r="AM78" s="166"/>
      <c r="AN78" s="166"/>
      <c r="AO78" s="166"/>
      <c r="AP78" s="166"/>
      <c r="AQ78" s="166"/>
      <c r="AR78" s="166"/>
      <c r="AS78" s="166"/>
      <c r="AT78" s="166"/>
      <c r="AU78" s="166"/>
      <c r="AV78" s="166"/>
      <c r="AW78" s="166"/>
      <c r="AX78" s="166"/>
      <c r="AY78" s="166"/>
      <c r="AZ78" s="166"/>
      <c r="BA78" s="166"/>
      <c r="BB78" s="166"/>
      <c r="BC78" s="166"/>
      <c r="BD78" s="166"/>
      <c r="BE78" s="166"/>
      <c r="BF78" s="166"/>
      <c r="BG78" s="166"/>
      <c r="BH78" s="166"/>
      <c r="BI78" s="166"/>
      <c r="BJ78" s="166"/>
      <c r="BK78" s="166"/>
      <c r="BL78" s="166"/>
      <c r="BM78" s="166"/>
      <c r="BN78" s="166"/>
      <c r="BO78" s="166"/>
      <c r="BP78" s="166"/>
      <c r="BQ78" s="166"/>
      <c r="BR78" s="166"/>
      <c r="BS78" s="166"/>
      <c r="BT78" s="166"/>
      <c r="BU78" s="166"/>
      <c r="BV78" s="166"/>
      <c r="BW78" s="166"/>
      <c r="BX78" s="166"/>
      <c r="BY78" s="166"/>
      <c r="BZ78" s="166"/>
      <c r="CA78" s="166"/>
      <c r="CB78" s="166"/>
      <c r="CC78" s="166"/>
      <c r="CD78" s="166"/>
      <c r="CE78" s="166"/>
      <c r="CF78" s="168"/>
      <c r="CG78" s="166" t="s">
        <v>52</v>
      </c>
      <c r="CH78" s="166"/>
      <c r="CI78" s="166"/>
      <c r="CJ78" s="166"/>
      <c r="CK78" s="168"/>
      <c r="CL78" s="166"/>
      <c r="CM78" s="166"/>
      <c r="CN78" s="166"/>
      <c r="CO78" s="166"/>
      <c r="CP78" s="166"/>
    </row>
    <row r="79" spans="1:94" s="168" customFormat="1" x14ac:dyDescent="0.2">
      <c r="A79" s="193" t="s">
        <v>203</v>
      </c>
      <c r="B79" s="194"/>
      <c r="C79" s="194"/>
      <c r="D79" s="195"/>
      <c r="E79" s="195"/>
      <c r="F79" s="196"/>
      <c r="G79" s="196"/>
      <c r="H79" s="196"/>
      <c r="I79" s="196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CL79" s="168" t="s">
        <v>59</v>
      </c>
    </row>
    <row r="80" spans="1:94" ht="33.75" x14ac:dyDescent="0.2">
      <c r="A80" s="155" t="s">
        <v>204</v>
      </c>
      <c r="B80" s="156" t="s">
        <v>174</v>
      </c>
      <c r="C80" s="176" t="s">
        <v>175</v>
      </c>
      <c r="D80" s="158" t="s">
        <v>176</v>
      </c>
      <c r="E80" s="161">
        <v>0.27779500000000001</v>
      </c>
      <c r="F80" s="157"/>
      <c r="G80" s="157">
        <f t="shared" si="2"/>
        <v>0</v>
      </c>
      <c r="H80" s="157"/>
      <c r="I80" s="157">
        <f t="shared" si="3"/>
        <v>0</v>
      </c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CF80" s="168"/>
      <c r="CG80" s="166" t="s">
        <v>62</v>
      </c>
      <c r="CK80" s="168"/>
    </row>
    <row r="81" spans="1:94" ht="33.75" x14ac:dyDescent="0.2">
      <c r="A81" s="155" t="s">
        <v>114</v>
      </c>
      <c r="B81" s="156" t="s">
        <v>178</v>
      </c>
      <c r="C81" s="176" t="s">
        <v>179</v>
      </c>
      <c r="D81" s="158" t="s">
        <v>176</v>
      </c>
      <c r="E81" s="161">
        <v>0.27779500000000001</v>
      </c>
      <c r="F81" s="157"/>
      <c r="G81" s="157">
        <f t="shared" si="2"/>
        <v>0</v>
      </c>
      <c r="H81" s="157"/>
      <c r="I81" s="157">
        <f t="shared" si="3"/>
        <v>0</v>
      </c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CF81" s="168"/>
      <c r="CG81" s="166" t="s">
        <v>65</v>
      </c>
      <c r="CK81" s="168"/>
    </row>
    <row r="82" spans="1:94" s="202" customFormat="1" x14ac:dyDescent="0.2">
      <c r="A82" s="193" t="s">
        <v>205</v>
      </c>
      <c r="B82" s="194"/>
      <c r="C82" s="197"/>
      <c r="D82" s="195"/>
      <c r="E82" s="200"/>
      <c r="F82" s="196"/>
      <c r="G82" s="196"/>
      <c r="H82" s="196"/>
      <c r="I82" s="196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  <c r="Z82" s="201"/>
      <c r="AA82" s="201"/>
      <c r="AB82" s="201"/>
      <c r="AC82" s="201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68"/>
      <c r="AT82" s="168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8"/>
      <c r="BJ82" s="168"/>
      <c r="BK82" s="168"/>
      <c r="BL82" s="168"/>
      <c r="BM82" s="168"/>
      <c r="BN82" s="168"/>
      <c r="BO82" s="168"/>
      <c r="BP82" s="168"/>
      <c r="BQ82" s="168"/>
      <c r="BR82" s="168"/>
      <c r="BS82" s="168"/>
      <c r="BT82" s="168"/>
      <c r="BU82" s="168"/>
      <c r="BV82" s="168"/>
      <c r="BW82" s="168"/>
      <c r="BX82" s="168"/>
      <c r="BY82" s="168"/>
      <c r="BZ82" s="168"/>
      <c r="CA82" s="168"/>
      <c r="CB82" s="168"/>
      <c r="CC82" s="168"/>
      <c r="CD82" s="168"/>
      <c r="CE82" s="168"/>
      <c r="CF82" s="168"/>
      <c r="CG82" s="168" t="s">
        <v>68</v>
      </c>
      <c r="CH82" s="168"/>
      <c r="CI82" s="168"/>
      <c r="CJ82" s="168"/>
      <c r="CK82" s="168"/>
      <c r="CL82" s="168"/>
      <c r="CM82" s="168"/>
      <c r="CN82" s="168"/>
      <c r="CO82" s="168"/>
      <c r="CP82" s="168"/>
    </row>
    <row r="83" spans="1:94" s="184" customFormat="1" ht="33.75" x14ac:dyDescent="0.2">
      <c r="A83" s="155" t="s">
        <v>115</v>
      </c>
      <c r="B83" s="156" t="s">
        <v>174</v>
      </c>
      <c r="C83" s="176" t="s">
        <v>175</v>
      </c>
      <c r="D83" s="158" t="s">
        <v>176</v>
      </c>
      <c r="E83" s="162">
        <v>5.3341E-2</v>
      </c>
      <c r="F83" s="157"/>
      <c r="G83" s="157">
        <f t="shared" si="2"/>
        <v>0</v>
      </c>
      <c r="H83" s="157"/>
      <c r="I83" s="157">
        <f t="shared" si="3"/>
        <v>0</v>
      </c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66"/>
      <c r="AE83" s="166"/>
      <c r="AF83" s="166"/>
      <c r="AG83" s="166"/>
      <c r="AH83" s="166"/>
      <c r="AI83" s="166"/>
      <c r="AJ83" s="166"/>
      <c r="AK83" s="166"/>
      <c r="AL83" s="166"/>
      <c r="AM83" s="166"/>
      <c r="AN83" s="166"/>
      <c r="AO83" s="166"/>
      <c r="AP83" s="166"/>
      <c r="AQ83" s="166"/>
      <c r="AR83" s="166"/>
      <c r="AS83" s="166"/>
      <c r="AT83" s="166"/>
      <c r="AU83" s="166"/>
      <c r="AV83" s="166"/>
      <c r="AW83" s="166"/>
      <c r="AX83" s="166"/>
      <c r="AY83" s="166"/>
      <c r="AZ83" s="166"/>
      <c r="BA83" s="166"/>
      <c r="BB83" s="166"/>
      <c r="BC83" s="166"/>
      <c r="BD83" s="166"/>
      <c r="BE83" s="166"/>
      <c r="BF83" s="166"/>
      <c r="BG83" s="166"/>
      <c r="BH83" s="166"/>
      <c r="BI83" s="166"/>
      <c r="BJ83" s="166"/>
      <c r="BK83" s="166"/>
      <c r="BL83" s="166"/>
      <c r="BM83" s="166"/>
      <c r="BN83" s="166"/>
      <c r="BO83" s="166"/>
      <c r="BP83" s="166"/>
      <c r="BQ83" s="166"/>
      <c r="BR83" s="166"/>
      <c r="BS83" s="166"/>
      <c r="BT83" s="166"/>
      <c r="BU83" s="166"/>
      <c r="BV83" s="166"/>
      <c r="BW83" s="166"/>
      <c r="BX83" s="166"/>
      <c r="BY83" s="166"/>
      <c r="BZ83" s="166"/>
      <c r="CA83" s="166"/>
      <c r="CB83" s="166"/>
      <c r="CC83" s="166"/>
      <c r="CD83" s="166"/>
      <c r="CE83" s="166"/>
      <c r="CF83" s="168"/>
      <c r="CG83" s="166" t="s">
        <v>70</v>
      </c>
      <c r="CH83" s="166"/>
      <c r="CI83" s="166"/>
      <c r="CJ83" s="166"/>
      <c r="CK83" s="168"/>
      <c r="CL83" s="166"/>
      <c r="CM83" s="166"/>
      <c r="CN83" s="166"/>
      <c r="CO83" s="166"/>
      <c r="CP83" s="166"/>
    </row>
    <row r="84" spans="1:94" ht="33.75" x14ac:dyDescent="0.2">
      <c r="A84" s="155" t="s">
        <v>206</v>
      </c>
      <c r="B84" s="156" t="s">
        <v>178</v>
      </c>
      <c r="C84" s="156" t="s">
        <v>179</v>
      </c>
      <c r="D84" s="158" t="s">
        <v>176</v>
      </c>
      <c r="E84" s="158">
        <v>5.3341E-2</v>
      </c>
      <c r="F84" s="157"/>
      <c r="G84" s="157">
        <f t="shared" si="2"/>
        <v>0</v>
      </c>
      <c r="H84" s="157"/>
      <c r="I84" s="157">
        <f t="shared" si="3"/>
        <v>0</v>
      </c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CF84" s="168"/>
      <c r="CK84" s="168"/>
      <c r="CL84" s="166" t="s">
        <v>71</v>
      </c>
    </row>
    <row r="85" spans="1:94" s="168" customFormat="1" x14ac:dyDescent="0.2">
      <c r="A85" s="193" t="s">
        <v>207</v>
      </c>
      <c r="B85" s="194"/>
      <c r="C85" s="197"/>
      <c r="D85" s="195"/>
      <c r="E85" s="198"/>
      <c r="F85" s="196"/>
      <c r="G85" s="196"/>
      <c r="H85" s="196"/>
      <c r="I85" s="196"/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CG85" s="168" t="s">
        <v>42</v>
      </c>
    </row>
    <row r="86" spans="1:94" ht="33.75" x14ac:dyDescent="0.2">
      <c r="A86" s="155" t="s">
        <v>208</v>
      </c>
      <c r="B86" s="156" t="s">
        <v>174</v>
      </c>
      <c r="C86" s="176" t="s">
        <v>175</v>
      </c>
      <c r="D86" s="158" t="s">
        <v>176</v>
      </c>
      <c r="E86" s="161">
        <v>3.6754000000000002E-2</v>
      </c>
      <c r="F86" s="157"/>
      <c r="G86" s="157">
        <f t="shared" si="2"/>
        <v>0</v>
      </c>
      <c r="H86" s="157"/>
      <c r="I86" s="157">
        <f t="shared" si="3"/>
        <v>0</v>
      </c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CF86" s="168"/>
      <c r="CG86" s="166" t="s">
        <v>46</v>
      </c>
      <c r="CK86" s="168"/>
    </row>
    <row r="87" spans="1:94" s="184" customFormat="1" ht="33.75" x14ac:dyDescent="0.2">
      <c r="A87" s="155" t="s">
        <v>209</v>
      </c>
      <c r="B87" s="156" t="s">
        <v>178</v>
      </c>
      <c r="C87" s="176" t="s">
        <v>179</v>
      </c>
      <c r="D87" s="158" t="s">
        <v>176</v>
      </c>
      <c r="E87" s="162">
        <v>3.6754000000000002E-2</v>
      </c>
      <c r="F87" s="157"/>
      <c r="G87" s="157">
        <f t="shared" si="2"/>
        <v>0</v>
      </c>
      <c r="H87" s="157"/>
      <c r="I87" s="157">
        <f t="shared" si="3"/>
        <v>0</v>
      </c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66"/>
      <c r="AE87" s="166"/>
      <c r="AF87" s="166"/>
      <c r="AG87" s="166"/>
      <c r="AH87" s="166"/>
      <c r="AI87" s="166"/>
      <c r="AJ87" s="166"/>
      <c r="AK87" s="166"/>
      <c r="AL87" s="166"/>
      <c r="AM87" s="166"/>
      <c r="AN87" s="166"/>
      <c r="AO87" s="166"/>
      <c r="AP87" s="166"/>
      <c r="AQ87" s="166"/>
      <c r="AR87" s="166"/>
      <c r="AS87" s="166"/>
      <c r="AT87" s="166"/>
      <c r="AU87" s="166"/>
      <c r="AV87" s="166"/>
      <c r="AW87" s="166"/>
      <c r="AX87" s="166"/>
      <c r="AY87" s="166"/>
      <c r="AZ87" s="166"/>
      <c r="BA87" s="166"/>
      <c r="BB87" s="166"/>
      <c r="BC87" s="166"/>
      <c r="BD87" s="166"/>
      <c r="BE87" s="166"/>
      <c r="BF87" s="166"/>
      <c r="BG87" s="166"/>
      <c r="BH87" s="166"/>
      <c r="BI87" s="166"/>
      <c r="BJ87" s="166"/>
      <c r="BK87" s="166"/>
      <c r="BL87" s="166"/>
      <c r="BM87" s="166"/>
      <c r="BN87" s="166"/>
      <c r="BO87" s="166"/>
      <c r="BP87" s="166"/>
      <c r="BQ87" s="166"/>
      <c r="BR87" s="166"/>
      <c r="BS87" s="166"/>
      <c r="BT87" s="166"/>
      <c r="BU87" s="166"/>
      <c r="BV87" s="166"/>
      <c r="BW87" s="166"/>
      <c r="BX87" s="166"/>
      <c r="BY87" s="166"/>
      <c r="BZ87" s="166"/>
      <c r="CA87" s="166"/>
      <c r="CB87" s="166"/>
      <c r="CC87" s="166"/>
      <c r="CD87" s="166"/>
      <c r="CE87" s="166"/>
      <c r="CF87" s="168"/>
      <c r="CG87" s="166" t="s">
        <v>49</v>
      </c>
      <c r="CH87" s="166"/>
      <c r="CI87" s="166"/>
      <c r="CJ87" s="166"/>
      <c r="CK87" s="168"/>
      <c r="CL87" s="166"/>
      <c r="CM87" s="166"/>
      <c r="CN87" s="166"/>
      <c r="CO87" s="166"/>
      <c r="CP87" s="166"/>
    </row>
    <row r="88" spans="1:94" s="202" customFormat="1" x14ac:dyDescent="0.2">
      <c r="A88" s="193" t="s">
        <v>210</v>
      </c>
      <c r="B88" s="194"/>
      <c r="C88" s="197"/>
      <c r="D88" s="195"/>
      <c r="E88" s="200"/>
      <c r="F88" s="196"/>
      <c r="G88" s="196"/>
      <c r="H88" s="196"/>
      <c r="I88" s="196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  <c r="Z88" s="201"/>
      <c r="AA88" s="201"/>
      <c r="AB88" s="201"/>
      <c r="AC88" s="201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168"/>
      <c r="AT88" s="168"/>
      <c r="AU88" s="168"/>
      <c r="AV88" s="168"/>
      <c r="AW88" s="168"/>
      <c r="AX88" s="168"/>
      <c r="AY88" s="168"/>
      <c r="AZ88" s="168"/>
      <c r="BA88" s="168"/>
      <c r="BB88" s="168"/>
      <c r="BC88" s="168"/>
      <c r="BD88" s="168"/>
      <c r="BE88" s="168"/>
      <c r="BF88" s="168"/>
      <c r="BG88" s="168"/>
      <c r="BH88" s="168"/>
      <c r="BI88" s="168"/>
      <c r="BJ88" s="168"/>
      <c r="BK88" s="168"/>
      <c r="BL88" s="168"/>
      <c r="BM88" s="168"/>
      <c r="BN88" s="168"/>
      <c r="BO88" s="168"/>
      <c r="BP88" s="168"/>
      <c r="BQ88" s="168"/>
      <c r="BR88" s="168"/>
      <c r="BS88" s="168"/>
      <c r="BT88" s="168"/>
      <c r="BU88" s="168"/>
      <c r="BV88" s="168"/>
      <c r="BW88" s="168"/>
      <c r="BX88" s="168"/>
      <c r="BY88" s="168"/>
      <c r="BZ88" s="168"/>
      <c r="CA88" s="168"/>
      <c r="CB88" s="168"/>
      <c r="CC88" s="168"/>
      <c r="CD88" s="168"/>
      <c r="CE88" s="168"/>
      <c r="CF88" s="168"/>
      <c r="CG88" s="168" t="s">
        <v>52</v>
      </c>
      <c r="CH88" s="168"/>
      <c r="CI88" s="168"/>
      <c r="CJ88" s="168"/>
      <c r="CK88" s="168"/>
      <c r="CL88" s="168"/>
      <c r="CM88" s="168"/>
      <c r="CN88" s="168"/>
      <c r="CO88" s="168"/>
      <c r="CP88" s="168"/>
    </row>
    <row r="89" spans="1:94" ht="33.75" x14ac:dyDescent="0.2">
      <c r="A89" s="155" t="s">
        <v>211</v>
      </c>
      <c r="B89" s="156" t="s">
        <v>174</v>
      </c>
      <c r="C89" s="156" t="s">
        <v>175</v>
      </c>
      <c r="D89" s="158" t="s">
        <v>176</v>
      </c>
      <c r="E89" s="158">
        <v>5.2264999999999999E-2</v>
      </c>
      <c r="F89" s="157"/>
      <c r="G89" s="157">
        <f t="shared" si="2"/>
        <v>0</v>
      </c>
      <c r="H89" s="157"/>
      <c r="I89" s="157">
        <f t="shared" si="3"/>
        <v>0</v>
      </c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3"/>
      <c r="Z89" s="183"/>
      <c r="AA89" s="183"/>
      <c r="AB89" s="183"/>
      <c r="AC89" s="183"/>
      <c r="CF89" s="168"/>
      <c r="CK89" s="168"/>
      <c r="CL89" s="166" t="s">
        <v>109</v>
      </c>
    </row>
    <row r="90" spans="1:94" ht="33.75" x14ac:dyDescent="0.2">
      <c r="A90" s="155" t="s">
        <v>212</v>
      </c>
      <c r="B90" s="156" t="s">
        <v>178</v>
      </c>
      <c r="C90" s="176" t="s">
        <v>179</v>
      </c>
      <c r="D90" s="158" t="s">
        <v>176</v>
      </c>
      <c r="E90" s="161">
        <v>5.2264999999999999E-2</v>
      </c>
      <c r="F90" s="157"/>
      <c r="G90" s="157">
        <f t="shared" si="2"/>
        <v>0</v>
      </c>
      <c r="H90" s="157"/>
      <c r="I90" s="157">
        <f t="shared" si="3"/>
        <v>0</v>
      </c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CF90" s="168"/>
      <c r="CG90" s="166" t="s">
        <v>62</v>
      </c>
      <c r="CK90" s="168"/>
    </row>
    <row r="91" spans="1:94" s="168" customFormat="1" x14ac:dyDescent="0.2">
      <c r="A91" s="193" t="s">
        <v>213</v>
      </c>
      <c r="B91" s="194"/>
      <c r="C91" s="197"/>
      <c r="D91" s="195"/>
      <c r="E91" s="198"/>
      <c r="F91" s="196"/>
      <c r="G91" s="196"/>
      <c r="H91" s="196"/>
      <c r="I91" s="196"/>
      <c r="J91" s="199"/>
      <c r="K91" s="199"/>
      <c r="L91" s="199"/>
      <c r="M91" s="199"/>
      <c r="N91" s="199"/>
      <c r="O91" s="199"/>
      <c r="P91" s="199"/>
      <c r="Q91" s="199"/>
      <c r="R91" s="199"/>
      <c r="S91" s="199"/>
      <c r="T91" s="199"/>
      <c r="U91" s="199"/>
      <c r="V91" s="199"/>
      <c r="W91" s="199"/>
      <c r="X91" s="199"/>
      <c r="Y91" s="199"/>
      <c r="Z91" s="199"/>
      <c r="AA91" s="199"/>
      <c r="AB91" s="199"/>
      <c r="AC91" s="199"/>
      <c r="CG91" s="168" t="s">
        <v>65</v>
      </c>
    </row>
    <row r="92" spans="1:94" s="184" customFormat="1" ht="33.75" x14ac:dyDescent="0.2">
      <c r="A92" s="155" t="s">
        <v>214</v>
      </c>
      <c r="B92" s="156" t="s">
        <v>174</v>
      </c>
      <c r="C92" s="176" t="s">
        <v>175</v>
      </c>
      <c r="D92" s="158" t="s">
        <v>176</v>
      </c>
      <c r="E92" s="162">
        <v>4.7971E-2</v>
      </c>
      <c r="F92" s="157"/>
      <c r="G92" s="157">
        <f t="shared" si="2"/>
        <v>0</v>
      </c>
      <c r="H92" s="157"/>
      <c r="I92" s="157">
        <f t="shared" si="3"/>
        <v>0</v>
      </c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66"/>
      <c r="AE92" s="166"/>
      <c r="AF92" s="166"/>
      <c r="AG92" s="166"/>
      <c r="AH92" s="166"/>
      <c r="AI92" s="166"/>
      <c r="AJ92" s="166"/>
      <c r="AK92" s="166"/>
      <c r="AL92" s="166"/>
      <c r="AM92" s="166"/>
      <c r="AN92" s="166"/>
      <c r="AO92" s="166"/>
      <c r="AP92" s="166"/>
      <c r="AQ92" s="166"/>
      <c r="AR92" s="166"/>
      <c r="AS92" s="166"/>
      <c r="AT92" s="166"/>
      <c r="AU92" s="166"/>
      <c r="AV92" s="166"/>
      <c r="AW92" s="166"/>
      <c r="AX92" s="166"/>
      <c r="AY92" s="166"/>
      <c r="AZ92" s="166"/>
      <c r="BA92" s="166"/>
      <c r="BB92" s="166"/>
      <c r="BC92" s="166"/>
      <c r="BD92" s="166"/>
      <c r="BE92" s="166"/>
      <c r="BF92" s="166"/>
      <c r="BG92" s="166"/>
      <c r="BH92" s="166"/>
      <c r="BI92" s="166"/>
      <c r="BJ92" s="166"/>
      <c r="BK92" s="166"/>
      <c r="BL92" s="166"/>
      <c r="BM92" s="166"/>
      <c r="BN92" s="166"/>
      <c r="BO92" s="166"/>
      <c r="BP92" s="166"/>
      <c r="BQ92" s="166"/>
      <c r="BR92" s="166"/>
      <c r="BS92" s="166"/>
      <c r="BT92" s="166"/>
      <c r="BU92" s="166"/>
      <c r="BV92" s="166"/>
      <c r="BW92" s="166"/>
      <c r="BX92" s="166"/>
      <c r="BY92" s="166"/>
      <c r="BZ92" s="166"/>
      <c r="CA92" s="166"/>
      <c r="CB92" s="166"/>
      <c r="CC92" s="166"/>
      <c r="CD92" s="166"/>
      <c r="CE92" s="166"/>
      <c r="CF92" s="168"/>
      <c r="CG92" s="166" t="s">
        <v>68</v>
      </c>
      <c r="CH92" s="166"/>
      <c r="CI92" s="166"/>
      <c r="CJ92" s="166"/>
      <c r="CK92" s="168"/>
      <c r="CL92" s="166"/>
      <c r="CM92" s="166"/>
      <c r="CN92" s="166"/>
      <c r="CO92" s="166"/>
      <c r="CP92" s="166"/>
    </row>
    <row r="93" spans="1:94" s="184" customFormat="1" ht="33.75" x14ac:dyDescent="0.2">
      <c r="A93" s="155" t="s">
        <v>215</v>
      </c>
      <c r="B93" s="156" t="s">
        <v>178</v>
      </c>
      <c r="C93" s="176" t="s">
        <v>179</v>
      </c>
      <c r="D93" s="158" t="s">
        <v>176</v>
      </c>
      <c r="E93" s="162">
        <v>4.7971E-2</v>
      </c>
      <c r="F93" s="157"/>
      <c r="G93" s="157">
        <f t="shared" si="2"/>
        <v>0</v>
      </c>
      <c r="H93" s="157"/>
      <c r="I93" s="157">
        <f t="shared" si="3"/>
        <v>0</v>
      </c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66"/>
      <c r="AE93" s="166"/>
      <c r="AF93" s="166"/>
      <c r="AG93" s="166"/>
      <c r="AH93" s="166"/>
      <c r="AI93" s="166"/>
      <c r="AJ93" s="166"/>
      <c r="AK93" s="166"/>
      <c r="AL93" s="166"/>
      <c r="AM93" s="166"/>
      <c r="AN93" s="166"/>
      <c r="AO93" s="166"/>
      <c r="AP93" s="166"/>
      <c r="AQ93" s="166"/>
      <c r="AR93" s="166"/>
      <c r="AS93" s="166"/>
      <c r="AT93" s="166"/>
      <c r="AU93" s="166"/>
      <c r="AV93" s="166"/>
      <c r="AW93" s="166"/>
      <c r="AX93" s="166"/>
      <c r="AY93" s="166"/>
      <c r="AZ93" s="166"/>
      <c r="BA93" s="166"/>
      <c r="BB93" s="166"/>
      <c r="BC93" s="166"/>
      <c r="BD93" s="166"/>
      <c r="BE93" s="166"/>
      <c r="BF93" s="166"/>
      <c r="BG93" s="166"/>
      <c r="BH93" s="166"/>
      <c r="BI93" s="166"/>
      <c r="BJ93" s="166"/>
      <c r="BK93" s="166"/>
      <c r="BL93" s="166"/>
      <c r="BM93" s="166"/>
      <c r="BN93" s="166"/>
      <c r="BO93" s="166"/>
      <c r="BP93" s="166"/>
      <c r="BQ93" s="166"/>
      <c r="BR93" s="166"/>
      <c r="BS93" s="166"/>
      <c r="BT93" s="166"/>
      <c r="BU93" s="166"/>
      <c r="BV93" s="166"/>
      <c r="BW93" s="166"/>
      <c r="BX93" s="166"/>
      <c r="BY93" s="166"/>
      <c r="BZ93" s="166"/>
      <c r="CA93" s="166"/>
      <c r="CB93" s="166"/>
      <c r="CC93" s="166"/>
      <c r="CD93" s="166"/>
      <c r="CE93" s="166"/>
      <c r="CF93" s="168"/>
      <c r="CG93" s="166" t="s">
        <v>70</v>
      </c>
      <c r="CH93" s="166"/>
      <c r="CI93" s="166"/>
      <c r="CJ93" s="166"/>
      <c r="CK93" s="168"/>
      <c r="CL93" s="166"/>
      <c r="CM93" s="166"/>
      <c r="CN93" s="166"/>
      <c r="CO93" s="166"/>
      <c r="CP93" s="166"/>
    </row>
    <row r="94" spans="1:94" s="168" customFormat="1" x14ac:dyDescent="0.2">
      <c r="A94" s="193" t="s">
        <v>216</v>
      </c>
      <c r="B94" s="194"/>
      <c r="C94" s="197"/>
      <c r="D94" s="195"/>
      <c r="E94" s="198"/>
      <c r="F94" s="196"/>
      <c r="G94" s="196"/>
      <c r="H94" s="196"/>
      <c r="I94" s="196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9"/>
      <c r="X94" s="199"/>
      <c r="Y94" s="199"/>
      <c r="Z94" s="199"/>
      <c r="AA94" s="199"/>
      <c r="AB94" s="199"/>
      <c r="AC94" s="199"/>
      <c r="CG94" s="168" t="s">
        <v>79</v>
      </c>
    </row>
    <row r="95" spans="1:94" ht="33.75" x14ac:dyDescent="0.2">
      <c r="A95" s="155" t="s">
        <v>217</v>
      </c>
      <c r="B95" s="156" t="s">
        <v>174</v>
      </c>
      <c r="C95" s="176" t="s">
        <v>175</v>
      </c>
      <c r="D95" s="158" t="s">
        <v>176</v>
      </c>
      <c r="E95" s="161">
        <v>2.5536E-2</v>
      </c>
      <c r="F95" s="157"/>
      <c r="G95" s="157">
        <f t="shared" si="2"/>
        <v>0</v>
      </c>
      <c r="H95" s="157"/>
      <c r="I95" s="157">
        <f t="shared" si="3"/>
        <v>0</v>
      </c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CF95" s="168"/>
      <c r="CG95" s="166" t="s">
        <v>83</v>
      </c>
      <c r="CK95" s="168"/>
    </row>
    <row r="96" spans="1:94" ht="33.75" x14ac:dyDescent="0.2">
      <c r="A96" s="155" t="s">
        <v>218</v>
      </c>
      <c r="B96" s="156" t="s">
        <v>178</v>
      </c>
      <c r="C96" s="176" t="s">
        <v>179</v>
      </c>
      <c r="D96" s="158" t="s">
        <v>176</v>
      </c>
      <c r="E96" s="163">
        <v>2.5536E-2</v>
      </c>
      <c r="F96" s="157"/>
      <c r="G96" s="157">
        <f t="shared" si="2"/>
        <v>0</v>
      </c>
      <c r="H96" s="157"/>
      <c r="I96" s="157">
        <f t="shared" si="3"/>
        <v>0</v>
      </c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CF96" s="168"/>
      <c r="CG96" s="166" t="s">
        <v>87</v>
      </c>
      <c r="CK96" s="168"/>
    </row>
    <row r="97" spans="1:94" s="168" customFormat="1" x14ac:dyDescent="0.2">
      <c r="A97" s="193" t="s">
        <v>219</v>
      </c>
      <c r="B97" s="194"/>
      <c r="C97" s="194"/>
      <c r="D97" s="195"/>
      <c r="E97" s="195"/>
      <c r="F97" s="196"/>
      <c r="G97" s="196"/>
      <c r="H97" s="196"/>
      <c r="I97" s="196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CL97" s="168" t="s">
        <v>89</v>
      </c>
    </row>
    <row r="98" spans="1:94" ht="33.75" x14ac:dyDescent="0.2">
      <c r="A98" s="155" t="s">
        <v>220</v>
      </c>
      <c r="B98" s="156" t="s">
        <v>174</v>
      </c>
      <c r="C98" s="176" t="s">
        <v>175</v>
      </c>
      <c r="D98" s="158" t="s">
        <v>176</v>
      </c>
      <c r="E98" s="161">
        <v>2.3448E-2</v>
      </c>
      <c r="F98" s="157"/>
      <c r="G98" s="157">
        <f t="shared" si="2"/>
        <v>0</v>
      </c>
      <c r="H98" s="157"/>
      <c r="I98" s="157">
        <f t="shared" si="3"/>
        <v>0</v>
      </c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  <c r="AB98" s="146"/>
      <c r="AC98" s="146"/>
      <c r="CF98" s="168"/>
      <c r="CG98" s="166" t="s">
        <v>62</v>
      </c>
      <c r="CK98" s="168"/>
    </row>
    <row r="99" spans="1:94" ht="33.75" x14ac:dyDescent="0.2">
      <c r="A99" s="155" t="s">
        <v>221</v>
      </c>
      <c r="B99" s="156" t="s">
        <v>178</v>
      </c>
      <c r="C99" s="176" t="s">
        <v>179</v>
      </c>
      <c r="D99" s="158" t="s">
        <v>176</v>
      </c>
      <c r="E99" s="161">
        <v>2.3448E-2</v>
      </c>
      <c r="F99" s="157"/>
      <c r="G99" s="157">
        <f t="shared" si="2"/>
        <v>0</v>
      </c>
      <c r="H99" s="157"/>
      <c r="I99" s="157">
        <f t="shared" si="3"/>
        <v>0</v>
      </c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  <c r="AB99" s="146"/>
      <c r="AC99" s="146"/>
      <c r="CF99" s="168"/>
      <c r="CG99" s="166" t="s">
        <v>65</v>
      </c>
      <c r="CK99" s="168"/>
    </row>
    <row r="100" spans="1:94" s="202" customFormat="1" x14ac:dyDescent="0.2">
      <c r="A100" s="193" t="s">
        <v>222</v>
      </c>
      <c r="B100" s="194"/>
      <c r="C100" s="197"/>
      <c r="D100" s="195"/>
      <c r="E100" s="200"/>
      <c r="F100" s="196"/>
      <c r="G100" s="196"/>
      <c r="H100" s="196"/>
      <c r="I100" s="196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  <c r="Z100" s="201"/>
      <c r="AA100" s="201"/>
      <c r="AB100" s="201"/>
      <c r="AC100" s="201"/>
      <c r="AD100" s="168"/>
      <c r="AE100" s="168"/>
      <c r="AF100" s="168"/>
      <c r="AG100" s="168"/>
      <c r="AH100" s="168"/>
      <c r="AI100" s="168"/>
      <c r="AJ100" s="168"/>
      <c r="AK100" s="168"/>
      <c r="AL100" s="168"/>
      <c r="AM100" s="168"/>
      <c r="AN100" s="168"/>
      <c r="AO100" s="168"/>
      <c r="AP100" s="168"/>
      <c r="AQ100" s="168"/>
      <c r="AR100" s="168"/>
      <c r="AS100" s="168"/>
      <c r="AT100" s="168"/>
      <c r="AU100" s="168"/>
      <c r="AV100" s="168"/>
      <c r="AW100" s="168"/>
      <c r="AX100" s="168"/>
      <c r="AY100" s="168"/>
      <c r="AZ100" s="168"/>
      <c r="BA100" s="168"/>
      <c r="BB100" s="168"/>
      <c r="BC100" s="168"/>
      <c r="BD100" s="168"/>
      <c r="BE100" s="168"/>
      <c r="BF100" s="168"/>
      <c r="BG100" s="168"/>
      <c r="BH100" s="168"/>
      <c r="BI100" s="168"/>
      <c r="BJ100" s="168"/>
      <c r="BK100" s="168"/>
      <c r="BL100" s="168"/>
      <c r="BM100" s="168"/>
      <c r="BN100" s="168"/>
      <c r="BO100" s="168"/>
      <c r="BP100" s="168"/>
      <c r="BQ100" s="168"/>
      <c r="BR100" s="168"/>
      <c r="BS100" s="168"/>
      <c r="BT100" s="168"/>
      <c r="BU100" s="168"/>
      <c r="BV100" s="168"/>
      <c r="BW100" s="168"/>
      <c r="BX100" s="168"/>
      <c r="BY100" s="168"/>
      <c r="BZ100" s="168"/>
      <c r="CA100" s="168"/>
      <c r="CB100" s="168"/>
      <c r="CC100" s="168"/>
      <c r="CD100" s="168"/>
      <c r="CE100" s="168"/>
      <c r="CF100" s="168"/>
      <c r="CG100" s="168" t="s">
        <v>68</v>
      </c>
      <c r="CH100" s="168"/>
      <c r="CI100" s="168"/>
      <c r="CJ100" s="168"/>
      <c r="CK100" s="168"/>
      <c r="CL100" s="168"/>
      <c r="CM100" s="168"/>
      <c r="CN100" s="168"/>
      <c r="CO100" s="168"/>
      <c r="CP100" s="168"/>
    </row>
    <row r="101" spans="1:94" s="184" customFormat="1" ht="33.75" x14ac:dyDescent="0.2">
      <c r="A101" s="155" t="s">
        <v>223</v>
      </c>
      <c r="B101" s="156" t="s">
        <v>174</v>
      </c>
      <c r="C101" s="176" t="s">
        <v>175</v>
      </c>
      <c r="D101" s="158" t="s">
        <v>176</v>
      </c>
      <c r="E101" s="162">
        <v>2.0822E-2</v>
      </c>
      <c r="F101" s="157"/>
      <c r="G101" s="157">
        <f t="shared" si="2"/>
        <v>0</v>
      </c>
      <c r="H101" s="157"/>
      <c r="I101" s="157">
        <f t="shared" si="3"/>
        <v>0</v>
      </c>
      <c r="J101" s="147"/>
      <c r="K101" s="147"/>
      <c r="L101" s="147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66"/>
      <c r="AE101" s="166"/>
      <c r="AF101" s="166"/>
      <c r="AG101" s="166"/>
      <c r="AH101" s="166"/>
      <c r="AI101" s="166"/>
      <c r="AJ101" s="166"/>
      <c r="AK101" s="166"/>
      <c r="AL101" s="166"/>
      <c r="AM101" s="166"/>
      <c r="AN101" s="166"/>
      <c r="AO101" s="166"/>
      <c r="AP101" s="166"/>
      <c r="AQ101" s="166"/>
      <c r="AR101" s="166"/>
      <c r="AS101" s="166"/>
      <c r="AT101" s="166"/>
      <c r="AU101" s="166"/>
      <c r="AV101" s="166"/>
      <c r="AW101" s="166"/>
      <c r="AX101" s="166"/>
      <c r="AY101" s="166"/>
      <c r="AZ101" s="166"/>
      <c r="BA101" s="166"/>
      <c r="BB101" s="166"/>
      <c r="BC101" s="166"/>
      <c r="BD101" s="166"/>
      <c r="BE101" s="166"/>
      <c r="BF101" s="166"/>
      <c r="BG101" s="166"/>
      <c r="BH101" s="166"/>
      <c r="BI101" s="166"/>
      <c r="BJ101" s="166"/>
      <c r="BK101" s="166"/>
      <c r="BL101" s="166"/>
      <c r="BM101" s="166"/>
      <c r="BN101" s="166"/>
      <c r="BO101" s="166"/>
      <c r="BP101" s="166"/>
      <c r="BQ101" s="166"/>
      <c r="BR101" s="166"/>
      <c r="BS101" s="166"/>
      <c r="BT101" s="166"/>
      <c r="BU101" s="166"/>
      <c r="BV101" s="166"/>
      <c r="BW101" s="166"/>
      <c r="BX101" s="166"/>
      <c r="BY101" s="166"/>
      <c r="BZ101" s="166"/>
      <c r="CA101" s="166"/>
      <c r="CB101" s="166"/>
      <c r="CC101" s="166"/>
      <c r="CD101" s="166"/>
      <c r="CE101" s="166"/>
      <c r="CF101" s="168"/>
      <c r="CG101" s="166" t="s">
        <v>70</v>
      </c>
      <c r="CH101" s="166"/>
      <c r="CI101" s="166"/>
      <c r="CJ101" s="166"/>
      <c r="CK101" s="168"/>
      <c r="CL101" s="166"/>
      <c r="CM101" s="166"/>
      <c r="CN101" s="166"/>
      <c r="CO101" s="166"/>
      <c r="CP101" s="166"/>
    </row>
    <row r="102" spans="1:94" ht="33.75" x14ac:dyDescent="0.2">
      <c r="A102" s="155" t="s">
        <v>224</v>
      </c>
      <c r="B102" s="156" t="s">
        <v>178</v>
      </c>
      <c r="C102" s="176" t="s">
        <v>179</v>
      </c>
      <c r="D102" s="158" t="s">
        <v>176</v>
      </c>
      <c r="E102" s="161">
        <v>2.0822E-2</v>
      </c>
      <c r="F102" s="157"/>
      <c r="G102" s="157">
        <f t="shared" si="2"/>
        <v>0</v>
      </c>
      <c r="H102" s="157"/>
      <c r="I102" s="157">
        <f t="shared" si="3"/>
        <v>0</v>
      </c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/>
      <c r="AB102" s="146"/>
      <c r="AC102" s="146"/>
      <c r="CF102" s="168"/>
      <c r="CG102" s="166" t="s">
        <v>79</v>
      </c>
      <c r="CK102" s="168"/>
    </row>
    <row r="103" spans="1:94" s="168" customFormat="1" x14ac:dyDescent="0.2">
      <c r="A103" s="193" t="s">
        <v>225</v>
      </c>
      <c r="B103" s="194"/>
      <c r="C103" s="197"/>
      <c r="D103" s="195"/>
      <c r="E103" s="198"/>
      <c r="F103" s="196"/>
      <c r="G103" s="196"/>
      <c r="H103" s="196"/>
      <c r="I103" s="196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  <c r="T103" s="199"/>
      <c r="U103" s="199"/>
      <c r="V103" s="199"/>
      <c r="W103" s="199"/>
      <c r="X103" s="199"/>
      <c r="Y103" s="199"/>
      <c r="Z103" s="199"/>
      <c r="AA103" s="199"/>
      <c r="AB103" s="199"/>
      <c r="AC103" s="199"/>
      <c r="CG103" s="168" t="s">
        <v>83</v>
      </c>
    </row>
    <row r="104" spans="1:94" ht="33.75" x14ac:dyDescent="0.2">
      <c r="A104" s="155" t="s">
        <v>226</v>
      </c>
      <c r="B104" s="156" t="s">
        <v>174</v>
      </c>
      <c r="C104" s="176" t="s">
        <v>175</v>
      </c>
      <c r="D104" s="158" t="s">
        <v>176</v>
      </c>
      <c r="E104" s="163">
        <v>2.2373000000000001E-2</v>
      </c>
      <c r="F104" s="157"/>
      <c r="G104" s="157">
        <f t="shared" si="2"/>
        <v>0</v>
      </c>
      <c r="H104" s="157"/>
      <c r="I104" s="157">
        <f t="shared" si="3"/>
        <v>0</v>
      </c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CF104" s="168"/>
      <c r="CG104" s="166" t="s">
        <v>87</v>
      </c>
      <c r="CK104" s="168"/>
    </row>
    <row r="105" spans="1:94" ht="33.75" x14ac:dyDescent="0.2">
      <c r="A105" s="155" t="s">
        <v>227</v>
      </c>
      <c r="B105" s="156" t="s">
        <v>178</v>
      </c>
      <c r="C105" s="156" t="s">
        <v>179</v>
      </c>
      <c r="D105" s="158" t="s">
        <v>176</v>
      </c>
      <c r="E105" s="158">
        <v>2.2373000000000001E-2</v>
      </c>
      <c r="F105" s="157"/>
      <c r="G105" s="157">
        <f t="shared" si="2"/>
        <v>0</v>
      </c>
      <c r="H105" s="157"/>
      <c r="I105" s="157">
        <f t="shared" si="3"/>
        <v>0</v>
      </c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  <c r="AB105" s="183"/>
      <c r="AC105" s="183"/>
      <c r="CF105" s="168"/>
      <c r="CK105" s="168"/>
      <c r="CL105" s="166" t="s">
        <v>110</v>
      </c>
    </row>
    <row r="106" spans="1:94" s="168" customFormat="1" x14ac:dyDescent="0.2">
      <c r="A106" s="193" t="s">
        <v>228</v>
      </c>
      <c r="B106" s="194"/>
      <c r="C106" s="197"/>
      <c r="D106" s="195"/>
      <c r="E106" s="198"/>
      <c r="F106" s="196"/>
      <c r="G106" s="196"/>
      <c r="H106" s="196"/>
      <c r="I106" s="196"/>
      <c r="J106" s="199"/>
      <c r="K106" s="199"/>
      <c r="L106" s="199"/>
      <c r="M106" s="199"/>
      <c r="N106" s="199"/>
      <c r="O106" s="199"/>
      <c r="P106" s="199"/>
      <c r="Q106" s="199"/>
      <c r="R106" s="199"/>
      <c r="S106" s="199"/>
      <c r="T106" s="199"/>
      <c r="U106" s="199"/>
      <c r="V106" s="199"/>
      <c r="W106" s="199"/>
      <c r="X106" s="199"/>
      <c r="Y106" s="199"/>
      <c r="Z106" s="199"/>
      <c r="AA106" s="199"/>
      <c r="AB106" s="199"/>
      <c r="AC106" s="199"/>
      <c r="CG106" s="168" t="s">
        <v>42</v>
      </c>
    </row>
    <row r="107" spans="1:94" ht="33.75" x14ac:dyDescent="0.2">
      <c r="A107" s="155" t="s">
        <v>229</v>
      </c>
      <c r="B107" s="156" t="s">
        <v>174</v>
      </c>
      <c r="C107" s="176" t="s">
        <v>175</v>
      </c>
      <c r="D107" s="158" t="s">
        <v>176</v>
      </c>
      <c r="E107" s="161">
        <v>2.9294000000000001E-2</v>
      </c>
      <c r="F107" s="157"/>
      <c r="G107" s="157">
        <f t="shared" si="2"/>
        <v>0</v>
      </c>
      <c r="H107" s="157"/>
      <c r="I107" s="157">
        <f t="shared" si="3"/>
        <v>0</v>
      </c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CF107" s="168"/>
      <c r="CG107" s="166" t="s">
        <v>46</v>
      </c>
      <c r="CK107" s="168"/>
    </row>
    <row r="108" spans="1:94" s="184" customFormat="1" ht="33.75" x14ac:dyDescent="0.2">
      <c r="A108" s="155" t="s">
        <v>230</v>
      </c>
      <c r="B108" s="156" t="s">
        <v>178</v>
      </c>
      <c r="C108" s="176" t="s">
        <v>179</v>
      </c>
      <c r="D108" s="158" t="s">
        <v>176</v>
      </c>
      <c r="E108" s="162">
        <v>2.9294000000000001E-2</v>
      </c>
      <c r="F108" s="157"/>
      <c r="G108" s="157">
        <f t="shared" si="2"/>
        <v>0</v>
      </c>
      <c r="H108" s="157"/>
      <c r="I108" s="157">
        <f t="shared" si="3"/>
        <v>0</v>
      </c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66"/>
      <c r="AE108" s="166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T108" s="166"/>
      <c r="BU108" s="166"/>
      <c r="BV108" s="166"/>
      <c r="BW108" s="166"/>
      <c r="BX108" s="166"/>
      <c r="BY108" s="166"/>
      <c r="BZ108" s="166"/>
      <c r="CA108" s="166"/>
      <c r="CB108" s="166"/>
      <c r="CC108" s="166"/>
      <c r="CD108" s="166"/>
      <c r="CE108" s="166"/>
      <c r="CF108" s="168"/>
      <c r="CG108" s="166" t="s">
        <v>49</v>
      </c>
      <c r="CH108" s="166"/>
      <c r="CI108" s="166"/>
      <c r="CJ108" s="166"/>
      <c r="CK108" s="168"/>
      <c r="CL108" s="166"/>
      <c r="CM108" s="166"/>
      <c r="CN108" s="166"/>
      <c r="CO108" s="166"/>
      <c r="CP108" s="166"/>
    </row>
    <row r="109" spans="1:94" s="202" customFormat="1" x14ac:dyDescent="0.2">
      <c r="A109" s="193" t="s">
        <v>231</v>
      </c>
      <c r="B109" s="194"/>
      <c r="C109" s="197"/>
      <c r="D109" s="195"/>
      <c r="E109" s="200"/>
      <c r="F109" s="196"/>
      <c r="G109" s="196"/>
      <c r="H109" s="196"/>
      <c r="I109" s="196"/>
      <c r="J109" s="201"/>
      <c r="K109" s="201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  <c r="Y109" s="201"/>
      <c r="Z109" s="201"/>
      <c r="AA109" s="201"/>
      <c r="AB109" s="201"/>
      <c r="AC109" s="201"/>
      <c r="AD109" s="168"/>
      <c r="AE109" s="168"/>
      <c r="AF109" s="168"/>
      <c r="AG109" s="168"/>
      <c r="AH109" s="168"/>
      <c r="AI109" s="168"/>
      <c r="AJ109" s="168"/>
      <c r="AK109" s="168"/>
      <c r="AL109" s="168"/>
      <c r="AM109" s="168"/>
      <c r="AN109" s="168"/>
      <c r="AO109" s="168"/>
      <c r="AP109" s="168"/>
      <c r="AQ109" s="168"/>
      <c r="AR109" s="168"/>
      <c r="AS109" s="168"/>
      <c r="AT109" s="168"/>
      <c r="AU109" s="168"/>
      <c r="AV109" s="168"/>
      <c r="AW109" s="168"/>
      <c r="AX109" s="168"/>
      <c r="AY109" s="168"/>
      <c r="AZ109" s="168"/>
      <c r="BA109" s="168"/>
      <c r="BB109" s="168"/>
      <c r="BC109" s="168"/>
      <c r="BD109" s="168"/>
      <c r="BE109" s="168"/>
      <c r="BF109" s="168"/>
      <c r="BG109" s="168"/>
      <c r="BH109" s="168"/>
      <c r="BI109" s="168"/>
      <c r="BJ109" s="168"/>
      <c r="BK109" s="168"/>
      <c r="BL109" s="168"/>
      <c r="BM109" s="168"/>
      <c r="BN109" s="168"/>
      <c r="BO109" s="168"/>
      <c r="BP109" s="168"/>
      <c r="BQ109" s="168"/>
      <c r="BR109" s="168"/>
      <c r="BS109" s="168"/>
      <c r="BT109" s="168"/>
      <c r="BU109" s="168"/>
      <c r="BV109" s="168"/>
      <c r="BW109" s="168"/>
      <c r="BX109" s="168"/>
      <c r="BY109" s="168"/>
      <c r="BZ109" s="168"/>
      <c r="CA109" s="168"/>
      <c r="CB109" s="168"/>
      <c r="CC109" s="168"/>
      <c r="CD109" s="168"/>
      <c r="CE109" s="168"/>
      <c r="CF109" s="168"/>
      <c r="CG109" s="168" t="s">
        <v>52</v>
      </c>
      <c r="CH109" s="168"/>
      <c r="CI109" s="168"/>
      <c r="CJ109" s="168"/>
      <c r="CK109" s="168"/>
      <c r="CL109" s="168"/>
      <c r="CM109" s="168"/>
      <c r="CN109" s="168"/>
      <c r="CO109" s="168"/>
      <c r="CP109" s="168"/>
    </row>
    <row r="110" spans="1:94" ht="33.75" x14ac:dyDescent="0.2">
      <c r="A110" s="155" t="s">
        <v>232</v>
      </c>
      <c r="B110" s="156" t="s">
        <v>174</v>
      </c>
      <c r="C110" s="156" t="s">
        <v>175</v>
      </c>
      <c r="D110" s="158" t="s">
        <v>176</v>
      </c>
      <c r="E110" s="158">
        <v>1.9788749999999999</v>
      </c>
      <c r="F110" s="157"/>
      <c r="G110" s="157">
        <f t="shared" si="2"/>
        <v>0</v>
      </c>
      <c r="H110" s="157"/>
      <c r="I110" s="157">
        <f t="shared" si="3"/>
        <v>0</v>
      </c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  <c r="AB110" s="183"/>
      <c r="AC110" s="183"/>
      <c r="CF110" s="168"/>
      <c r="CK110" s="168"/>
      <c r="CL110" s="166" t="s">
        <v>95</v>
      </c>
    </row>
    <row r="111" spans="1:94" ht="33.75" x14ac:dyDescent="0.2">
      <c r="A111" s="155" t="s">
        <v>233</v>
      </c>
      <c r="B111" s="156" t="s">
        <v>178</v>
      </c>
      <c r="C111" s="176" t="s">
        <v>179</v>
      </c>
      <c r="D111" s="158" t="s">
        <v>176</v>
      </c>
      <c r="E111" s="161">
        <v>1.9788749999999999</v>
      </c>
      <c r="F111" s="157"/>
      <c r="G111" s="157">
        <f t="shared" si="2"/>
        <v>0</v>
      </c>
      <c r="H111" s="157"/>
      <c r="I111" s="157">
        <f t="shared" si="3"/>
        <v>0</v>
      </c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  <c r="AB111" s="149"/>
      <c r="AC111" s="149"/>
      <c r="CF111" s="168"/>
      <c r="CG111" s="166" t="s">
        <v>42</v>
      </c>
      <c r="CK111" s="168"/>
    </row>
    <row r="112" spans="1:94" s="168" customFormat="1" x14ac:dyDescent="0.2">
      <c r="A112" s="193" t="s">
        <v>234</v>
      </c>
      <c r="B112" s="194"/>
      <c r="C112" s="197"/>
      <c r="D112" s="195"/>
      <c r="E112" s="198"/>
      <c r="F112" s="196"/>
      <c r="G112" s="196"/>
      <c r="H112" s="196"/>
      <c r="I112" s="196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3"/>
      <c r="X112" s="203"/>
      <c r="Y112" s="203"/>
      <c r="Z112" s="203"/>
      <c r="AA112" s="203"/>
      <c r="AB112" s="203"/>
      <c r="AC112" s="203"/>
      <c r="CG112" s="168" t="s">
        <v>46</v>
      </c>
    </row>
    <row r="113" spans="1:94" s="184" customFormat="1" ht="33.75" x14ac:dyDescent="0.2">
      <c r="A113" s="155" t="s">
        <v>235</v>
      </c>
      <c r="B113" s="156" t="s">
        <v>174</v>
      </c>
      <c r="C113" s="176" t="s">
        <v>175</v>
      </c>
      <c r="D113" s="158" t="s">
        <v>176</v>
      </c>
      <c r="E113" s="162">
        <v>6.7016999999999993E-2</v>
      </c>
      <c r="F113" s="157"/>
      <c r="G113" s="157">
        <f t="shared" si="2"/>
        <v>0</v>
      </c>
      <c r="H113" s="157"/>
      <c r="I113" s="157">
        <f t="shared" si="3"/>
        <v>0</v>
      </c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66"/>
      <c r="AE113" s="166"/>
      <c r="AF113" s="166"/>
      <c r="AG113" s="166"/>
      <c r="AH113" s="166"/>
      <c r="AI113" s="166"/>
      <c r="AJ113" s="166"/>
      <c r="AK113" s="166"/>
      <c r="AL113" s="166"/>
      <c r="AM113" s="166"/>
      <c r="AN113" s="166"/>
      <c r="AO113" s="166"/>
      <c r="AP113" s="166"/>
      <c r="AQ113" s="166"/>
      <c r="AR113" s="166"/>
      <c r="AS113" s="166"/>
      <c r="AT113" s="166"/>
      <c r="AU113" s="166"/>
      <c r="AV113" s="166"/>
      <c r="AW113" s="166"/>
      <c r="AX113" s="166"/>
      <c r="AY113" s="166"/>
      <c r="AZ113" s="166"/>
      <c r="BA113" s="166"/>
      <c r="BB113" s="166"/>
      <c r="BC113" s="166"/>
      <c r="BD113" s="166"/>
      <c r="BE113" s="166"/>
      <c r="BF113" s="166"/>
      <c r="BG113" s="166"/>
      <c r="BH113" s="166"/>
      <c r="BI113" s="166"/>
      <c r="BJ113" s="166"/>
      <c r="BK113" s="166"/>
      <c r="BL113" s="166"/>
      <c r="BM113" s="166"/>
      <c r="BN113" s="166"/>
      <c r="BO113" s="166"/>
      <c r="BP113" s="166"/>
      <c r="BQ113" s="166"/>
      <c r="BR113" s="166"/>
      <c r="BS113" s="166"/>
      <c r="BT113" s="166"/>
      <c r="BU113" s="166"/>
      <c r="BV113" s="166"/>
      <c r="BW113" s="166"/>
      <c r="BX113" s="166"/>
      <c r="BY113" s="166"/>
      <c r="BZ113" s="166"/>
      <c r="CA113" s="166"/>
      <c r="CB113" s="166"/>
      <c r="CC113" s="166"/>
      <c r="CD113" s="166"/>
      <c r="CE113" s="166"/>
      <c r="CF113" s="168"/>
      <c r="CG113" s="166" t="s">
        <v>49</v>
      </c>
      <c r="CH113" s="166"/>
      <c r="CI113" s="166"/>
      <c r="CJ113" s="166"/>
      <c r="CK113" s="168"/>
      <c r="CL113" s="166"/>
      <c r="CM113" s="166"/>
      <c r="CN113" s="166"/>
      <c r="CO113" s="166"/>
      <c r="CP113" s="166"/>
    </row>
    <row r="114" spans="1:94" s="184" customFormat="1" ht="33.75" x14ac:dyDescent="0.2">
      <c r="A114" s="155" t="s">
        <v>236</v>
      </c>
      <c r="B114" s="156" t="s">
        <v>178</v>
      </c>
      <c r="C114" s="176" t="s">
        <v>179</v>
      </c>
      <c r="D114" s="158" t="s">
        <v>176</v>
      </c>
      <c r="E114" s="162">
        <v>6.7016999999999993E-2</v>
      </c>
      <c r="F114" s="157"/>
      <c r="G114" s="157">
        <f t="shared" si="2"/>
        <v>0</v>
      </c>
      <c r="H114" s="157"/>
      <c r="I114" s="157">
        <f t="shared" si="3"/>
        <v>0</v>
      </c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66"/>
      <c r="AE114" s="166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6"/>
      <c r="AW114" s="166"/>
      <c r="AX114" s="166"/>
      <c r="AY114" s="166"/>
      <c r="AZ114" s="166"/>
      <c r="BA114" s="166"/>
      <c r="BB114" s="166"/>
      <c r="BC114" s="166"/>
      <c r="BD114" s="166"/>
      <c r="BE114" s="166"/>
      <c r="BF114" s="166"/>
      <c r="BG114" s="166"/>
      <c r="BH114" s="166"/>
      <c r="BI114" s="166"/>
      <c r="BJ114" s="166"/>
      <c r="BK114" s="166"/>
      <c r="BL114" s="166"/>
      <c r="BM114" s="166"/>
      <c r="BN114" s="166"/>
      <c r="BO114" s="166"/>
      <c r="BP114" s="166"/>
      <c r="BQ114" s="166"/>
      <c r="BR114" s="166"/>
      <c r="BS114" s="166"/>
      <c r="BT114" s="166"/>
      <c r="BU114" s="166"/>
      <c r="BV114" s="166"/>
      <c r="BW114" s="166"/>
      <c r="BX114" s="166"/>
      <c r="BY114" s="166"/>
      <c r="BZ114" s="166"/>
      <c r="CA114" s="166"/>
      <c r="CB114" s="166"/>
      <c r="CC114" s="166"/>
      <c r="CD114" s="166"/>
      <c r="CE114" s="166"/>
      <c r="CF114" s="168"/>
      <c r="CG114" s="166" t="s">
        <v>52</v>
      </c>
      <c r="CH114" s="166"/>
      <c r="CI114" s="166"/>
      <c r="CJ114" s="166"/>
      <c r="CK114" s="168"/>
      <c r="CL114" s="166"/>
      <c r="CM114" s="166"/>
      <c r="CN114" s="166"/>
      <c r="CO114" s="166"/>
      <c r="CP114" s="166"/>
    </row>
    <row r="115" spans="1:94" s="168" customFormat="1" x14ac:dyDescent="0.2">
      <c r="A115" s="193" t="s">
        <v>237</v>
      </c>
      <c r="B115" s="194"/>
      <c r="C115" s="194"/>
      <c r="D115" s="195"/>
      <c r="E115" s="195"/>
      <c r="F115" s="196"/>
      <c r="G115" s="196"/>
      <c r="H115" s="196"/>
      <c r="I115" s="196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CL115" s="168" t="s">
        <v>113</v>
      </c>
    </row>
    <row r="116" spans="1:94" ht="33.75" x14ac:dyDescent="0.2">
      <c r="A116" s="155" t="s">
        <v>238</v>
      </c>
      <c r="B116" s="156" t="s">
        <v>174</v>
      </c>
      <c r="C116" s="176" t="s">
        <v>175</v>
      </c>
      <c r="D116" s="158" t="s">
        <v>176</v>
      </c>
      <c r="E116" s="161">
        <v>5.4060000000000002E-3</v>
      </c>
      <c r="F116" s="157"/>
      <c r="G116" s="157">
        <f t="shared" si="2"/>
        <v>0</v>
      </c>
      <c r="H116" s="157"/>
      <c r="I116" s="157">
        <f t="shared" si="3"/>
        <v>0</v>
      </c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  <c r="AA116" s="146"/>
      <c r="AB116" s="146"/>
      <c r="AC116" s="146"/>
      <c r="CF116" s="168"/>
      <c r="CG116" s="166" t="s">
        <v>42</v>
      </c>
      <c r="CK116" s="168"/>
    </row>
    <row r="117" spans="1:94" ht="33.75" x14ac:dyDescent="0.2">
      <c r="A117" s="155" t="s">
        <v>239</v>
      </c>
      <c r="B117" s="156" t="s">
        <v>178</v>
      </c>
      <c r="C117" s="176" t="s">
        <v>179</v>
      </c>
      <c r="D117" s="158" t="s">
        <v>176</v>
      </c>
      <c r="E117" s="159">
        <v>5.4060000000000002E-3</v>
      </c>
      <c r="F117" s="157"/>
      <c r="G117" s="157">
        <f t="shared" si="2"/>
        <v>0</v>
      </c>
      <c r="H117" s="157"/>
      <c r="I117" s="157">
        <f t="shared" si="3"/>
        <v>0</v>
      </c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CF117" s="168"/>
      <c r="CG117" s="166" t="s">
        <v>28</v>
      </c>
    </row>
    <row r="118" spans="1:94" s="202" customFormat="1" x14ac:dyDescent="0.2">
      <c r="A118" s="193" t="s">
        <v>240</v>
      </c>
      <c r="B118" s="194"/>
      <c r="C118" s="197"/>
      <c r="D118" s="195"/>
      <c r="E118" s="204"/>
      <c r="F118" s="196"/>
      <c r="G118" s="196"/>
      <c r="H118" s="196"/>
      <c r="I118" s="196"/>
      <c r="J118" s="205"/>
      <c r="K118" s="205"/>
      <c r="L118" s="205"/>
      <c r="M118" s="205"/>
      <c r="N118" s="205"/>
      <c r="O118" s="205"/>
      <c r="P118" s="205"/>
      <c r="Q118" s="205"/>
      <c r="R118" s="205"/>
      <c r="S118" s="205"/>
      <c r="T118" s="205"/>
      <c r="U118" s="205"/>
      <c r="V118" s="205"/>
      <c r="W118" s="205"/>
      <c r="X118" s="205"/>
      <c r="Y118" s="205"/>
      <c r="Z118" s="205"/>
      <c r="AA118" s="205"/>
      <c r="AB118" s="205"/>
      <c r="AC118" s="205"/>
      <c r="AD118" s="168"/>
      <c r="AE118" s="168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  <c r="AV118" s="168"/>
      <c r="AW118" s="168"/>
      <c r="AX118" s="168"/>
      <c r="AY118" s="168"/>
      <c r="AZ118" s="168"/>
      <c r="BA118" s="168"/>
      <c r="BB118" s="168"/>
      <c r="BC118" s="168"/>
      <c r="BD118" s="168"/>
      <c r="BE118" s="168"/>
      <c r="BF118" s="168"/>
      <c r="BG118" s="168"/>
      <c r="BH118" s="168"/>
      <c r="BI118" s="168"/>
      <c r="BJ118" s="168"/>
      <c r="BK118" s="168"/>
      <c r="BL118" s="168"/>
      <c r="BM118" s="168"/>
      <c r="BN118" s="168"/>
      <c r="BO118" s="168"/>
      <c r="BP118" s="168"/>
      <c r="BQ118" s="168"/>
      <c r="BR118" s="168"/>
      <c r="BS118" s="168"/>
      <c r="BT118" s="168"/>
      <c r="BU118" s="168"/>
      <c r="BV118" s="168"/>
      <c r="BW118" s="168"/>
      <c r="BX118" s="168"/>
      <c r="BY118" s="168"/>
      <c r="BZ118" s="168"/>
      <c r="CA118" s="168"/>
      <c r="CB118" s="168"/>
      <c r="CC118" s="168"/>
      <c r="CD118" s="168"/>
      <c r="CE118" s="168"/>
      <c r="CF118" s="168"/>
      <c r="CG118" s="168" t="s">
        <v>31</v>
      </c>
      <c r="CH118" s="168"/>
      <c r="CI118" s="168"/>
      <c r="CJ118" s="168"/>
      <c r="CK118" s="168"/>
      <c r="CL118" s="168"/>
      <c r="CM118" s="168"/>
      <c r="CN118" s="168"/>
      <c r="CO118" s="168"/>
      <c r="CP118" s="168"/>
    </row>
    <row r="119" spans="1:94" s="184" customFormat="1" ht="33.75" x14ac:dyDescent="0.2">
      <c r="A119" s="155" t="s">
        <v>241</v>
      </c>
      <c r="B119" s="156" t="s">
        <v>174</v>
      </c>
      <c r="C119" s="176" t="s">
        <v>175</v>
      </c>
      <c r="D119" s="158" t="s">
        <v>176</v>
      </c>
      <c r="E119" s="159">
        <v>1.6253E-2</v>
      </c>
      <c r="F119" s="157"/>
      <c r="G119" s="157">
        <f t="shared" si="2"/>
        <v>0</v>
      </c>
      <c r="H119" s="157"/>
      <c r="I119" s="157">
        <f t="shared" si="3"/>
        <v>0</v>
      </c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66"/>
      <c r="AE119" s="166"/>
      <c r="AF119" s="166"/>
      <c r="AG119" s="166"/>
      <c r="AH119" s="166"/>
      <c r="AI119" s="166"/>
      <c r="AJ119" s="166"/>
      <c r="AK119" s="166"/>
      <c r="AL119" s="166"/>
      <c r="AM119" s="166"/>
      <c r="AN119" s="166"/>
      <c r="AO119" s="166"/>
      <c r="AP119" s="166"/>
      <c r="AQ119" s="166"/>
      <c r="AR119" s="166"/>
      <c r="AS119" s="166"/>
      <c r="AT119" s="166"/>
      <c r="AU119" s="166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T119" s="166"/>
      <c r="BU119" s="166"/>
      <c r="BV119" s="166"/>
      <c r="BW119" s="166"/>
      <c r="BX119" s="166"/>
      <c r="BY119" s="166"/>
      <c r="BZ119" s="166"/>
      <c r="CA119" s="166"/>
      <c r="CB119" s="166"/>
      <c r="CC119" s="166"/>
      <c r="CD119" s="166"/>
      <c r="CE119" s="166"/>
      <c r="CF119" s="168"/>
      <c r="CG119" s="166" t="s">
        <v>34</v>
      </c>
      <c r="CH119" s="166"/>
      <c r="CI119" s="166"/>
      <c r="CJ119" s="166"/>
      <c r="CK119" s="166"/>
      <c r="CL119" s="166"/>
      <c r="CM119" s="166"/>
      <c r="CN119" s="166"/>
      <c r="CO119" s="166"/>
      <c r="CP119" s="166"/>
    </row>
    <row r="120" spans="1:94" ht="33.75" x14ac:dyDescent="0.2">
      <c r="A120" s="155" t="s">
        <v>242</v>
      </c>
      <c r="B120" s="156" t="s">
        <v>178</v>
      </c>
      <c r="C120" s="156" t="s">
        <v>179</v>
      </c>
      <c r="D120" s="158" t="s">
        <v>176</v>
      </c>
      <c r="E120" s="158">
        <v>1.6253E-2</v>
      </c>
      <c r="F120" s="157"/>
      <c r="G120" s="157">
        <f t="shared" si="2"/>
        <v>0</v>
      </c>
      <c r="H120" s="157"/>
      <c r="I120" s="157">
        <f t="shared" si="3"/>
        <v>0</v>
      </c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CF120" s="168"/>
      <c r="CK120" s="168" t="s">
        <v>35</v>
      </c>
    </row>
    <row r="121" spans="1:94" s="168" customFormat="1" x14ac:dyDescent="0.2">
      <c r="A121" s="193" t="s">
        <v>243</v>
      </c>
      <c r="B121" s="194"/>
      <c r="C121" s="194"/>
      <c r="D121" s="195"/>
      <c r="E121" s="195"/>
      <c r="F121" s="196"/>
      <c r="G121" s="196"/>
      <c r="H121" s="196"/>
      <c r="I121" s="196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CF121" s="168" t="s">
        <v>36</v>
      </c>
    </row>
    <row r="122" spans="1:94" ht="33.75" x14ac:dyDescent="0.2">
      <c r="A122" s="155" t="s">
        <v>244</v>
      </c>
      <c r="B122" s="156" t="s">
        <v>174</v>
      </c>
      <c r="C122" s="176" t="s">
        <v>175</v>
      </c>
      <c r="D122" s="158" t="s">
        <v>176</v>
      </c>
      <c r="E122" s="160">
        <v>1.4569E-2</v>
      </c>
      <c r="F122" s="157"/>
      <c r="G122" s="157">
        <f t="shared" si="2"/>
        <v>0</v>
      </c>
      <c r="H122" s="157"/>
      <c r="I122" s="157">
        <f t="shared" si="3"/>
        <v>0</v>
      </c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CF122" s="168"/>
      <c r="CG122" s="166" t="s">
        <v>28</v>
      </c>
      <c r="CK122" s="168"/>
    </row>
    <row r="123" spans="1:94" s="184" customFormat="1" ht="33.75" x14ac:dyDescent="0.2">
      <c r="A123" s="155" t="s">
        <v>245</v>
      </c>
      <c r="B123" s="156" t="s">
        <v>178</v>
      </c>
      <c r="C123" s="176" t="s">
        <v>179</v>
      </c>
      <c r="D123" s="158" t="s">
        <v>176</v>
      </c>
      <c r="E123" s="160">
        <v>1.4569E-2</v>
      </c>
      <c r="F123" s="157"/>
      <c r="G123" s="157">
        <f t="shared" si="2"/>
        <v>0</v>
      </c>
      <c r="H123" s="157"/>
      <c r="I123" s="157">
        <f t="shared" si="3"/>
        <v>0</v>
      </c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66"/>
      <c r="AE123" s="166"/>
      <c r="AF123" s="166"/>
      <c r="AG123" s="166"/>
      <c r="AH123" s="166"/>
      <c r="AI123" s="166"/>
      <c r="AJ123" s="166"/>
      <c r="AK123" s="166"/>
      <c r="AL123" s="166"/>
      <c r="AM123" s="166"/>
      <c r="AN123" s="166"/>
      <c r="AO123" s="166"/>
      <c r="AP123" s="166"/>
      <c r="AQ123" s="166"/>
      <c r="AR123" s="166"/>
      <c r="AS123" s="166"/>
      <c r="AT123" s="166"/>
      <c r="AU123" s="166"/>
      <c r="AV123" s="166"/>
      <c r="AW123" s="166"/>
      <c r="AX123" s="166"/>
      <c r="AY123" s="166"/>
      <c r="AZ123" s="166"/>
      <c r="BA123" s="166"/>
      <c r="BB123" s="166"/>
      <c r="BC123" s="166"/>
      <c r="BD123" s="166"/>
      <c r="BE123" s="166"/>
      <c r="BF123" s="166"/>
      <c r="BG123" s="166"/>
      <c r="BH123" s="166"/>
      <c r="BI123" s="166"/>
      <c r="BJ123" s="166"/>
      <c r="BK123" s="166"/>
      <c r="BL123" s="166"/>
      <c r="BM123" s="166"/>
      <c r="BN123" s="166"/>
      <c r="BO123" s="166"/>
      <c r="BP123" s="166"/>
      <c r="BQ123" s="166"/>
      <c r="BR123" s="166"/>
      <c r="BS123" s="166"/>
      <c r="BT123" s="166"/>
      <c r="BU123" s="166"/>
      <c r="BV123" s="166"/>
      <c r="BW123" s="166"/>
      <c r="BX123" s="166"/>
      <c r="BY123" s="166"/>
      <c r="BZ123" s="166"/>
      <c r="CA123" s="166"/>
      <c r="CB123" s="166"/>
      <c r="CC123" s="166"/>
      <c r="CD123" s="166"/>
      <c r="CE123" s="166"/>
      <c r="CF123" s="168"/>
      <c r="CG123" s="166" t="s">
        <v>31</v>
      </c>
      <c r="CH123" s="166"/>
      <c r="CI123" s="166"/>
      <c r="CJ123" s="166"/>
      <c r="CK123" s="168"/>
      <c r="CL123" s="166"/>
      <c r="CM123" s="166"/>
      <c r="CN123" s="166"/>
      <c r="CO123" s="166"/>
      <c r="CP123" s="166"/>
    </row>
    <row r="124" spans="1:94" s="202" customFormat="1" x14ac:dyDescent="0.2">
      <c r="A124" s="193" t="s">
        <v>246</v>
      </c>
      <c r="B124" s="194"/>
      <c r="C124" s="197"/>
      <c r="D124" s="195"/>
      <c r="E124" s="206"/>
      <c r="F124" s="196"/>
      <c r="G124" s="196"/>
      <c r="H124" s="196"/>
      <c r="I124" s="196"/>
      <c r="J124" s="207"/>
      <c r="K124" s="207"/>
      <c r="L124" s="207"/>
      <c r="M124" s="207"/>
      <c r="N124" s="207"/>
      <c r="O124" s="207"/>
      <c r="P124" s="207"/>
      <c r="Q124" s="207"/>
      <c r="R124" s="207"/>
      <c r="S124" s="207"/>
      <c r="T124" s="207"/>
      <c r="U124" s="207"/>
      <c r="V124" s="207"/>
      <c r="W124" s="207"/>
      <c r="X124" s="207"/>
      <c r="Y124" s="207"/>
      <c r="Z124" s="207"/>
      <c r="AA124" s="207"/>
      <c r="AB124" s="207"/>
      <c r="AC124" s="207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  <c r="AR124" s="168"/>
      <c r="AS124" s="168"/>
      <c r="AT124" s="168"/>
      <c r="AU124" s="168"/>
      <c r="AV124" s="168"/>
      <c r="AW124" s="168"/>
      <c r="AX124" s="168"/>
      <c r="AY124" s="168"/>
      <c r="AZ124" s="168"/>
      <c r="BA124" s="168"/>
      <c r="BB124" s="168"/>
      <c r="BC124" s="168"/>
      <c r="BD124" s="168"/>
      <c r="BE124" s="168"/>
      <c r="BF124" s="168"/>
      <c r="BG124" s="168"/>
      <c r="BH124" s="168"/>
      <c r="BI124" s="168"/>
      <c r="BJ124" s="168"/>
      <c r="BK124" s="168"/>
      <c r="BL124" s="168"/>
      <c r="BM124" s="168"/>
      <c r="BN124" s="168"/>
      <c r="BO124" s="168"/>
      <c r="BP124" s="168"/>
      <c r="BQ124" s="168"/>
      <c r="BR124" s="168"/>
      <c r="BS124" s="168"/>
      <c r="BT124" s="168"/>
      <c r="BU124" s="168"/>
      <c r="BV124" s="168"/>
      <c r="BW124" s="168"/>
      <c r="BX124" s="168"/>
      <c r="BY124" s="168"/>
      <c r="BZ124" s="168"/>
      <c r="CA124" s="168"/>
      <c r="CB124" s="168"/>
      <c r="CC124" s="168"/>
      <c r="CD124" s="168"/>
      <c r="CE124" s="168"/>
      <c r="CF124" s="168"/>
      <c r="CG124" s="168" t="s">
        <v>34</v>
      </c>
      <c r="CH124" s="168"/>
      <c r="CI124" s="168"/>
      <c r="CJ124" s="168"/>
      <c r="CK124" s="168"/>
      <c r="CL124" s="168"/>
      <c r="CM124" s="168"/>
      <c r="CN124" s="168"/>
      <c r="CO124" s="168"/>
      <c r="CP124" s="168"/>
    </row>
    <row r="125" spans="1:94" ht="33.75" x14ac:dyDescent="0.2">
      <c r="A125" s="155" t="s">
        <v>247</v>
      </c>
      <c r="B125" s="156" t="s">
        <v>174</v>
      </c>
      <c r="C125" s="156" t="s">
        <v>175</v>
      </c>
      <c r="D125" s="158" t="s">
        <v>176</v>
      </c>
      <c r="E125" s="158">
        <v>1.2422000000000001E-2</v>
      </c>
      <c r="F125" s="157"/>
      <c r="G125" s="157">
        <f t="shared" si="2"/>
        <v>0</v>
      </c>
      <c r="H125" s="157"/>
      <c r="I125" s="157">
        <f t="shared" si="3"/>
        <v>0</v>
      </c>
      <c r="J125" s="167"/>
      <c r="K125" s="167"/>
      <c r="L125" s="167"/>
      <c r="M125" s="167"/>
      <c r="N125" s="167"/>
      <c r="O125" s="167"/>
      <c r="P125" s="167"/>
      <c r="Q125" s="167"/>
      <c r="R125" s="167"/>
      <c r="S125" s="167"/>
      <c r="T125" s="167"/>
      <c r="U125" s="167"/>
      <c r="V125" s="167"/>
      <c r="W125" s="167"/>
      <c r="X125" s="167"/>
      <c r="Y125" s="167"/>
      <c r="Z125" s="167"/>
      <c r="AA125" s="167"/>
      <c r="AB125" s="167"/>
      <c r="AC125" s="167"/>
      <c r="CF125" s="168"/>
      <c r="CK125" s="168" t="s">
        <v>35</v>
      </c>
    </row>
    <row r="126" spans="1:94" ht="33.75" x14ac:dyDescent="0.2">
      <c r="A126" s="155" t="s">
        <v>248</v>
      </c>
      <c r="B126" s="156" t="s">
        <v>178</v>
      </c>
      <c r="C126" s="156" t="s">
        <v>179</v>
      </c>
      <c r="D126" s="158" t="s">
        <v>176</v>
      </c>
      <c r="E126" s="158">
        <v>1.2422000000000001E-2</v>
      </c>
      <c r="F126" s="157"/>
      <c r="G126" s="157">
        <f t="shared" si="2"/>
        <v>0</v>
      </c>
      <c r="H126" s="157"/>
      <c r="I126" s="157">
        <f t="shared" si="3"/>
        <v>0</v>
      </c>
      <c r="J126" s="167"/>
      <c r="K126" s="167"/>
      <c r="L126" s="167"/>
      <c r="M126" s="167"/>
      <c r="N126" s="167"/>
      <c r="O126" s="167"/>
      <c r="P126" s="167"/>
      <c r="Q126" s="167"/>
      <c r="R126" s="167"/>
      <c r="S126" s="167"/>
      <c r="T126" s="167"/>
      <c r="U126" s="167"/>
      <c r="V126" s="167"/>
      <c r="W126" s="167"/>
      <c r="X126" s="167"/>
      <c r="Y126" s="167"/>
      <c r="Z126" s="167"/>
      <c r="AA126" s="167"/>
      <c r="AB126" s="167"/>
      <c r="AC126" s="167"/>
      <c r="CF126" s="168" t="s">
        <v>38</v>
      </c>
      <c r="CK126" s="168"/>
    </row>
    <row r="127" spans="1:94" s="168" customFormat="1" x14ac:dyDescent="0.2">
      <c r="A127" s="193" t="s">
        <v>249</v>
      </c>
      <c r="B127" s="194"/>
      <c r="C127" s="197"/>
      <c r="D127" s="195"/>
      <c r="E127" s="204"/>
      <c r="F127" s="196"/>
      <c r="G127" s="196"/>
      <c r="H127" s="196"/>
      <c r="I127" s="196"/>
      <c r="J127" s="208"/>
      <c r="K127" s="208"/>
      <c r="L127" s="208"/>
      <c r="M127" s="208"/>
      <c r="N127" s="208"/>
      <c r="O127" s="208"/>
      <c r="P127" s="208"/>
      <c r="Q127" s="208"/>
      <c r="R127" s="208"/>
      <c r="S127" s="208"/>
      <c r="T127" s="208"/>
      <c r="U127" s="208"/>
      <c r="V127" s="208"/>
      <c r="W127" s="208"/>
      <c r="X127" s="208"/>
      <c r="Y127" s="208"/>
      <c r="Z127" s="208"/>
      <c r="AA127" s="208"/>
      <c r="AB127" s="208"/>
      <c r="AC127" s="208"/>
      <c r="CG127" s="168" t="s">
        <v>28</v>
      </c>
    </row>
    <row r="128" spans="1:94" s="184" customFormat="1" ht="33.75" x14ac:dyDescent="0.2">
      <c r="A128" s="155" t="s">
        <v>250</v>
      </c>
      <c r="B128" s="156" t="s">
        <v>174</v>
      </c>
      <c r="C128" s="176" t="s">
        <v>175</v>
      </c>
      <c r="D128" s="158" t="s">
        <v>176</v>
      </c>
      <c r="E128" s="159">
        <v>1.0274999999999999E-2</v>
      </c>
      <c r="F128" s="157"/>
      <c r="G128" s="157">
        <f t="shared" si="2"/>
        <v>0</v>
      </c>
      <c r="H128" s="157"/>
      <c r="I128" s="157">
        <f t="shared" si="3"/>
        <v>0</v>
      </c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66"/>
      <c r="AE128" s="166"/>
      <c r="AF128" s="166"/>
      <c r="AG128" s="166"/>
      <c r="AH128" s="166"/>
      <c r="AI128" s="166"/>
      <c r="AJ128" s="166"/>
      <c r="AK128" s="166"/>
      <c r="AL128" s="166"/>
      <c r="AM128" s="166"/>
      <c r="AN128" s="166"/>
      <c r="AO128" s="166"/>
      <c r="AP128" s="166"/>
      <c r="AQ128" s="166"/>
      <c r="AR128" s="166"/>
      <c r="AS128" s="166"/>
      <c r="AT128" s="166"/>
      <c r="AU128" s="166"/>
      <c r="AV128" s="166"/>
      <c r="AW128" s="166"/>
      <c r="AX128" s="166"/>
      <c r="AY128" s="166"/>
      <c r="AZ128" s="166"/>
      <c r="BA128" s="166"/>
      <c r="BB128" s="166"/>
      <c r="BC128" s="166"/>
      <c r="BD128" s="166"/>
      <c r="BE128" s="166"/>
      <c r="BF128" s="166"/>
      <c r="BG128" s="166"/>
      <c r="BH128" s="166"/>
      <c r="BI128" s="166"/>
      <c r="BJ128" s="166"/>
      <c r="BK128" s="166"/>
      <c r="BL128" s="166"/>
      <c r="BM128" s="166"/>
      <c r="BN128" s="166"/>
      <c r="BO128" s="166"/>
      <c r="BP128" s="166"/>
      <c r="BQ128" s="166"/>
      <c r="BR128" s="166"/>
      <c r="BS128" s="166"/>
      <c r="BT128" s="166"/>
      <c r="BU128" s="166"/>
      <c r="BV128" s="166"/>
      <c r="BW128" s="166"/>
      <c r="BX128" s="166"/>
      <c r="BY128" s="166"/>
      <c r="BZ128" s="166"/>
      <c r="CA128" s="166"/>
      <c r="CB128" s="166"/>
      <c r="CC128" s="166"/>
      <c r="CD128" s="166"/>
      <c r="CE128" s="166"/>
      <c r="CF128" s="168"/>
      <c r="CG128" s="166" t="s">
        <v>31</v>
      </c>
      <c r="CH128" s="166"/>
      <c r="CI128" s="166"/>
      <c r="CJ128" s="166"/>
      <c r="CK128" s="168"/>
      <c r="CL128" s="166"/>
      <c r="CM128" s="166"/>
      <c r="CN128" s="166"/>
      <c r="CO128" s="166"/>
      <c r="CP128" s="166"/>
    </row>
    <row r="129" spans="1:94" s="184" customFormat="1" ht="33.75" x14ac:dyDescent="0.2">
      <c r="A129" s="155" t="s">
        <v>251</v>
      </c>
      <c r="B129" s="156" t="s">
        <v>178</v>
      </c>
      <c r="C129" s="176" t="s">
        <v>179</v>
      </c>
      <c r="D129" s="158" t="s">
        <v>176</v>
      </c>
      <c r="E129" s="159">
        <v>1.0274999999999999E-2</v>
      </c>
      <c r="F129" s="157"/>
      <c r="G129" s="157">
        <f t="shared" si="2"/>
        <v>0</v>
      </c>
      <c r="H129" s="157"/>
      <c r="I129" s="157">
        <f t="shared" si="3"/>
        <v>0</v>
      </c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66"/>
      <c r="AE129" s="166"/>
      <c r="AF129" s="166"/>
      <c r="AG129" s="166"/>
      <c r="AH129" s="166"/>
      <c r="AI129" s="166"/>
      <c r="AJ129" s="166"/>
      <c r="AK129" s="166"/>
      <c r="AL129" s="166"/>
      <c r="AM129" s="166"/>
      <c r="AN129" s="166"/>
      <c r="AO129" s="166"/>
      <c r="AP129" s="166"/>
      <c r="AQ129" s="166"/>
      <c r="AR129" s="166"/>
      <c r="AS129" s="166"/>
      <c r="AT129" s="166"/>
      <c r="AU129" s="166"/>
      <c r="AV129" s="166"/>
      <c r="AW129" s="166"/>
      <c r="AX129" s="166"/>
      <c r="AY129" s="166"/>
      <c r="AZ129" s="166"/>
      <c r="BA129" s="166"/>
      <c r="BB129" s="166"/>
      <c r="BC129" s="166"/>
      <c r="BD129" s="166"/>
      <c r="BE129" s="166"/>
      <c r="BF129" s="166"/>
      <c r="BG129" s="166"/>
      <c r="BH129" s="166"/>
      <c r="BI129" s="166"/>
      <c r="BJ129" s="166"/>
      <c r="BK129" s="166"/>
      <c r="BL129" s="166"/>
      <c r="BM129" s="166"/>
      <c r="BN129" s="166"/>
      <c r="BO129" s="166"/>
      <c r="BP129" s="166"/>
      <c r="BQ129" s="166"/>
      <c r="BR129" s="166"/>
      <c r="BS129" s="166"/>
      <c r="BT129" s="166"/>
      <c r="BU129" s="166"/>
      <c r="BV129" s="166"/>
      <c r="BW129" s="166"/>
      <c r="BX129" s="166"/>
      <c r="BY129" s="166"/>
      <c r="BZ129" s="166"/>
      <c r="CA129" s="166"/>
      <c r="CB129" s="166"/>
      <c r="CC129" s="166"/>
      <c r="CD129" s="166"/>
      <c r="CE129" s="166"/>
      <c r="CF129" s="168"/>
      <c r="CG129" s="166" t="s">
        <v>34</v>
      </c>
      <c r="CH129" s="166"/>
      <c r="CI129" s="166"/>
      <c r="CJ129" s="166"/>
      <c r="CK129" s="168"/>
      <c r="CL129" s="166"/>
      <c r="CM129" s="166"/>
      <c r="CN129" s="166"/>
      <c r="CO129" s="166"/>
      <c r="CP129" s="166"/>
    </row>
    <row r="130" spans="1:94" s="168" customFormat="1" x14ac:dyDescent="0.2">
      <c r="A130" s="193" t="s">
        <v>252</v>
      </c>
      <c r="B130" s="194"/>
      <c r="C130" s="197"/>
      <c r="D130" s="195"/>
      <c r="E130" s="198"/>
      <c r="F130" s="196"/>
      <c r="G130" s="196"/>
      <c r="H130" s="196"/>
      <c r="I130" s="196"/>
      <c r="J130" s="199"/>
      <c r="K130" s="199"/>
      <c r="L130" s="199"/>
      <c r="M130" s="199"/>
      <c r="N130" s="199"/>
      <c r="O130" s="199"/>
      <c r="P130" s="199"/>
      <c r="Q130" s="199"/>
      <c r="R130" s="199"/>
      <c r="S130" s="199"/>
      <c r="T130" s="199"/>
      <c r="U130" s="199"/>
      <c r="V130" s="199"/>
      <c r="W130" s="199"/>
      <c r="X130" s="199"/>
      <c r="Y130" s="199"/>
      <c r="Z130" s="199"/>
      <c r="AA130" s="199"/>
      <c r="AB130" s="199"/>
      <c r="AC130" s="199"/>
      <c r="CG130" s="168" t="s">
        <v>62</v>
      </c>
    </row>
    <row r="131" spans="1:94" ht="33.75" x14ac:dyDescent="0.2">
      <c r="A131" s="155" t="s">
        <v>253</v>
      </c>
      <c r="B131" s="156" t="s">
        <v>174</v>
      </c>
      <c r="C131" s="176" t="s">
        <v>175</v>
      </c>
      <c r="D131" s="158" t="s">
        <v>176</v>
      </c>
      <c r="E131" s="161">
        <v>0.18943399999999999</v>
      </c>
      <c r="F131" s="157"/>
      <c r="G131" s="157">
        <f t="shared" si="2"/>
        <v>0</v>
      </c>
      <c r="H131" s="157"/>
      <c r="I131" s="157">
        <f t="shared" si="3"/>
        <v>0</v>
      </c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CF131" s="168"/>
      <c r="CG131" s="166" t="s">
        <v>65</v>
      </c>
      <c r="CK131" s="168"/>
    </row>
    <row r="132" spans="1:94" s="184" customFormat="1" ht="33.75" x14ac:dyDescent="0.2">
      <c r="A132" s="155" t="s">
        <v>254</v>
      </c>
      <c r="B132" s="156" t="s">
        <v>178</v>
      </c>
      <c r="C132" s="176" t="s">
        <v>179</v>
      </c>
      <c r="D132" s="158" t="s">
        <v>176</v>
      </c>
      <c r="E132" s="161">
        <v>0.18943399999999999</v>
      </c>
      <c r="F132" s="157"/>
      <c r="G132" s="157">
        <f t="shared" si="2"/>
        <v>0</v>
      </c>
      <c r="H132" s="157"/>
      <c r="I132" s="157">
        <f t="shared" si="3"/>
        <v>0</v>
      </c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66"/>
      <c r="AE132" s="166"/>
      <c r="AF132" s="166"/>
      <c r="AG132" s="166"/>
      <c r="AH132" s="166"/>
      <c r="AI132" s="166"/>
      <c r="AJ132" s="166"/>
      <c r="AK132" s="166"/>
      <c r="AL132" s="166"/>
      <c r="AM132" s="166"/>
      <c r="AN132" s="166"/>
      <c r="AO132" s="166"/>
      <c r="AP132" s="166"/>
      <c r="AQ132" s="166"/>
      <c r="AR132" s="166"/>
      <c r="AS132" s="166"/>
      <c r="AT132" s="166"/>
      <c r="AU132" s="166"/>
      <c r="AV132" s="166"/>
      <c r="AW132" s="166"/>
      <c r="AX132" s="166"/>
      <c r="AY132" s="166"/>
      <c r="AZ132" s="166"/>
      <c r="BA132" s="166"/>
      <c r="BB132" s="166"/>
      <c r="BC132" s="166"/>
      <c r="BD132" s="166"/>
      <c r="BE132" s="166"/>
      <c r="BF132" s="166"/>
      <c r="BG132" s="166"/>
      <c r="BH132" s="166"/>
      <c r="BI132" s="166"/>
      <c r="BJ132" s="166"/>
      <c r="BK132" s="166"/>
      <c r="BL132" s="166"/>
      <c r="BM132" s="166"/>
      <c r="BN132" s="166"/>
      <c r="BO132" s="166"/>
      <c r="BP132" s="166"/>
      <c r="BQ132" s="166"/>
      <c r="BR132" s="166"/>
      <c r="BS132" s="166"/>
      <c r="BT132" s="166"/>
      <c r="BU132" s="166"/>
      <c r="BV132" s="166"/>
      <c r="BW132" s="166"/>
      <c r="BX132" s="166"/>
      <c r="BY132" s="166"/>
      <c r="BZ132" s="166"/>
      <c r="CA132" s="166"/>
      <c r="CB132" s="166"/>
      <c r="CC132" s="166"/>
      <c r="CD132" s="166"/>
      <c r="CE132" s="166"/>
      <c r="CF132" s="168"/>
      <c r="CG132" s="166" t="s">
        <v>103</v>
      </c>
      <c r="CH132" s="166"/>
      <c r="CI132" s="166"/>
      <c r="CJ132" s="166"/>
      <c r="CK132" s="168"/>
      <c r="CL132" s="166"/>
      <c r="CM132" s="166"/>
      <c r="CN132" s="166"/>
      <c r="CO132" s="166"/>
      <c r="CP132" s="166"/>
    </row>
    <row r="133" spans="1:94" s="168" customFormat="1" x14ac:dyDescent="0.2">
      <c r="A133" s="193" t="s">
        <v>255</v>
      </c>
      <c r="B133" s="194"/>
      <c r="C133" s="197"/>
      <c r="D133" s="195"/>
      <c r="E133" s="198"/>
      <c r="F133" s="196"/>
      <c r="G133" s="196"/>
      <c r="H133" s="196"/>
      <c r="I133" s="196"/>
      <c r="J133" s="199"/>
      <c r="K133" s="199"/>
      <c r="L133" s="199"/>
      <c r="M133" s="199"/>
      <c r="N133" s="199"/>
      <c r="O133" s="199"/>
      <c r="P133" s="199"/>
      <c r="Q133" s="199"/>
      <c r="R133" s="199"/>
      <c r="S133" s="199"/>
      <c r="T133" s="199"/>
      <c r="U133" s="199"/>
      <c r="V133" s="199"/>
      <c r="W133" s="199"/>
      <c r="X133" s="199"/>
      <c r="Y133" s="199"/>
      <c r="Z133" s="199"/>
      <c r="AA133" s="199"/>
      <c r="AB133" s="199"/>
      <c r="AC133" s="199"/>
      <c r="CG133" s="168" t="s">
        <v>42</v>
      </c>
    </row>
    <row r="134" spans="1:94" ht="33.75" x14ac:dyDescent="0.2">
      <c r="A134" s="155" t="s">
        <v>256</v>
      </c>
      <c r="B134" s="156" t="s">
        <v>174</v>
      </c>
      <c r="C134" s="176" t="s">
        <v>175</v>
      </c>
      <c r="D134" s="158" t="s">
        <v>176</v>
      </c>
      <c r="E134" s="161">
        <v>1.3065999999999999E-2</v>
      </c>
      <c r="F134" s="157"/>
      <c r="G134" s="157">
        <f t="shared" si="2"/>
        <v>0</v>
      </c>
      <c r="H134" s="157"/>
      <c r="I134" s="157">
        <f t="shared" si="3"/>
        <v>0</v>
      </c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CF134" s="168"/>
      <c r="CG134" s="166" t="s">
        <v>46</v>
      </c>
      <c r="CK134" s="168"/>
    </row>
    <row r="135" spans="1:94" s="184" customFormat="1" ht="33.75" x14ac:dyDescent="0.2">
      <c r="A135" s="155" t="s">
        <v>257</v>
      </c>
      <c r="B135" s="156" t="s">
        <v>178</v>
      </c>
      <c r="C135" s="176" t="s">
        <v>179</v>
      </c>
      <c r="D135" s="158" t="s">
        <v>176</v>
      </c>
      <c r="E135" s="162">
        <v>1.3065999999999999E-2</v>
      </c>
      <c r="F135" s="157"/>
      <c r="G135" s="157">
        <f t="shared" si="2"/>
        <v>0</v>
      </c>
      <c r="H135" s="157"/>
      <c r="I135" s="157">
        <f t="shared" si="3"/>
        <v>0</v>
      </c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66"/>
      <c r="AE135" s="166"/>
      <c r="AF135" s="166"/>
      <c r="AG135" s="166"/>
      <c r="AH135" s="166"/>
      <c r="AI135" s="166"/>
      <c r="AJ135" s="166"/>
      <c r="AK135" s="166"/>
      <c r="AL135" s="166"/>
      <c r="AM135" s="166"/>
      <c r="AN135" s="166"/>
      <c r="AO135" s="166"/>
      <c r="AP135" s="166"/>
      <c r="AQ135" s="166"/>
      <c r="AR135" s="166"/>
      <c r="AS135" s="166"/>
      <c r="AT135" s="166"/>
      <c r="AU135" s="166"/>
      <c r="AV135" s="166"/>
      <c r="AW135" s="166"/>
      <c r="AX135" s="166"/>
      <c r="AY135" s="166"/>
      <c r="AZ135" s="166"/>
      <c r="BA135" s="166"/>
      <c r="BB135" s="166"/>
      <c r="BC135" s="166"/>
      <c r="BD135" s="166"/>
      <c r="BE135" s="166"/>
      <c r="BF135" s="166"/>
      <c r="BG135" s="166"/>
      <c r="BH135" s="166"/>
      <c r="BI135" s="166"/>
      <c r="BJ135" s="166"/>
      <c r="BK135" s="166"/>
      <c r="BL135" s="166"/>
      <c r="BM135" s="166"/>
      <c r="BN135" s="166"/>
      <c r="BO135" s="166"/>
      <c r="BP135" s="166"/>
      <c r="BQ135" s="166"/>
      <c r="BR135" s="166"/>
      <c r="BS135" s="166"/>
      <c r="BT135" s="166"/>
      <c r="BU135" s="166"/>
      <c r="BV135" s="166"/>
      <c r="BW135" s="166"/>
      <c r="BX135" s="166"/>
      <c r="BY135" s="166"/>
      <c r="BZ135" s="166"/>
      <c r="CA135" s="166"/>
      <c r="CB135" s="166"/>
      <c r="CC135" s="166"/>
      <c r="CD135" s="166"/>
      <c r="CE135" s="166"/>
      <c r="CF135" s="168"/>
      <c r="CG135" s="166" t="s">
        <v>49</v>
      </c>
      <c r="CH135" s="166"/>
      <c r="CI135" s="166"/>
      <c r="CJ135" s="166"/>
      <c r="CK135" s="168"/>
      <c r="CL135" s="166"/>
      <c r="CM135" s="166"/>
      <c r="CN135" s="166"/>
      <c r="CO135" s="166"/>
      <c r="CP135" s="166"/>
    </row>
    <row r="136" spans="1:94" x14ac:dyDescent="0.2">
      <c r="A136" s="169" t="s">
        <v>99</v>
      </c>
      <c r="B136" s="170"/>
      <c r="C136" s="170"/>
      <c r="D136" s="171"/>
      <c r="E136" s="171"/>
      <c r="F136" s="172"/>
      <c r="G136" s="173">
        <f>SUM(G13:G135)</f>
        <v>0</v>
      </c>
      <c r="H136" s="172"/>
      <c r="I136" s="173">
        <f>SUM(I13:I135)</f>
        <v>0</v>
      </c>
      <c r="J136" s="167"/>
      <c r="K136" s="167"/>
      <c r="L136" s="167"/>
      <c r="M136" s="167"/>
      <c r="N136" s="167"/>
      <c r="O136" s="167"/>
      <c r="P136" s="167"/>
      <c r="Q136" s="167"/>
      <c r="R136" s="167"/>
      <c r="S136" s="167"/>
      <c r="T136" s="167"/>
      <c r="U136" s="167"/>
      <c r="V136" s="167"/>
      <c r="W136" s="167"/>
      <c r="X136" s="167"/>
      <c r="Y136" s="167"/>
      <c r="Z136" s="167"/>
      <c r="AA136" s="167"/>
      <c r="AB136" s="167"/>
      <c r="AC136" s="167"/>
      <c r="CM136" s="168" t="s">
        <v>99</v>
      </c>
    </row>
    <row r="137" spans="1:94" x14ac:dyDescent="0.2">
      <c r="A137" s="164"/>
      <c r="B137" s="165"/>
      <c r="C137" s="165"/>
      <c r="D137" s="165"/>
      <c r="E137" s="165"/>
      <c r="F137" s="164" t="s">
        <v>158</v>
      </c>
      <c r="G137" s="174">
        <f>G136/1.2</f>
        <v>0</v>
      </c>
      <c r="H137" s="164"/>
      <c r="I137" s="174">
        <f>I136/1.2</f>
        <v>0</v>
      </c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  <c r="Y137" s="164"/>
      <c r="Z137" s="164"/>
      <c r="AA137" s="164"/>
      <c r="AB137" s="164"/>
      <c r="AC137" s="164"/>
    </row>
    <row r="138" spans="1:94" x14ac:dyDescent="0.2">
      <c r="A138" s="164"/>
      <c r="B138" s="165"/>
      <c r="C138" s="165"/>
      <c r="D138" s="165"/>
      <c r="E138" s="165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  <c r="Y138" s="164"/>
      <c r="Z138" s="164"/>
      <c r="AA138" s="164"/>
      <c r="AB138" s="164"/>
      <c r="AC138" s="164"/>
    </row>
    <row r="139" spans="1:94" x14ac:dyDescent="0.2">
      <c r="A139" s="164"/>
      <c r="B139" s="165"/>
      <c r="C139" s="165"/>
      <c r="D139" s="165"/>
      <c r="E139" s="165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  <c r="AA139" s="164"/>
      <c r="AB139" s="164"/>
      <c r="AC139" s="164"/>
    </row>
  </sheetData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EC0E2-79A9-4F4F-8AB2-A00E18A09917}">
  <sheetPr>
    <tabColor rgb="FF00B050"/>
    <pageSetUpPr fitToPage="1"/>
  </sheetPr>
  <dimension ref="A1:CM94"/>
  <sheetViews>
    <sheetView workbookViewId="0">
      <pane ySplit="11" topLeftCell="A12" activePane="bottomLeft" state="frozen"/>
      <selection pane="bottomLeft" activeCell="P19" sqref="P19"/>
    </sheetView>
  </sheetViews>
  <sheetFormatPr defaultColWidth="9.140625" defaultRowHeight="11.25" x14ac:dyDescent="0.2"/>
  <cols>
    <col min="1" max="1" width="15" style="178" customWidth="1"/>
    <col min="2" max="2" width="25.7109375" style="243" customWidth="1"/>
    <col min="3" max="3" width="72" style="243" customWidth="1"/>
    <col min="4" max="4" width="12.85546875" style="243" customWidth="1"/>
    <col min="5" max="5" width="12.42578125" style="243" customWidth="1"/>
    <col min="6" max="6" width="16.140625" style="178" customWidth="1"/>
    <col min="7" max="7" width="16" style="178" customWidth="1"/>
    <col min="8" max="8" width="16.140625" style="178" customWidth="1"/>
    <col min="9" max="29" width="17.42578125" style="178" customWidth="1"/>
    <col min="30" max="65" width="190.7109375" style="178" customWidth="1"/>
    <col min="66" max="70" width="50.5703125" style="178" customWidth="1"/>
    <col min="71" max="83" width="127.42578125" style="178" customWidth="1"/>
    <col min="84" max="84" width="190.7109375" style="178" customWidth="1"/>
    <col min="85" max="85" width="34.140625" style="178" customWidth="1"/>
    <col min="86" max="88" width="161.5703125" style="178" customWidth="1"/>
    <col min="89" max="89" width="131.5703125" style="178" customWidth="1"/>
    <col min="90" max="90" width="190.7109375" style="178" customWidth="1"/>
    <col min="91" max="94" width="131.5703125" style="178" customWidth="1"/>
    <col min="95" max="16384" width="9.140625" style="178"/>
  </cols>
  <sheetData>
    <row r="1" spans="1:85" x14ac:dyDescent="0.2">
      <c r="A1" s="218"/>
      <c r="B1" s="219"/>
      <c r="C1" s="219"/>
      <c r="D1" s="219"/>
      <c r="E1" s="219"/>
      <c r="F1" s="218"/>
      <c r="G1" s="218"/>
      <c r="H1" s="218"/>
      <c r="I1" s="218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</row>
    <row r="2" spans="1:85" x14ac:dyDescent="0.2">
      <c r="A2" s="187" t="s">
        <v>14</v>
      </c>
      <c r="B2" s="188"/>
      <c r="C2" s="188"/>
      <c r="D2" s="188"/>
      <c r="E2" s="188"/>
      <c r="F2" s="187"/>
      <c r="G2" s="187"/>
      <c r="H2" s="187"/>
      <c r="I2" s="18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8" t="s">
        <v>14</v>
      </c>
      <c r="AE2" s="178" t="s">
        <v>15</v>
      </c>
      <c r="AF2" s="178" t="s">
        <v>15</v>
      </c>
      <c r="AG2" s="178" t="s">
        <v>15</v>
      </c>
      <c r="AH2" s="178" t="s">
        <v>15</v>
      </c>
      <c r="AI2" s="178" t="s">
        <v>15</v>
      </c>
      <c r="AJ2" s="178" t="s">
        <v>15</v>
      </c>
      <c r="AK2" s="178" t="s">
        <v>15</v>
      </c>
      <c r="AL2" s="178" t="s">
        <v>15</v>
      </c>
      <c r="AM2" s="178" t="s">
        <v>15</v>
      </c>
      <c r="AN2" s="178" t="s">
        <v>15</v>
      </c>
      <c r="AO2" s="178" t="s">
        <v>15</v>
      </c>
      <c r="AP2" s="178" t="s">
        <v>15</v>
      </c>
      <c r="AQ2" s="178" t="s">
        <v>15</v>
      </c>
      <c r="AR2" s="178" t="s">
        <v>15</v>
      </c>
      <c r="AS2" s="178" t="s">
        <v>15</v>
      </c>
      <c r="AT2" s="178" t="s">
        <v>15</v>
      </c>
      <c r="AU2" s="178" t="s">
        <v>15</v>
      </c>
    </row>
    <row r="3" spans="1:85" x14ac:dyDescent="0.2">
      <c r="A3" s="150" t="s">
        <v>16</v>
      </c>
      <c r="B3" s="151"/>
      <c r="C3" s="151"/>
      <c r="D3" s="151"/>
      <c r="E3" s="151"/>
      <c r="F3" s="150"/>
      <c r="G3" s="150"/>
      <c r="H3" s="150"/>
      <c r="I3" s="150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</row>
    <row r="4" spans="1:85" x14ac:dyDescent="0.2">
      <c r="A4" s="152"/>
      <c r="B4" s="153"/>
      <c r="C4" s="153"/>
      <c r="D4" s="153"/>
      <c r="E4" s="153"/>
      <c r="F4" s="152"/>
      <c r="G4" s="152"/>
      <c r="H4" s="152"/>
      <c r="I4" s="152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</row>
    <row r="5" spans="1:85" x14ac:dyDescent="0.2">
      <c r="A5" s="189" t="s">
        <v>100</v>
      </c>
      <c r="B5" s="190"/>
      <c r="C5" s="190"/>
      <c r="D5" s="190"/>
      <c r="E5" s="190"/>
      <c r="F5" s="189"/>
      <c r="G5" s="189"/>
      <c r="H5" s="189"/>
      <c r="I5" s="18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</row>
    <row r="6" spans="1:85" x14ac:dyDescent="0.2">
      <c r="A6" s="152" t="s">
        <v>18</v>
      </c>
      <c r="B6" s="153"/>
      <c r="C6" s="153"/>
      <c r="D6" s="153"/>
      <c r="E6" s="153"/>
      <c r="F6" s="152"/>
      <c r="G6" s="152"/>
      <c r="H6" s="152"/>
      <c r="I6" s="152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</row>
    <row r="7" spans="1:85" x14ac:dyDescent="0.2">
      <c r="A7" s="187" t="s">
        <v>101</v>
      </c>
      <c r="B7" s="188"/>
      <c r="C7" s="188"/>
      <c r="D7" s="188"/>
      <c r="E7" s="188"/>
      <c r="F7" s="187"/>
      <c r="G7" s="187"/>
      <c r="H7" s="187"/>
      <c r="I7" s="18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V7" s="178" t="s">
        <v>101</v>
      </c>
      <c r="AW7" s="178" t="s">
        <v>15</v>
      </c>
      <c r="AX7" s="178" t="s">
        <v>15</v>
      </c>
      <c r="AY7" s="178" t="s">
        <v>15</v>
      </c>
      <c r="AZ7" s="178" t="s">
        <v>15</v>
      </c>
      <c r="BA7" s="178" t="s">
        <v>15</v>
      </c>
      <c r="BB7" s="178" t="s">
        <v>15</v>
      </c>
      <c r="BC7" s="178" t="s">
        <v>15</v>
      </c>
      <c r="BD7" s="178" t="s">
        <v>15</v>
      </c>
      <c r="BE7" s="178" t="s">
        <v>15</v>
      </c>
      <c r="BF7" s="178" t="s">
        <v>15</v>
      </c>
      <c r="BG7" s="178" t="s">
        <v>15</v>
      </c>
      <c r="BH7" s="178" t="s">
        <v>15</v>
      </c>
      <c r="BI7" s="178" t="s">
        <v>15</v>
      </c>
      <c r="BJ7" s="178" t="s">
        <v>15</v>
      </c>
      <c r="BK7" s="178" t="s">
        <v>15</v>
      </c>
      <c r="BL7" s="178" t="s">
        <v>15</v>
      </c>
      <c r="BM7" s="178" t="s">
        <v>15</v>
      </c>
    </row>
    <row r="8" spans="1:85" x14ac:dyDescent="0.2">
      <c r="A8" s="150" t="s">
        <v>20</v>
      </c>
      <c r="B8" s="151"/>
      <c r="C8" s="151"/>
      <c r="D8" s="151"/>
      <c r="E8" s="151"/>
      <c r="F8" s="150"/>
      <c r="G8" s="150"/>
      <c r="H8" s="150"/>
      <c r="I8" s="150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</row>
    <row r="9" spans="1:85" x14ac:dyDescent="0.2">
      <c r="A9" s="221"/>
      <c r="B9" s="222"/>
      <c r="C9" s="222"/>
      <c r="D9" s="222"/>
      <c r="E9" s="222"/>
      <c r="F9" s="221"/>
      <c r="G9" s="221"/>
      <c r="H9" s="221"/>
      <c r="I9" s="221"/>
    </row>
    <row r="10" spans="1:85" s="225" customFormat="1" ht="34.5" customHeight="1" x14ac:dyDescent="0.2">
      <c r="A10" s="223" t="s">
        <v>0</v>
      </c>
      <c r="B10" s="223" t="s">
        <v>21</v>
      </c>
      <c r="C10" s="223" t="s">
        <v>22</v>
      </c>
      <c r="D10" s="223" t="s">
        <v>23</v>
      </c>
      <c r="E10" s="223" t="s">
        <v>24</v>
      </c>
      <c r="F10" s="223" t="s">
        <v>119</v>
      </c>
      <c r="G10" s="223" t="s">
        <v>116</v>
      </c>
      <c r="H10" s="223" t="s">
        <v>118</v>
      </c>
      <c r="I10" s="223" t="s">
        <v>117</v>
      </c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</row>
    <row r="11" spans="1:85" x14ac:dyDescent="0.2">
      <c r="A11" s="154">
        <v>1</v>
      </c>
      <c r="B11" s="226">
        <v>2</v>
      </c>
      <c r="C11" s="226">
        <v>3</v>
      </c>
      <c r="D11" s="226">
        <v>4</v>
      </c>
      <c r="E11" s="226">
        <v>5</v>
      </c>
      <c r="F11" s="154">
        <v>6</v>
      </c>
      <c r="G11" s="154">
        <v>7</v>
      </c>
      <c r="H11" s="154">
        <v>8</v>
      </c>
      <c r="I11" s="154">
        <v>9</v>
      </c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</row>
    <row r="12" spans="1:85" s="231" customFormat="1" x14ac:dyDescent="0.2">
      <c r="A12" s="228" t="s">
        <v>25</v>
      </c>
      <c r="B12" s="223"/>
      <c r="C12" s="223"/>
      <c r="D12" s="223"/>
      <c r="E12" s="223"/>
      <c r="F12" s="229"/>
      <c r="G12" s="229"/>
      <c r="H12" s="229"/>
      <c r="I12" s="229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0"/>
      <c r="Z12" s="230"/>
      <c r="AA12" s="230"/>
      <c r="AB12" s="230"/>
      <c r="AC12" s="230"/>
    </row>
    <row r="13" spans="1:85" ht="33.75" x14ac:dyDescent="0.2">
      <c r="A13" s="155" t="s">
        <v>26</v>
      </c>
      <c r="B13" s="156" t="s">
        <v>27</v>
      </c>
      <c r="C13" s="156" t="s">
        <v>28</v>
      </c>
      <c r="D13" s="158" t="s">
        <v>29</v>
      </c>
      <c r="E13" s="158">
        <v>3.9628735000000002</v>
      </c>
      <c r="F13" s="157"/>
      <c r="G13" s="157">
        <f t="shared" ref="G13" si="0">E13*F13</f>
        <v>0</v>
      </c>
      <c r="H13" s="157"/>
      <c r="I13" s="157">
        <f t="shared" ref="I13" si="1">E13*H13</f>
        <v>0</v>
      </c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0"/>
      <c r="Z13" s="230"/>
      <c r="AA13" s="230"/>
      <c r="AB13" s="230"/>
      <c r="AC13" s="230"/>
      <c r="CF13" s="231" t="s">
        <v>25</v>
      </c>
    </row>
    <row r="14" spans="1:85" s="184" customFormat="1" ht="33.75" x14ac:dyDescent="0.2">
      <c r="A14" s="211" t="s">
        <v>120</v>
      </c>
      <c r="B14" s="209" t="s">
        <v>30</v>
      </c>
      <c r="C14" s="210" t="s">
        <v>31</v>
      </c>
      <c r="D14" s="211" t="s">
        <v>32</v>
      </c>
      <c r="E14" s="212">
        <v>30.6771286</v>
      </c>
      <c r="F14" s="213"/>
      <c r="G14" s="213">
        <f t="shared" ref="G14:G77" si="2">E14*F14</f>
        <v>0</v>
      </c>
      <c r="H14" s="213"/>
      <c r="I14" s="213">
        <f t="shared" ref="I14:I77" si="3">E14*H14</f>
        <v>0</v>
      </c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CF14" s="202"/>
      <c r="CG14" s="184" t="s">
        <v>28</v>
      </c>
    </row>
    <row r="15" spans="1:85" s="184" customFormat="1" ht="33.75" x14ac:dyDescent="0.2">
      <c r="A15" s="211" t="s">
        <v>147</v>
      </c>
      <c r="B15" s="209" t="s">
        <v>33</v>
      </c>
      <c r="C15" s="210" t="s">
        <v>34</v>
      </c>
      <c r="D15" s="211" t="s">
        <v>32</v>
      </c>
      <c r="E15" s="212">
        <v>32.927515900000003</v>
      </c>
      <c r="F15" s="213"/>
      <c r="G15" s="213">
        <f t="shared" si="2"/>
        <v>0</v>
      </c>
      <c r="H15" s="213"/>
      <c r="I15" s="213">
        <f t="shared" si="3"/>
        <v>0</v>
      </c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CF15" s="202"/>
      <c r="CG15" s="184" t="s">
        <v>31</v>
      </c>
    </row>
    <row r="16" spans="1:85" ht="33.75" x14ac:dyDescent="0.2">
      <c r="A16" s="155" t="s">
        <v>37</v>
      </c>
      <c r="B16" s="156" t="s">
        <v>160</v>
      </c>
      <c r="C16" s="176" t="s">
        <v>161</v>
      </c>
      <c r="D16" s="158" t="s">
        <v>162</v>
      </c>
      <c r="E16" s="159">
        <v>31.968461999999999</v>
      </c>
      <c r="F16" s="157"/>
      <c r="G16" s="157">
        <f t="shared" si="2"/>
        <v>0</v>
      </c>
      <c r="H16" s="157"/>
      <c r="I16" s="157">
        <f t="shared" si="3"/>
        <v>0</v>
      </c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CF16" s="231"/>
      <c r="CG16" s="178" t="s">
        <v>34</v>
      </c>
    </row>
    <row r="17" spans="1:89" s="231" customFormat="1" x14ac:dyDescent="0.2">
      <c r="A17" s="193" t="s">
        <v>36</v>
      </c>
      <c r="B17" s="194"/>
      <c r="C17" s="194"/>
      <c r="D17" s="195"/>
      <c r="E17" s="195"/>
      <c r="F17" s="157"/>
      <c r="G17" s="157"/>
      <c r="H17" s="157"/>
      <c r="I17" s="157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0"/>
      <c r="AC17" s="230"/>
      <c r="CK17" s="231" t="s">
        <v>35</v>
      </c>
    </row>
    <row r="18" spans="1:89" ht="33.75" x14ac:dyDescent="0.2">
      <c r="A18" s="155" t="s">
        <v>163</v>
      </c>
      <c r="B18" s="156" t="s">
        <v>27</v>
      </c>
      <c r="C18" s="156" t="s">
        <v>28</v>
      </c>
      <c r="D18" s="158" t="s">
        <v>29</v>
      </c>
      <c r="E18" s="158">
        <v>4.1561529999999998</v>
      </c>
      <c r="F18" s="157"/>
      <c r="G18" s="157">
        <f t="shared" si="2"/>
        <v>0</v>
      </c>
      <c r="H18" s="157"/>
      <c r="I18" s="157">
        <f t="shared" si="3"/>
        <v>0</v>
      </c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CF18" s="231" t="s">
        <v>36</v>
      </c>
      <c r="CK18" s="231"/>
    </row>
    <row r="19" spans="1:89" s="184" customFormat="1" ht="33.75" x14ac:dyDescent="0.2">
      <c r="A19" s="211" t="s">
        <v>123</v>
      </c>
      <c r="B19" s="209" t="s">
        <v>30</v>
      </c>
      <c r="C19" s="210" t="s">
        <v>31</v>
      </c>
      <c r="D19" s="211" t="s">
        <v>32</v>
      </c>
      <c r="E19" s="214">
        <v>32.683033000000002</v>
      </c>
      <c r="F19" s="213"/>
      <c r="G19" s="213">
        <f t="shared" si="2"/>
        <v>0</v>
      </c>
      <c r="H19" s="213"/>
      <c r="I19" s="213">
        <f t="shared" si="3"/>
        <v>0</v>
      </c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CF19" s="202"/>
      <c r="CG19" s="184" t="s">
        <v>28</v>
      </c>
      <c r="CK19" s="202"/>
    </row>
    <row r="20" spans="1:89" s="184" customFormat="1" ht="33.75" x14ac:dyDescent="0.2">
      <c r="A20" s="211" t="s">
        <v>276</v>
      </c>
      <c r="B20" s="209" t="s">
        <v>33</v>
      </c>
      <c r="C20" s="210" t="s">
        <v>34</v>
      </c>
      <c r="D20" s="211" t="s">
        <v>32</v>
      </c>
      <c r="E20" s="214">
        <v>47.159868099999997</v>
      </c>
      <c r="F20" s="213"/>
      <c r="G20" s="213">
        <f t="shared" si="2"/>
        <v>0</v>
      </c>
      <c r="H20" s="213"/>
      <c r="I20" s="213">
        <f t="shared" si="3"/>
        <v>0</v>
      </c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CF20" s="202"/>
      <c r="CG20" s="184" t="s">
        <v>31</v>
      </c>
      <c r="CK20" s="202"/>
    </row>
    <row r="21" spans="1:89" ht="33.75" x14ac:dyDescent="0.2">
      <c r="A21" s="155" t="s">
        <v>145</v>
      </c>
      <c r="B21" s="156" t="s">
        <v>160</v>
      </c>
      <c r="C21" s="176" t="s">
        <v>161</v>
      </c>
      <c r="D21" s="158" t="s">
        <v>162</v>
      </c>
      <c r="E21" s="160">
        <v>45.786279999999998</v>
      </c>
      <c r="F21" s="157"/>
      <c r="G21" s="157">
        <f t="shared" si="2"/>
        <v>0</v>
      </c>
      <c r="H21" s="157"/>
      <c r="I21" s="157">
        <f t="shared" si="3"/>
        <v>0</v>
      </c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CF21" s="231"/>
      <c r="CG21" s="178" t="s">
        <v>34</v>
      </c>
      <c r="CK21" s="231"/>
    </row>
    <row r="22" spans="1:89" s="231" customFormat="1" x14ac:dyDescent="0.2">
      <c r="A22" s="193" t="s">
        <v>38</v>
      </c>
      <c r="B22" s="194"/>
      <c r="C22" s="194"/>
      <c r="D22" s="195"/>
      <c r="E22" s="195"/>
      <c r="F22" s="157"/>
      <c r="G22" s="157"/>
      <c r="H22" s="157"/>
      <c r="I22" s="157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0"/>
      <c r="AA22" s="230"/>
      <c r="AB22" s="230"/>
      <c r="AC22" s="230"/>
      <c r="CK22" s="231" t="s">
        <v>35</v>
      </c>
    </row>
    <row r="23" spans="1:89" ht="33.75" x14ac:dyDescent="0.2">
      <c r="A23" s="155" t="s">
        <v>146</v>
      </c>
      <c r="B23" s="156" t="s">
        <v>27</v>
      </c>
      <c r="C23" s="156" t="s">
        <v>28</v>
      </c>
      <c r="D23" s="158" t="s">
        <v>29</v>
      </c>
      <c r="E23" s="158">
        <v>4.0026830000000002</v>
      </c>
      <c r="F23" s="157"/>
      <c r="G23" s="157">
        <f t="shared" si="2"/>
        <v>0</v>
      </c>
      <c r="H23" s="157"/>
      <c r="I23" s="157">
        <f t="shared" si="3"/>
        <v>0</v>
      </c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CF23" s="231" t="s">
        <v>38</v>
      </c>
      <c r="CK23" s="231"/>
    </row>
    <row r="24" spans="1:89" s="184" customFormat="1" ht="33.75" x14ac:dyDescent="0.2">
      <c r="A24" s="211" t="s">
        <v>277</v>
      </c>
      <c r="B24" s="209" t="s">
        <v>30</v>
      </c>
      <c r="C24" s="210" t="s">
        <v>31</v>
      </c>
      <c r="D24" s="211" t="s">
        <v>32</v>
      </c>
      <c r="E24" s="212">
        <v>14.862745500000001</v>
      </c>
      <c r="F24" s="213"/>
      <c r="G24" s="213">
        <f t="shared" si="2"/>
        <v>0</v>
      </c>
      <c r="H24" s="213"/>
      <c r="I24" s="213">
        <f t="shared" si="3"/>
        <v>0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CF24" s="202"/>
      <c r="CG24" s="184" t="s">
        <v>28</v>
      </c>
      <c r="CK24" s="202"/>
    </row>
    <row r="25" spans="1:89" s="184" customFormat="1" ht="33.75" x14ac:dyDescent="0.2">
      <c r="A25" s="211" t="s">
        <v>278</v>
      </c>
      <c r="B25" s="209" t="s">
        <v>33</v>
      </c>
      <c r="C25" s="210" t="s">
        <v>34</v>
      </c>
      <c r="D25" s="211" t="s">
        <v>32</v>
      </c>
      <c r="E25" s="212">
        <v>5.0273697999999998</v>
      </c>
      <c r="F25" s="213"/>
      <c r="G25" s="213">
        <f t="shared" si="2"/>
        <v>0</v>
      </c>
      <c r="H25" s="213"/>
      <c r="I25" s="213">
        <f t="shared" si="3"/>
        <v>0</v>
      </c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CF25" s="202"/>
      <c r="CG25" s="184" t="s">
        <v>31</v>
      </c>
      <c r="CK25" s="202"/>
    </row>
    <row r="26" spans="1:89" ht="33.75" x14ac:dyDescent="0.2">
      <c r="A26" s="155" t="s">
        <v>164</v>
      </c>
      <c r="B26" s="156" t="s">
        <v>160</v>
      </c>
      <c r="C26" s="176" t="s">
        <v>161</v>
      </c>
      <c r="D26" s="158" t="s">
        <v>162</v>
      </c>
      <c r="E26" s="159">
        <v>4.8809420000000001</v>
      </c>
      <c r="F26" s="157"/>
      <c r="G26" s="157">
        <f t="shared" si="2"/>
        <v>0</v>
      </c>
      <c r="H26" s="157"/>
      <c r="I26" s="157">
        <f t="shared" si="3"/>
        <v>0</v>
      </c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CF26" s="231"/>
      <c r="CG26" s="178" t="s">
        <v>34</v>
      </c>
      <c r="CK26" s="231"/>
    </row>
    <row r="27" spans="1:89" ht="33.75" x14ac:dyDescent="0.2">
      <c r="A27" s="155" t="s">
        <v>165</v>
      </c>
      <c r="B27" s="156" t="s">
        <v>41</v>
      </c>
      <c r="C27" s="176" t="s">
        <v>42</v>
      </c>
      <c r="D27" s="158" t="s">
        <v>43</v>
      </c>
      <c r="E27" s="161">
        <v>15.46</v>
      </c>
      <c r="F27" s="157"/>
      <c r="G27" s="157">
        <f t="shared" si="2"/>
        <v>0</v>
      </c>
      <c r="H27" s="157"/>
      <c r="I27" s="157">
        <f t="shared" si="3"/>
        <v>0</v>
      </c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CF27" s="231"/>
      <c r="CG27" s="178" t="s">
        <v>62</v>
      </c>
      <c r="CK27" s="231"/>
    </row>
    <row r="28" spans="1:89" ht="33.75" x14ac:dyDescent="0.2">
      <c r="A28" s="155" t="s">
        <v>56</v>
      </c>
      <c r="B28" s="156" t="s">
        <v>45</v>
      </c>
      <c r="C28" s="176" t="s">
        <v>46</v>
      </c>
      <c r="D28" s="158" t="s">
        <v>43</v>
      </c>
      <c r="E28" s="161">
        <v>15.46</v>
      </c>
      <c r="F28" s="157"/>
      <c r="G28" s="157">
        <f t="shared" si="2"/>
        <v>0</v>
      </c>
      <c r="H28" s="157"/>
      <c r="I28" s="157">
        <f t="shared" si="3"/>
        <v>0</v>
      </c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CF28" s="231"/>
      <c r="CG28" s="178" t="s">
        <v>65</v>
      </c>
      <c r="CK28" s="231"/>
    </row>
    <row r="29" spans="1:89" s="184" customFormat="1" ht="45" x14ac:dyDescent="0.2">
      <c r="A29" s="211" t="s">
        <v>279</v>
      </c>
      <c r="B29" s="209" t="s">
        <v>48</v>
      </c>
      <c r="C29" s="210" t="s">
        <v>49</v>
      </c>
      <c r="D29" s="211" t="s">
        <v>50</v>
      </c>
      <c r="E29" s="216">
        <v>1546</v>
      </c>
      <c r="F29" s="213"/>
      <c r="G29" s="213">
        <f t="shared" si="2"/>
        <v>0</v>
      </c>
      <c r="H29" s="213"/>
      <c r="I29" s="213">
        <f t="shared" si="3"/>
        <v>0</v>
      </c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CF29" s="202"/>
      <c r="CG29" s="184" t="s">
        <v>103</v>
      </c>
      <c r="CK29" s="202"/>
    </row>
    <row r="30" spans="1:89" s="184" customFormat="1" ht="45" x14ac:dyDescent="0.2">
      <c r="A30" s="211" t="s">
        <v>128</v>
      </c>
      <c r="B30" s="209" t="s">
        <v>51</v>
      </c>
      <c r="C30" s="210" t="s">
        <v>52</v>
      </c>
      <c r="D30" s="211" t="s">
        <v>50</v>
      </c>
      <c r="E30" s="216">
        <v>1546</v>
      </c>
      <c r="F30" s="213"/>
      <c r="G30" s="213">
        <f t="shared" si="2"/>
        <v>0</v>
      </c>
      <c r="H30" s="213"/>
      <c r="I30" s="213">
        <f t="shared" si="3"/>
        <v>0</v>
      </c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CF30" s="202"/>
      <c r="CG30" s="184" t="s">
        <v>42</v>
      </c>
      <c r="CK30" s="202"/>
    </row>
    <row r="31" spans="1:89" s="231" customFormat="1" x14ac:dyDescent="0.2">
      <c r="A31" s="193" t="s">
        <v>166</v>
      </c>
      <c r="B31" s="194"/>
      <c r="C31" s="197"/>
      <c r="D31" s="195"/>
      <c r="E31" s="198"/>
      <c r="F31" s="157"/>
      <c r="G31" s="157"/>
      <c r="H31" s="157"/>
      <c r="I31" s="157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CG31" s="231" t="s">
        <v>46</v>
      </c>
    </row>
    <row r="32" spans="1:89" s="231" customFormat="1" x14ac:dyDescent="0.2">
      <c r="A32" s="193" t="s">
        <v>167</v>
      </c>
      <c r="B32" s="194"/>
      <c r="C32" s="197"/>
      <c r="D32" s="195"/>
      <c r="E32" s="200"/>
      <c r="F32" s="157"/>
      <c r="G32" s="157"/>
      <c r="H32" s="157"/>
      <c r="I32" s="15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CG32" s="231" t="s">
        <v>49</v>
      </c>
    </row>
    <row r="33" spans="1:90" ht="33.75" x14ac:dyDescent="0.2">
      <c r="A33" s="155" t="s">
        <v>168</v>
      </c>
      <c r="B33" s="156" t="s">
        <v>169</v>
      </c>
      <c r="C33" s="176" t="s">
        <v>170</v>
      </c>
      <c r="D33" s="158" t="s">
        <v>88</v>
      </c>
      <c r="E33" s="162">
        <v>49.369030000000002</v>
      </c>
      <c r="F33" s="157"/>
      <c r="G33" s="157">
        <f t="shared" si="2"/>
        <v>0</v>
      </c>
      <c r="H33" s="157"/>
      <c r="I33" s="157">
        <f t="shared" si="3"/>
        <v>0</v>
      </c>
      <c r="J33" s="235"/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CF33" s="231"/>
      <c r="CG33" s="178" t="s">
        <v>52</v>
      </c>
      <c r="CK33" s="231"/>
    </row>
    <row r="34" spans="1:90" s="231" customFormat="1" x14ac:dyDescent="0.2">
      <c r="A34" s="193" t="s">
        <v>171</v>
      </c>
      <c r="B34" s="194"/>
      <c r="C34" s="194"/>
      <c r="D34" s="195"/>
      <c r="E34" s="195"/>
      <c r="F34" s="157"/>
      <c r="G34" s="157"/>
      <c r="H34" s="157"/>
      <c r="I34" s="157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CL34" s="231" t="s">
        <v>59</v>
      </c>
    </row>
    <row r="35" spans="1:90" ht="33.75" x14ac:dyDescent="0.2">
      <c r="A35" s="155" t="s">
        <v>60</v>
      </c>
      <c r="B35" s="156" t="s">
        <v>169</v>
      </c>
      <c r="C35" s="176" t="s">
        <v>170</v>
      </c>
      <c r="D35" s="158" t="s">
        <v>88</v>
      </c>
      <c r="E35" s="161">
        <v>14.42985</v>
      </c>
      <c r="F35" s="157"/>
      <c r="G35" s="157">
        <f t="shared" si="2"/>
        <v>0</v>
      </c>
      <c r="H35" s="157"/>
      <c r="I35" s="157">
        <f t="shared" si="3"/>
        <v>0</v>
      </c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4"/>
      <c r="AB35" s="234"/>
      <c r="AC35" s="234"/>
      <c r="CF35" s="231"/>
      <c r="CG35" s="178" t="s">
        <v>62</v>
      </c>
      <c r="CK35" s="231"/>
    </row>
    <row r="36" spans="1:90" s="231" customFormat="1" x14ac:dyDescent="0.2">
      <c r="A36" s="193" t="s">
        <v>172</v>
      </c>
      <c r="B36" s="194"/>
      <c r="C36" s="197"/>
      <c r="D36" s="195"/>
      <c r="E36" s="198"/>
      <c r="F36" s="157"/>
      <c r="G36" s="157"/>
      <c r="H36" s="157"/>
      <c r="I36" s="157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CG36" s="231" t="s">
        <v>65</v>
      </c>
    </row>
    <row r="37" spans="1:90" s="231" customFormat="1" x14ac:dyDescent="0.2">
      <c r="A37" s="193" t="s">
        <v>258</v>
      </c>
      <c r="B37" s="194"/>
      <c r="C37" s="197"/>
      <c r="D37" s="195"/>
      <c r="E37" s="200"/>
      <c r="F37" s="157"/>
      <c r="G37" s="157"/>
      <c r="H37" s="157"/>
      <c r="I37" s="15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Z37" s="237"/>
      <c r="AA37" s="237"/>
      <c r="AB37" s="237"/>
      <c r="AC37" s="237"/>
      <c r="CG37" s="231" t="s">
        <v>68</v>
      </c>
    </row>
    <row r="38" spans="1:90" ht="33.75" x14ac:dyDescent="0.2">
      <c r="A38" s="155" t="s">
        <v>63</v>
      </c>
      <c r="B38" s="156" t="s">
        <v>174</v>
      </c>
      <c r="C38" s="176" t="s">
        <v>175</v>
      </c>
      <c r="D38" s="158" t="s">
        <v>176</v>
      </c>
      <c r="E38" s="162">
        <v>4.1792400000000001</v>
      </c>
      <c r="F38" s="157"/>
      <c r="G38" s="157">
        <f t="shared" si="2"/>
        <v>0</v>
      </c>
      <c r="H38" s="157"/>
      <c r="I38" s="157">
        <f t="shared" si="3"/>
        <v>0</v>
      </c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CF38" s="231"/>
      <c r="CG38" s="178" t="s">
        <v>70</v>
      </c>
      <c r="CK38" s="231"/>
    </row>
    <row r="39" spans="1:90" ht="33.75" x14ac:dyDescent="0.2">
      <c r="A39" s="155" t="s">
        <v>177</v>
      </c>
      <c r="B39" s="156" t="s">
        <v>178</v>
      </c>
      <c r="C39" s="156" t="s">
        <v>179</v>
      </c>
      <c r="D39" s="158" t="s">
        <v>176</v>
      </c>
      <c r="E39" s="158">
        <v>4.1792400000000001</v>
      </c>
      <c r="F39" s="157"/>
      <c r="G39" s="157">
        <f t="shared" si="2"/>
        <v>0</v>
      </c>
      <c r="H39" s="157"/>
      <c r="I39" s="157">
        <f t="shared" si="3"/>
        <v>0</v>
      </c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CF39" s="231"/>
      <c r="CK39" s="231"/>
      <c r="CL39" s="178" t="s">
        <v>71</v>
      </c>
    </row>
    <row r="40" spans="1:90" s="231" customFormat="1" x14ac:dyDescent="0.2">
      <c r="A40" s="193" t="s">
        <v>259</v>
      </c>
      <c r="B40" s="194"/>
      <c r="C40" s="197"/>
      <c r="D40" s="195"/>
      <c r="E40" s="198"/>
      <c r="F40" s="157"/>
      <c r="G40" s="157"/>
      <c r="H40" s="157"/>
      <c r="I40" s="157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CG40" s="231" t="s">
        <v>42</v>
      </c>
    </row>
    <row r="41" spans="1:90" ht="33.75" x14ac:dyDescent="0.2">
      <c r="A41" s="155" t="s">
        <v>181</v>
      </c>
      <c r="B41" s="156" t="s">
        <v>174</v>
      </c>
      <c r="C41" s="176" t="s">
        <v>175</v>
      </c>
      <c r="D41" s="158" t="s">
        <v>176</v>
      </c>
      <c r="E41" s="161">
        <v>0.48620999999999998</v>
      </c>
      <c r="F41" s="157"/>
      <c r="G41" s="157">
        <f t="shared" si="2"/>
        <v>0</v>
      </c>
      <c r="H41" s="157"/>
      <c r="I41" s="157">
        <f t="shared" si="3"/>
        <v>0</v>
      </c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A41" s="234"/>
      <c r="AB41" s="234"/>
      <c r="AC41" s="234"/>
      <c r="CF41" s="231"/>
      <c r="CG41" s="178" t="s">
        <v>46</v>
      </c>
      <c r="CK41" s="231"/>
    </row>
    <row r="42" spans="1:90" ht="33.75" x14ac:dyDescent="0.2">
      <c r="A42" s="155" t="s">
        <v>72</v>
      </c>
      <c r="B42" s="156" t="s">
        <v>178</v>
      </c>
      <c r="C42" s="176" t="s">
        <v>179</v>
      </c>
      <c r="D42" s="158" t="s">
        <v>176</v>
      </c>
      <c r="E42" s="162">
        <v>0.48620999999999998</v>
      </c>
      <c r="F42" s="157"/>
      <c r="G42" s="157">
        <f t="shared" si="2"/>
        <v>0</v>
      </c>
      <c r="H42" s="157"/>
      <c r="I42" s="157">
        <f t="shared" si="3"/>
        <v>0</v>
      </c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CF42" s="231"/>
      <c r="CG42" s="178" t="s">
        <v>49</v>
      </c>
      <c r="CK42" s="231"/>
    </row>
    <row r="43" spans="1:90" s="231" customFormat="1" x14ac:dyDescent="0.2">
      <c r="A43" s="193" t="s">
        <v>260</v>
      </c>
      <c r="B43" s="194"/>
      <c r="C43" s="197"/>
      <c r="D43" s="195"/>
      <c r="E43" s="200"/>
      <c r="F43" s="157"/>
      <c r="G43" s="157"/>
      <c r="H43" s="157"/>
      <c r="I43" s="15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237"/>
      <c r="CG43" s="231" t="s">
        <v>52</v>
      </c>
    </row>
    <row r="44" spans="1:90" ht="33.75" x14ac:dyDescent="0.2">
      <c r="A44" s="155" t="s">
        <v>73</v>
      </c>
      <c r="B44" s="156" t="s">
        <v>174</v>
      </c>
      <c r="C44" s="156" t="s">
        <v>175</v>
      </c>
      <c r="D44" s="158" t="s">
        <v>176</v>
      </c>
      <c r="E44" s="158">
        <v>3.5568000000000002E-2</v>
      </c>
      <c r="F44" s="157"/>
      <c r="G44" s="157">
        <f t="shared" si="2"/>
        <v>0</v>
      </c>
      <c r="H44" s="157"/>
      <c r="I44" s="157">
        <f t="shared" si="3"/>
        <v>0</v>
      </c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CF44" s="231"/>
      <c r="CK44" s="231"/>
      <c r="CL44" s="178" t="s">
        <v>109</v>
      </c>
    </row>
    <row r="45" spans="1:90" ht="33.75" x14ac:dyDescent="0.2">
      <c r="A45" s="155" t="s">
        <v>183</v>
      </c>
      <c r="B45" s="156" t="s">
        <v>178</v>
      </c>
      <c r="C45" s="176" t="s">
        <v>179</v>
      </c>
      <c r="D45" s="158" t="s">
        <v>176</v>
      </c>
      <c r="E45" s="161">
        <v>3.5568000000000002E-2</v>
      </c>
      <c r="F45" s="157"/>
      <c r="G45" s="157">
        <f t="shared" si="2"/>
        <v>0</v>
      </c>
      <c r="H45" s="157"/>
      <c r="I45" s="157">
        <f t="shared" si="3"/>
        <v>0</v>
      </c>
      <c r="J45" s="234"/>
      <c r="K45" s="234"/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Z45" s="234"/>
      <c r="AA45" s="234"/>
      <c r="AB45" s="234"/>
      <c r="AC45" s="234"/>
      <c r="CF45" s="231"/>
      <c r="CG45" s="178" t="s">
        <v>62</v>
      </c>
      <c r="CK45" s="231"/>
    </row>
    <row r="46" spans="1:90" s="231" customFormat="1" x14ac:dyDescent="0.2">
      <c r="A46" s="193" t="s">
        <v>261</v>
      </c>
      <c r="B46" s="194"/>
      <c r="C46" s="197"/>
      <c r="D46" s="195"/>
      <c r="E46" s="198"/>
      <c r="F46" s="157"/>
      <c r="G46" s="157"/>
      <c r="H46" s="157"/>
      <c r="I46" s="157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CG46" s="231" t="s">
        <v>65</v>
      </c>
    </row>
    <row r="47" spans="1:90" ht="33.75" x14ac:dyDescent="0.2">
      <c r="A47" s="155" t="s">
        <v>185</v>
      </c>
      <c r="B47" s="156" t="s">
        <v>174</v>
      </c>
      <c r="C47" s="176" t="s">
        <v>175</v>
      </c>
      <c r="D47" s="158" t="s">
        <v>176</v>
      </c>
      <c r="E47" s="162">
        <v>2.0937999999999998E-2</v>
      </c>
      <c r="F47" s="157"/>
      <c r="G47" s="157">
        <f t="shared" si="2"/>
        <v>0</v>
      </c>
      <c r="H47" s="157"/>
      <c r="I47" s="157">
        <f t="shared" si="3"/>
        <v>0</v>
      </c>
      <c r="J47" s="235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35"/>
      <c r="AC47" s="235"/>
      <c r="CF47" s="231"/>
      <c r="CG47" s="178" t="s">
        <v>68</v>
      </c>
      <c r="CK47" s="231"/>
    </row>
    <row r="48" spans="1:90" ht="33.75" x14ac:dyDescent="0.2">
      <c r="A48" s="155" t="s">
        <v>75</v>
      </c>
      <c r="B48" s="156" t="s">
        <v>178</v>
      </c>
      <c r="C48" s="176" t="s">
        <v>179</v>
      </c>
      <c r="D48" s="158" t="s">
        <v>176</v>
      </c>
      <c r="E48" s="162">
        <v>2.0937999999999998E-2</v>
      </c>
      <c r="F48" s="157"/>
      <c r="G48" s="157">
        <f t="shared" si="2"/>
        <v>0</v>
      </c>
      <c r="H48" s="157"/>
      <c r="I48" s="157">
        <f t="shared" si="3"/>
        <v>0</v>
      </c>
      <c r="J48" s="235"/>
      <c r="K48" s="235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  <c r="AA48" s="235"/>
      <c r="AB48" s="235"/>
      <c r="AC48" s="235"/>
      <c r="CF48" s="231"/>
      <c r="CG48" s="178" t="s">
        <v>70</v>
      </c>
      <c r="CK48" s="231"/>
    </row>
    <row r="49" spans="1:90" s="231" customFormat="1" x14ac:dyDescent="0.2">
      <c r="A49" s="193" t="s">
        <v>262</v>
      </c>
      <c r="B49" s="194"/>
      <c r="C49" s="197"/>
      <c r="D49" s="195"/>
      <c r="E49" s="198"/>
      <c r="F49" s="157"/>
      <c r="G49" s="157"/>
      <c r="H49" s="157"/>
      <c r="I49" s="157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CG49" s="231" t="s">
        <v>79</v>
      </c>
    </row>
    <row r="50" spans="1:90" ht="33.75" x14ac:dyDescent="0.2">
      <c r="A50" s="155" t="s">
        <v>76</v>
      </c>
      <c r="B50" s="156" t="s">
        <v>174</v>
      </c>
      <c r="C50" s="176" t="s">
        <v>175</v>
      </c>
      <c r="D50" s="158" t="s">
        <v>176</v>
      </c>
      <c r="E50" s="161">
        <v>3.0546E-2</v>
      </c>
      <c r="F50" s="157"/>
      <c r="G50" s="157">
        <f t="shared" si="2"/>
        <v>0</v>
      </c>
      <c r="H50" s="157"/>
      <c r="I50" s="157">
        <f t="shared" si="3"/>
        <v>0</v>
      </c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CF50" s="231"/>
      <c r="CG50" s="178" t="s">
        <v>83</v>
      </c>
      <c r="CK50" s="231"/>
    </row>
    <row r="51" spans="1:90" ht="33.75" x14ac:dyDescent="0.2">
      <c r="A51" s="155" t="s">
        <v>187</v>
      </c>
      <c r="B51" s="156" t="s">
        <v>178</v>
      </c>
      <c r="C51" s="176" t="s">
        <v>179</v>
      </c>
      <c r="D51" s="158" t="s">
        <v>176</v>
      </c>
      <c r="E51" s="163">
        <v>3.0546E-2</v>
      </c>
      <c r="F51" s="157"/>
      <c r="G51" s="157">
        <f t="shared" si="2"/>
        <v>0</v>
      </c>
      <c r="H51" s="157"/>
      <c r="I51" s="157">
        <f t="shared" si="3"/>
        <v>0</v>
      </c>
      <c r="J51" s="233"/>
      <c r="K51" s="233"/>
      <c r="L51" s="233"/>
      <c r="M51" s="233"/>
      <c r="N51" s="233"/>
      <c r="O51" s="233"/>
      <c r="P51" s="233"/>
      <c r="Q51" s="233"/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CF51" s="231"/>
      <c r="CG51" s="178" t="s">
        <v>87</v>
      </c>
      <c r="CK51" s="231"/>
    </row>
    <row r="52" spans="1:90" s="231" customFormat="1" x14ac:dyDescent="0.2">
      <c r="A52" s="193" t="s">
        <v>263</v>
      </c>
      <c r="B52" s="194"/>
      <c r="C52" s="194"/>
      <c r="D52" s="195"/>
      <c r="E52" s="195"/>
      <c r="F52" s="157"/>
      <c r="G52" s="157"/>
      <c r="H52" s="157"/>
      <c r="I52" s="157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230"/>
      <c r="AB52" s="230"/>
      <c r="AC52" s="230"/>
      <c r="CL52" s="231" t="s">
        <v>89</v>
      </c>
    </row>
    <row r="53" spans="1:90" ht="33.75" x14ac:dyDescent="0.2">
      <c r="A53" s="155" t="s">
        <v>189</v>
      </c>
      <c r="B53" s="156" t="s">
        <v>174</v>
      </c>
      <c r="C53" s="176" t="s">
        <v>175</v>
      </c>
      <c r="D53" s="158" t="s">
        <v>176</v>
      </c>
      <c r="E53" s="161">
        <v>1.6885000000000001E-2</v>
      </c>
      <c r="F53" s="157"/>
      <c r="G53" s="157">
        <f t="shared" si="2"/>
        <v>0</v>
      </c>
      <c r="H53" s="157"/>
      <c r="I53" s="157">
        <f t="shared" si="3"/>
        <v>0</v>
      </c>
      <c r="J53" s="234"/>
      <c r="K53" s="234"/>
      <c r="L53" s="234"/>
      <c r="M53" s="234"/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4"/>
      <c r="Z53" s="234"/>
      <c r="AA53" s="234"/>
      <c r="AB53" s="234"/>
      <c r="AC53" s="234"/>
      <c r="CF53" s="231"/>
      <c r="CG53" s="178" t="s">
        <v>62</v>
      </c>
      <c r="CK53" s="231"/>
    </row>
    <row r="54" spans="1:90" ht="33.75" x14ac:dyDescent="0.2">
      <c r="A54" s="155" t="s">
        <v>77</v>
      </c>
      <c r="B54" s="156" t="s">
        <v>178</v>
      </c>
      <c r="C54" s="176" t="s">
        <v>179</v>
      </c>
      <c r="D54" s="158" t="s">
        <v>176</v>
      </c>
      <c r="E54" s="161">
        <v>1.6885000000000001E-2</v>
      </c>
      <c r="F54" s="157"/>
      <c r="G54" s="157">
        <f t="shared" si="2"/>
        <v>0</v>
      </c>
      <c r="H54" s="157"/>
      <c r="I54" s="157">
        <f t="shared" si="3"/>
        <v>0</v>
      </c>
      <c r="J54" s="234"/>
      <c r="K54" s="234"/>
      <c r="L54" s="234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CF54" s="231"/>
      <c r="CG54" s="178" t="s">
        <v>65</v>
      </c>
      <c r="CK54" s="231"/>
    </row>
    <row r="55" spans="1:90" s="231" customFormat="1" x14ac:dyDescent="0.2">
      <c r="A55" s="193" t="s">
        <v>264</v>
      </c>
      <c r="B55" s="194"/>
      <c r="C55" s="197"/>
      <c r="D55" s="195"/>
      <c r="E55" s="200"/>
      <c r="F55" s="157"/>
      <c r="G55" s="157"/>
      <c r="H55" s="157"/>
      <c r="I55" s="15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CG55" s="231" t="s">
        <v>68</v>
      </c>
    </row>
    <row r="56" spans="1:90" ht="33.75" x14ac:dyDescent="0.2">
      <c r="A56" s="155" t="s">
        <v>81</v>
      </c>
      <c r="B56" s="156" t="s">
        <v>174</v>
      </c>
      <c r="C56" s="176" t="s">
        <v>175</v>
      </c>
      <c r="D56" s="158" t="s">
        <v>176</v>
      </c>
      <c r="E56" s="162">
        <v>2.6846999999999999E-2</v>
      </c>
      <c r="F56" s="157"/>
      <c r="G56" s="157">
        <f t="shared" si="2"/>
        <v>0</v>
      </c>
      <c r="H56" s="157"/>
      <c r="I56" s="157">
        <f t="shared" si="3"/>
        <v>0</v>
      </c>
      <c r="J56" s="235"/>
      <c r="K56" s="235"/>
      <c r="L56" s="235"/>
      <c r="M56" s="235"/>
      <c r="N56" s="235"/>
      <c r="O56" s="235"/>
      <c r="P56" s="235"/>
      <c r="Q56" s="235"/>
      <c r="R56" s="235"/>
      <c r="S56" s="235"/>
      <c r="T56" s="235"/>
      <c r="U56" s="235"/>
      <c r="V56" s="235"/>
      <c r="W56" s="235"/>
      <c r="X56" s="235"/>
      <c r="Y56" s="235"/>
      <c r="Z56" s="235"/>
      <c r="AA56" s="235"/>
      <c r="AB56" s="235"/>
      <c r="AC56" s="235"/>
      <c r="CF56" s="231"/>
      <c r="CG56" s="178" t="s">
        <v>70</v>
      </c>
      <c r="CK56" s="231"/>
    </row>
    <row r="57" spans="1:90" ht="33.75" x14ac:dyDescent="0.2">
      <c r="A57" s="155" t="s">
        <v>85</v>
      </c>
      <c r="B57" s="156" t="s">
        <v>178</v>
      </c>
      <c r="C57" s="176" t="s">
        <v>179</v>
      </c>
      <c r="D57" s="158" t="s">
        <v>176</v>
      </c>
      <c r="E57" s="161">
        <v>2.6846999999999999E-2</v>
      </c>
      <c r="F57" s="157"/>
      <c r="G57" s="157">
        <f t="shared" si="2"/>
        <v>0</v>
      </c>
      <c r="H57" s="157"/>
      <c r="I57" s="157">
        <f t="shared" si="3"/>
        <v>0</v>
      </c>
      <c r="J57" s="234"/>
      <c r="K57" s="234"/>
      <c r="L57" s="234"/>
      <c r="M57" s="234"/>
      <c r="N57" s="234"/>
      <c r="O57" s="234"/>
      <c r="P57" s="234"/>
      <c r="Q57" s="234"/>
      <c r="R57" s="234"/>
      <c r="S57" s="234"/>
      <c r="T57" s="234"/>
      <c r="U57" s="234"/>
      <c r="V57" s="234"/>
      <c r="W57" s="234"/>
      <c r="X57" s="234"/>
      <c r="Y57" s="234"/>
      <c r="Z57" s="234"/>
      <c r="AA57" s="234"/>
      <c r="AB57" s="234"/>
      <c r="AC57" s="234"/>
      <c r="CF57" s="231"/>
      <c r="CG57" s="178" t="s">
        <v>79</v>
      </c>
      <c r="CK57" s="231"/>
    </row>
    <row r="58" spans="1:90" s="231" customFormat="1" x14ac:dyDescent="0.2">
      <c r="A58" s="193" t="s">
        <v>265</v>
      </c>
      <c r="B58" s="194"/>
      <c r="C58" s="197"/>
      <c r="D58" s="195"/>
      <c r="E58" s="198"/>
      <c r="F58" s="157"/>
      <c r="G58" s="157"/>
      <c r="H58" s="157"/>
      <c r="I58" s="157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  <c r="AA58" s="236"/>
      <c r="AB58" s="236"/>
      <c r="AC58" s="236"/>
      <c r="CG58" s="231" t="s">
        <v>83</v>
      </c>
    </row>
    <row r="59" spans="1:90" ht="33.75" x14ac:dyDescent="0.2">
      <c r="A59" s="155" t="s">
        <v>90</v>
      </c>
      <c r="B59" s="156" t="s">
        <v>174</v>
      </c>
      <c r="C59" s="176" t="s">
        <v>175</v>
      </c>
      <c r="D59" s="158" t="s">
        <v>176</v>
      </c>
      <c r="E59" s="163">
        <v>4.0131800000000002</v>
      </c>
      <c r="F59" s="157"/>
      <c r="G59" s="157">
        <f t="shared" si="2"/>
        <v>0</v>
      </c>
      <c r="H59" s="157"/>
      <c r="I59" s="157">
        <f t="shared" si="3"/>
        <v>0</v>
      </c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CF59" s="231"/>
      <c r="CG59" s="178" t="s">
        <v>87</v>
      </c>
      <c r="CK59" s="231"/>
    </row>
    <row r="60" spans="1:90" ht="33.75" x14ac:dyDescent="0.2">
      <c r="A60" s="155" t="s">
        <v>91</v>
      </c>
      <c r="B60" s="156" t="s">
        <v>178</v>
      </c>
      <c r="C60" s="156" t="s">
        <v>179</v>
      </c>
      <c r="D60" s="158" t="s">
        <v>176</v>
      </c>
      <c r="E60" s="158">
        <v>4.0131800000000002</v>
      </c>
      <c r="F60" s="157"/>
      <c r="G60" s="157">
        <f t="shared" si="2"/>
        <v>0</v>
      </c>
      <c r="H60" s="157"/>
      <c r="I60" s="157">
        <f t="shared" si="3"/>
        <v>0</v>
      </c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CF60" s="231"/>
      <c r="CK60" s="231"/>
      <c r="CL60" s="178" t="s">
        <v>110</v>
      </c>
    </row>
    <row r="61" spans="1:90" s="231" customFormat="1" x14ac:dyDescent="0.2">
      <c r="A61" s="193" t="s">
        <v>266</v>
      </c>
      <c r="B61" s="194"/>
      <c r="C61" s="197"/>
      <c r="D61" s="195"/>
      <c r="E61" s="198"/>
      <c r="F61" s="157"/>
      <c r="G61" s="157"/>
      <c r="H61" s="157"/>
      <c r="I61" s="157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  <c r="AA61" s="236"/>
      <c r="AB61" s="236"/>
      <c r="AC61" s="236"/>
      <c r="CG61" s="231" t="s">
        <v>42</v>
      </c>
    </row>
    <row r="62" spans="1:90" ht="33.75" x14ac:dyDescent="0.2">
      <c r="A62" s="155" t="s">
        <v>193</v>
      </c>
      <c r="B62" s="156" t="s">
        <v>174</v>
      </c>
      <c r="C62" s="176" t="s">
        <v>175</v>
      </c>
      <c r="D62" s="158" t="s">
        <v>176</v>
      </c>
      <c r="E62" s="161">
        <v>0.48620999999999998</v>
      </c>
      <c r="F62" s="157"/>
      <c r="G62" s="157">
        <f t="shared" si="2"/>
        <v>0</v>
      </c>
      <c r="H62" s="157"/>
      <c r="I62" s="157">
        <f t="shared" si="3"/>
        <v>0</v>
      </c>
      <c r="J62" s="234"/>
      <c r="K62" s="234"/>
      <c r="L62" s="234"/>
      <c r="M62" s="234"/>
      <c r="N62" s="234"/>
      <c r="O62" s="234"/>
      <c r="P62" s="234"/>
      <c r="Q62" s="234"/>
      <c r="R62" s="234"/>
      <c r="S62" s="234"/>
      <c r="T62" s="234"/>
      <c r="U62" s="234"/>
      <c r="V62" s="234"/>
      <c r="W62" s="234"/>
      <c r="X62" s="234"/>
      <c r="Y62" s="234"/>
      <c r="Z62" s="234"/>
      <c r="AA62" s="234"/>
      <c r="AB62" s="234"/>
      <c r="AC62" s="234"/>
      <c r="CF62" s="231"/>
      <c r="CG62" s="178" t="s">
        <v>46</v>
      </c>
      <c r="CK62" s="231"/>
    </row>
    <row r="63" spans="1:90" ht="33.75" x14ac:dyDescent="0.2">
      <c r="A63" s="155" t="s">
        <v>194</v>
      </c>
      <c r="B63" s="156" t="s">
        <v>178</v>
      </c>
      <c r="C63" s="176" t="s">
        <v>179</v>
      </c>
      <c r="D63" s="158" t="s">
        <v>176</v>
      </c>
      <c r="E63" s="162">
        <v>0.48620999999999998</v>
      </c>
      <c r="F63" s="157"/>
      <c r="G63" s="157">
        <f t="shared" si="2"/>
        <v>0</v>
      </c>
      <c r="H63" s="157"/>
      <c r="I63" s="157">
        <f t="shared" si="3"/>
        <v>0</v>
      </c>
      <c r="J63" s="235"/>
      <c r="K63" s="235"/>
      <c r="L63" s="235"/>
      <c r="M63" s="235"/>
      <c r="N63" s="235"/>
      <c r="O63" s="235"/>
      <c r="P63" s="235"/>
      <c r="Q63" s="235"/>
      <c r="R63" s="235"/>
      <c r="S63" s="235"/>
      <c r="T63" s="235"/>
      <c r="U63" s="235"/>
      <c r="V63" s="235"/>
      <c r="W63" s="235"/>
      <c r="X63" s="235"/>
      <c r="Y63" s="235"/>
      <c r="Z63" s="235"/>
      <c r="AA63" s="235"/>
      <c r="AB63" s="235"/>
      <c r="AC63" s="235"/>
      <c r="CF63" s="231"/>
      <c r="CG63" s="178" t="s">
        <v>49</v>
      </c>
      <c r="CK63" s="231"/>
    </row>
    <row r="64" spans="1:90" s="231" customFormat="1" x14ac:dyDescent="0.2">
      <c r="A64" s="193" t="s">
        <v>267</v>
      </c>
      <c r="B64" s="194"/>
      <c r="C64" s="197"/>
      <c r="D64" s="195"/>
      <c r="E64" s="200"/>
      <c r="F64" s="157"/>
      <c r="G64" s="157"/>
      <c r="H64" s="157"/>
      <c r="I64" s="157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Z64" s="237"/>
      <c r="AA64" s="237"/>
      <c r="AB64" s="237"/>
      <c r="AC64" s="237"/>
      <c r="CG64" s="231" t="s">
        <v>52</v>
      </c>
    </row>
    <row r="65" spans="1:90" ht="33.75" x14ac:dyDescent="0.2">
      <c r="A65" s="155" t="s">
        <v>92</v>
      </c>
      <c r="B65" s="156" t="s">
        <v>174</v>
      </c>
      <c r="C65" s="156" t="s">
        <v>175</v>
      </c>
      <c r="D65" s="158" t="s">
        <v>176</v>
      </c>
      <c r="E65" s="158">
        <v>3.5568000000000002E-2</v>
      </c>
      <c r="F65" s="157"/>
      <c r="G65" s="157">
        <f t="shared" si="2"/>
        <v>0</v>
      </c>
      <c r="H65" s="157"/>
      <c r="I65" s="157">
        <f t="shared" si="3"/>
        <v>0</v>
      </c>
      <c r="J65" s="227"/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CF65" s="231"/>
      <c r="CK65" s="231"/>
      <c r="CL65" s="178" t="s">
        <v>95</v>
      </c>
    </row>
    <row r="66" spans="1:90" ht="33.75" x14ac:dyDescent="0.2">
      <c r="A66" s="155" t="s">
        <v>93</v>
      </c>
      <c r="B66" s="156" t="s">
        <v>178</v>
      </c>
      <c r="C66" s="176" t="s">
        <v>179</v>
      </c>
      <c r="D66" s="158" t="s">
        <v>176</v>
      </c>
      <c r="E66" s="161">
        <v>3.5568000000000002E-2</v>
      </c>
      <c r="F66" s="157"/>
      <c r="G66" s="157">
        <f t="shared" si="2"/>
        <v>0</v>
      </c>
      <c r="H66" s="157"/>
      <c r="I66" s="157">
        <f t="shared" si="3"/>
        <v>0</v>
      </c>
      <c r="J66" s="235"/>
      <c r="K66" s="235"/>
      <c r="L66" s="235"/>
      <c r="M66" s="235"/>
      <c r="N66" s="235"/>
      <c r="O66" s="235"/>
      <c r="P66" s="235"/>
      <c r="Q66" s="235"/>
      <c r="R66" s="235"/>
      <c r="S66" s="235"/>
      <c r="T66" s="235"/>
      <c r="U66" s="235"/>
      <c r="V66" s="235"/>
      <c r="W66" s="235"/>
      <c r="X66" s="235"/>
      <c r="Y66" s="235"/>
      <c r="Z66" s="235"/>
      <c r="AA66" s="235"/>
      <c r="AB66" s="235"/>
      <c r="AC66" s="235"/>
      <c r="CF66" s="231"/>
      <c r="CG66" s="178" t="s">
        <v>42</v>
      </c>
      <c r="CK66" s="231"/>
    </row>
    <row r="67" spans="1:90" s="231" customFormat="1" x14ac:dyDescent="0.2">
      <c r="A67" s="193" t="s">
        <v>268</v>
      </c>
      <c r="B67" s="194"/>
      <c r="C67" s="197"/>
      <c r="D67" s="195"/>
      <c r="E67" s="198"/>
      <c r="F67" s="157"/>
      <c r="G67" s="157"/>
      <c r="H67" s="157"/>
      <c r="I67" s="157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  <c r="AA67" s="237"/>
      <c r="AB67" s="237"/>
      <c r="AC67" s="237"/>
      <c r="CG67" s="231" t="s">
        <v>46</v>
      </c>
    </row>
    <row r="68" spans="1:90" ht="33.75" x14ac:dyDescent="0.2">
      <c r="A68" s="155" t="s">
        <v>94</v>
      </c>
      <c r="B68" s="156" t="s">
        <v>174</v>
      </c>
      <c r="C68" s="176" t="s">
        <v>175</v>
      </c>
      <c r="D68" s="158" t="s">
        <v>176</v>
      </c>
      <c r="E68" s="161">
        <v>2.6846999999999999E-2</v>
      </c>
      <c r="F68" s="157"/>
      <c r="G68" s="157">
        <f t="shared" si="2"/>
        <v>0</v>
      </c>
      <c r="H68" s="157"/>
      <c r="I68" s="157">
        <f t="shared" si="3"/>
        <v>0</v>
      </c>
      <c r="J68" s="235"/>
      <c r="K68" s="235"/>
      <c r="L68" s="235"/>
      <c r="M68" s="235"/>
      <c r="N68" s="235"/>
      <c r="O68" s="235"/>
      <c r="P68" s="235"/>
      <c r="Q68" s="235"/>
      <c r="R68" s="235"/>
      <c r="S68" s="235"/>
      <c r="T68" s="235"/>
      <c r="U68" s="235"/>
      <c r="V68" s="235"/>
      <c r="W68" s="235"/>
      <c r="X68" s="235"/>
      <c r="Y68" s="235"/>
      <c r="Z68" s="235"/>
      <c r="AA68" s="235"/>
      <c r="AB68" s="235"/>
      <c r="AC68" s="235"/>
      <c r="CF68" s="231"/>
      <c r="CG68" s="178" t="s">
        <v>70</v>
      </c>
      <c r="CK68" s="231"/>
    </row>
    <row r="69" spans="1:90" ht="33.75" x14ac:dyDescent="0.2">
      <c r="A69" s="155" t="s">
        <v>96</v>
      </c>
      <c r="B69" s="156" t="s">
        <v>178</v>
      </c>
      <c r="C69" s="156" t="s">
        <v>179</v>
      </c>
      <c r="D69" s="158" t="s">
        <v>176</v>
      </c>
      <c r="E69" s="158">
        <v>2.6846999999999999E-2</v>
      </c>
      <c r="F69" s="157"/>
      <c r="G69" s="157">
        <f t="shared" si="2"/>
        <v>0</v>
      </c>
      <c r="H69" s="157"/>
      <c r="I69" s="157">
        <f t="shared" si="3"/>
        <v>0</v>
      </c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230"/>
      <c r="Z69" s="230"/>
      <c r="AA69" s="230"/>
      <c r="AB69" s="230"/>
      <c r="AC69" s="230"/>
      <c r="CF69" s="231" t="s">
        <v>53</v>
      </c>
      <c r="CK69" s="231"/>
    </row>
    <row r="70" spans="1:90" s="231" customFormat="1" x14ac:dyDescent="0.2">
      <c r="A70" s="193" t="s">
        <v>269</v>
      </c>
      <c r="B70" s="194"/>
      <c r="C70" s="194"/>
      <c r="D70" s="195"/>
      <c r="E70" s="195"/>
      <c r="F70" s="157"/>
      <c r="G70" s="157"/>
      <c r="H70" s="157"/>
      <c r="I70" s="157"/>
      <c r="J70" s="230"/>
      <c r="K70" s="230"/>
      <c r="L70" s="230"/>
      <c r="M70" s="230"/>
      <c r="N70" s="230"/>
      <c r="O70" s="230"/>
      <c r="P70" s="230"/>
      <c r="Q70" s="230"/>
      <c r="R70" s="230"/>
      <c r="S70" s="230"/>
      <c r="T70" s="230"/>
      <c r="U70" s="230"/>
      <c r="V70" s="230"/>
      <c r="W70" s="230"/>
      <c r="X70" s="230"/>
      <c r="Y70" s="230"/>
      <c r="Z70" s="230"/>
      <c r="AA70" s="230"/>
      <c r="AB70" s="230"/>
      <c r="AC70" s="230"/>
      <c r="CL70" s="231" t="s">
        <v>105</v>
      </c>
    </row>
    <row r="71" spans="1:90" ht="33.75" x14ac:dyDescent="0.2">
      <c r="A71" s="155" t="s">
        <v>97</v>
      </c>
      <c r="B71" s="156" t="s">
        <v>174</v>
      </c>
      <c r="C71" s="156" t="s">
        <v>175</v>
      </c>
      <c r="D71" s="158" t="s">
        <v>176</v>
      </c>
      <c r="E71" s="158">
        <v>1.7482000000000001E-2</v>
      </c>
      <c r="F71" s="157"/>
      <c r="G71" s="157">
        <f t="shared" si="2"/>
        <v>0</v>
      </c>
      <c r="H71" s="157"/>
      <c r="I71" s="157">
        <f t="shared" si="3"/>
        <v>0</v>
      </c>
      <c r="J71" s="227"/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CF71" s="231"/>
      <c r="CK71" s="231"/>
      <c r="CL71" s="178" t="s">
        <v>106</v>
      </c>
    </row>
    <row r="72" spans="1:90" ht="33.75" x14ac:dyDescent="0.2">
      <c r="A72" s="155" t="s">
        <v>198</v>
      </c>
      <c r="B72" s="156" t="s">
        <v>178</v>
      </c>
      <c r="C72" s="156" t="s">
        <v>179</v>
      </c>
      <c r="D72" s="158" t="s">
        <v>176</v>
      </c>
      <c r="E72" s="158">
        <v>1.7482000000000001E-2</v>
      </c>
      <c r="F72" s="157"/>
      <c r="G72" s="157">
        <f t="shared" si="2"/>
        <v>0</v>
      </c>
      <c r="H72" s="157"/>
      <c r="I72" s="157">
        <f t="shared" si="3"/>
        <v>0</v>
      </c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CF72" s="231"/>
      <c r="CK72" s="231"/>
      <c r="CL72" s="178" t="s">
        <v>107</v>
      </c>
    </row>
    <row r="73" spans="1:90" s="231" customFormat="1" x14ac:dyDescent="0.2">
      <c r="A73" s="193" t="s">
        <v>270</v>
      </c>
      <c r="B73" s="194"/>
      <c r="C73" s="194"/>
      <c r="D73" s="195"/>
      <c r="E73" s="195"/>
      <c r="F73" s="157"/>
      <c r="G73" s="157"/>
      <c r="H73" s="157"/>
      <c r="I73" s="157"/>
      <c r="J73" s="230"/>
      <c r="K73" s="230"/>
      <c r="L73" s="230"/>
      <c r="M73" s="230"/>
      <c r="N73" s="230"/>
      <c r="O73" s="230"/>
      <c r="P73" s="230"/>
      <c r="Q73" s="230"/>
      <c r="R73" s="230"/>
      <c r="S73" s="230"/>
      <c r="T73" s="230"/>
      <c r="U73" s="230"/>
      <c r="V73" s="230"/>
      <c r="W73" s="230"/>
      <c r="X73" s="230"/>
      <c r="Y73" s="230"/>
      <c r="Z73" s="230"/>
      <c r="AA73" s="230"/>
      <c r="AB73" s="230"/>
      <c r="AC73" s="230"/>
      <c r="CF73" s="231" t="s">
        <v>108</v>
      </c>
    </row>
    <row r="74" spans="1:90" ht="33.75" x14ac:dyDescent="0.2">
      <c r="A74" s="155" t="s">
        <v>200</v>
      </c>
      <c r="B74" s="156" t="s">
        <v>174</v>
      </c>
      <c r="C74" s="156" t="s">
        <v>175</v>
      </c>
      <c r="D74" s="158" t="s">
        <v>176</v>
      </c>
      <c r="E74" s="158">
        <v>4.594E-3</v>
      </c>
      <c r="F74" s="157"/>
      <c r="G74" s="157">
        <f t="shared" si="2"/>
        <v>0</v>
      </c>
      <c r="H74" s="157"/>
      <c r="I74" s="157">
        <f t="shared" si="3"/>
        <v>0</v>
      </c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CF74" s="231"/>
      <c r="CK74" s="231"/>
      <c r="CL74" s="178" t="s">
        <v>55</v>
      </c>
    </row>
    <row r="75" spans="1:90" ht="33.75" x14ac:dyDescent="0.2">
      <c r="A75" s="155" t="s">
        <v>111</v>
      </c>
      <c r="B75" s="156" t="s">
        <v>178</v>
      </c>
      <c r="C75" s="176" t="s">
        <v>179</v>
      </c>
      <c r="D75" s="158" t="s">
        <v>176</v>
      </c>
      <c r="E75" s="161">
        <v>4.594E-3</v>
      </c>
      <c r="F75" s="157"/>
      <c r="G75" s="157">
        <f t="shared" si="2"/>
        <v>0</v>
      </c>
      <c r="H75" s="157"/>
      <c r="I75" s="157">
        <f t="shared" si="3"/>
        <v>0</v>
      </c>
      <c r="J75" s="234"/>
      <c r="K75" s="234"/>
      <c r="L75" s="234"/>
      <c r="M75" s="234"/>
      <c r="N75" s="234"/>
      <c r="O75" s="234"/>
      <c r="P75" s="234"/>
      <c r="Q75" s="234"/>
      <c r="R75" s="234"/>
      <c r="S75" s="234"/>
      <c r="T75" s="234"/>
      <c r="U75" s="234"/>
      <c r="V75" s="234"/>
      <c r="W75" s="234"/>
      <c r="X75" s="234"/>
      <c r="Y75" s="234"/>
      <c r="Z75" s="234"/>
      <c r="AA75" s="234"/>
      <c r="AB75" s="234"/>
      <c r="AC75" s="234"/>
      <c r="CF75" s="231"/>
      <c r="CG75" s="178" t="s">
        <v>42</v>
      </c>
      <c r="CK75" s="231"/>
    </row>
    <row r="76" spans="1:90" s="231" customFormat="1" x14ac:dyDescent="0.2">
      <c r="A76" s="193" t="s">
        <v>271</v>
      </c>
      <c r="B76" s="194"/>
      <c r="C76" s="197"/>
      <c r="D76" s="195"/>
      <c r="E76" s="198"/>
      <c r="F76" s="157"/>
      <c r="G76" s="157"/>
      <c r="H76" s="157"/>
      <c r="I76" s="157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  <c r="AA76" s="236"/>
      <c r="AB76" s="236"/>
      <c r="AC76" s="236"/>
      <c r="CG76" s="231" t="s">
        <v>46</v>
      </c>
    </row>
    <row r="77" spans="1:90" ht="33.75" x14ac:dyDescent="0.2">
      <c r="A77" s="155" t="s">
        <v>112</v>
      </c>
      <c r="B77" s="156" t="s">
        <v>174</v>
      </c>
      <c r="C77" s="176" t="s">
        <v>175</v>
      </c>
      <c r="D77" s="158" t="s">
        <v>176</v>
      </c>
      <c r="E77" s="162">
        <v>2.2818999999999998</v>
      </c>
      <c r="F77" s="157"/>
      <c r="G77" s="157">
        <f t="shared" si="2"/>
        <v>0</v>
      </c>
      <c r="H77" s="157"/>
      <c r="I77" s="157">
        <f t="shared" si="3"/>
        <v>0</v>
      </c>
      <c r="J77" s="235"/>
      <c r="K77" s="235"/>
      <c r="L77" s="235"/>
      <c r="M77" s="235"/>
      <c r="N77" s="235"/>
      <c r="O77" s="235"/>
      <c r="P77" s="235"/>
      <c r="Q77" s="235"/>
      <c r="R77" s="235"/>
      <c r="S77" s="235"/>
      <c r="T77" s="235"/>
      <c r="U77" s="235"/>
      <c r="V77" s="235"/>
      <c r="W77" s="235"/>
      <c r="X77" s="235"/>
      <c r="Y77" s="235"/>
      <c r="Z77" s="235"/>
      <c r="AA77" s="235"/>
      <c r="AB77" s="235"/>
      <c r="AC77" s="235"/>
      <c r="CF77" s="231"/>
      <c r="CG77" s="178" t="s">
        <v>49</v>
      </c>
      <c r="CK77" s="231"/>
    </row>
    <row r="78" spans="1:90" ht="33.75" x14ac:dyDescent="0.2">
      <c r="A78" s="155" t="s">
        <v>202</v>
      </c>
      <c r="B78" s="156" t="s">
        <v>178</v>
      </c>
      <c r="C78" s="176" t="s">
        <v>179</v>
      </c>
      <c r="D78" s="158" t="s">
        <v>176</v>
      </c>
      <c r="E78" s="162">
        <v>2.2818999999999998</v>
      </c>
      <c r="F78" s="157"/>
      <c r="G78" s="157">
        <f t="shared" ref="G78:G90" si="4">E78*F78</f>
        <v>0</v>
      </c>
      <c r="H78" s="157"/>
      <c r="I78" s="157">
        <f t="shared" ref="I78:I90" si="5">E78*H78</f>
        <v>0</v>
      </c>
      <c r="J78" s="235"/>
      <c r="K78" s="235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235"/>
      <c r="Y78" s="235"/>
      <c r="Z78" s="235"/>
      <c r="AA78" s="235"/>
      <c r="AB78" s="235"/>
      <c r="AC78" s="235"/>
      <c r="CF78" s="231"/>
      <c r="CG78" s="178" t="s">
        <v>52</v>
      </c>
      <c r="CK78" s="231"/>
    </row>
    <row r="79" spans="1:90" s="231" customFormat="1" x14ac:dyDescent="0.2">
      <c r="A79" s="193" t="s">
        <v>272</v>
      </c>
      <c r="B79" s="194"/>
      <c r="C79" s="194"/>
      <c r="D79" s="195"/>
      <c r="E79" s="195"/>
      <c r="F79" s="157"/>
      <c r="G79" s="157"/>
      <c r="H79" s="157"/>
      <c r="I79" s="157"/>
      <c r="J79" s="230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30"/>
      <c r="X79" s="230"/>
      <c r="Y79" s="230"/>
      <c r="Z79" s="230"/>
      <c r="AA79" s="230"/>
      <c r="AB79" s="230"/>
      <c r="AC79" s="230"/>
      <c r="CL79" s="231" t="s">
        <v>59</v>
      </c>
    </row>
    <row r="80" spans="1:90" ht="33.75" x14ac:dyDescent="0.2">
      <c r="A80" s="155" t="s">
        <v>204</v>
      </c>
      <c r="B80" s="156" t="s">
        <v>174</v>
      </c>
      <c r="C80" s="176" t="s">
        <v>175</v>
      </c>
      <c r="D80" s="158" t="s">
        <v>176</v>
      </c>
      <c r="E80" s="161">
        <v>7.5909999999999997E-3</v>
      </c>
      <c r="F80" s="157"/>
      <c r="G80" s="157">
        <f t="shared" si="4"/>
        <v>0</v>
      </c>
      <c r="H80" s="157"/>
      <c r="I80" s="157">
        <f t="shared" si="5"/>
        <v>0</v>
      </c>
      <c r="J80" s="234"/>
      <c r="K80" s="234"/>
      <c r="L80" s="234"/>
      <c r="M80" s="234"/>
      <c r="N80" s="234"/>
      <c r="O80" s="234"/>
      <c r="P80" s="234"/>
      <c r="Q80" s="234"/>
      <c r="R80" s="234"/>
      <c r="S80" s="234"/>
      <c r="T80" s="234"/>
      <c r="U80" s="234"/>
      <c r="V80" s="234"/>
      <c r="W80" s="234"/>
      <c r="X80" s="234"/>
      <c r="Y80" s="234"/>
      <c r="Z80" s="234"/>
      <c r="AA80" s="234"/>
      <c r="AB80" s="234"/>
      <c r="AC80" s="234"/>
      <c r="CF80" s="231"/>
      <c r="CG80" s="178" t="s">
        <v>62</v>
      </c>
      <c r="CK80" s="231"/>
    </row>
    <row r="81" spans="1:91" ht="33.75" x14ac:dyDescent="0.2">
      <c r="A81" s="155" t="s">
        <v>114</v>
      </c>
      <c r="B81" s="156" t="s">
        <v>178</v>
      </c>
      <c r="C81" s="176" t="s">
        <v>179</v>
      </c>
      <c r="D81" s="158" t="s">
        <v>176</v>
      </c>
      <c r="E81" s="161">
        <v>7.5909999999999997E-3</v>
      </c>
      <c r="F81" s="157"/>
      <c r="G81" s="157">
        <f t="shared" si="4"/>
        <v>0</v>
      </c>
      <c r="H81" s="157"/>
      <c r="I81" s="157">
        <f t="shared" si="5"/>
        <v>0</v>
      </c>
      <c r="J81" s="234"/>
      <c r="K81" s="234"/>
      <c r="L81" s="234"/>
      <c r="M81" s="234"/>
      <c r="N81" s="234"/>
      <c r="O81" s="234"/>
      <c r="P81" s="234"/>
      <c r="Q81" s="234"/>
      <c r="R81" s="234"/>
      <c r="S81" s="234"/>
      <c r="T81" s="234"/>
      <c r="U81" s="234"/>
      <c r="V81" s="234"/>
      <c r="W81" s="234"/>
      <c r="X81" s="234"/>
      <c r="Y81" s="234"/>
      <c r="Z81" s="234"/>
      <c r="AA81" s="234"/>
      <c r="AB81" s="234"/>
      <c r="AC81" s="234"/>
      <c r="CF81" s="231"/>
      <c r="CG81" s="178" t="s">
        <v>65</v>
      </c>
      <c r="CK81" s="231"/>
    </row>
    <row r="82" spans="1:91" s="231" customFormat="1" x14ac:dyDescent="0.2">
      <c r="A82" s="193" t="s">
        <v>273</v>
      </c>
      <c r="B82" s="194"/>
      <c r="C82" s="197"/>
      <c r="D82" s="195"/>
      <c r="E82" s="200"/>
      <c r="F82" s="157"/>
      <c r="G82" s="157"/>
      <c r="H82" s="157"/>
      <c r="I82" s="157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  <c r="CG82" s="231" t="s">
        <v>68</v>
      </c>
    </row>
    <row r="83" spans="1:91" ht="33.75" x14ac:dyDescent="0.2">
      <c r="A83" s="155" t="s">
        <v>115</v>
      </c>
      <c r="B83" s="156" t="s">
        <v>174</v>
      </c>
      <c r="C83" s="176" t="s">
        <v>175</v>
      </c>
      <c r="D83" s="158" t="s">
        <v>176</v>
      </c>
      <c r="E83" s="162">
        <v>1.9722E-2</v>
      </c>
      <c r="F83" s="157"/>
      <c r="G83" s="157">
        <f t="shared" si="4"/>
        <v>0</v>
      </c>
      <c r="H83" s="157"/>
      <c r="I83" s="157">
        <f t="shared" si="5"/>
        <v>0</v>
      </c>
      <c r="J83" s="235"/>
      <c r="K83" s="235"/>
      <c r="L83" s="235"/>
      <c r="M83" s="235"/>
      <c r="N83" s="235"/>
      <c r="O83" s="235"/>
      <c r="P83" s="235"/>
      <c r="Q83" s="235"/>
      <c r="R83" s="235"/>
      <c r="S83" s="235"/>
      <c r="T83" s="235"/>
      <c r="U83" s="235"/>
      <c r="V83" s="235"/>
      <c r="W83" s="235"/>
      <c r="X83" s="235"/>
      <c r="Y83" s="235"/>
      <c r="Z83" s="235"/>
      <c r="AA83" s="235"/>
      <c r="AB83" s="235"/>
      <c r="AC83" s="235"/>
      <c r="CF83" s="231"/>
      <c r="CG83" s="178" t="s">
        <v>70</v>
      </c>
      <c r="CK83" s="231"/>
    </row>
    <row r="84" spans="1:91" ht="33.75" x14ac:dyDescent="0.2">
      <c r="A84" s="155" t="s">
        <v>206</v>
      </c>
      <c r="B84" s="156" t="s">
        <v>178</v>
      </c>
      <c r="C84" s="156" t="s">
        <v>179</v>
      </c>
      <c r="D84" s="158" t="s">
        <v>176</v>
      </c>
      <c r="E84" s="158">
        <v>1.9722E-2</v>
      </c>
      <c r="F84" s="157"/>
      <c r="G84" s="157">
        <f t="shared" si="4"/>
        <v>0</v>
      </c>
      <c r="H84" s="157"/>
      <c r="I84" s="157">
        <f t="shared" si="5"/>
        <v>0</v>
      </c>
      <c r="J84" s="227"/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CF84" s="231"/>
      <c r="CK84" s="231"/>
      <c r="CL84" s="178" t="s">
        <v>71</v>
      </c>
    </row>
    <row r="85" spans="1:91" s="231" customFormat="1" x14ac:dyDescent="0.2">
      <c r="A85" s="193" t="s">
        <v>274</v>
      </c>
      <c r="B85" s="194"/>
      <c r="C85" s="197"/>
      <c r="D85" s="195"/>
      <c r="E85" s="198"/>
      <c r="F85" s="157"/>
      <c r="G85" s="157"/>
      <c r="H85" s="157"/>
      <c r="I85" s="157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CG85" s="231" t="s">
        <v>42</v>
      </c>
    </row>
    <row r="86" spans="1:91" ht="33.75" x14ac:dyDescent="0.2">
      <c r="A86" s="155" t="s">
        <v>208</v>
      </c>
      <c r="B86" s="156" t="s">
        <v>174</v>
      </c>
      <c r="C86" s="176" t="s">
        <v>175</v>
      </c>
      <c r="D86" s="158" t="s">
        <v>176</v>
      </c>
      <c r="E86" s="161">
        <v>0.42104000000000003</v>
      </c>
      <c r="F86" s="157"/>
      <c r="G86" s="157">
        <f t="shared" si="4"/>
        <v>0</v>
      </c>
      <c r="H86" s="157"/>
      <c r="I86" s="157">
        <f t="shared" si="5"/>
        <v>0</v>
      </c>
      <c r="J86" s="234"/>
      <c r="K86" s="234"/>
      <c r="L86" s="234"/>
      <c r="M86" s="234"/>
      <c r="N86" s="234"/>
      <c r="O86" s="234"/>
      <c r="P86" s="234"/>
      <c r="Q86" s="234"/>
      <c r="R86" s="234"/>
      <c r="S86" s="234"/>
      <c r="T86" s="234"/>
      <c r="U86" s="234"/>
      <c r="V86" s="234"/>
      <c r="W86" s="234"/>
      <c r="X86" s="234"/>
      <c r="Y86" s="234"/>
      <c r="Z86" s="234"/>
      <c r="AA86" s="234"/>
      <c r="AB86" s="234"/>
      <c r="AC86" s="234"/>
      <c r="CF86" s="231"/>
      <c r="CG86" s="178" t="s">
        <v>46</v>
      </c>
      <c r="CK86" s="231"/>
    </row>
    <row r="87" spans="1:91" ht="33.75" x14ac:dyDescent="0.2">
      <c r="A87" s="155" t="s">
        <v>209</v>
      </c>
      <c r="B87" s="156" t="s">
        <v>178</v>
      </c>
      <c r="C87" s="176" t="s">
        <v>179</v>
      </c>
      <c r="D87" s="158" t="s">
        <v>176</v>
      </c>
      <c r="E87" s="162">
        <v>0.42104000000000003</v>
      </c>
      <c r="F87" s="157"/>
      <c r="G87" s="157">
        <f t="shared" si="4"/>
        <v>0</v>
      </c>
      <c r="H87" s="157"/>
      <c r="I87" s="157">
        <f t="shared" si="5"/>
        <v>0</v>
      </c>
      <c r="J87" s="235"/>
      <c r="K87" s="235"/>
      <c r="L87" s="235"/>
      <c r="M87" s="235"/>
      <c r="N87" s="235"/>
      <c r="O87" s="235"/>
      <c r="P87" s="235"/>
      <c r="Q87" s="235"/>
      <c r="R87" s="235"/>
      <c r="S87" s="235"/>
      <c r="T87" s="235"/>
      <c r="U87" s="235"/>
      <c r="V87" s="235"/>
      <c r="W87" s="235"/>
      <c r="X87" s="235"/>
      <c r="Y87" s="235"/>
      <c r="Z87" s="235"/>
      <c r="AA87" s="235"/>
      <c r="AB87" s="235"/>
      <c r="AC87" s="235"/>
      <c r="CF87" s="231"/>
      <c r="CG87" s="178" t="s">
        <v>49</v>
      </c>
      <c r="CK87" s="231"/>
    </row>
    <row r="88" spans="1:91" s="231" customFormat="1" x14ac:dyDescent="0.2">
      <c r="A88" s="193" t="s">
        <v>275</v>
      </c>
      <c r="B88" s="194"/>
      <c r="C88" s="197"/>
      <c r="D88" s="195"/>
      <c r="E88" s="200"/>
      <c r="F88" s="157"/>
      <c r="G88" s="157"/>
      <c r="H88" s="157"/>
      <c r="I88" s="157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CG88" s="231" t="s">
        <v>52</v>
      </c>
    </row>
    <row r="89" spans="1:91" ht="33.75" x14ac:dyDescent="0.2">
      <c r="A89" s="155" t="s">
        <v>211</v>
      </c>
      <c r="B89" s="156" t="s">
        <v>174</v>
      </c>
      <c r="C89" s="156" t="s">
        <v>175</v>
      </c>
      <c r="D89" s="158" t="s">
        <v>176</v>
      </c>
      <c r="E89" s="158">
        <v>1.1419E-2</v>
      </c>
      <c r="F89" s="157"/>
      <c r="G89" s="157">
        <f t="shared" si="4"/>
        <v>0</v>
      </c>
      <c r="H89" s="157"/>
      <c r="I89" s="157">
        <f t="shared" si="5"/>
        <v>0</v>
      </c>
      <c r="J89" s="227"/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CF89" s="231"/>
      <c r="CK89" s="231"/>
      <c r="CL89" s="178" t="s">
        <v>109</v>
      </c>
    </row>
    <row r="90" spans="1:91" ht="33.75" x14ac:dyDescent="0.2">
      <c r="A90" s="155" t="s">
        <v>212</v>
      </c>
      <c r="B90" s="156" t="s">
        <v>178</v>
      </c>
      <c r="C90" s="176" t="s">
        <v>179</v>
      </c>
      <c r="D90" s="158" t="s">
        <v>176</v>
      </c>
      <c r="E90" s="161">
        <v>1.1419E-2</v>
      </c>
      <c r="F90" s="157"/>
      <c r="G90" s="157">
        <f t="shared" si="4"/>
        <v>0</v>
      </c>
      <c r="H90" s="157"/>
      <c r="I90" s="157">
        <f t="shared" si="5"/>
        <v>0</v>
      </c>
      <c r="J90" s="234"/>
      <c r="K90" s="234"/>
      <c r="L90" s="234"/>
      <c r="M90" s="234"/>
      <c r="N90" s="234"/>
      <c r="O90" s="234"/>
      <c r="P90" s="234"/>
      <c r="Q90" s="234"/>
      <c r="R90" s="234"/>
      <c r="S90" s="234"/>
      <c r="T90" s="234"/>
      <c r="U90" s="234"/>
      <c r="V90" s="234"/>
      <c r="W90" s="234"/>
      <c r="X90" s="234"/>
      <c r="Y90" s="234"/>
      <c r="Z90" s="234"/>
      <c r="AA90" s="234"/>
      <c r="AB90" s="234"/>
      <c r="AC90" s="234"/>
      <c r="CF90" s="231"/>
      <c r="CG90" s="178" t="s">
        <v>62</v>
      </c>
      <c r="CK90" s="231"/>
    </row>
    <row r="91" spans="1:91" x14ac:dyDescent="0.2">
      <c r="A91" s="238" t="s">
        <v>99</v>
      </c>
      <c r="B91" s="239"/>
      <c r="C91" s="239"/>
      <c r="D91" s="223"/>
      <c r="E91" s="223"/>
      <c r="F91" s="229"/>
      <c r="G91" s="240">
        <f>SUM(G13:G90)</f>
        <v>0</v>
      </c>
      <c r="H91" s="229"/>
      <c r="I91" s="240">
        <f>SUM(I13:I90)</f>
        <v>0</v>
      </c>
      <c r="J91" s="230"/>
      <c r="K91" s="230"/>
      <c r="L91" s="230"/>
      <c r="M91" s="230"/>
      <c r="N91" s="230"/>
      <c r="O91" s="230"/>
      <c r="P91" s="230"/>
      <c r="Q91" s="230"/>
      <c r="R91" s="230"/>
      <c r="S91" s="230"/>
      <c r="T91" s="230"/>
      <c r="U91" s="230"/>
      <c r="V91" s="230"/>
      <c r="W91" s="230"/>
      <c r="X91" s="230"/>
      <c r="Y91" s="230"/>
      <c r="Z91" s="230"/>
      <c r="AA91" s="230"/>
      <c r="AB91" s="230"/>
      <c r="AC91" s="230"/>
      <c r="CM91" s="231" t="s">
        <v>99</v>
      </c>
    </row>
    <row r="92" spans="1:91" x14ac:dyDescent="0.2">
      <c r="A92" s="220"/>
      <c r="B92" s="241"/>
      <c r="C92" s="241"/>
      <c r="D92" s="241"/>
      <c r="E92" s="241"/>
      <c r="F92" s="220" t="s">
        <v>158</v>
      </c>
      <c r="G92" s="242">
        <f>G91/1.2</f>
        <v>0</v>
      </c>
      <c r="H92" s="220"/>
      <c r="I92" s="242">
        <f>I91/1.2</f>
        <v>0</v>
      </c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</row>
    <row r="93" spans="1:91" x14ac:dyDescent="0.2">
      <c r="A93" s="220"/>
      <c r="B93" s="241"/>
      <c r="C93" s="241"/>
      <c r="D93" s="241"/>
      <c r="E93" s="241"/>
      <c r="F93" s="220"/>
      <c r="G93" s="220"/>
      <c r="H93" s="220"/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</row>
    <row r="94" spans="1:91" x14ac:dyDescent="0.2">
      <c r="A94" s="220"/>
      <c r="B94" s="241"/>
      <c r="C94" s="241"/>
      <c r="D94" s="241"/>
      <c r="E94" s="241"/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</row>
  </sheetData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8B582-BCDD-4EFA-A384-42B79E385D37}">
  <sheetPr>
    <tabColor rgb="FF00B050"/>
  </sheetPr>
  <dimension ref="A1:L17"/>
  <sheetViews>
    <sheetView tabSelected="1" zoomScaleNormal="100" workbookViewId="0">
      <selection activeCell="C22" sqref="C22"/>
    </sheetView>
  </sheetViews>
  <sheetFormatPr defaultColWidth="8.85546875" defaultRowHeight="12.75" x14ac:dyDescent="0.2"/>
  <cols>
    <col min="1" max="1" width="7" style="21" customWidth="1"/>
    <col min="2" max="2" width="56.85546875" style="265" customWidth="1"/>
    <col min="3" max="3" width="84.28515625" style="248" customWidth="1"/>
    <col min="4" max="4" width="21.42578125" style="248" customWidth="1"/>
    <col min="5" max="5" width="22.85546875" style="248" customWidth="1"/>
    <col min="6" max="6" width="8.85546875" style="248"/>
    <col min="7" max="7" width="86.140625" style="248" customWidth="1"/>
    <col min="8" max="10" width="8.85546875" style="248"/>
    <col min="11" max="11" width="43.5703125" style="248" customWidth="1"/>
    <col min="12" max="16384" width="8.85546875" style="248"/>
  </cols>
  <sheetData>
    <row r="1" spans="1:12" ht="79.5" customHeight="1" x14ac:dyDescent="0.2">
      <c r="A1" s="110" t="s">
        <v>11</v>
      </c>
      <c r="B1" s="111"/>
      <c r="C1" s="247" t="s">
        <v>13</v>
      </c>
      <c r="D1" s="247"/>
      <c r="E1" s="247"/>
      <c r="H1" s="249"/>
      <c r="I1" s="249"/>
      <c r="J1" s="249"/>
      <c r="K1" s="249"/>
    </row>
    <row r="2" spans="1:12" ht="18.75" x14ac:dyDescent="0.2">
      <c r="A2" s="250" t="s">
        <v>9</v>
      </c>
      <c r="B2" s="251"/>
      <c r="C2" s="252"/>
      <c r="D2" s="253"/>
      <c r="E2" s="253"/>
      <c r="F2" s="253"/>
      <c r="G2" s="254"/>
      <c r="H2" s="255"/>
      <c r="I2" s="256"/>
      <c r="J2" s="256"/>
      <c r="K2" s="256"/>
      <c r="L2" s="256"/>
    </row>
    <row r="3" spans="1:12" ht="18.75" x14ac:dyDescent="0.2">
      <c r="A3" s="9"/>
      <c r="B3" s="257"/>
      <c r="C3" s="258"/>
      <c r="D3" s="9"/>
      <c r="E3" s="9"/>
      <c r="F3" s="9"/>
      <c r="G3" s="254"/>
      <c r="H3" s="255"/>
      <c r="I3" s="256"/>
      <c r="J3" s="256"/>
      <c r="K3" s="256"/>
      <c r="L3" s="256"/>
    </row>
    <row r="4" spans="1:12" ht="15.75" x14ac:dyDescent="0.2">
      <c r="A4" s="259" t="s">
        <v>2</v>
      </c>
      <c r="B4" s="260"/>
      <c r="C4" s="261" t="s">
        <v>151</v>
      </c>
      <c r="E4" s="262"/>
      <c r="F4" s="262"/>
      <c r="G4" s="254"/>
      <c r="H4" s="254"/>
      <c r="I4" s="254"/>
      <c r="J4" s="254"/>
      <c r="K4" s="254"/>
      <c r="L4" s="254"/>
    </row>
    <row r="5" spans="1:12" ht="18.75" x14ac:dyDescent="0.2">
      <c r="A5" s="259" t="s">
        <v>3</v>
      </c>
      <c r="B5" s="260"/>
      <c r="C5" s="263">
        <v>7838104674</v>
      </c>
      <c r="E5" s="264"/>
      <c r="F5" s="262"/>
      <c r="G5" s="254"/>
      <c r="H5" s="254"/>
      <c r="I5" s="254"/>
      <c r="J5" s="254"/>
      <c r="K5" s="254"/>
      <c r="L5" s="254"/>
    </row>
    <row r="6" spans="1:12" ht="13.5" thickBot="1" x14ac:dyDescent="0.25"/>
    <row r="7" spans="1:12" ht="27.75" customHeight="1" x14ac:dyDescent="0.2">
      <c r="A7" s="11" t="s">
        <v>0</v>
      </c>
      <c r="B7" s="12" t="s">
        <v>1</v>
      </c>
      <c r="C7" s="106" t="s">
        <v>12</v>
      </c>
      <c r="D7" s="117" t="s">
        <v>4</v>
      </c>
      <c r="E7" s="118"/>
    </row>
    <row r="8" spans="1:12" ht="25.5" customHeight="1" x14ac:dyDescent="0.2">
      <c r="A8" s="23"/>
      <c r="B8" s="268"/>
      <c r="C8" s="24"/>
      <c r="D8" s="85" t="s">
        <v>5</v>
      </c>
      <c r="E8" s="86" t="s">
        <v>6</v>
      </c>
    </row>
    <row r="9" spans="1:12" ht="43.5" customHeight="1" x14ac:dyDescent="0.2">
      <c r="A9" s="26">
        <v>1</v>
      </c>
      <c r="B9" s="268" t="s">
        <v>148</v>
      </c>
      <c r="C9" s="24"/>
      <c r="D9" s="244">
        <f>'3.1-КЖ1_подряд-в05.09.25'!I137</f>
        <v>0</v>
      </c>
      <c r="E9" s="244">
        <f>'3.1-КЖ1_подряд-в05.09.25'!G137</f>
        <v>0</v>
      </c>
    </row>
    <row r="10" spans="1:12" ht="38.25" customHeight="1" thickBot="1" x14ac:dyDescent="0.25">
      <c r="A10" s="82">
        <v>2</v>
      </c>
      <c r="B10" s="269" t="s">
        <v>149</v>
      </c>
      <c r="C10" s="84"/>
      <c r="D10" s="245">
        <f>'3.2-КЖ1_подряд-в05.09.25'!I92</f>
        <v>0</v>
      </c>
      <c r="E10" s="245">
        <f>'3.2-КЖ1_подряд-в05.09.25'!G92</f>
        <v>0</v>
      </c>
    </row>
    <row r="11" spans="1:12" ht="30" customHeight="1" thickTop="1" x14ac:dyDescent="0.2">
      <c r="A11" s="80">
        <v>3</v>
      </c>
      <c r="B11" s="29" t="s">
        <v>7</v>
      </c>
      <c r="C11" s="266"/>
      <c r="D11" s="246">
        <f>SUM(D9:D10)</f>
        <v>0</v>
      </c>
      <c r="E11" s="246">
        <f>SUM(E9:E10)</f>
        <v>0</v>
      </c>
    </row>
    <row r="12" spans="1:12" ht="30" customHeight="1" x14ac:dyDescent="0.2">
      <c r="A12" s="26">
        <v>4</v>
      </c>
      <c r="B12" s="27" t="s">
        <v>150</v>
      </c>
      <c r="C12" s="267"/>
      <c r="D12" s="107">
        <f>D11+E11</f>
        <v>0</v>
      </c>
      <c r="E12" s="108"/>
    </row>
    <row r="13" spans="1:12" ht="30" customHeight="1" x14ac:dyDescent="0.2">
      <c r="A13" s="26">
        <v>5</v>
      </c>
      <c r="B13" s="27" t="s">
        <v>8</v>
      </c>
      <c r="C13" s="28">
        <v>0.2</v>
      </c>
      <c r="D13" s="109">
        <f>D12*0.2</f>
        <v>0</v>
      </c>
      <c r="E13" s="109"/>
    </row>
    <row r="14" spans="1:12" ht="30" customHeight="1" x14ac:dyDescent="0.2">
      <c r="A14" s="26">
        <v>6</v>
      </c>
      <c r="B14" s="27" t="s">
        <v>10</v>
      </c>
      <c r="C14" s="267"/>
      <c r="D14" s="109">
        <f>D12+D13</f>
        <v>0</v>
      </c>
      <c r="E14" s="109"/>
    </row>
    <row r="17" spans="3:3" x14ac:dyDescent="0.2">
      <c r="C17" s="248" t="s">
        <v>159</v>
      </c>
    </row>
  </sheetData>
  <mergeCells count="9">
    <mergeCell ref="D12:E12"/>
    <mergeCell ref="D13:E13"/>
    <mergeCell ref="D14:E14"/>
    <mergeCell ref="A1:B1"/>
    <mergeCell ref="C1:E1"/>
    <mergeCell ref="A2:B2"/>
    <mergeCell ref="A4:B4"/>
    <mergeCell ref="A5:B5"/>
    <mergeCell ref="D7:E7"/>
  </mergeCells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zoomScaleNormal="100" workbookViewId="0">
      <selection activeCell="B47" sqref="B47"/>
    </sheetView>
  </sheetViews>
  <sheetFormatPr defaultColWidth="8.85546875" defaultRowHeight="12.75" x14ac:dyDescent="0.2"/>
  <cols>
    <col min="1" max="1" width="7" style="21" customWidth="1"/>
    <col min="2" max="2" width="56.85546875" style="22" customWidth="1"/>
    <col min="3" max="3" width="84.28515625" style="15" customWidth="1"/>
    <col min="4" max="4" width="21.42578125" style="15" customWidth="1"/>
    <col min="5" max="5" width="22.85546875" style="15" customWidth="1"/>
    <col min="6" max="6" width="8.85546875" style="15"/>
    <col min="7" max="7" width="86.140625" style="15" customWidth="1"/>
    <col min="8" max="10" width="8.85546875" style="15"/>
    <col min="11" max="11" width="43.5703125" style="15" customWidth="1"/>
    <col min="12" max="16384" width="8.85546875" style="15"/>
  </cols>
  <sheetData>
    <row r="1" spans="1:12" ht="79.5" customHeight="1" x14ac:dyDescent="0.2">
      <c r="A1" s="110" t="s">
        <v>11</v>
      </c>
      <c r="B1" s="111"/>
      <c r="C1" s="112" t="s">
        <v>13</v>
      </c>
      <c r="D1" s="112"/>
      <c r="E1" s="112"/>
      <c r="H1" s="4"/>
      <c r="I1" s="4"/>
      <c r="J1" s="4"/>
      <c r="K1" s="4"/>
    </row>
    <row r="2" spans="1:12" ht="18.75" x14ac:dyDescent="0.3">
      <c r="A2" s="113" t="s">
        <v>9</v>
      </c>
      <c r="B2" s="114"/>
      <c r="C2" s="7"/>
      <c r="D2" s="6"/>
      <c r="E2" s="6"/>
      <c r="F2" s="6"/>
      <c r="G2" s="3"/>
      <c r="H2" s="16"/>
      <c r="I2" s="1"/>
      <c r="J2" s="1"/>
      <c r="K2" s="1"/>
      <c r="L2" s="1"/>
    </row>
    <row r="3" spans="1:12" ht="18.75" x14ac:dyDescent="0.3">
      <c r="A3" s="9"/>
      <c r="B3" s="10"/>
      <c r="C3" s="8"/>
      <c r="D3" s="5"/>
      <c r="E3" s="5"/>
      <c r="F3" s="5"/>
      <c r="G3" s="3"/>
      <c r="H3" s="16"/>
      <c r="I3" s="1"/>
      <c r="J3" s="1"/>
      <c r="K3" s="1"/>
      <c r="L3" s="1"/>
    </row>
    <row r="4" spans="1:12" ht="15.75" x14ac:dyDescent="0.25">
      <c r="A4" s="115" t="s">
        <v>2</v>
      </c>
      <c r="B4" s="116"/>
      <c r="C4" s="17" t="s">
        <v>151</v>
      </c>
      <c r="E4" s="18"/>
      <c r="F4" s="18"/>
      <c r="G4" s="3"/>
      <c r="H4" s="2"/>
      <c r="I4" s="2"/>
      <c r="J4" s="2"/>
      <c r="K4" s="2"/>
      <c r="L4" s="2"/>
    </row>
    <row r="5" spans="1:12" ht="18.75" x14ac:dyDescent="0.3">
      <c r="A5" s="115" t="s">
        <v>3</v>
      </c>
      <c r="B5" s="116"/>
      <c r="C5" s="19">
        <v>7838104674</v>
      </c>
      <c r="E5" s="20"/>
      <c r="F5" s="18"/>
      <c r="G5" s="3"/>
      <c r="H5" s="2"/>
      <c r="I5" s="2"/>
      <c r="J5" s="2"/>
      <c r="K5" s="2"/>
      <c r="L5" s="2"/>
    </row>
    <row r="6" spans="1:12" ht="13.5" thickBot="1" x14ac:dyDescent="0.25"/>
    <row r="7" spans="1:12" ht="27.75" customHeight="1" x14ac:dyDescent="0.2">
      <c r="A7" s="11" t="s">
        <v>0</v>
      </c>
      <c r="B7" s="12" t="s">
        <v>1</v>
      </c>
      <c r="C7" s="13" t="s">
        <v>12</v>
      </c>
      <c r="D7" s="117" t="s">
        <v>4</v>
      </c>
      <c r="E7" s="118"/>
    </row>
    <row r="8" spans="1:12" ht="25.5" customHeight="1" x14ac:dyDescent="0.2">
      <c r="A8" s="23"/>
      <c r="B8" s="14"/>
      <c r="C8" s="24"/>
      <c r="D8" s="85" t="s">
        <v>5</v>
      </c>
      <c r="E8" s="86" t="s">
        <v>6</v>
      </c>
    </row>
    <row r="9" spans="1:12" ht="43.5" customHeight="1" x14ac:dyDescent="0.2">
      <c r="A9" s="26">
        <v>1</v>
      </c>
      <c r="B9" s="14" t="s">
        <v>148</v>
      </c>
      <c r="C9" s="24"/>
      <c r="D9" s="87">
        <v>653563.58333333326</v>
      </c>
      <c r="E9" s="88">
        <v>11405159.166666666</v>
      </c>
    </row>
    <row r="10" spans="1:12" ht="38.25" customHeight="1" thickBot="1" x14ac:dyDescent="0.25">
      <c r="A10" s="82">
        <v>2</v>
      </c>
      <c r="B10" s="83" t="s">
        <v>149</v>
      </c>
      <c r="C10" s="84"/>
      <c r="D10" s="89">
        <v>788577.75</v>
      </c>
      <c r="E10" s="90">
        <v>13836165.916666666</v>
      </c>
    </row>
    <row r="11" spans="1:12" ht="30" customHeight="1" thickTop="1" x14ac:dyDescent="0.2">
      <c r="A11" s="80">
        <v>3</v>
      </c>
      <c r="B11" s="29" t="s">
        <v>7</v>
      </c>
      <c r="C11" s="81"/>
      <c r="D11" s="91">
        <f>SUM(D9:D10)</f>
        <v>1442141.3333333333</v>
      </c>
      <c r="E11" s="91">
        <f>SUM(E9:E10)</f>
        <v>25241325.083333332</v>
      </c>
    </row>
    <row r="12" spans="1:12" ht="30" customHeight="1" x14ac:dyDescent="0.2">
      <c r="A12" s="26">
        <v>4</v>
      </c>
      <c r="B12" s="27" t="s">
        <v>150</v>
      </c>
      <c r="C12" s="25"/>
      <c r="D12" s="107">
        <f>D11+E11</f>
        <v>26683466.416666664</v>
      </c>
      <c r="E12" s="108"/>
    </row>
    <row r="13" spans="1:12" ht="30" customHeight="1" x14ac:dyDescent="0.2">
      <c r="A13" s="26">
        <v>5</v>
      </c>
      <c r="B13" s="27" t="s">
        <v>8</v>
      </c>
      <c r="C13" s="28">
        <v>0.2</v>
      </c>
      <c r="D13" s="109">
        <f>D12*0.2</f>
        <v>5336693.2833333332</v>
      </c>
      <c r="E13" s="109"/>
    </row>
    <row r="14" spans="1:12" ht="30" customHeight="1" x14ac:dyDescent="0.2">
      <c r="A14" s="26">
        <v>6</v>
      </c>
      <c r="B14" s="27" t="s">
        <v>10</v>
      </c>
      <c r="C14" s="25"/>
      <c r="D14" s="109">
        <f>D12+D13</f>
        <v>32020159.699999996</v>
      </c>
      <c r="E14" s="109"/>
    </row>
    <row r="17" spans="3:3" x14ac:dyDescent="0.2">
      <c r="C17" s="15" t="s">
        <v>159</v>
      </c>
    </row>
  </sheetData>
  <mergeCells count="9">
    <mergeCell ref="A1:B1"/>
    <mergeCell ref="C1:E1"/>
    <mergeCell ref="D7:E7"/>
    <mergeCell ref="D13:E13"/>
    <mergeCell ref="D14:E14"/>
    <mergeCell ref="D12:E12"/>
    <mergeCell ref="A2:B2"/>
    <mergeCell ref="A4:B4"/>
    <mergeCell ref="A5:B5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R85"/>
  <sheetViews>
    <sheetView workbookViewId="0">
      <selection activeCell="I14" sqref="I14"/>
    </sheetView>
  </sheetViews>
  <sheetFormatPr defaultColWidth="9.140625" defaultRowHeight="11.25" customHeight="1" x14ac:dyDescent="0.2"/>
  <cols>
    <col min="1" max="1" width="15" style="45" customWidth="1"/>
    <col min="2" max="2" width="25.7109375" style="45" customWidth="1"/>
    <col min="3" max="3" width="14.42578125" style="45" customWidth="1"/>
    <col min="4" max="4" width="15.42578125" style="45" customWidth="1"/>
    <col min="5" max="5" width="18.5703125" style="45" customWidth="1"/>
    <col min="6" max="6" width="12.85546875" style="45" customWidth="1"/>
    <col min="7" max="7" width="12.42578125" style="45" customWidth="1"/>
    <col min="8" max="8" width="16.140625" style="45" customWidth="1"/>
    <col min="9" max="9" width="16" style="45" customWidth="1"/>
    <col min="10" max="10" width="16.140625" style="45" customWidth="1"/>
    <col min="11" max="31" width="17.42578125" style="45" customWidth="1"/>
    <col min="32" max="67" width="190.7109375" style="40" customWidth="1"/>
    <col min="68" max="72" width="50.5703125" style="40" customWidth="1"/>
    <col min="73" max="85" width="127.42578125" style="40" customWidth="1"/>
    <col min="86" max="86" width="190.7109375" style="40" customWidth="1"/>
    <col min="87" max="87" width="34.140625" style="40" customWidth="1"/>
    <col min="88" max="90" width="161.5703125" style="40" customWidth="1"/>
    <col min="91" max="91" width="131.5703125" style="40" customWidth="1"/>
    <col min="92" max="92" width="190.7109375" style="40" customWidth="1"/>
    <col min="93" max="96" width="131.5703125" style="40" customWidth="1"/>
    <col min="97" max="16384" width="9.140625" style="45"/>
  </cols>
  <sheetData>
    <row r="1" spans="1:96" s="3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96" s="31" customFormat="1" ht="15" x14ac:dyDescent="0.25">
      <c r="A2" s="131" t="s">
        <v>14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32" t="s">
        <v>14</v>
      </c>
      <c r="AG2" s="32" t="s">
        <v>15</v>
      </c>
      <c r="AH2" s="32" t="s">
        <v>15</v>
      </c>
      <c r="AI2" s="32" t="s">
        <v>15</v>
      </c>
      <c r="AJ2" s="32" t="s">
        <v>15</v>
      </c>
      <c r="AK2" s="32" t="s">
        <v>15</v>
      </c>
      <c r="AL2" s="32" t="s">
        <v>15</v>
      </c>
      <c r="AM2" s="32" t="s">
        <v>15</v>
      </c>
      <c r="AN2" s="32" t="s">
        <v>15</v>
      </c>
      <c r="AO2" s="32" t="s">
        <v>15</v>
      </c>
      <c r="AP2" s="32" t="s">
        <v>15</v>
      </c>
      <c r="AQ2" s="32" t="s">
        <v>15</v>
      </c>
      <c r="AR2" s="32" t="s">
        <v>15</v>
      </c>
      <c r="AS2" s="32" t="s">
        <v>15</v>
      </c>
      <c r="AT2" s="32" t="s">
        <v>15</v>
      </c>
      <c r="AU2" s="32" t="s">
        <v>15</v>
      </c>
      <c r="AV2" s="32" t="s">
        <v>15</v>
      </c>
      <c r="AW2" s="32" t="s">
        <v>15</v>
      </c>
    </row>
    <row r="3" spans="1:96" s="31" customFormat="1" ht="15" x14ac:dyDescent="0.25">
      <c r="A3" s="132" t="s">
        <v>16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</row>
    <row r="4" spans="1:96" s="31" customFormat="1" ht="15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96" s="31" customFormat="1" ht="28.5" customHeight="1" x14ac:dyDescent="0.25">
      <c r="A5" s="133" t="s">
        <v>100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</row>
    <row r="6" spans="1:96" s="31" customFormat="1" ht="21" customHeight="1" x14ac:dyDescent="0.25">
      <c r="A6" s="134" t="s">
        <v>18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96" s="31" customFormat="1" ht="15" x14ac:dyDescent="0.25">
      <c r="A7" s="131" t="s">
        <v>101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X7" s="32" t="s">
        <v>101</v>
      </c>
      <c r="AY7" s="32" t="s">
        <v>15</v>
      </c>
      <c r="AZ7" s="32" t="s">
        <v>15</v>
      </c>
      <c r="BA7" s="32" t="s">
        <v>15</v>
      </c>
      <c r="BB7" s="32" t="s">
        <v>15</v>
      </c>
      <c r="BC7" s="32" t="s">
        <v>15</v>
      </c>
      <c r="BD7" s="32" t="s">
        <v>15</v>
      </c>
      <c r="BE7" s="32" t="s">
        <v>15</v>
      </c>
      <c r="BF7" s="32" t="s">
        <v>15</v>
      </c>
      <c r="BG7" s="32" t="s">
        <v>15</v>
      </c>
      <c r="BH7" s="32" t="s">
        <v>15</v>
      </c>
      <c r="BI7" s="32" t="s">
        <v>15</v>
      </c>
      <c r="BJ7" s="32" t="s">
        <v>15</v>
      </c>
      <c r="BK7" s="32" t="s">
        <v>15</v>
      </c>
      <c r="BL7" s="32" t="s">
        <v>15</v>
      </c>
      <c r="BM7" s="32" t="s">
        <v>15</v>
      </c>
      <c r="BN7" s="32" t="s">
        <v>15</v>
      </c>
      <c r="BO7" s="32" t="s">
        <v>15</v>
      </c>
    </row>
    <row r="8" spans="1:96" s="31" customFormat="1" ht="15.75" customHeight="1" x14ac:dyDescent="0.25">
      <c r="A8" s="132" t="s">
        <v>20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1:96" s="31" customFormat="1" ht="15" x14ac:dyDescent="0.25">
      <c r="A9" s="34"/>
    </row>
    <row r="10" spans="1:96" s="31" customFormat="1" ht="42.75" customHeight="1" x14ac:dyDescent="0.25">
      <c r="A10" s="57" t="s">
        <v>0</v>
      </c>
      <c r="B10" s="57" t="s">
        <v>21</v>
      </c>
      <c r="C10" s="129" t="s">
        <v>22</v>
      </c>
      <c r="D10" s="129"/>
      <c r="E10" s="129"/>
      <c r="F10" s="57" t="s">
        <v>23</v>
      </c>
      <c r="G10" s="57" t="s">
        <v>24</v>
      </c>
      <c r="H10" s="57" t="s">
        <v>119</v>
      </c>
      <c r="I10" s="57" t="s">
        <v>116</v>
      </c>
      <c r="J10" s="57" t="s">
        <v>118</v>
      </c>
      <c r="K10" s="57" t="s">
        <v>117</v>
      </c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</row>
    <row r="11" spans="1:96" s="31" customFormat="1" ht="15" x14ac:dyDescent="0.25">
      <c r="A11" s="35">
        <v>1</v>
      </c>
      <c r="B11" s="35">
        <v>2</v>
      </c>
      <c r="C11" s="130">
        <v>3</v>
      </c>
      <c r="D11" s="130"/>
      <c r="E11" s="130"/>
      <c r="F11" s="35">
        <v>4</v>
      </c>
      <c r="G11" s="35">
        <v>5</v>
      </c>
      <c r="H11" s="35" t="s">
        <v>144</v>
      </c>
      <c r="I11" s="35" t="s">
        <v>39</v>
      </c>
      <c r="J11" s="35" t="s">
        <v>145</v>
      </c>
      <c r="K11" s="35" t="s">
        <v>146</v>
      </c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96" s="31" customFormat="1" ht="15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</row>
    <row r="13" spans="1:96" s="31" customFormat="1" ht="15" x14ac:dyDescent="0.25">
      <c r="A13" s="126" t="s">
        <v>25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CH13" s="36" t="s">
        <v>25</v>
      </c>
    </row>
    <row r="14" spans="1:96" s="31" customFormat="1" ht="45.75" x14ac:dyDescent="0.25">
      <c r="A14" s="37" t="s">
        <v>26</v>
      </c>
      <c r="B14" s="38" t="s">
        <v>27</v>
      </c>
      <c r="C14" s="120" t="s">
        <v>28</v>
      </c>
      <c r="D14" s="120"/>
      <c r="E14" s="120"/>
      <c r="F14" s="37" t="s">
        <v>29</v>
      </c>
      <c r="G14" s="46">
        <v>6.4989999999999997</v>
      </c>
      <c r="H14" s="92">
        <v>629000</v>
      </c>
      <c r="I14" s="92">
        <f>G14*H14</f>
        <v>4087871</v>
      </c>
      <c r="J14" s="92">
        <v>10000</v>
      </c>
      <c r="K14" s="92">
        <f>J14*G14</f>
        <v>64990</v>
      </c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CH14" s="36"/>
      <c r="CI14" s="40" t="s">
        <v>28</v>
      </c>
    </row>
    <row r="15" spans="1:96" s="50" customFormat="1" ht="33.75" x14ac:dyDescent="0.25">
      <c r="A15" s="47" t="s">
        <v>120</v>
      </c>
      <c r="B15" s="48" t="s">
        <v>30</v>
      </c>
      <c r="C15" s="121" t="s">
        <v>31</v>
      </c>
      <c r="D15" s="121"/>
      <c r="E15" s="121"/>
      <c r="F15" s="47" t="s">
        <v>32</v>
      </c>
      <c r="G15" s="49">
        <v>25.172709999999999</v>
      </c>
      <c r="H15" s="49"/>
      <c r="I15" s="49"/>
      <c r="J15" s="49"/>
      <c r="K15" s="49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6"/>
      <c r="CI15" s="40" t="s">
        <v>31</v>
      </c>
      <c r="CJ15" s="31"/>
      <c r="CK15" s="31"/>
      <c r="CL15" s="31"/>
      <c r="CM15" s="31"/>
      <c r="CN15" s="31"/>
      <c r="CO15" s="31"/>
      <c r="CP15" s="31"/>
      <c r="CQ15" s="31"/>
      <c r="CR15" s="31"/>
    </row>
    <row r="16" spans="1:96" s="50" customFormat="1" ht="33.75" x14ac:dyDescent="0.25">
      <c r="A16" s="47" t="s">
        <v>121</v>
      </c>
      <c r="B16" s="48" t="s">
        <v>33</v>
      </c>
      <c r="C16" s="121" t="s">
        <v>34</v>
      </c>
      <c r="D16" s="121"/>
      <c r="E16" s="121"/>
      <c r="F16" s="47" t="s">
        <v>32</v>
      </c>
      <c r="G16" s="51">
        <v>27.0000955</v>
      </c>
      <c r="H16" s="51"/>
      <c r="I16" s="51"/>
      <c r="J16" s="51"/>
      <c r="K16" s="51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6"/>
      <c r="CI16" s="40" t="s">
        <v>34</v>
      </c>
      <c r="CJ16" s="31"/>
      <c r="CK16" s="31"/>
      <c r="CL16" s="31"/>
      <c r="CM16" s="31"/>
      <c r="CN16" s="31"/>
      <c r="CO16" s="31"/>
      <c r="CP16" s="31"/>
      <c r="CQ16" s="31"/>
      <c r="CR16" s="31"/>
    </row>
    <row r="17" spans="1:96" s="31" customFormat="1" ht="15" x14ac:dyDescent="0.25">
      <c r="A17" s="128" t="s">
        <v>35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CH17" s="36"/>
      <c r="CM17" s="41" t="s">
        <v>35</v>
      </c>
    </row>
    <row r="18" spans="1:96" s="31" customFormat="1" ht="15" x14ac:dyDescent="0.25">
      <c r="A18" s="126" t="s">
        <v>36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CH18" s="36" t="s">
        <v>36</v>
      </c>
      <c r="CM18" s="41"/>
    </row>
    <row r="19" spans="1:96" s="31" customFormat="1" ht="45.75" x14ac:dyDescent="0.25">
      <c r="A19" s="37" t="s">
        <v>37</v>
      </c>
      <c r="B19" s="38" t="s">
        <v>27</v>
      </c>
      <c r="C19" s="120" t="s">
        <v>28</v>
      </c>
      <c r="D19" s="120"/>
      <c r="E19" s="120"/>
      <c r="F19" s="37" t="s">
        <v>29</v>
      </c>
      <c r="G19" s="39">
        <v>6.8545999999999996</v>
      </c>
      <c r="H19" s="92">
        <v>629000</v>
      </c>
      <c r="I19" s="93">
        <f>H19*G19</f>
        <v>4311543.3999999994</v>
      </c>
      <c r="J19" s="93">
        <v>10000</v>
      </c>
      <c r="K19" s="93">
        <f>J19*G19</f>
        <v>68546</v>
      </c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CH19" s="36"/>
      <c r="CI19" s="40" t="s">
        <v>28</v>
      </c>
      <c r="CM19" s="41"/>
    </row>
    <row r="20" spans="1:96" s="50" customFormat="1" ht="33.75" x14ac:dyDescent="0.25">
      <c r="A20" s="47" t="s">
        <v>122</v>
      </c>
      <c r="B20" s="48" t="s">
        <v>30</v>
      </c>
      <c r="C20" s="121" t="s">
        <v>31</v>
      </c>
      <c r="D20" s="121"/>
      <c r="E20" s="121"/>
      <c r="F20" s="47" t="s">
        <v>32</v>
      </c>
      <c r="G20" s="49">
        <v>43.106340000000003</v>
      </c>
      <c r="H20" s="49"/>
      <c r="I20" s="49"/>
      <c r="J20" s="49"/>
      <c r="K20" s="49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6"/>
      <c r="CI20" s="40" t="s">
        <v>31</v>
      </c>
      <c r="CJ20" s="31"/>
      <c r="CK20" s="31"/>
      <c r="CL20" s="31"/>
      <c r="CM20" s="41"/>
      <c r="CN20" s="31"/>
      <c r="CO20" s="31"/>
      <c r="CP20" s="31"/>
      <c r="CQ20" s="31"/>
      <c r="CR20" s="31"/>
    </row>
    <row r="21" spans="1:96" s="50" customFormat="1" ht="33.75" x14ac:dyDescent="0.25">
      <c r="A21" s="47" t="s">
        <v>123</v>
      </c>
      <c r="B21" s="48" t="s">
        <v>33</v>
      </c>
      <c r="C21" s="121" t="s">
        <v>34</v>
      </c>
      <c r="D21" s="121"/>
      <c r="E21" s="121"/>
      <c r="F21" s="47" t="s">
        <v>32</v>
      </c>
      <c r="G21" s="51">
        <v>38.8895731</v>
      </c>
      <c r="H21" s="51"/>
      <c r="I21" s="51"/>
      <c r="J21" s="51"/>
      <c r="K21" s="51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6"/>
      <c r="CI21" s="40" t="s">
        <v>34</v>
      </c>
      <c r="CJ21" s="31"/>
      <c r="CK21" s="31"/>
      <c r="CL21" s="31"/>
      <c r="CM21" s="41"/>
      <c r="CN21" s="31"/>
      <c r="CO21" s="31"/>
      <c r="CP21" s="31"/>
      <c r="CQ21" s="31"/>
      <c r="CR21" s="31"/>
    </row>
    <row r="22" spans="1:96" s="31" customFormat="1" ht="15" x14ac:dyDescent="0.25">
      <c r="A22" s="128" t="s">
        <v>35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CH22" s="36"/>
      <c r="CM22" s="41" t="s">
        <v>35</v>
      </c>
    </row>
    <row r="23" spans="1:96" s="31" customFormat="1" ht="15" x14ac:dyDescent="0.25">
      <c r="A23" s="126" t="s">
        <v>38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CH23" s="36" t="s">
        <v>38</v>
      </c>
      <c r="CM23" s="41"/>
    </row>
    <row r="24" spans="1:96" s="31" customFormat="1" ht="45.75" x14ac:dyDescent="0.25">
      <c r="A24" s="37" t="s">
        <v>39</v>
      </c>
      <c r="B24" s="38" t="s">
        <v>27</v>
      </c>
      <c r="C24" s="120" t="s">
        <v>28</v>
      </c>
      <c r="D24" s="120"/>
      <c r="E24" s="120"/>
      <c r="F24" s="37" t="s">
        <v>29</v>
      </c>
      <c r="G24" s="46">
        <v>6.5439999999999996</v>
      </c>
      <c r="H24" s="92">
        <v>629000</v>
      </c>
      <c r="I24" s="92">
        <f>H24*G24</f>
        <v>4116175.9999999995</v>
      </c>
      <c r="J24" s="92">
        <v>10000</v>
      </c>
      <c r="K24" s="92">
        <f>J24*G24</f>
        <v>65439.999999999993</v>
      </c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CH24" s="36"/>
      <c r="CI24" s="40" t="s">
        <v>28</v>
      </c>
      <c r="CM24" s="41"/>
    </row>
    <row r="25" spans="1:96" s="50" customFormat="1" ht="33.75" x14ac:dyDescent="0.25">
      <c r="A25" s="47" t="s">
        <v>124</v>
      </c>
      <c r="B25" s="48" t="s">
        <v>30</v>
      </c>
      <c r="C25" s="121" t="s">
        <v>31</v>
      </c>
      <c r="D25" s="121"/>
      <c r="E25" s="121"/>
      <c r="F25" s="47" t="s">
        <v>32</v>
      </c>
      <c r="G25" s="52">
        <v>12.101000000000001</v>
      </c>
      <c r="H25" s="52"/>
      <c r="I25" s="52"/>
      <c r="J25" s="52"/>
      <c r="K25" s="52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6"/>
      <c r="CI25" s="40" t="s">
        <v>31</v>
      </c>
      <c r="CJ25" s="31"/>
      <c r="CK25" s="31"/>
      <c r="CL25" s="31"/>
      <c r="CM25" s="41"/>
      <c r="CN25" s="31"/>
      <c r="CO25" s="31"/>
      <c r="CP25" s="31"/>
      <c r="CQ25" s="31"/>
      <c r="CR25" s="31"/>
    </row>
    <row r="26" spans="1:96" s="50" customFormat="1" ht="33.75" x14ac:dyDescent="0.25">
      <c r="A26" s="47" t="s">
        <v>125</v>
      </c>
      <c r="B26" s="48" t="s">
        <v>33</v>
      </c>
      <c r="C26" s="121" t="s">
        <v>34</v>
      </c>
      <c r="D26" s="121"/>
      <c r="E26" s="121"/>
      <c r="F26" s="47" t="s">
        <v>32</v>
      </c>
      <c r="G26" s="53">
        <v>4.1096320000000004</v>
      </c>
      <c r="H26" s="53"/>
      <c r="I26" s="53"/>
      <c r="J26" s="53"/>
      <c r="K26" s="53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6"/>
      <c r="CI26" s="40" t="s">
        <v>34</v>
      </c>
      <c r="CJ26" s="31"/>
      <c r="CK26" s="31"/>
      <c r="CL26" s="31"/>
      <c r="CM26" s="41"/>
      <c r="CN26" s="31"/>
      <c r="CO26" s="31"/>
      <c r="CP26" s="31"/>
      <c r="CQ26" s="31"/>
      <c r="CR26" s="31"/>
    </row>
    <row r="27" spans="1:96" s="31" customFormat="1" ht="45.75" x14ac:dyDescent="0.25">
      <c r="A27" s="37" t="s">
        <v>40</v>
      </c>
      <c r="B27" s="38" t="s">
        <v>61</v>
      </c>
      <c r="C27" s="120" t="s">
        <v>62</v>
      </c>
      <c r="D27" s="120"/>
      <c r="E27" s="120"/>
      <c r="F27" s="37" t="s">
        <v>43</v>
      </c>
      <c r="G27" s="42">
        <v>13.06</v>
      </c>
      <c r="H27" s="93">
        <v>20000</v>
      </c>
      <c r="I27" s="93">
        <f>H27*G27</f>
        <v>261200</v>
      </c>
      <c r="J27" s="93">
        <v>10000</v>
      </c>
      <c r="K27" s="93">
        <f>J27*G27</f>
        <v>130600</v>
      </c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CH27" s="36"/>
      <c r="CI27" s="40" t="s">
        <v>62</v>
      </c>
      <c r="CM27" s="41"/>
    </row>
    <row r="28" spans="1:96" s="31" customFormat="1" ht="34.5" x14ac:dyDescent="0.25">
      <c r="A28" s="37" t="s">
        <v>44</v>
      </c>
      <c r="B28" s="38" t="s">
        <v>64</v>
      </c>
      <c r="C28" s="120" t="s">
        <v>65</v>
      </c>
      <c r="D28" s="120"/>
      <c r="E28" s="120"/>
      <c r="F28" s="37" t="s">
        <v>43</v>
      </c>
      <c r="G28" s="42">
        <v>13.06</v>
      </c>
      <c r="H28" s="93">
        <v>60000</v>
      </c>
      <c r="I28" s="93">
        <f>H28*G28</f>
        <v>783600</v>
      </c>
      <c r="J28" s="93">
        <v>30000</v>
      </c>
      <c r="K28" s="93">
        <f>J28*G28</f>
        <v>391800</v>
      </c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CH28" s="36"/>
      <c r="CI28" s="40" t="s">
        <v>65</v>
      </c>
      <c r="CM28" s="41"/>
    </row>
    <row r="29" spans="1:96" s="50" customFormat="1" ht="45" x14ac:dyDescent="0.25">
      <c r="A29" s="47" t="s">
        <v>126</v>
      </c>
      <c r="B29" s="48" t="s">
        <v>102</v>
      </c>
      <c r="C29" s="121" t="s">
        <v>103</v>
      </c>
      <c r="D29" s="121"/>
      <c r="E29" s="121"/>
      <c r="F29" s="47" t="s">
        <v>50</v>
      </c>
      <c r="G29" s="54">
        <v>1306</v>
      </c>
      <c r="H29" s="54"/>
      <c r="I29" s="54"/>
      <c r="J29" s="54"/>
      <c r="K29" s="54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6"/>
      <c r="CI29" s="40" t="s">
        <v>103</v>
      </c>
      <c r="CJ29" s="31"/>
      <c r="CK29" s="31"/>
      <c r="CL29" s="31"/>
      <c r="CM29" s="41"/>
      <c r="CN29" s="31"/>
      <c r="CO29" s="31"/>
      <c r="CP29" s="31"/>
      <c r="CQ29" s="31"/>
      <c r="CR29" s="31"/>
    </row>
    <row r="30" spans="1:96" s="50" customFormat="1" ht="45" x14ac:dyDescent="0.25">
      <c r="A30" s="47" t="s">
        <v>127</v>
      </c>
      <c r="B30" s="48" t="s">
        <v>104</v>
      </c>
      <c r="C30" s="121" t="s">
        <v>70</v>
      </c>
      <c r="D30" s="121"/>
      <c r="E30" s="121"/>
      <c r="F30" s="47" t="s">
        <v>50</v>
      </c>
      <c r="G30" s="54">
        <v>1306</v>
      </c>
      <c r="H30" s="54"/>
      <c r="I30" s="54"/>
      <c r="J30" s="54"/>
      <c r="K30" s="54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6"/>
      <c r="CI30" s="40" t="s">
        <v>70</v>
      </c>
      <c r="CJ30" s="31"/>
      <c r="CK30" s="31"/>
      <c r="CL30" s="31"/>
      <c r="CM30" s="41"/>
      <c r="CN30" s="31"/>
      <c r="CO30" s="31"/>
      <c r="CP30" s="31"/>
      <c r="CQ30" s="31"/>
      <c r="CR30" s="31"/>
    </row>
    <row r="31" spans="1:96" s="31" customFormat="1" ht="15" x14ac:dyDescent="0.25">
      <c r="A31" s="126" t="s">
        <v>53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CH31" s="36" t="s">
        <v>53</v>
      </c>
      <c r="CM31" s="41"/>
    </row>
    <row r="32" spans="1:96" s="31" customFormat="1" ht="15" x14ac:dyDescent="0.25">
      <c r="A32" s="127" t="s">
        <v>155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CH32" s="36"/>
      <c r="CM32" s="41"/>
      <c r="CN32" s="43" t="s">
        <v>105</v>
      </c>
    </row>
    <row r="33" spans="1:96" s="31" customFormat="1" ht="15" x14ac:dyDescent="0.25">
      <c r="A33" s="127" t="s">
        <v>156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CH33" s="36"/>
      <c r="CM33" s="41"/>
      <c r="CN33" s="43" t="s">
        <v>106</v>
      </c>
    </row>
    <row r="34" spans="1:96" s="31" customFormat="1" ht="15" x14ac:dyDescent="0.25">
      <c r="A34" s="127" t="s">
        <v>157</v>
      </c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CH34" s="36"/>
      <c r="CM34" s="41"/>
      <c r="CN34" s="43" t="s">
        <v>107</v>
      </c>
    </row>
    <row r="35" spans="1:96" s="31" customFormat="1" ht="15" x14ac:dyDescent="0.25">
      <c r="A35" s="126" t="s">
        <v>108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CH35" s="36" t="s">
        <v>108</v>
      </c>
      <c r="CM35" s="41"/>
      <c r="CN35" s="43"/>
    </row>
    <row r="36" spans="1:96" s="31" customFormat="1" ht="15" x14ac:dyDescent="0.25">
      <c r="A36" s="119" t="s">
        <v>55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CH36" s="36"/>
      <c r="CM36" s="41"/>
      <c r="CN36" s="43" t="s">
        <v>55</v>
      </c>
    </row>
    <row r="37" spans="1:96" s="31" customFormat="1" ht="34.5" x14ac:dyDescent="0.25">
      <c r="A37" s="37" t="s">
        <v>56</v>
      </c>
      <c r="B37" s="38" t="s">
        <v>41</v>
      </c>
      <c r="C37" s="120" t="s">
        <v>42</v>
      </c>
      <c r="D37" s="120"/>
      <c r="E37" s="120"/>
      <c r="F37" s="37" t="s">
        <v>43</v>
      </c>
      <c r="G37" s="42">
        <v>2.96</v>
      </c>
      <c r="H37" s="93">
        <v>20000</v>
      </c>
      <c r="I37" s="93">
        <f>H37*G37</f>
        <v>59200</v>
      </c>
      <c r="J37" s="93">
        <v>10000</v>
      </c>
      <c r="K37" s="93">
        <f>J37*G37</f>
        <v>29600</v>
      </c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CH37" s="36"/>
      <c r="CI37" s="40" t="s">
        <v>42</v>
      </c>
      <c r="CM37" s="41"/>
      <c r="CN37" s="43"/>
    </row>
    <row r="38" spans="1:96" s="31" customFormat="1" ht="34.5" x14ac:dyDescent="0.25">
      <c r="A38" s="37" t="s">
        <v>57</v>
      </c>
      <c r="B38" s="38" t="s">
        <v>45</v>
      </c>
      <c r="C38" s="120" t="s">
        <v>46</v>
      </c>
      <c r="D38" s="120"/>
      <c r="E38" s="120"/>
      <c r="F38" s="37" t="s">
        <v>43</v>
      </c>
      <c r="G38" s="42">
        <v>-2.96</v>
      </c>
      <c r="H38" s="93">
        <v>8000</v>
      </c>
      <c r="I38" s="93">
        <f>H38*G38</f>
        <v>-23680</v>
      </c>
      <c r="J38" s="93">
        <v>4000</v>
      </c>
      <c r="K38" s="93">
        <f>J38*G38</f>
        <v>-11840</v>
      </c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CH38" s="36"/>
      <c r="CI38" s="40" t="s">
        <v>46</v>
      </c>
      <c r="CM38" s="41"/>
      <c r="CN38" s="43"/>
    </row>
    <row r="39" spans="1:96" s="50" customFormat="1" ht="45" x14ac:dyDescent="0.25">
      <c r="A39" s="47" t="s">
        <v>128</v>
      </c>
      <c r="B39" s="48" t="s">
        <v>48</v>
      </c>
      <c r="C39" s="121" t="s">
        <v>49</v>
      </c>
      <c r="D39" s="121"/>
      <c r="E39" s="121"/>
      <c r="F39" s="47" t="s">
        <v>50</v>
      </c>
      <c r="G39" s="54">
        <v>296</v>
      </c>
      <c r="H39" s="54"/>
      <c r="I39" s="54"/>
      <c r="J39" s="54"/>
      <c r="K39" s="54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6"/>
      <c r="CI39" s="40" t="s">
        <v>49</v>
      </c>
      <c r="CJ39" s="31"/>
      <c r="CK39" s="31"/>
      <c r="CL39" s="31"/>
      <c r="CM39" s="41"/>
      <c r="CN39" s="43"/>
      <c r="CO39" s="31"/>
      <c r="CP39" s="31"/>
      <c r="CQ39" s="31"/>
      <c r="CR39" s="31"/>
    </row>
    <row r="40" spans="1:96" s="50" customFormat="1" ht="45" x14ac:dyDescent="0.25">
      <c r="A40" s="47" t="s">
        <v>129</v>
      </c>
      <c r="B40" s="48" t="s">
        <v>51</v>
      </c>
      <c r="C40" s="121" t="s">
        <v>52</v>
      </c>
      <c r="D40" s="121"/>
      <c r="E40" s="121"/>
      <c r="F40" s="47" t="s">
        <v>50</v>
      </c>
      <c r="G40" s="54">
        <v>296</v>
      </c>
      <c r="H40" s="54"/>
      <c r="I40" s="54"/>
      <c r="J40" s="54"/>
      <c r="K40" s="54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6"/>
      <c r="CI40" s="40" t="s">
        <v>52</v>
      </c>
      <c r="CJ40" s="31"/>
      <c r="CK40" s="31"/>
      <c r="CL40" s="31"/>
      <c r="CM40" s="41"/>
      <c r="CN40" s="43"/>
      <c r="CO40" s="31"/>
      <c r="CP40" s="31"/>
      <c r="CQ40" s="31"/>
      <c r="CR40" s="31"/>
    </row>
    <row r="41" spans="1:96" s="31" customFormat="1" ht="15" x14ac:dyDescent="0.25">
      <c r="A41" s="119" t="s">
        <v>59</v>
      </c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CH41" s="36"/>
      <c r="CM41" s="41"/>
      <c r="CN41" s="43" t="s">
        <v>59</v>
      </c>
    </row>
    <row r="42" spans="1:96" s="31" customFormat="1" ht="42" customHeight="1" x14ac:dyDescent="0.25">
      <c r="A42" s="37" t="s">
        <v>60</v>
      </c>
      <c r="B42" s="38" t="s">
        <v>61</v>
      </c>
      <c r="C42" s="120" t="s">
        <v>62</v>
      </c>
      <c r="D42" s="120"/>
      <c r="E42" s="120"/>
      <c r="F42" s="37" t="s">
        <v>43</v>
      </c>
      <c r="G42" s="42">
        <v>0.24</v>
      </c>
      <c r="H42" s="93">
        <v>20000</v>
      </c>
      <c r="I42" s="93">
        <f>H42*G42</f>
        <v>4800</v>
      </c>
      <c r="J42" s="93">
        <v>10000</v>
      </c>
      <c r="K42" s="93">
        <f>J42*G42</f>
        <v>2400</v>
      </c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CH42" s="36"/>
      <c r="CI42" s="40" t="s">
        <v>62</v>
      </c>
      <c r="CM42" s="41"/>
      <c r="CN42" s="43"/>
    </row>
    <row r="43" spans="1:96" s="31" customFormat="1" ht="34.5" x14ac:dyDescent="0.25">
      <c r="A43" s="37" t="s">
        <v>63</v>
      </c>
      <c r="B43" s="38" t="s">
        <v>64</v>
      </c>
      <c r="C43" s="120" t="s">
        <v>65</v>
      </c>
      <c r="D43" s="120"/>
      <c r="E43" s="120"/>
      <c r="F43" s="37" t="s">
        <v>43</v>
      </c>
      <c r="G43" s="42">
        <v>0.24</v>
      </c>
      <c r="H43" s="93">
        <v>80000</v>
      </c>
      <c r="I43" s="93">
        <f>H43*G43</f>
        <v>19200</v>
      </c>
      <c r="J43" s="93">
        <v>40000</v>
      </c>
      <c r="K43" s="93">
        <f>J43*G43</f>
        <v>9600</v>
      </c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CH43" s="36"/>
      <c r="CI43" s="40" t="s">
        <v>65</v>
      </c>
      <c r="CM43" s="41"/>
      <c r="CN43" s="43"/>
    </row>
    <row r="44" spans="1:96" s="50" customFormat="1" ht="45" x14ac:dyDescent="0.25">
      <c r="A44" s="47" t="s">
        <v>130</v>
      </c>
      <c r="B44" s="48" t="s">
        <v>67</v>
      </c>
      <c r="C44" s="121" t="s">
        <v>68</v>
      </c>
      <c r="D44" s="121"/>
      <c r="E44" s="121"/>
      <c r="F44" s="47" t="s">
        <v>50</v>
      </c>
      <c r="G44" s="54">
        <v>24</v>
      </c>
      <c r="H44" s="54"/>
      <c r="I44" s="54"/>
      <c r="J44" s="54"/>
      <c r="K44" s="54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6"/>
      <c r="CI44" s="40" t="s">
        <v>68</v>
      </c>
      <c r="CJ44" s="31"/>
      <c r="CK44" s="31"/>
      <c r="CL44" s="31"/>
      <c r="CM44" s="41"/>
      <c r="CN44" s="43"/>
      <c r="CO44" s="31"/>
      <c r="CP44" s="31"/>
      <c r="CQ44" s="31"/>
      <c r="CR44" s="31"/>
    </row>
    <row r="45" spans="1:96" s="50" customFormat="1" ht="45" x14ac:dyDescent="0.25">
      <c r="A45" s="47" t="s">
        <v>131</v>
      </c>
      <c r="B45" s="48" t="s">
        <v>69</v>
      </c>
      <c r="C45" s="121" t="s">
        <v>70</v>
      </c>
      <c r="D45" s="121"/>
      <c r="E45" s="121"/>
      <c r="F45" s="47" t="s">
        <v>50</v>
      </c>
      <c r="G45" s="54">
        <v>24</v>
      </c>
      <c r="H45" s="54"/>
      <c r="I45" s="54"/>
      <c r="J45" s="54"/>
      <c r="K45" s="54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6"/>
      <c r="CI45" s="40" t="s">
        <v>70</v>
      </c>
      <c r="CJ45" s="31"/>
      <c r="CK45" s="31"/>
      <c r="CL45" s="31"/>
      <c r="CM45" s="41"/>
      <c r="CN45" s="43"/>
      <c r="CO45" s="31"/>
      <c r="CP45" s="31"/>
      <c r="CQ45" s="31"/>
      <c r="CR45" s="31"/>
    </row>
    <row r="46" spans="1:96" s="31" customFormat="1" ht="15" x14ac:dyDescent="0.25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CH46" s="36"/>
      <c r="CM46" s="41"/>
      <c r="CN46" s="43" t="s">
        <v>71</v>
      </c>
    </row>
    <row r="47" spans="1:96" s="31" customFormat="1" ht="34.5" x14ac:dyDescent="0.25">
      <c r="A47" s="37" t="s">
        <v>72</v>
      </c>
      <c r="B47" s="38" t="s">
        <v>41</v>
      </c>
      <c r="C47" s="120" t="s">
        <v>42</v>
      </c>
      <c r="D47" s="120"/>
      <c r="E47" s="120"/>
      <c r="F47" s="37" t="s">
        <v>43</v>
      </c>
      <c r="G47" s="42">
        <v>0.24</v>
      </c>
      <c r="H47" s="93">
        <v>20000</v>
      </c>
      <c r="I47" s="93">
        <f>H47*G47</f>
        <v>4800</v>
      </c>
      <c r="J47" s="93">
        <v>10000</v>
      </c>
      <c r="K47" s="93">
        <f>J47*G47</f>
        <v>2400</v>
      </c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CH47" s="36"/>
      <c r="CI47" s="40" t="s">
        <v>42</v>
      </c>
      <c r="CM47" s="41"/>
      <c r="CN47" s="43"/>
    </row>
    <row r="48" spans="1:96" s="31" customFormat="1" ht="34.5" x14ac:dyDescent="0.25">
      <c r="A48" s="37" t="s">
        <v>73</v>
      </c>
      <c r="B48" s="38" t="s">
        <v>45</v>
      </c>
      <c r="C48" s="120" t="s">
        <v>46</v>
      </c>
      <c r="D48" s="120"/>
      <c r="E48" s="120"/>
      <c r="F48" s="37" t="s">
        <v>43</v>
      </c>
      <c r="G48" s="42">
        <v>0.24</v>
      </c>
      <c r="H48" s="93">
        <v>60000</v>
      </c>
      <c r="I48" s="93">
        <f>H48*G48</f>
        <v>14400</v>
      </c>
      <c r="J48" s="93">
        <v>30000</v>
      </c>
      <c r="K48" s="93">
        <f>J48*G48</f>
        <v>7200</v>
      </c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CH48" s="36"/>
      <c r="CI48" s="40" t="s">
        <v>46</v>
      </c>
      <c r="CM48" s="41"/>
      <c r="CN48" s="43"/>
    </row>
    <row r="49" spans="1:96" s="50" customFormat="1" ht="45" x14ac:dyDescent="0.25">
      <c r="A49" s="47" t="s">
        <v>132</v>
      </c>
      <c r="B49" s="48" t="s">
        <v>48</v>
      </c>
      <c r="C49" s="121" t="s">
        <v>49</v>
      </c>
      <c r="D49" s="121"/>
      <c r="E49" s="121"/>
      <c r="F49" s="47" t="s">
        <v>50</v>
      </c>
      <c r="G49" s="54">
        <v>24</v>
      </c>
      <c r="H49" s="54"/>
      <c r="I49" s="54"/>
      <c r="J49" s="54"/>
      <c r="K49" s="54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6"/>
      <c r="CI49" s="40" t="s">
        <v>49</v>
      </c>
      <c r="CJ49" s="31"/>
      <c r="CK49" s="31"/>
      <c r="CL49" s="31"/>
      <c r="CM49" s="41"/>
      <c r="CN49" s="43"/>
      <c r="CO49" s="31"/>
      <c r="CP49" s="31"/>
      <c r="CQ49" s="31"/>
      <c r="CR49" s="31"/>
    </row>
    <row r="50" spans="1:96" s="50" customFormat="1" ht="45" x14ac:dyDescent="0.25">
      <c r="A50" s="47" t="s">
        <v>133</v>
      </c>
      <c r="B50" s="48" t="s">
        <v>51</v>
      </c>
      <c r="C50" s="121" t="s">
        <v>52</v>
      </c>
      <c r="D50" s="121"/>
      <c r="E50" s="121"/>
      <c r="F50" s="47" t="s">
        <v>50</v>
      </c>
      <c r="G50" s="54">
        <v>24</v>
      </c>
      <c r="H50" s="54"/>
      <c r="I50" s="54"/>
      <c r="J50" s="54"/>
      <c r="K50" s="54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6"/>
      <c r="CI50" s="40" t="s">
        <v>52</v>
      </c>
      <c r="CJ50" s="31"/>
      <c r="CK50" s="31"/>
      <c r="CL50" s="31"/>
      <c r="CM50" s="41"/>
      <c r="CN50" s="43"/>
      <c r="CO50" s="31"/>
      <c r="CP50" s="31"/>
      <c r="CQ50" s="31"/>
      <c r="CR50" s="31"/>
    </row>
    <row r="51" spans="1:96" s="31" customFormat="1" ht="15" x14ac:dyDescent="0.25">
      <c r="A51" s="119" t="s">
        <v>109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CH51" s="36"/>
      <c r="CM51" s="41"/>
      <c r="CN51" s="43" t="s">
        <v>109</v>
      </c>
    </row>
    <row r="52" spans="1:96" s="31" customFormat="1" ht="45.75" x14ac:dyDescent="0.25">
      <c r="A52" s="37" t="s">
        <v>75</v>
      </c>
      <c r="B52" s="38" t="s">
        <v>61</v>
      </c>
      <c r="C52" s="120" t="s">
        <v>62</v>
      </c>
      <c r="D52" s="120"/>
      <c r="E52" s="120"/>
      <c r="F52" s="37" t="s">
        <v>43</v>
      </c>
      <c r="G52" s="42">
        <v>0.16</v>
      </c>
      <c r="H52" s="93">
        <v>20000</v>
      </c>
      <c r="I52" s="93">
        <f>H52*G52</f>
        <v>3200</v>
      </c>
      <c r="J52" s="93">
        <v>10000</v>
      </c>
      <c r="K52" s="93">
        <f>J52*G52</f>
        <v>1600</v>
      </c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CH52" s="36"/>
      <c r="CI52" s="40" t="s">
        <v>62</v>
      </c>
      <c r="CM52" s="41"/>
      <c r="CN52" s="43"/>
    </row>
    <row r="53" spans="1:96" s="31" customFormat="1" ht="34.5" x14ac:dyDescent="0.25">
      <c r="A53" s="37" t="s">
        <v>76</v>
      </c>
      <c r="B53" s="38" t="s">
        <v>64</v>
      </c>
      <c r="C53" s="120" t="s">
        <v>65</v>
      </c>
      <c r="D53" s="120"/>
      <c r="E53" s="120"/>
      <c r="F53" s="37" t="s">
        <v>43</v>
      </c>
      <c r="G53" s="42">
        <v>0.16</v>
      </c>
      <c r="H53" s="93">
        <v>60000</v>
      </c>
      <c r="I53" s="93">
        <f>H53*G53</f>
        <v>9600</v>
      </c>
      <c r="J53" s="93">
        <v>30000</v>
      </c>
      <c r="K53" s="93">
        <f>J53*G53</f>
        <v>4800</v>
      </c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CH53" s="36"/>
      <c r="CI53" s="40" t="s">
        <v>65</v>
      </c>
      <c r="CM53" s="41"/>
      <c r="CN53" s="43"/>
    </row>
    <row r="54" spans="1:96" s="50" customFormat="1" ht="45" x14ac:dyDescent="0.25">
      <c r="A54" s="47" t="s">
        <v>134</v>
      </c>
      <c r="B54" s="48" t="s">
        <v>67</v>
      </c>
      <c r="C54" s="121" t="s">
        <v>68</v>
      </c>
      <c r="D54" s="121"/>
      <c r="E54" s="121"/>
      <c r="F54" s="47" t="s">
        <v>50</v>
      </c>
      <c r="G54" s="54">
        <v>16</v>
      </c>
      <c r="H54" s="54"/>
      <c r="I54" s="54"/>
      <c r="J54" s="54"/>
      <c r="K54" s="54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6"/>
      <c r="CI54" s="40" t="s">
        <v>68</v>
      </c>
      <c r="CJ54" s="31"/>
      <c r="CK54" s="31"/>
      <c r="CL54" s="31"/>
      <c r="CM54" s="41"/>
      <c r="CN54" s="43"/>
      <c r="CO54" s="31"/>
      <c r="CP54" s="31"/>
      <c r="CQ54" s="31"/>
      <c r="CR54" s="31"/>
    </row>
    <row r="55" spans="1:96" s="50" customFormat="1" ht="45" x14ac:dyDescent="0.25">
      <c r="A55" s="47" t="s">
        <v>135</v>
      </c>
      <c r="B55" s="48" t="s">
        <v>69</v>
      </c>
      <c r="C55" s="121" t="s">
        <v>70</v>
      </c>
      <c r="D55" s="121"/>
      <c r="E55" s="121"/>
      <c r="F55" s="47" t="s">
        <v>50</v>
      </c>
      <c r="G55" s="54">
        <v>16</v>
      </c>
      <c r="H55" s="54"/>
      <c r="I55" s="54"/>
      <c r="J55" s="54"/>
      <c r="K55" s="54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6"/>
      <c r="CI55" s="40" t="s">
        <v>70</v>
      </c>
      <c r="CJ55" s="31"/>
      <c r="CK55" s="31"/>
      <c r="CL55" s="31"/>
      <c r="CM55" s="41"/>
      <c r="CN55" s="43"/>
      <c r="CO55" s="31"/>
      <c r="CP55" s="31"/>
      <c r="CQ55" s="31"/>
      <c r="CR55" s="31"/>
    </row>
    <row r="56" spans="1:96" s="31" customFormat="1" ht="45.75" x14ac:dyDescent="0.25">
      <c r="A56" s="37" t="s">
        <v>77</v>
      </c>
      <c r="B56" s="38" t="s">
        <v>78</v>
      </c>
      <c r="C56" s="120" t="s">
        <v>79</v>
      </c>
      <c r="D56" s="120"/>
      <c r="E56" s="120"/>
      <c r="F56" s="37" t="s">
        <v>80</v>
      </c>
      <c r="G56" s="42">
        <v>0.08</v>
      </c>
      <c r="H56" s="93">
        <v>20000</v>
      </c>
      <c r="I56" s="93">
        <f>H56*G56</f>
        <v>1600</v>
      </c>
      <c r="J56" s="93">
        <v>10000</v>
      </c>
      <c r="K56" s="93">
        <f>J56*G56</f>
        <v>800</v>
      </c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CH56" s="36"/>
      <c r="CI56" s="40" t="s">
        <v>79</v>
      </c>
      <c r="CM56" s="41"/>
      <c r="CN56" s="43"/>
    </row>
    <row r="57" spans="1:96" s="31" customFormat="1" ht="34.5" x14ac:dyDescent="0.25">
      <c r="A57" s="37" t="s">
        <v>81</v>
      </c>
      <c r="B57" s="38" t="s">
        <v>82</v>
      </c>
      <c r="C57" s="120" t="s">
        <v>83</v>
      </c>
      <c r="D57" s="120"/>
      <c r="E57" s="120"/>
      <c r="F57" s="37" t="s">
        <v>80</v>
      </c>
      <c r="G57" s="42">
        <v>-0.08</v>
      </c>
      <c r="H57" s="93">
        <v>10000</v>
      </c>
      <c r="I57" s="93">
        <f>H57*G57</f>
        <v>-800</v>
      </c>
      <c r="J57" s="93">
        <v>5000</v>
      </c>
      <c r="K57" s="93">
        <f>J57*G57</f>
        <v>-400</v>
      </c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CH57" s="36"/>
      <c r="CI57" s="40" t="s">
        <v>83</v>
      </c>
      <c r="CM57" s="41"/>
      <c r="CN57" s="43"/>
    </row>
    <row r="58" spans="1:96" s="31" customFormat="1" ht="33.75" x14ac:dyDescent="0.25">
      <c r="A58" s="37" t="s">
        <v>85</v>
      </c>
      <c r="B58" s="38" t="s">
        <v>86</v>
      </c>
      <c r="C58" s="120" t="s">
        <v>87</v>
      </c>
      <c r="D58" s="120"/>
      <c r="E58" s="120"/>
      <c r="F58" s="37" t="s">
        <v>88</v>
      </c>
      <c r="G58" s="44">
        <v>2.317E-3</v>
      </c>
      <c r="H58" s="93">
        <v>200000</v>
      </c>
      <c r="I58" s="93">
        <f>H58*G58</f>
        <v>463.40000000000003</v>
      </c>
      <c r="J58" s="93">
        <v>100000</v>
      </c>
      <c r="K58" s="93">
        <f>J58*G58</f>
        <v>231.70000000000002</v>
      </c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CH58" s="36"/>
      <c r="CI58" s="40" t="s">
        <v>87</v>
      </c>
      <c r="CM58" s="41"/>
      <c r="CN58" s="43"/>
    </row>
    <row r="59" spans="1:96" s="31" customFormat="1" ht="15" x14ac:dyDescent="0.25">
      <c r="A59" s="119" t="s">
        <v>89</v>
      </c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CH59" s="36"/>
      <c r="CM59" s="41"/>
      <c r="CN59" s="43" t="s">
        <v>89</v>
      </c>
    </row>
    <row r="60" spans="1:96" s="31" customFormat="1" ht="45.75" x14ac:dyDescent="0.25">
      <c r="A60" s="37" t="s">
        <v>90</v>
      </c>
      <c r="B60" s="38" t="s">
        <v>61</v>
      </c>
      <c r="C60" s="120" t="s">
        <v>62</v>
      </c>
      <c r="D60" s="120"/>
      <c r="E60" s="120"/>
      <c r="F60" s="37" t="s">
        <v>43</v>
      </c>
      <c r="G60" s="42">
        <v>0.18</v>
      </c>
      <c r="H60" s="93">
        <v>20000</v>
      </c>
      <c r="I60" s="93">
        <f>H60*G60</f>
        <v>3600</v>
      </c>
      <c r="J60" s="93">
        <v>10000</v>
      </c>
      <c r="K60" s="93">
        <f>J60*G60</f>
        <v>1800</v>
      </c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CH60" s="36"/>
      <c r="CI60" s="40" t="s">
        <v>62</v>
      </c>
      <c r="CM60" s="41"/>
      <c r="CN60" s="43"/>
    </row>
    <row r="61" spans="1:96" s="31" customFormat="1" ht="34.5" x14ac:dyDescent="0.25">
      <c r="A61" s="37" t="s">
        <v>91</v>
      </c>
      <c r="B61" s="38" t="s">
        <v>64</v>
      </c>
      <c r="C61" s="120" t="s">
        <v>65</v>
      </c>
      <c r="D61" s="120"/>
      <c r="E61" s="120"/>
      <c r="F61" s="37" t="s">
        <v>43</v>
      </c>
      <c r="G61" s="42">
        <v>0.18</v>
      </c>
      <c r="H61" s="93">
        <v>60000</v>
      </c>
      <c r="I61" s="93">
        <f>H61*G61</f>
        <v>10800</v>
      </c>
      <c r="J61" s="93">
        <v>30000</v>
      </c>
      <c r="K61" s="93">
        <f>J61*G61</f>
        <v>5400</v>
      </c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CH61" s="36"/>
      <c r="CI61" s="40" t="s">
        <v>65</v>
      </c>
      <c r="CM61" s="41"/>
      <c r="CN61" s="43"/>
    </row>
    <row r="62" spans="1:96" s="50" customFormat="1" ht="45" x14ac:dyDescent="0.25">
      <c r="A62" s="47" t="s">
        <v>136</v>
      </c>
      <c r="B62" s="48" t="s">
        <v>67</v>
      </c>
      <c r="C62" s="121" t="s">
        <v>68</v>
      </c>
      <c r="D62" s="121"/>
      <c r="E62" s="121"/>
      <c r="F62" s="47" t="s">
        <v>50</v>
      </c>
      <c r="G62" s="54">
        <v>18</v>
      </c>
      <c r="H62" s="54"/>
      <c r="I62" s="54"/>
      <c r="J62" s="54"/>
      <c r="K62" s="54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6"/>
      <c r="CI62" s="40" t="s">
        <v>68</v>
      </c>
      <c r="CJ62" s="31"/>
      <c r="CK62" s="31"/>
      <c r="CL62" s="31"/>
      <c r="CM62" s="41"/>
      <c r="CN62" s="43"/>
      <c r="CO62" s="31"/>
      <c r="CP62" s="31"/>
      <c r="CQ62" s="31"/>
      <c r="CR62" s="31"/>
    </row>
    <row r="63" spans="1:96" s="50" customFormat="1" ht="45" x14ac:dyDescent="0.25">
      <c r="A63" s="47" t="s">
        <v>137</v>
      </c>
      <c r="B63" s="48" t="s">
        <v>69</v>
      </c>
      <c r="C63" s="121" t="s">
        <v>70</v>
      </c>
      <c r="D63" s="121"/>
      <c r="E63" s="121"/>
      <c r="F63" s="47" t="s">
        <v>50</v>
      </c>
      <c r="G63" s="54">
        <v>18</v>
      </c>
      <c r="H63" s="54"/>
      <c r="I63" s="54"/>
      <c r="J63" s="54"/>
      <c r="K63" s="54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6"/>
      <c r="CI63" s="40" t="s">
        <v>70</v>
      </c>
      <c r="CJ63" s="31"/>
      <c r="CK63" s="31"/>
      <c r="CL63" s="31"/>
      <c r="CM63" s="41"/>
      <c r="CN63" s="43"/>
      <c r="CO63" s="31"/>
      <c r="CP63" s="31"/>
      <c r="CQ63" s="31"/>
      <c r="CR63" s="31"/>
    </row>
    <row r="64" spans="1:96" s="31" customFormat="1" ht="45.75" x14ac:dyDescent="0.25">
      <c r="A64" s="37" t="s">
        <v>92</v>
      </c>
      <c r="B64" s="38" t="s">
        <v>78</v>
      </c>
      <c r="C64" s="120" t="s">
        <v>79</v>
      </c>
      <c r="D64" s="120"/>
      <c r="E64" s="120"/>
      <c r="F64" s="37" t="s">
        <v>80</v>
      </c>
      <c r="G64" s="42">
        <v>0.18</v>
      </c>
      <c r="H64" s="93">
        <v>20000</v>
      </c>
      <c r="I64" s="93">
        <f>H64*G64</f>
        <v>3600</v>
      </c>
      <c r="J64" s="93">
        <v>10000</v>
      </c>
      <c r="K64" s="93">
        <f>J64*G64</f>
        <v>1800</v>
      </c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CH64" s="36"/>
      <c r="CI64" s="40" t="s">
        <v>79</v>
      </c>
      <c r="CM64" s="41"/>
      <c r="CN64" s="43"/>
    </row>
    <row r="65" spans="1:96" s="31" customFormat="1" ht="34.5" x14ac:dyDescent="0.25">
      <c r="A65" s="37" t="s">
        <v>93</v>
      </c>
      <c r="B65" s="38" t="s">
        <v>82</v>
      </c>
      <c r="C65" s="120" t="s">
        <v>83</v>
      </c>
      <c r="D65" s="120"/>
      <c r="E65" s="120"/>
      <c r="F65" s="37" t="s">
        <v>80</v>
      </c>
      <c r="G65" s="42">
        <v>-0.18</v>
      </c>
      <c r="H65" s="93">
        <v>10000</v>
      </c>
      <c r="I65" s="93">
        <f>H65*G65</f>
        <v>-1800</v>
      </c>
      <c r="J65" s="93">
        <v>5000</v>
      </c>
      <c r="K65" s="93">
        <f>J65*G65</f>
        <v>-900</v>
      </c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CH65" s="36"/>
      <c r="CI65" s="40" t="s">
        <v>83</v>
      </c>
      <c r="CM65" s="41"/>
      <c r="CN65" s="43"/>
    </row>
    <row r="66" spans="1:96" s="31" customFormat="1" ht="33.75" x14ac:dyDescent="0.25">
      <c r="A66" s="37" t="s">
        <v>94</v>
      </c>
      <c r="B66" s="38" t="s">
        <v>86</v>
      </c>
      <c r="C66" s="120" t="s">
        <v>87</v>
      </c>
      <c r="D66" s="120"/>
      <c r="E66" s="120"/>
      <c r="F66" s="37" t="s">
        <v>88</v>
      </c>
      <c r="G66" s="44">
        <v>4.0860000000000002E-3</v>
      </c>
      <c r="H66" s="93">
        <v>200000</v>
      </c>
      <c r="I66" s="93">
        <f>H66*G66</f>
        <v>817.2</v>
      </c>
      <c r="J66" s="93">
        <v>100000</v>
      </c>
      <c r="K66" s="93">
        <f>J66*G66</f>
        <v>408.6</v>
      </c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CH66" s="36"/>
      <c r="CI66" s="40" t="s">
        <v>87</v>
      </c>
      <c r="CM66" s="41"/>
      <c r="CN66" s="43"/>
    </row>
    <row r="67" spans="1:96" s="31" customFormat="1" ht="15" x14ac:dyDescent="0.25">
      <c r="A67" s="119" t="s">
        <v>110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CH67" s="36"/>
      <c r="CM67" s="41"/>
      <c r="CN67" s="43" t="s">
        <v>110</v>
      </c>
    </row>
    <row r="68" spans="1:96" s="31" customFormat="1" ht="34.5" x14ac:dyDescent="0.25">
      <c r="A68" s="37" t="s">
        <v>96</v>
      </c>
      <c r="B68" s="38" t="s">
        <v>41</v>
      </c>
      <c r="C68" s="120" t="s">
        <v>42</v>
      </c>
      <c r="D68" s="120"/>
      <c r="E68" s="120"/>
      <c r="F68" s="37" t="s">
        <v>43</v>
      </c>
      <c r="G68" s="42">
        <v>0.04</v>
      </c>
      <c r="H68" s="93">
        <v>20000</v>
      </c>
      <c r="I68" s="93">
        <f>H68*G68</f>
        <v>800</v>
      </c>
      <c r="J68" s="93">
        <v>10000</v>
      </c>
      <c r="K68" s="93">
        <f>J68*G68</f>
        <v>400</v>
      </c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CH68" s="36"/>
      <c r="CI68" s="40" t="s">
        <v>42</v>
      </c>
      <c r="CM68" s="41"/>
      <c r="CN68" s="43"/>
    </row>
    <row r="69" spans="1:96" s="31" customFormat="1" ht="34.5" x14ac:dyDescent="0.25">
      <c r="A69" s="37" t="s">
        <v>97</v>
      </c>
      <c r="B69" s="38" t="s">
        <v>45</v>
      </c>
      <c r="C69" s="120" t="s">
        <v>46</v>
      </c>
      <c r="D69" s="120"/>
      <c r="E69" s="120"/>
      <c r="F69" s="37" t="s">
        <v>43</v>
      </c>
      <c r="G69" s="42">
        <v>0.04</v>
      </c>
      <c r="H69" s="93">
        <v>60000</v>
      </c>
      <c r="I69" s="93">
        <f>H69*G69</f>
        <v>2400</v>
      </c>
      <c r="J69" s="93">
        <v>30000</v>
      </c>
      <c r="K69" s="93">
        <f>J69*G69</f>
        <v>1200</v>
      </c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CH69" s="36"/>
      <c r="CI69" s="40" t="s">
        <v>46</v>
      </c>
      <c r="CM69" s="41"/>
      <c r="CN69" s="43"/>
    </row>
    <row r="70" spans="1:96" s="50" customFormat="1" ht="45" x14ac:dyDescent="0.25">
      <c r="A70" s="47" t="s">
        <v>138</v>
      </c>
      <c r="B70" s="48" t="s">
        <v>48</v>
      </c>
      <c r="C70" s="121" t="s">
        <v>49</v>
      </c>
      <c r="D70" s="121"/>
      <c r="E70" s="121"/>
      <c r="F70" s="47" t="s">
        <v>50</v>
      </c>
      <c r="G70" s="54">
        <v>4</v>
      </c>
      <c r="H70" s="54"/>
      <c r="I70" s="54"/>
      <c r="J70" s="54"/>
      <c r="K70" s="54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6"/>
      <c r="CI70" s="40" t="s">
        <v>49</v>
      </c>
      <c r="CJ70" s="31"/>
      <c r="CK70" s="31"/>
      <c r="CL70" s="31"/>
      <c r="CM70" s="41"/>
      <c r="CN70" s="43"/>
      <c r="CO70" s="31"/>
      <c r="CP70" s="31"/>
      <c r="CQ70" s="31"/>
      <c r="CR70" s="31"/>
    </row>
    <row r="71" spans="1:96" s="50" customFormat="1" ht="45" x14ac:dyDescent="0.25">
      <c r="A71" s="47" t="s">
        <v>139</v>
      </c>
      <c r="B71" s="48" t="s">
        <v>51</v>
      </c>
      <c r="C71" s="121" t="s">
        <v>52</v>
      </c>
      <c r="D71" s="121"/>
      <c r="E71" s="121"/>
      <c r="F71" s="47" t="s">
        <v>50</v>
      </c>
      <c r="G71" s="54">
        <v>4</v>
      </c>
      <c r="H71" s="54"/>
      <c r="I71" s="54"/>
      <c r="J71" s="54"/>
      <c r="K71" s="54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6"/>
      <c r="CI71" s="40" t="s">
        <v>52</v>
      </c>
      <c r="CJ71" s="31"/>
      <c r="CK71" s="31"/>
      <c r="CL71" s="31"/>
      <c r="CM71" s="41"/>
      <c r="CN71" s="43"/>
      <c r="CO71" s="31"/>
      <c r="CP71" s="31"/>
      <c r="CQ71" s="31"/>
      <c r="CR71" s="31"/>
    </row>
    <row r="72" spans="1:96" s="31" customFormat="1" ht="15" x14ac:dyDescent="0.25">
      <c r="A72" s="119" t="s">
        <v>95</v>
      </c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CH72" s="36"/>
      <c r="CM72" s="41"/>
      <c r="CN72" s="43" t="s">
        <v>95</v>
      </c>
    </row>
    <row r="73" spans="1:96" s="31" customFormat="1" ht="34.5" x14ac:dyDescent="0.25">
      <c r="A73" s="37" t="s">
        <v>111</v>
      </c>
      <c r="B73" s="94" t="s">
        <v>41</v>
      </c>
      <c r="C73" s="125" t="s">
        <v>42</v>
      </c>
      <c r="D73" s="125"/>
      <c r="E73" s="125"/>
      <c r="F73" s="95" t="s">
        <v>43</v>
      </c>
      <c r="G73" s="96">
        <v>0.24</v>
      </c>
      <c r="H73" s="97">
        <v>20000</v>
      </c>
      <c r="I73" s="97">
        <f>H73*G73</f>
        <v>4800</v>
      </c>
      <c r="J73" s="97">
        <v>10000</v>
      </c>
      <c r="K73" s="97">
        <f>J73*G73</f>
        <v>2400</v>
      </c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CH73" s="36"/>
      <c r="CI73" s="40" t="s">
        <v>42</v>
      </c>
      <c r="CM73" s="41"/>
      <c r="CN73" s="43"/>
    </row>
    <row r="74" spans="1:96" s="31" customFormat="1" ht="34.5" x14ac:dyDescent="0.25">
      <c r="A74" s="37" t="s">
        <v>112</v>
      </c>
      <c r="B74" s="94" t="s">
        <v>45</v>
      </c>
      <c r="C74" s="125" t="s">
        <v>46</v>
      </c>
      <c r="D74" s="125"/>
      <c r="E74" s="125"/>
      <c r="F74" s="95" t="s">
        <v>43</v>
      </c>
      <c r="G74" s="96">
        <v>0.24</v>
      </c>
      <c r="H74" s="97">
        <v>20000</v>
      </c>
      <c r="I74" s="97">
        <f>H74*G74</f>
        <v>4800</v>
      </c>
      <c r="J74" s="97">
        <v>10000</v>
      </c>
      <c r="K74" s="97">
        <f>J74*G74</f>
        <v>2400</v>
      </c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CH74" s="36"/>
      <c r="CI74" s="40" t="s">
        <v>46</v>
      </c>
      <c r="CM74" s="41"/>
      <c r="CN74" s="43"/>
    </row>
    <row r="75" spans="1:96" s="50" customFormat="1" ht="45" x14ac:dyDescent="0.25">
      <c r="A75" s="47" t="s">
        <v>140</v>
      </c>
      <c r="B75" s="48" t="s">
        <v>48</v>
      </c>
      <c r="C75" s="121" t="s">
        <v>49</v>
      </c>
      <c r="D75" s="121"/>
      <c r="E75" s="121"/>
      <c r="F75" s="47" t="s">
        <v>50</v>
      </c>
      <c r="G75" s="54">
        <v>24</v>
      </c>
      <c r="H75" s="54"/>
      <c r="I75" s="54"/>
      <c r="J75" s="54"/>
      <c r="K75" s="54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6"/>
      <c r="CI75" s="40" t="s">
        <v>49</v>
      </c>
      <c r="CJ75" s="31"/>
      <c r="CK75" s="31"/>
      <c r="CL75" s="31"/>
      <c r="CM75" s="41"/>
      <c r="CN75" s="43"/>
      <c r="CO75" s="31"/>
      <c r="CP75" s="31"/>
      <c r="CQ75" s="31"/>
      <c r="CR75" s="31"/>
    </row>
    <row r="76" spans="1:96" s="50" customFormat="1" ht="45" x14ac:dyDescent="0.25">
      <c r="A76" s="47" t="s">
        <v>141</v>
      </c>
      <c r="B76" s="48" t="s">
        <v>51</v>
      </c>
      <c r="C76" s="121" t="s">
        <v>52</v>
      </c>
      <c r="D76" s="121"/>
      <c r="E76" s="121"/>
      <c r="F76" s="47" t="s">
        <v>50</v>
      </c>
      <c r="G76" s="54">
        <v>24</v>
      </c>
      <c r="H76" s="54"/>
      <c r="I76" s="54"/>
      <c r="J76" s="54"/>
      <c r="K76" s="54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6"/>
      <c r="CI76" s="40" t="s">
        <v>52</v>
      </c>
      <c r="CJ76" s="31"/>
      <c r="CK76" s="31"/>
      <c r="CL76" s="31"/>
      <c r="CM76" s="41"/>
      <c r="CN76" s="43"/>
      <c r="CO76" s="31"/>
      <c r="CP76" s="31"/>
      <c r="CQ76" s="31"/>
      <c r="CR76" s="31"/>
    </row>
    <row r="77" spans="1:96" s="31" customFormat="1" ht="15" x14ac:dyDescent="0.25">
      <c r="A77" s="119" t="s">
        <v>113</v>
      </c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CH77" s="36"/>
      <c r="CM77" s="41"/>
      <c r="CN77" s="43" t="s">
        <v>113</v>
      </c>
    </row>
    <row r="78" spans="1:96" s="31" customFormat="1" ht="34.5" x14ac:dyDescent="0.25">
      <c r="A78" s="37" t="s">
        <v>114</v>
      </c>
      <c r="B78" s="38" t="s">
        <v>41</v>
      </c>
      <c r="C78" s="120" t="s">
        <v>42</v>
      </c>
      <c r="D78" s="120"/>
      <c r="E78" s="120"/>
      <c r="F78" s="37" t="s">
        <v>43</v>
      </c>
      <c r="G78" s="42">
        <v>0.04</v>
      </c>
      <c r="H78" s="93">
        <v>20000</v>
      </c>
      <c r="I78" s="93">
        <f>H78*G78</f>
        <v>800</v>
      </c>
      <c r="J78" s="93">
        <v>10000</v>
      </c>
      <c r="K78" s="93">
        <f>J78*G78</f>
        <v>400</v>
      </c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CH78" s="36"/>
      <c r="CI78" s="40" t="s">
        <v>42</v>
      </c>
      <c r="CM78" s="41"/>
      <c r="CN78" s="43"/>
    </row>
    <row r="79" spans="1:96" s="31" customFormat="1" ht="34.5" x14ac:dyDescent="0.25">
      <c r="A79" s="37" t="s">
        <v>115</v>
      </c>
      <c r="B79" s="38" t="s">
        <v>45</v>
      </c>
      <c r="C79" s="120" t="s">
        <v>46</v>
      </c>
      <c r="D79" s="120"/>
      <c r="E79" s="120"/>
      <c r="F79" s="37" t="s">
        <v>43</v>
      </c>
      <c r="G79" s="42">
        <v>0.04</v>
      </c>
      <c r="H79" s="93">
        <v>60000</v>
      </c>
      <c r="I79" s="93">
        <f>H79*G79</f>
        <v>2400</v>
      </c>
      <c r="J79" s="93">
        <v>30000</v>
      </c>
      <c r="K79" s="93">
        <f>J79*G79</f>
        <v>1200</v>
      </c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CH79" s="36"/>
      <c r="CI79" s="40" t="s">
        <v>46</v>
      </c>
      <c r="CM79" s="41"/>
      <c r="CN79" s="43"/>
    </row>
    <row r="80" spans="1:96" s="50" customFormat="1" ht="45" x14ac:dyDescent="0.25">
      <c r="A80" s="47" t="s">
        <v>142</v>
      </c>
      <c r="B80" s="48" t="s">
        <v>48</v>
      </c>
      <c r="C80" s="121" t="s">
        <v>49</v>
      </c>
      <c r="D80" s="121"/>
      <c r="E80" s="121"/>
      <c r="F80" s="47" t="s">
        <v>50</v>
      </c>
      <c r="G80" s="54">
        <v>4</v>
      </c>
      <c r="H80" s="54"/>
      <c r="I80" s="54"/>
      <c r="J80" s="54"/>
      <c r="K80" s="54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6"/>
      <c r="CI80" s="40" t="s">
        <v>49</v>
      </c>
      <c r="CJ80" s="31"/>
      <c r="CK80" s="31"/>
      <c r="CL80" s="31"/>
      <c r="CM80" s="41"/>
      <c r="CN80" s="43"/>
      <c r="CO80" s="31"/>
      <c r="CP80" s="31"/>
      <c r="CQ80" s="31"/>
      <c r="CR80" s="31"/>
    </row>
    <row r="81" spans="1:96" s="50" customFormat="1" ht="45" x14ac:dyDescent="0.25">
      <c r="A81" s="47" t="s">
        <v>143</v>
      </c>
      <c r="B81" s="48" t="s">
        <v>51</v>
      </c>
      <c r="C81" s="121" t="s">
        <v>52</v>
      </c>
      <c r="D81" s="121"/>
      <c r="E81" s="121"/>
      <c r="F81" s="47" t="s">
        <v>50</v>
      </c>
      <c r="G81" s="54">
        <v>4</v>
      </c>
      <c r="H81" s="54"/>
      <c r="I81" s="54"/>
      <c r="J81" s="54"/>
      <c r="K81" s="54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6"/>
      <c r="CI81" s="40" t="s">
        <v>52</v>
      </c>
      <c r="CJ81" s="31"/>
      <c r="CK81" s="31"/>
      <c r="CL81" s="31"/>
      <c r="CM81" s="41"/>
      <c r="CN81" s="43"/>
      <c r="CO81" s="31"/>
      <c r="CP81" s="31"/>
      <c r="CQ81" s="31"/>
      <c r="CR81" s="31"/>
    </row>
    <row r="82" spans="1:96" s="31" customFormat="1" ht="15" x14ac:dyDescent="0.25">
      <c r="A82" s="122" t="s">
        <v>99</v>
      </c>
      <c r="B82" s="123"/>
      <c r="C82" s="123"/>
      <c r="D82" s="123"/>
      <c r="E82" s="124"/>
      <c r="F82" s="76"/>
      <c r="G82" s="76"/>
      <c r="H82" s="76"/>
      <c r="I82" s="98">
        <f>I14+I19+I24+I27+I28+I37+I38+I42+I43+I47+I48+I52+I53+I56+I57+I58+I60+I61+I64+I65+I66+I68+I69+I73+I74+I78+I79</f>
        <v>13686190.999999998</v>
      </c>
      <c r="J82" s="76"/>
      <c r="K82" s="98">
        <f>K14+K19+K24+K27+K28+K37+K38+K42+K43+K47+K48+K52+K53+K56+K57+K58+K60+K61+K64+K65+K66+K68+K69+K73+K74+K78+K79</f>
        <v>784276.29999999993</v>
      </c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CO82" s="41" t="s">
        <v>99</v>
      </c>
    </row>
    <row r="83" spans="1:96" s="31" customFormat="1" ht="32.25" customHeight="1" x14ac:dyDescent="0.25">
      <c r="A83" s="30"/>
      <c r="B83" s="30"/>
      <c r="C83" s="30"/>
      <c r="D83" s="30"/>
      <c r="E83" s="30"/>
      <c r="F83" s="30"/>
      <c r="G83" s="30"/>
      <c r="H83" s="30" t="s">
        <v>158</v>
      </c>
      <c r="I83" s="105">
        <f>I82/1.2</f>
        <v>11405159.166666666</v>
      </c>
      <c r="J83" s="30"/>
      <c r="K83" s="105">
        <f>K82/1.2</f>
        <v>653563.58333333326</v>
      </c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96" s="31" customFormat="1" ht="15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96" s="31" customFormat="1" ht="15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</sheetData>
  <autoFilter ref="A12:CR82" xr:uid="{00000000-0009-0000-0000-000001000000}"/>
  <mergeCells count="78">
    <mergeCell ref="A82:E82"/>
    <mergeCell ref="C78:E78"/>
    <mergeCell ref="C79:E79"/>
    <mergeCell ref="C80:E80"/>
    <mergeCell ref="C81:E81"/>
    <mergeCell ref="C73:E73"/>
    <mergeCell ref="C74:E74"/>
    <mergeCell ref="C75:E75"/>
    <mergeCell ref="C76:E76"/>
    <mergeCell ref="A77:K77"/>
    <mergeCell ref="C68:E68"/>
    <mergeCell ref="C69:E69"/>
    <mergeCell ref="C70:E70"/>
    <mergeCell ref="C71:E71"/>
    <mergeCell ref="A72:K72"/>
    <mergeCell ref="C63:E63"/>
    <mergeCell ref="C64:E64"/>
    <mergeCell ref="C65:E65"/>
    <mergeCell ref="C66:E66"/>
    <mergeCell ref="A67:K67"/>
    <mergeCell ref="C58:E58"/>
    <mergeCell ref="A59:K59"/>
    <mergeCell ref="C60:E60"/>
    <mergeCell ref="C61:E61"/>
    <mergeCell ref="C62:E62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44:E44"/>
    <mergeCell ref="C45:E45"/>
    <mergeCell ref="A46:K46"/>
    <mergeCell ref="C47:E47"/>
    <mergeCell ref="C48:E48"/>
    <mergeCell ref="C39:E39"/>
    <mergeCell ref="C40:E40"/>
    <mergeCell ref="A41:K41"/>
    <mergeCell ref="C42:E42"/>
    <mergeCell ref="C43:E43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24:E24"/>
    <mergeCell ref="C25:E25"/>
    <mergeCell ref="C26:E26"/>
    <mergeCell ref="C27:E27"/>
    <mergeCell ref="C28:E2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10:E10"/>
    <mergeCell ref="A2:K2"/>
    <mergeCell ref="A3:K3"/>
    <mergeCell ref="A5:K5"/>
    <mergeCell ref="A6:K6"/>
    <mergeCell ref="A7:K7"/>
    <mergeCell ref="A8:K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O79"/>
  <sheetViews>
    <sheetView workbookViewId="0">
      <selection activeCell="A23" sqref="A23"/>
    </sheetView>
  </sheetViews>
  <sheetFormatPr defaultColWidth="9.140625" defaultRowHeight="11.25" customHeight="1" x14ac:dyDescent="0.2"/>
  <cols>
    <col min="1" max="1" width="23" style="45" customWidth="1"/>
    <col min="2" max="2" width="34.5703125" style="45" customWidth="1"/>
    <col min="3" max="3" width="16.7109375" style="45" customWidth="1"/>
    <col min="4" max="4" width="10.42578125" style="45" customWidth="1"/>
    <col min="5" max="5" width="19" style="45" customWidth="1"/>
    <col min="6" max="6" width="14.42578125" style="45" customWidth="1"/>
    <col min="7" max="7" width="17.7109375" style="45" customWidth="1"/>
    <col min="8" max="8" width="19.5703125" style="45" customWidth="1"/>
    <col min="9" max="9" width="19.28515625" style="45" customWidth="1"/>
    <col min="10" max="10" width="20.140625" style="45" customWidth="1"/>
    <col min="11" max="11" width="21.5703125" style="45" customWidth="1"/>
    <col min="12" max="16384" width="9.140625" style="45"/>
  </cols>
  <sheetData>
    <row r="1" spans="1:11" s="3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31" customFormat="1" ht="15" x14ac:dyDescent="0.25">
      <c r="A2" s="131" t="s">
        <v>14</v>
      </c>
      <c r="B2" s="131"/>
      <c r="C2" s="131"/>
      <c r="D2" s="131"/>
      <c r="E2" s="131"/>
      <c r="F2" s="131"/>
      <c r="G2" s="131"/>
      <c r="H2" s="58"/>
      <c r="I2" s="58"/>
      <c r="J2" s="58"/>
      <c r="K2" s="58"/>
    </row>
    <row r="3" spans="1:11" s="31" customFormat="1" ht="15" x14ac:dyDescent="0.25">
      <c r="A3" s="132" t="s">
        <v>16</v>
      </c>
      <c r="B3" s="132"/>
      <c r="C3" s="132"/>
      <c r="D3" s="132"/>
      <c r="E3" s="132"/>
      <c r="F3" s="132"/>
      <c r="G3" s="132"/>
      <c r="H3" s="59"/>
      <c r="I3" s="59"/>
      <c r="J3" s="59"/>
      <c r="K3" s="59"/>
    </row>
    <row r="4" spans="1:11" s="31" customFormat="1" ht="15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1" customFormat="1" ht="28.5" customHeight="1" x14ac:dyDescent="0.25">
      <c r="A5" s="133" t="s">
        <v>17</v>
      </c>
      <c r="B5" s="133"/>
      <c r="C5" s="133"/>
      <c r="D5" s="133"/>
      <c r="E5" s="133"/>
      <c r="F5" s="133"/>
      <c r="G5" s="133"/>
      <c r="H5" s="60"/>
      <c r="I5" s="60"/>
      <c r="J5" s="60"/>
      <c r="K5" s="60"/>
    </row>
    <row r="6" spans="1:11" s="31" customFormat="1" ht="21" customHeight="1" x14ac:dyDescent="0.25">
      <c r="A6" s="134" t="s">
        <v>18</v>
      </c>
      <c r="B6" s="134"/>
      <c r="C6" s="134"/>
      <c r="D6" s="134"/>
      <c r="E6" s="134"/>
      <c r="F6" s="134"/>
      <c r="G6" s="134"/>
      <c r="H6" s="33"/>
      <c r="I6" s="33"/>
      <c r="J6" s="33"/>
      <c r="K6" s="33"/>
    </row>
    <row r="7" spans="1:11" s="31" customFormat="1" ht="15" x14ac:dyDescent="0.25">
      <c r="A7" s="131" t="s">
        <v>19</v>
      </c>
      <c r="B7" s="131"/>
      <c r="C7" s="131"/>
      <c r="D7" s="131"/>
      <c r="E7" s="131"/>
      <c r="F7" s="131"/>
      <c r="G7" s="131"/>
      <c r="H7" s="58"/>
      <c r="I7" s="58"/>
      <c r="J7" s="58"/>
      <c r="K7" s="58"/>
    </row>
    <row r="8" spans="1:11" s="31" customFormat="1" ht="15.75" customHeight="1" x14ac:dyDescent="0.25">
      <c r="A8" s="132" t="s">
        <v>20</v>
      </c>
      <c r="B8" s="132"/>
      <c r="C8" s="132"/>
      <c r="D8" s="132"/>
      <c r="E8" s="132"/>
      <c r="F8" s="132"/>
      <c r="G8" s="132"/>
      <c r="H8" s="59"/>
      <c r="I8" s="59"/>
      <c r="J8" s="59"/>
      <c r="K8" s="59"/>
    </row>
    <row r="9" spans="1:11" s="31" customFormat="1" ht="15" x14ac:dyDescent="0.25">
      <c r="A9" s="34"/>
    </row>
    <row r="10" spans="1:11" s="31" customFormat="1" ht="28.5" customHeight="1" x14ac:dyDescent="0.25">
      <c r="A10" s="57" t="s">
        <v>0</v>
      </c>
      <c r="B10" s="57" t="s">
        <v>21</v>
      </c>
      <c r="C10" s="129" t="s">
        <v>22</v>
      </c>
      <c r="D10" s="129"/>
      <c r="E10" s="129"/>
      <c r="F10" s="57" t="s">
        <v>23</v>
      </c>
      <c r="G10" s="57" t="s">
        <v>24</v>
      </c>
      <c r="H10" s="57" t="s">
        <v>119</v>
      </c>
      <c r="I10" s="57" t="s">
        <v>116</v>
      </c>
      <c r="J10" s="57" t="s">
        <v>118</v>
      </c>
      <c r="K10" s="57" t="s">
        <v>117</v>
      </c>
    </row>
    <row r="11" spans="1:11" s="31" customFormat="1" ht="15" x14ac:dyDescent="0.25">
      <c r="A11" s="35">
        <v>1</v>
      </c>
      <c r="B11" s="35">
        <v>2</v>
      </c>
      <c r="C11" s="130">
        <v>3</v>
      </c>
      <c r="D11" s="130"/>
      <c r="E11" s="130"/>
      <c r="F11" s="35">
        <v>4</v>
      </c>
      <c r="G11" s="35">
        <v>5</v>
      </c>
      <c r="H11" s="35" t="s">
        <v>144</v>
      </c>
      <c r="I11" s="35" t="s">
        <v>39</v>
      </c>
      <c r="J11" s="35" t="s">
        <v>145</v>
      </c>
      <c r="K11" s="35" t="s">
        <v>146</v>
      </c>
    </row>
    <row r="12" spans="1:11" s="31" customFormat="1" ht="15" x14ac:dyDescent="0.25">
      <c r="A12" s="126" t="s">
        <v>25</v>
      </c>
      <c r="B12" s="126"/>
      <c r="C12" s="126"/>
      <c r="D12" s="126"/>
      <c r="E12" s="126"/>
      <c r="F12" s="126"/>
      <c r="G12" s="126"/>
      <c r="H12" s="35"/>
      <c r="I12" s="35"/>
      <c r="J12" s="35"/>
      <c r="K12" s="35"/>
    </row>
    <row r="13" spans="1:11" s="31" customFormat="1" ht="33.75" x14ac:dyDescent="0.25">
      <c r="A13" s="37" t="s">
        <v>26</v>
      </c>
      <c r="B13" s="38" t="s">
        <v>27</v>
      </c>
      <c r="C13" s="120" t="s">
        <v>28</v>
      </c>
      <c r="D13" s="120"/>
      <c r="E13" s="120"/>
      <c r="F13" s="37" t="s">
        <v>29</v>
      </c>
      <c r="G13" s="39">
        <v>7.6948999999999996</v>
      </c>
      <c r="H13" s="92">
        <v>645000</v>
      </c>
      <c r="I13" s="92">
        <f>G13*H13</f>
        <v>4963210.5</v>
      </c>
      <c r="J13" s="92">
        <v>10000</v>
      </c>
      <c r="K13" s="92">
        <f>J13*G13</f>
        <v>76949</v>
      </c>
    </row>
    <row r="14" spans="1:11" s="50" customFormat="1" ht="33.75" x14ac:dyDescent="0.25">
      <c r="A14" s="47" t="s">
        <v>120</v>
      </c>
      <c r="B14" s="48" t="s">
        <v>30</v>
      </c>
      <c r="C14" s="121" t="s">
        <v>31</v>
      </c>
      <c r="D14" s="121"/>
      <c r="E14" s="121"/>
      <c r="F14" s="47" t="s">
        <v>32</v>
      </c>
      <c r="G14" s="49">
        <v>29.783619999999999</v>
      </c>
      <c r="H14" s="52"/>
      <c r="I14" s="52"/>
      <c r="J14" s="52"/>
      <c r="K14" s="52"/>
    </row>
    <row r="15" spans="1:11" s="50" customFormat="1" ht="33.75" x14ac:dyDescent="0.25">
      <c r="A15" s="47" t="s">
        <v>147</v>
      </c>
      <c r="B15" s="48" t="s">
        <v>33</v>
      </c>
      <c r="C15" s="121" t="s">
        <v>34</v>
      </c>
      <c r="D15" s="121"/>
      <c r="E15" s="121"/>
      <c r="F15" s="47" t="s">
        <v>32</v>
      </c>
      <c r="G15" s="51">
        <v>31.9684621</v>
      </c>
      <c r="H15" s="49"/>
      <c r="I15" s="49"/>
      <c r="J15" s="49"/>
      <c r="K15" s="49"/>
    </row>
    <row r="16" spans="1:11" s="31" customFormat="1" ht="15" x14ac:dyDescent="0.25">
      <c r="A16" s="126" t="s">
        <v>36</v>
      </c>
      <c r="B16" s="126"/>
      <c r="C16" s="126"/>
      <c r="D16" s="126"/>
      <c r="E16" s="126"/>
      <c r="F16" s="126"/>
      <c r="G16" s="126"/>
      <c r="H16" s="51"/>
      <c r="I16" s="51"/>
      <c r="J16" s="51"/>
      <c r="K16" s="51"/>
    </row>
    <row r="17" spans="1:11" s="31" customFormat="1" ht="33.75" x14ac:dyDescent="0.25">
      <c r="A17" s="37" t="s">
        <v>37</v>
      </c>
      <c r="B17" s="38" t="s">
        <v>27</v>
      </c>
      <c r="C17" s="120" t="s">
        <v>28</v>
      </c>
      <c r="D17" s="120"/>
      <c r="E17" s="120"/>
      <c r="F17" s="37" t="s">
        <v>29</v>
      </c>
      <c r="G17" s="39">
        <v>8.0701999999999998</v>
      </c>
      <c r="H17" s="92">
        <v>645000</v>
      </c>
      <c r="I17" s="93">
        <f>H17*G17</f>
        <v>5205279</v>
      </c>
      <c r="J17" s="93">
        <v>10000</v>
      </c>
      <c r="K17" s="93">
        <f>J17*G17</f>
        <v>80702</v>
      </c>
    </row>
    <row r="18" spans="1:11" s="50" customFormat="1" ht="33.75" x14ac:dyDescent="0.25">
      <c r="A18" s="47" t="s">
        <v>122</v>
      </c>
      <c r="B18" s="48" t="s">
        <v>30</v>
      </c>
      <c r="C18" s="121" t="s">
        <v>31</v>
      </c>
      <c r="D18" s="121"/>
      <c r="E18" s="121"/>
      <c r="F18" s="47" t="s">
        <v>32</v>
      </c>
      <c r="G18" s="77">
        <v>31.731100000000001</v>
      </c>
      <c r="H18" s="77"/>
      <c r="I18" s="77"/>
      <c r="J18" s="77"/>
      <c r="K18" s="77"/>
    </row>
    <row r="19" spans="1:11" s="50" customFormat="1" ht="33.75" x14ac:dyDescent="0.25">
      <c r="A19" s="47" t="s">
        <v>123</v>
      </c>
      <c r="B19" s="48" t="s">
        <v>33</v>
      </c>
      <c r="C19" s="121" t="s">
        <v>34</v>
      </c>
      <c r="D19" s="121"/>
      <c r="E19" s="121"/>
      <c r="F19" s="47" t="s">
        <v>32</v>
      </c>
      <c r="G19" s="51">
        <v>45.786279700000001</v>
      </c>
      <c r="H19" s="77"/>
      <c r="I19" s="77"/>
      <c r="J19" s="77"/>
      <c r="K19" s="77"/>
    </row>
    <row r="20" spans="1:11" s="31" customFormat="1" ht="15" x14ac:dyDescent="0.25">
      <c r="A20" s="126" t="s">
        <v>38</v>
      </c>
      <c r="B20" s="126"/>
      <c r="C20" s="126"/>
      <c r="D20" s="126"/>
      <c r="E20" s="126"/>
      <c r="F20" s="126"/>
      <c r="G20" s="126"/>
      <c r="H20" s="49"/>
      <c r="I20" s="49"/>
      <c r="J20" s="49"/>
      <c r="K20" s="49"/>
    </row>
    <row r="21" spans="1:11" s="31" customFormat="1" ht="33.75" x14ac:dyDescent="0.25">
      <c r="A21" s="37" t="s">
        <v>39</v>
      </c>
      <c r="B21" s="38" t="s">
        <v>27</v>
      </c>
      <c r="C21" s="120" t="s">
        <v>28</v>
      </c>
      <c r="D21" s="120"/>
      <c r="E21" s="120"/>
      <c r="F21" s="37" t="s">
        <v>29</v>
      </c>
      <c r="G21" s="39">
        <v>7.7721999999999998</v>
      </c>
      <c r="H21" s="92">
        <v>645000</v>
      </c>
      <c r="I21" s="92">
        <f>H21*G21</f>
        <v>5013069</v>
      </c>
      <c r="J21" s="92">
        <v>10000</v>
      </c>
      <c r="K21" s="92">
        <f>J21*G21</f>
        <v>77722</v>
      </c>
    </row>
    <row r="22" spans="1:11" s="50" customFormat="1" ht="33.75" x14ac:dyDescent="0.25">
      <c r="A22" s="47" t="s">
        <v>124</v>
      </c>
      <c r="B22" s="48" t="s">
        <v>30</v>
      </c>
      <c r="C22" s="121" t="s">
        <v>31</v>
      </c>
      <c r="D22" s="121"/>
      <c r="E22" s="121"/>
      <c r="F22" s="47" t="s">
        <v>32</v>
      </c>
      <c r="G22" s="49">
        <v>14.42985</v>
      </c>
      <c r="H22" s="49"/>
      <c r="I22" s="49"/>
      <c r="J22" s="49"/>
      <c r="K22" s="49"/>
    </row>
    <row r="23" spans="1:11" s="50" customFormat="1" ht="33.75" x14ac:dyDescent="0.25">
      <c r="A23" s="47" t="s">
        <v>125</v>
      </c>
      <c r="B23" s="48" t="s">
        <v>33</v>
      </c>
      <c r="C23" s="121" t="s">
        <v>34</v>
      </c>
      <c r="D23" s="121"/>
      <c r="E23" s="121"/>
      <c r="F23" s="47" t="s">
        <v>32</v>
      </c>
      <c r="G23" s="51">
        <v>4.8809415999999999</v>
      </c>
      <c r="H23" s="51"/>
      <c r="I23" s="51"/>
      <c r="J23" s="51"/>
      <c r="K23" s="51"/>
    </row>
    <row r="24" spans="1:11" s="31" customFormat="1" ht="33.75" x14ac:dyDescent="0.25">
      <c r="A24" s="37" t="s">
        <v>40</v>
      </c>
      <c r="B24" s="38" t="s">
        <v>41</v>
      </c>
      <c r="C24" s="120" t="s">
        <v>42</v>
      </c>
      <c r="D24" s="120"/>
      <c r="E24" s="120"/>
      <c r="F24" s="37" t="s">
        <v>43</v>
      </c>
      <c r="G24" s="42">
        <v>15.46</v>
      </c>
      <c r="H24" s="93">
        <v>20000</v>
      </c>
      <c r="I24" s="93">
        <f>H24*G24</f>
        <v>309200</v>
      </c>
      <c r="J24" s="93">
        <v>10000</v>
      </c>
      <c r="K24" s="93">
        <f>J24*G24</f>
        <v>154600</v>
      </c>
    </row>
    <row r="25" spans="1:11" s="31" customFormat="1" ht="33.75" x14ac:dyDescent="0.25">
      <c r="A25" s="37" t="s">
        <v>44</v>
      </c>
      <c r="B25" s="38" t="s">
        <v>45</v>
      </c>
      <c r="C25" s="120" t="s">
        <v>46</v>
      </c>
      <c r="D25" s="120"/>
      <c r="E25" s="120"/>
      <c r="F25" s="37" t="s">
        <v>43</v>
      </c>
      <c r="G25" s="42">
        <v>15.46</v>
      </c>
      <c r="H25" s="93">
        <v>60000</v>
      </c>
      <c r="I25" s="93">
        <f>H25*G25</f>
        <v>927600</v>
      </c>
      <c r="J25" s="93">
        <v>30000</v>
      </c>
      <c r="K25" s="93">
        <f>J25*G25</f>
        <v>463800</v>
      </c>
    </row>
    <row r="26" spans="1:11" s="31" customFormat="1" ht="15" x14ac:dyDescent="0.25">
      <c r="A26" s="37"/>
      <c r="B26" s="79"/>
      <c r="C26" s="120" t="s">
        <v>47</v>
      </c>
      <c r="D26" s="120"/>
      <c r="E26" s="120"/>
      <c r="F26" s="120"/>
      <c r="G26" s="120"/>
      <c r="H26" s="53"/>
      <c r="I26" s="53"/>
      <c r="J26" s="53"/>
      <c r="K26" s="53"/>
    </row>
    <row r="27" spans="1:11" s="50" customFormat="1" ht="45" x14ac:dyDescent="0.25">
      <c r="A27" s="47" t="s">
        <v>126</v>
      </c>
      <c r="B27" s="48" t="s">
        <v>48</v>
      </c>
      <c r="C27" s="121" t="s">
        <v>49</v>
      </c>
      <c r="D27" s="121"/>
      <c r="E27" s="121"/>
      <c r="F27" s="47" t="s">
        <v>50</v>
      </c>
      <c r="G27" s="54">
        <v>1546</v>
      </c>
      <c r="H27" s="78"/>
      <c r="I27" s="78"/>
      <c r="J27" s="78"/>
      <c r="K27" s="78"/>
    </row>
    <row r="28" spans="1:11" s="50" customFormat="1" ht="45" x14ac:dyDescent="0.25">
      <c r="A28" s="47" t="s">
        <v>127</v>
      </c>
      <c r="B28" s="48" t="s">
        <v>51</v>
      </c>
      <c r="C28" s="121" t="s">
        <v>52</v>
      </c>
      <c r="D28" s="121"/>
      <c r="E28" s="121"/>
      <c r="F28" s="47" t="s">
        <v>50</v>
      </c>
      <c r="G28" s="54">
        <v>1546</v>
      </c>
      <c r="H28" s="78"/>
      <c r="I28" s="78"/>
      <c r="J28" s="78"/>
      <c r="K28" s="78"/>
    </row>
    <row r="29" spans="1:11" s="31" customFormat="1" ht="15" x14ac:dyDescent="0.25">
      <c r="A29" s="126" t="s">
        <v>53</v>
      </c>
      <c r="B29" s="126"/>
      <c r="C29" s="126"/>
      <c r="D29" s="126"/>
      <c r="E29" s="126"/>
      <c r="F29" s="126"/>
      <c r="G29" s="126"/>
      <c r="H29" s="54"/>
      <c r="I29" s="54"/>
      <c r="J29" s="54"/>
      <c r="K29" s="54"/>
    </row>
    <row r="30" spans="1:11" s="31" customFormat="1" ht="15" x14ac:dyDescent="0.25">
      <c r="A30" s="127" t="s">
        <v>152</v>
      </c>
      <c r="B30" s="127"/>
      <c r="C30" s="127"/>
      <c r="D30" s="127"/>
      <c r="E30" s="127"/>
      <c r="F30" s="127"/>
      <c r="G30" s="127"/>
      <c r="H30" s="99"/>
      <c r="I30" s="99"/>
      <c r="J30" s="99"/>
      <c r="K30" s="99"/>
    </row>
    <row r="31" spans="1:11" s="31" customFormat="1" ht="15" x14ac:dyDescent="0.25">
      <c r="A31" s="127" t="s">
        <v>153</v>
      </c>
      <c r="B31" s="127"/>
      <c r="C31" s="127"/>
      <c r="D31" s="127"/>
      <c r="E31" s="127"/>
      <c r="F31" s="127"/>
      <c r="G31" s="127"/>
      <c r="H31" s="100"/>
      <c r="I31" s="100"/>
      <c r="J31" s="100"/>
      <c r="K31" s="100"/>
    </row>
    <row r="32" spans="1:11" s="31" customFormat="1" ht="15" x14ac:dyDescent="0.25">
      <c r="A32" s="127" t="s">
        <v>154</v>
      </c>
      <c r="B32" s="127"/>
      <c r="C32" s="127"/>
      <c r="D32" s="127"/>
      <c r="E32" s="127"/>
      <c r="F32" s="127"/>
      <c r="G32" s="127"/>
      <c r="H32" s="100"/>
      <c r="I32" s="100"/>
      <c r="J32" s="100"/>
      <c r="K32" s="100"/>
    </row>
    <row r="33" spans="1:11" s="31" customFormat="1" ht="15" x14ac:dyDescent="0.25">
      <c r="A33" s="126" t="s">
        <v>54</v>
      </c>
      <c r="B33" s="126"/>
      <c r="C33" s="126"/>
      <c r="D33" s="126"/>
      <c r="E33" s="126"/>
      <c r="F33" s="126"/>
      <c r="G33" s="126"/>
      <c r="H33" s="55"/>
      <c r="I33" s="55"/>
      <c r="J33" s="55"/>
      <c r="K33" s="55"/>
    </row>
    <row r="34" spans="1:11" s="31" customFormat="1" ht="15" x14ac:dyDescent="0.25">
      <c r="A34" s="119" t="s">
        <v>55</v>
      </c>
      <c r="B34" s="119"/>
      <c r="C34" s="119"/>
      <c r="D34" s="119"/>
      <c r="E34" s="119"/>
      <c r="F34" s="119"/>
      <c r="G34" s="119"/>
      <c r="H34" s="56"/>
      <c r="I34" s="56"/>
      <c r="J34" s="56"/>
      <c r="K34" s="56"/>
    </row>
    <row r="35" spans="1:11" s="31" customFormat="1" ht="33.75" x14ac:dyDescent="0.25">
      <c r="A35" s="37" t="s">
        <v>56</v>
      </c>
      <c r="B35" s="38" t="s">
        <v>41</v>
      </c>
      <c r="C35" s="120" t="s">
        <v>42</v>
      </c>
      <c r="D35" s="120"/>
      <c r="E35" s="120"/>
      <c r="F35" s="37" t="s">
        <v>43</v>
      </c>
      <c r="G35" s="42">
        <v>3.42</v>
      </c>
      <c r="H35" s="93">
        <v>20000</v>
      </c>
      <c r="I35" s="93">
        <f>H35*G35</f>
        <v>68400</v>
      </c>
      <c r="J35" s="93">
        <v>10000</v>
      </c>
      <c r="K35" s="93">
        <f>J35*G35</f>
        <v>34200</v>
      </c>
    </row>
    <row r="36" spans="1:11" s="31" customFormat="1" ht="33.75" x14ac:dyDescent="0.25">
      <c r="A36" s="37" t="s">
        <v>57</v>
      </c>
      <c r="B36" s="38" t="s">
        <v>45</v>
      </c>
      <c r="C36" s="120" t="s">
        <v>46</v>
      </c>
      <c r="D36" s="120"/>
      <c r="E36" s="120"/>
      <c r="F36" s="37" t="s">
        <v>43</v>
      </c>
      <c r="G36" s="42">
        <v>3.42</v>
      </c>
      <c r="H36" s="93">
        <v>8000</v>
      </c>
      <c r="I36" s="93">
        <f>H36*G36</f>
        <v>27360</v>
      </c>
      <c r="J36" s="93">
        <v>4000</v>
      </c>
      <c r="K36" s="93">
        <f>J36*G36</f>
        <v>13680</v>
      </c>
    </row>
    <row r="37" spans="1:11" s="31" customFormat="1" ht="15" x14ac:dyDescent="0.25">
      <c r="A37" s="37"/>
      <c r="B37" s="79"/>
      <c r="C37" s="120" t="s">
        <v>58</v>
      </c>
      <c r="D37" s="120"/>
      <c r="E37" s="120"/>
      <c r="F37" s="120"/>
      <c r="G37" s="120"/>
      <c r="H37" s="42"/>
      <c r="I37" s="42"/>
      <c r="J37" s="42"/>
      <c r="K37" s="42"/>
    </row>
    <row r="38" spans="1:11" s="50" customFormat="1" ht="45" x14ac:dyDescent="0.25">
      <c r="A38" s="47" t="s">
        <v>128</v>
      </c>
      <c r="B38" s="48" t="s">
        <v>48</v>
      </c>
      <c r="C38" s="121" t="s">
        <v>49</v>
      </c>
      <c r="D38" s="121"/>
      <c r="E38" s="121"/>
      <c r="F38" s="47" t="s">
        <v>50</v>
      </c>
      <c r="G38" s="54">
        <v>342</v>
      </c>
      <c r="H38" s="78"/>
      <c r="I38" s="78"/>
      <c r="J38" s="78"/>
      <c r="K38" s="78"/>
    </row>
    <row r="39" spans="1:11" s="50" customFormat="1" ht="45" x14ac:dyDescent="0.25">
      <c r="A39" s="47" t="s">
        <v>129</v>
      </c>
      <c r="B39" s="48" t="s">
        <v>51</v>
      </c>
      <c r="C39" s="121" t="s">
        <v>52</v>
      </c>
      <c r="D39" s="121"/>
      <c r="E39" s="121"/>
      <c r="F39" s="47" t="s">
        <v>50</v>
      </c>
      <c r="G39" s="54">
        <v>342</v>
      </c>
      <c r="H39" s="54"/>
      <c r="I39" s="54"/>
      <c r="J39" s="54"/>
      <c r="K39" s="54"/>
    </row>
    <row r="40" spans="1:11" s="31" customFormat="1" ht="15" x14ac:dyDescent="0.25">
      <c r="A40" s="119" t="s">
        <v>59</v>
      </c>
      <c r="B40" s="119"/>
      <c r="C40" s="119"/>
      <c r="D40" s="119"/>
      <c r="E40" s="119"/>
      <c r="F40" s="119"/>
      <c r="G40" s="119"/>
      <c r="H40" s="54"/>
      <c r="I40" s="54"/>
      <c r="J40" s="54"/>
      <c r="K40" s="54"/>
    </row>
    <row r="41" spans="1:11" s="31" customFormat="1" ht="33.75" x14ac:dyDescent="0.25">
      <c r="A41" s="37" t="s">
        <v>60</v>
      </c>
      <c r="B41" s="38" t="s">
        <v>61</v>
      </c>
      <c r="C41" s="120" t="s">
        <v>62</v>
      </c>
      <c r="D41" s="120"/>
      <c r="E41" s="120"/>
      <c r="F41" s="37" t="s">
        <v>43</v>
      </c>
      <c r="G41" s="42">
        <v>0.24</v>
      </c>
      <c r="H41" s="93">
        <v>20000</v>
      </c>
      <c r="I41" s="93">
        <f>H41*G41</f>
        <v>4800</v>
      </c>
      <c r="J41" s="93">
        <v>10000</v>
      </c>
      <c r="K41" s="93">
        <f>J41*G41</f>
        <v>2400</v>
      </c>
    </row>
    <row r="42" spans="1:11" s="31" customFormat="1" ht="33.75" x14ac:dyDescent="0.25">
      <c r="A42" s="37" t="s">
        <v>63</v>
      </c>
      <c r="B42" s="38" t="s">
        <v>64</v>
      </c>
      <c r="C42" s="120" t="s">
        <v>65</v>
      </c>
      <c r="D42" s="120"/>
      <c r="E42" s="120"/>
      <c r="F42" s="37" t="s">
        <v>43</v>
      </c>
      <c r="G42" s="42">
        <v>0.24</v>
      </c>
      <c r="H42" s="93">
        <v>80000</v>
      </c>
      <c r="I42" s="93">
        <f>H42*G42</f>
        <v>19200</v>
      </c>
      <c r="J42" s="93">
        <v>40000</v>
      </c>
      <c r="K42" s="93">
        <f>J42*G42</f>
        <v>9600</v>
      </c>
    </row>
    <row r="43" spans="1:11" s="31" customFormat="1" ht="15" x14ac:dyDescent="0.25">
      <c r="A43" s="37"/>
      <c r="B43" s="79"/>
      <c r="C43" s="120" t="s">
        <v>66</v>
      </c>
      <c r="D43" s="120"/>
      <c r="E43" s="120"/>
      <c r="F43" s="120"/>
      <c r="G43" s="120"/>
      <c r="H43" s="42"/>
      <c r="I43" s="42"/>
      <c r="J43" s="42"/>
      <c r="K43" s="42"/>
    </row>
    <row r="44" spans="1:11" s="50" customFormat="1" ht="45" x14ac:dyDescent="0.25">
      <c r="A44" s="47" t="s">
        <v>130</v>
      </c>
      <c r="B44" s="48" t="s">
        <v>67</v>
      </c>
      <c r="C44" s="121" t="s">
        <v>68</v>
      </c>
      <c r="D44" s="121"/>
      <c r="E44" s="121"/>
      <c r="F44" s="47" t="s">
        <v>50</v>
      </c>
      <c r="G44" s="54">
        <v>24</v>
      </c>
      <c r="H44" s="54"/>
      <c r="I44" s="54"/>
      <c r="J44" s="54"/>
      <c r="K44" s="54"/>
    </row>
    <row r="45" spans="1:11" s="50" customFormat="1" ht="45" x14ac:dyDescent="0.25">
      <c r="A45" s="47" t="s">
        <v>131</v>
      </c>
      <c r="B45" s="48" t="s">
        <v>69</v>
      </c>
      <c r="C45" s="121" t="s">
        <v>70</v>
      </c>
      <c r="D45" s="121"/>
      <c r="E45" s="121"/>
      <c r="F45" s="47" t="s">
        <v>50</v>
      </c>
      <c r="G45" s="54">
        <v>24</v>
      </c>
      <c r="H45" s="54"/>
      <c r="I45" s="54"/>
      <c r="J45" s="54"/>
      <c r="K45" s="54"/>
    </row>
    <row r="46" spans="1:11" s="31" customFormat="1" ht="15" x14ac:dyDescent="0.25">
      <c r="A46" s="119" t="s">
        <v>71</v>
      </c>
      <c r="B46" s="119"/>
      <c r="C46" s="119"/>
      <c r="D46" s="119"/>
      <c r="E46" s="119"/>
      <c r="F46" s="119"/>
      <c r="G46" s="119"/>
      <c r="H46" s="56"/>
      <c r="I46" s="56"/>
      <c r="J46" s="56"/>
      <c r="K46" s="56"/>
    </row>
    <row r="47" spans="1:11" s="31" customFormat="1" ht="33.75" x14ac:dyDescent="0.25">
      <c r="A47" s="37" t="s">
        <v>72</v>
      </c>
      <c r="B47" s="38" t="s">
        <v>41</v>
      </c>
      <c r="C47" s="120" t="s">
        <v>42</v>
      </c>
      <c r="D47" s="120"/>
      <c r="E47" s="120"/>
      <c r="F47" s="37" t="s">
        <v>43</v>
      </c>
      <c r="G47" s="42">
        <v>0.24</v>
      </c>
      <c r="H47" s="93">
        <v>20000</v>
      </c>
      <c r="I47" s="93">
        <f>H47*G47</f>
        <v>4800</v>
      </c>
      <c r="J47" s="93">
        <v>10000</v>
      </c>
      <c r="K47" s="93">
        <f>J47*G47</f>
        <v>2400</v>
      </c>
    </row>
    <row r="48" spans="1:11" s="31" customFormat="1" ht="33.75" x14ac:dyDescent="0.25">
      <c r="A48" s="37" t="s">
        <v>73</v>
      </c>
      <c r="B48" s="38" t="s">
        <v>45</v>
      </c>
      <c r="C48" s="120" t="s">
        <v>46</v>
      </c>
      <c r="D48" s="120"/>
      <c r="E48" s="120"/>
      <c r="F48" s="37" t="s">
        <v>43</v>
      </c>
      <c r="G48" s="42">
        <v>0.24</v>
      </c>
      <c r="H48" s="93">
        <v>60000</v>
      </c>
      <c r="I48" s="93">
        <f>H48*G48</f>
        <v>14400</v>
      </c>
      <c r="J48" s="93">
        <v>30000</v>
      </c>
      <c r="K48" s="93">
        <f>J48*G48</f>
        <v>7200</v>
      </c>
    </row>
    <row r="49" spans="1:11" s="31" customFormat="1" ht="15" x14ac:dyDescent="0.25">
      <c r="A49" s="37"/>
      <c r="B49" s="79"/>
      <c r="C49" s="120" t="s">
        <v>47</v>
      </c>
      <c r="D49" s="120"/>
      <c r="E49" s="120"/>
      <c r="F49" s="120"/>
      <c r="G49" s="120"/>
      <c r="H49" s="54"/>
      <c r="I49" s="54"/>
      <c r="J49" s="54"/>
      <c r="K49" s="54"/>
    </row>
    <row r="50" spans="1:11" s="50" customFormat="1" ht="45" x14ac:dyDescent="0.25">
      <c r="A50" s="47" t="s">
        <v>132</v>
      </c>
      <c r="B50" s="48" t="s">
        <v>48</v>
      </c>
      <c r="C50" s="121" t="s">
        <v>49</v>
      </c>
      <c r="D50" s="121"/>
      <c r="E50" s="121"/>
      <c r="F50" s="47" t="s">
        <v>50</v>
      </c>
      <c r="G50" s="54">
        <v>24</v>
      </c>
      <c r="H50" s="54"/>
      <c r="I50" s="54"/>
      <c r="J50" s="54"/>
      <c r="K50" s="54"/>
    </row>
    <row r="51" spans="1:11" s="50" customFormat="1" ht="45" x14ac:dyDescent="0.25">
      <c r="A51" s="47" t="s">
        <v>133</v>
      </c>
      <c r="B51" s="48" t="s">
        <v>51</v>
      </c>
      <c r="C51" s="121" t="s">
        <v>52</v>
      </c>
      <c r="D51" s="121"/>
      <c r="E51" s="121"/>
      <c r="F51" s="47" t="s">
        <v>50</v>
      </c>
      <c r="G51" s="54">
        <v>24</v>
      </c>
      <c r="H51" s="54"/>
      <c r="I51" s="54"/>
      <c r="J51" s="54"/>
      <c r="K51" s="54"/>
    </row>
    <row r="52" spans="1:11" s="31" customFormat="1" ht="15" x14ac:dyDescent="0.25">
      <c r="A52" s="119" t="s">
        <v>74</v>
      </c>
      <c r="B52" s="119"/>
      <c r="C52" s="119"/>
      <c r="D52" s="119"/>
      <c r="E52" s="119"/>
      <c r="F52" s="119"/>
      <c r="G52" s="119"/>
      <c r="H52" s="42"/>
      <c r="I52" s="42"/>
      <c r="J52" s="42"/>
      <c r="K52" s="42"/>
    </row>
    <row r="53" spans="1:11" s="31" customFormat="1" ht="33.75" x14ac:dyDescent="0.25">
      <c r="A53" s="37" t="s">
        <v>75</v>
      </c>
      <c r="B53" s="38" t="s">
        <v>41</v>
      </c>
      <c r="C53" s="120" t="s">
        <v>42</v>
      </c>
      <c r="D53" s="120"/>
      <c r="E53" s="120"/>
      <c r="F53" s="37" t="s">
        <v>43</v>
      </c>
      <c r="G53" s="42">
        <v>0.16</v>
      </c>
      <c r="H53" s="93">
        <v>20000</v>
      </c>
      <c r="I53" s="93">
        <f>H53*G53</f>
        <v>3200</v>
      </c>
      <c r="J53" s="93">
        <v>10000</v>
      </c>
      <c r="K53" s="93">
        <f>J53*G53</f>
        <v>1600</v>
      </c>
    </row>
    <row r="54" spans="1:11" s="31" customFormat="1" ht="33.75" x14ac:dyDescent="0.25">
      <c r="A54" s="37" t="s">
        <v>76</v>
      </c>
      <c r="B54" s="38" t="s">
        <v>45</v>
      </c>
      <c r="C54" s="120" t="s">
        <v>46</v>
      </c>
      <c r="D54" s="120"/>
      <c r="E54" s="120"/>
      <c r="F54" s="37" t="s">
        <v>43</v>
      </c>
      <c r="G54" s="42">
        <v>0.16</v>
      </c>
      <c r="H54" s="93">
        <v>60000</v>
      </c>
      <c r="I54" s="93">
        <f>H54*G54</f>
        <v>9600</v>
      </c>
      <c r="J54" s="93">
        <v>30000</v>
      </c>
      <c r="K54" s="93">
        <f>J54*G54</f>
        <v>4800</v>
      </c>
    </row>
    <row r="55" spans="1:11" s="31" customFormat="1" ht="15" x14ac:dyDescent="0.25">
      <c r="A55" s="37"/>
      <c r="B55" s="79"/>
      <c r="C55" s="120" t="s">
        <v>47</v>
      </c>
      <c r="D55" s="120"/>
      <c r="E55" s="120"/>
      <c r="F55" s="120"/>
      <c r="G55" s="120"/>
      <c r="H55" s="54"/>
      <c r="I55" s="54"/>
      <c r="J55" s="54"/>
      <c r="K55" s="54"/>
    </row>
    <row r="56" spans="1:11" s="50" customFormat="1" ht="45" x14ac:dyDescent="0.25">
      <c r="A56" s="47" t="s">
        <v>134</v>
      </c>
      <c r="B56" s="48" t="s">
        <v>67</v>
      </c>
      <c r="C56" s="121" t="s">
        <v>68</v>
      </c>
      <c r="D56" s="121"/>
      <c r="E56" s="121"/>
      <c r="F56" s="47" t="s">
        <v>50</v>
      </c>
      <c r="G56" s="54">
        <v>16</v>
      </c>
      <c r="H56" s="78"/>
      <c r="I56" s="78"/>
      <c r="J56" s="78"/>
      <c r="K56" s="78"/>
    </row>
    <row r="57" spans="1:11" s="50" customFormat="1" ht="45" x14ac:dyDescent="0.25">
      <c r="A57" s="47" t="s">
        <v>135</v>
      </c>
      <c r="B57" s="48" t="s">
        <v>69</v>
      </c>
      <c r="C57" s="121" t="s">
        <v>70</v>
      </c>
      <c r="D57" s="121"/>
      <c r="E57" s="121"/>
      <c r="F57" s="47" t="s">
        <v>50</v>
      </c>
      <c r="G57" s="54">
        <v>16</v>
      </c>
      <c r="H57" s="78"/>
      <c r="I57" s="78"/>
      <c r="J57" s="78"/>
      <c r="K57" s="78"/>
    </row>
    <row r="58" spans="1:11" s="31" customFormat="1" ht="33.75" x14ac:dyDescent="0.25">
      <c r="A58" s="37" t="s">
        <v>77</v>
      </c>
      <c r="B58" s="38" t="s">
        <v>78</v>
      </c>
      <c r="C58" s="120" t="s">
        <v>79</v>
      </c>
      <c r="D58" s="120"/>
      <c r="E58" s="120"/>
      <c r="F58" s="37" t="s">
        <v>80</v>
      </c>
      <c r="G58" s="42">
        <v>0.08</v>
      </c>
      <c r="H58" s="93">
        <v>20000</v>
      </c>
      <c r="I58" s="93">
        <f>H58*G58</f>
        <v>1600</v>
      </c>
      <c r="J58" s="93">
        <v>10000</v>
      </c>
      <c r="K58" s="93">
        <f>J58*G58</f>
        <v>800</v>
      </c>
    </row>
    <row r="59" spans="1:11" s="31" customFormat="1" ht="33.75" x14ac:dyDescent="0.25">
      <c r="A59" s="37" t="s">
        <v>81</v>
      </c>
      <c r="B59" s="38" t="s">
        <v>82</v>
      </c>
      <c r="C59" s="120" t="s">
        <v>83</v>
      </c>
      <c r="D59" s="120"/>
      <c r="E59" s="120"/>
      <c r="F59" s="37" t="s">
        <v>80</v>
      </c>
      <c r="G59" s="42">
        <v>-0.08</v>
      </c>
      <c r="H59" s="93">
        <v>10000</v>
      </c>
      <c r="I59" s="93">
        <f>H59*G59</f>
        <v>-800</v>
      </c>
      <c r="J59" s="93">
        <v>5000</v>
      </c>
      <c r="K59" s="93">
        <f>J59*G59</f>
        <v>-400</v>
      </c>
    </row>
    <row r="60" spans="1:11" s="31" customFormat="1" ht="15" x14ac:dyDescent="0.25">
      <c r="A60" s="37"/>
      <c r="B60" s="79"/>
      <c r="C60" s="120" t="s">
        <v>84</v>
      </c>
      <c r="D60" s="120"/>
      <c r="E60" s="120"/>
      <c r="F60" s="120"/>
      <c r="G60" s="120"/>
      <c r="H60" s="42"/>
      <c r="I60" s="42"/>
      <c r="J60" s="42"/>
      <c r="K60" s="42"/>
    </row>
    <row r="61" spans="1:11" s="31" customFormat="1" ht="33.75" x14ac:dyDescent="0.25">
      <c r="A61" s="37" t="s">
        <v>85</v>
      </c>
      <c r="B61" s="38" t="s">
        <v>86</v>
      </c>
      <c r="C61" s="120" t="s">
        <v>87</v>
      </c>
      <c r="D61" s="120"/>
      <c r="E61" s="120"/>
      <c r="F61" s="37" t="s">
        <v>88</v>
      </c>
      <c r="G61" s="44">
        <v>2.317E-3</v>
      </c>
      <c r="H61" s="93">
        <v>200000</v>
      </c>
      <c r="I61" s="93">
        <f>H61*G61</f>
        <v>463.40000000000003</v>
      </c>
      <c r="J61" s="93">
        <v>100000</v>
      </c>
      <c r="K61" s="93">
        <f>J61*G61</f>
        <v>231.70000000000002</v>
      </c>
    </row>
    <row r="62" spans="1:11" s="31" customFormat="1" ht="15" x14ac:dyDescent="0.25">
      <c r="A62" s="119" t="s">
        <v>89</v>
      </c>
      <c r="B62" s="119"/>
      <c r="C62" s="119"/>
      <c r="D62" s="119"/>
      <c r="E62" s="119"/>
      <c r="F62" s="119"/>
      <c r="G62" s="119"/>
      <c r="H62" s="54"/>
      <c r="I62" s="54"/>
      <c r="J62" s="54"/>
      <c r="K62" s="54"/>
    </row>
    <row r="63" spans="1:11" s="31" customFormat="1" ht="33.75" x14ac:dyDescent="0.25">
      <c r="A63" s="37" t="s">
        <v>90</v>
      </c>
      <c r="B63" s="38" t="s">
        <v>41</v>
      </c>
      <c r="C63" s="120" t="s">
        <v>42</v>
      </c>
      <c r="D63" s="120"/>
      <c r="E63" s="120"/>
      <c r="F63" s="37" t="s">
        <v>43</v>
      </c>
      <c r="G63" s="42">
        <v>0.18</v>
      </c>
      <c r="H63" s="93">
        <v>20000</v>
      </c>
      <c r="I63" s="93">
        <f>H63*G63</f>
        <v>3600</v>
      </c>
      <c r="J63" s="93">
        <v>10000</v>
      </c>
      <c r="K63" s="93">
        <f>J63*G63</f>
        <v>1800</v>
      </c>
    </row>
    <row r="64" spans="1:11" s="31" customFormat="1" ht="33.75" x14ac:dyDescent="0.25">
      <c r="A64" s="37" t="s">
        <v>91</v>
      </c>
      <c r="B64" s="38" t="s">
        <v>45</v>
      </c>
      <c r="C64" s="120" t="s">
        <v>46</v>
      </c>
      <c r="D64" s="120"/>
      <c r="E64" s="120"/>
      <c r="F64" s="37" t="s">
        <v>43</v>
      </c>
      <c r="G64" s="42">
        <v>0.18</v>
      </c>
      <c r="H64" s="93">
        <v>60000</v>
      </c>
      <c r="I64" s="93">
        <f>H64*G64</f>
        <v>10800</v>
      </c>
      <c r="J64" s="93">
        <v>30000</v>
      </c>
      <c r="K64" s="93">
        <f>J64*G64</f>
        <v>5400</v>
      </c>
    </row>
    <row r="65" spans="1:93" s="31" customFormat="1" ht="15" x14ac:dyDescent="0.25">
      <c r="A65" s="37"/>
      <c r="B65" s="79"/>
      <c r="C65" s="120" t="s">
        <v>47</v>
      </c>
      <c r="D65" s="120"/>
      <c r="E65" s="120"/>
      <c r="F65" s="120"/>
      <c r="G65" s="120"/>
      <c r="H65" s="42"/>
      <c r="I65" s="42"/>
      <c r="J65" s="42"/>
      <c r="K65" s="42"/>
    </row>
    <row r="66" spans="1:93" s="50" customFormat="1" ht="45" x14ac:dyDescent="0.25">
      <c r="A66" s="47" t="s">
        <v>136</v>
      </c>
      <c r="B66" s="48" t="s">
        <v>67</v>
      </c>
      <c r="C66" s="121" t="s">
        <v>68</v>
      </c>
      <c r="D66" s="121"/>
      <c r="E66" s="121"/>
      <c r="F66" s="47" t="s">
        <v>50</v>
      </c>
      <c r="G66" s="54">
        <v>18</v>
      </c>
      <c r="H66" s="53"/>
      <c r="I66" s="53"/>
      <c r="J66" s="53"/>
      <c r="K66" s="53"/>
    </row>
    <row r="67" spans="1:93" s="50" customFormat="1" ht="45" x14ac:dyDescent="0.25">
      <c r="A67" s="47" t="s">
        <v>137</v>
      </c>
      <c r="B67" s="48" t="s">
        <v>69</v>
      </c>
      <c r="C67" s="121" t="s">
        <v>70</v>
      </c>
      <c r="D67" s="121"/>
      <c r="E67" s="121"/>
      <c r="F67" s="47" t="s">
        <v>50</v>
      </c>
      <c r="G67" s="54">
        <v>18</v>
      </c>
      <c r="H67" s="54"/>
      <c r="I67" s="54"/>
      <c r="J67" s="54"/>
      <c r="K67" s="54"/>
    </row>
    <row r="68" spans="1:93" s="31" customFormat="1" ht="33.75" x14ac:dyDescent="0.25">
      <c r="A68" s="37" t="s">
        <v>92</v>
      </c>
      <c r="B68" s="38" t="s">
        <v>78</v>
      </c>
      <c r="C68" s="120" t="s">
        <v>79</v>
      </c>
      <c r="D68" s="120"/>
      <c r="E68" s="120"/>
      <c r="F68" s="37" t="s">
        <v>80</v>
      </c>
      <c r="G68" s="42">
        <v>0.18</v>
      </c>
      <c r="H68" s="93">
        <v>20000</v>
      </c>
      <c r="I68" s="93">
        <f>H68*G68</f>
        <v>3600</v>
      </c>
      <c r="J68" s="93">
        <v>10000</v>
      </c>
      <c r="K68" s="93">
        <f>J68*G68</f>
        <v>1800</v>
      </c>
    </row>
    <row r="69" spans="1:93" s="31" customFormat="1" ht="33.75" x14ac:dyDescent="0.25">
      <c r="A69" s="101" t="s">
        <v>93</v>
      </c>
      <c r="B69" s="102" t="s">
        <v>82</v>
      </c>
      <c r="C69" s="135" t="s">
        <v>83</v>
      </c>
      <c r="D69" s="135"/>
      <c r="E69" s="135"/>
      <c r="F69" s="101" t="s">
        <v>80</v>
      </c>
      <c r="G69" s="103">
        <v>-0.18</v>
      </c>
      <c r="H69" s="104">
        <v>60000</v>
      </c>
      <c r="I69" s="104">
        <f>H69*G69</f>
        <v>-10800</v>
      </c>
      <c r="J69" s="104">
        <v>30000</v>
      </c>
      <c r="K69" s="104">
        <f>J69*G69</f>
        <v>-5400</v>
      </c>
    </row>
    <row r="70" spans="1:93" s="31" customFormat="1" ht="15" x14ac:dyDescent="0.25">
      <c r="A70" s="37"/>
      <c r="B70" s="79"/>
      <c r="C70" s="120" t="s">
        <v>84</v>
      </c>
      <c r="D70" s="120"/>
      <c r="E70" s="120"/>
      <c r="F70" s="120"/>
      <c r="G70" s="120"/>
      <c r="H70" s="54"/>
      <c r="I70" s="54"/>
      <c r="J70" s="54"/>
      <c r="K70" s="54"/>
    </row>
    <row r="71" spans="1:93" s="31" customFormat="1" ht="33.75" x14ac:dyDescent="0.25">
      <c r="A71" s="37" t="s">
        <v>94</v>
      </c>
      <c r="B71" s="38" t="s">
        <v>86</v>
      </c>
      <c r="C71" s="120" t="s">
        <v>87</v>
      </c>
      <c r="D71" s="120"/>
      <c r="E71" s="120"/>
      <c r="F71" s="37" t="s">
        <v>88</v>
      </c>
      <c r="G71" s="44">
        <v>4.0860000000000002E-3</v>
      </c>
      <c r="H71" s="93">
        <v>200000</v>
      </c>
      <c r="I71" s="93">
        <f>H71*G71</f>
        <v>817.2</v>
      </c>
      <c r="J71" s="93">
        <v>100000</v>
      </c>
      <c r="K71" s="93">
        <f>J71*G71</f>
        <v>408.6</v>
      </c>
    </row>
    <row r="72" spans="1:93" s="31" customFormat="1" ht="15" x14ac:dyDescent="0.25">
      <c r="A72" s="119" t="s">
        <v>95</v>
      </c>
      <c r="B72" s="119"/>
      <c r="C72" s="119"/>
      <c r="D72" s="119"/>
      <c r="E72" s="119"/>
      <c r="F72" s="119"/>
      <c r="G72" s="119"/>
      <c r="H72" s="56"/>
      <c r="I72" s="56"/>
      <c r="J72" s="56"/>
      <c r="K72" s="56"/>
    </row>
    <row r="73" spans="1:93" s="31" customFormat="1" ht="33.75" x14ac:dyDescent="0.25">
      <c r="A73" s="95" t="s">
        <v>96</v>
      </c>
      <c r="B73" s="94" t="s">
        <v>41</v>
      </c>
      <c r="C73" s="125" t="s">
        <v>42</v>
      </c>
      <c r="D73" s="125"/>
      <c r="E73" s="125"/>
      <c r="F73" s="95" t="s">
        <v>43</v>
      </c>
      <c r="G73" s="96">
        <v>0.6</v>
      </c>
      <c r="H73" s="97">
        <v>20000</v>
      </c>
      <c r="I73" s="97">
        <f>H73*G73</f>
        <v>12000</v>
      </c>
      <c r="J73" s="97">
        <v>10000</v>
      </c>
      <c r="K73" s="97">
        <f>J73*G73</f>
        <v>6000</v>
      </c>
    </row>
    <row r="74" spans="1:93" s="31" customFormat="1" ht="33.75" x14ac:dyDescent="0.25">
      <c r="A74" s="95" t="s">
        <v>97</v>
      </c>
      <c r="B74" s="94" t="s">
        <v>45</v>
      </c>
      <c r="C74" s="125" t="s">
        <v>46</v>
      </c>
      <c r="D74" s="125"/>
      <c r="E74" s="125"/>
      <c r="F74" s="95" t="s">
        <v>43</v>
      </c>
      <c r="G74" s="96">
        <v>0.6</v>
      </c>
      <c r="H74" s="97">
        <v>20000</v>
      </c>
      <c r="I74" s="97">
        <f>H74*G74</f>
        <v>12000</v>
      </c>
      <c r="J74" s="97">
        <v>10000</v>
      </c>
      <c r="K74" s="97">
        <f>J74*G74</f>
        <v>6000</v>
      </c>
    </row>
    <row r="75" spans="1:93" s="31" customFormat="1" ht="15" x14ac:dyDescent="0.25">
      <c r="A75" s="37"/>
      <c r="B75" s="79"/>
      <c r="C75" s="120" t="s">
        <v>98</v>
      </c>
      <c r="D75" s="120"/>
      <c r="E75" s="120"/>
      <c r="F75" s="120"/>
      <c r="G75" s="120"/>
      <c r="H75" s="54"/>
      <c r="I75" s="54"/>
      <c r="J75" s="54"/>
      <c r="K75" s="54"/>
    </row>
    <row r="76" spans="1:93" s="50" customFormat="1" ht="45" x14ac:dyDescent="0.25">
      <c r="A76" s="47" t="s">
        <v>138</v>
      </c>
      <c r="B76" s="48" t="s">
        <v>48</v>
      </c>
      <c r="C76" s="121" t="s">
        <v>49</v>
      </c>
      <c r="D76" s="121"/>
      <c r="E76" s="121"/>
      <c r="F76" s="47" t="s">
        <v>50</v>
      </c>
      <c r="G76" s="54">
        <v>60</v>
      </c>
      <c r="H76" s="54"/>
      <c r="I76" s="54"/>
      <c r="J76" s="54"/>
      <c r="K76" s="54"/>
    </row>
    <row r="77" spans="1:93" s="50" customFormat="1" ht="45" x14ac:dyDescent="0.25">
      <c r="A77" s="47" t="s">
        <v>139</v>
      </c>
      <c r="B77" s="48" t="s">
        <v>51</v>
      </c>
      <c r="C77" s="121" t="s">
        <v>52</v>
      </c>
      <c r="D77" s="121"/>
      <c r="E77" s="121"/>
      <c r="F77" s="47" t="s">
        <v>50</v>
      </c>
      <c r="G77" s="54">
        <v>60</v>
      </c>
      <c r="H77" s="54"/>
      <c r="I77" s="54"/>
      <c r="J77" s="54"/>
      <c r="K77" s="54"/>
    </row>
    <row r="78" spans="1:93" s="31" customFormat="1" ht="23.25" x14ac:dyDescent="0.25">
      <c r="A78" s="122" t="s">
        <v>99</v>
      </c>
      <c r="B78" s="123"/>
      <c r="C78" s="123"/>
      <c r="D78" s="123"/>
      <c r="E78" s="124"/>
      <c r="F78" s="76"/>
      <c r="G78" s="76"/>
      <c r="H78" s="98"/>
      <c r="I78" s="98">
        <f>I13+I17+I21+I24+I25+I35+I36+I41+I42+I47+I48+I53+I54+I58+I59+I61+I63+I64+I68+I69+I71+I73+I74</f>
        <v>16603399.1</v>
      </c>
      <c r="J78" s="98"/>
      <c r="K78" s="98">
        <f>K13+K17+K21+K24+K25+K35+K36+K41+K42+K47+K48+K53+K54+K58+K59+K61+K63+K64+K68+K69+K71+K73+K74</f>
        <v>946293.29999999993</v>
      </c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CO78" s="41" t="s">
        <v>99</v>
      </c>
    </row>
    <row r="79" spans="1:93" s="31" customFormat="1" ht="15" x14ac:dyDescent="0.25">
      <c r="A79" s="30"/>
      <c r="B79" s="30"/>
      <c r="C79" s="30"/>
      <c r="D79" s="30"/>
      <c r="E79" s="30"/>
      <c r="F79" s="30"/>
      <c r="G79" s="30"/>
      <c r="H79" s="45" t="s">
        <v>158</v>
      </c>
      <c r="I79" s="105">
        <f>I78/1.2</f>
        <v>13836165.916666666</v>
      </c>
      <c r="J79" s="45"/>
      <c r="K79" s="105">
        <f>K78/1.2</f>
        <v>788577.75</v>
      </c>
    </row>
  </sheetData>
  <autoFilter ref="A11:G78" xr:uid="{00000000-0009-0000-0000-000002000000}">
    <filterColumn colId="2" showButton="0"/>
    <filterColumn colId="3" showButton="0"/>
  </autoFilter>
  <mergeCells count="75">
    <mergeCell ref="A78:E78"/>
    <mergeCell ref="C76:E76"/>
    <mergeCell ref="C77:E77"/>
    <mergeCell ref="A72:G72"/>
    <mergeCell ref="C73:E73"/>
    <mergeCell ref="C74:E74"/>
    <mergeCell ref="C75:G75"/>
    <mergeCell ref="C71:E71"/>
    <mergeCell ref="C69:E69"/>
    <mergeCell ref="C70:G70"/>
    <mergeCell ref="C66:E66"/>
    <mergeCell ref="C67:E67"/>
    <mergeCell ref="C68:E68"/>
    <mergeCell ref="C64:E64"/>
    <mergeCell ref="C65:G65"/>
    <mergeCell ref="A62:G62"/>
    <mergeCell ref="C63:E63"/>
    <mergeCell ref="C59:E59"/>
    <mergeCell ref="C60:G60"/>
    <mergeCell ref="C61:E61"/>
    <mergeCell ref="C57:E57"/>
    <mergeCell ref="C58:E58"/>
    <mergeCell ref="C55:G55"/>
    <mergeCell ref="C56:E56"/>
    <mergeCell ref="A52:G52"/>
    <mergeCell ref="C53:E53"/>
    <mergeCell ref="C54:E54"/>
    <mergeCell ref="C50:E50"/>
    <mergeCell ref="C51:E51"/>
    <mergeCell ref="C48:E48"/>
    <mergeCell ref="C49:G49"/>
    <mergeCell ref="C44:E44"/>
    <mergeCell ref="C45:E45"/>
    <mergeCell ref="A46:G46"/>
    <mergeCell ref="C47:E47"/>
    <mergeCell ref="C42:E42"/>
    <mergeCell ref="C43:G43"/>
    <mergeCell ref="C39:E39"/>
    <mergeCell ref="A40:G40"/>
    <mergeCell ref="C41:E41"/>
    <mergeCell ref="C37:G37"/>
    <mergeCell ref="C38:E38"/>
    <mergeCell ref="A34:G34"/>
    <mergeCell ref="C35:E35"/>
    <mergeCell ref="C36:E36"/>
    <mergeCell ref="A29:G29"/>
    <mergeCell ref="A30:G30"/>
    <mergeCell ref="A31:G31"/>
    <mergeCell ref="A32:G32"/>
    <mergeCell ref="A33:G33"/>
    <mergeCell ref="C28:E28"/>
    <mergeCell ref="C25:E25"/>
    <mergeCell ref="C26:G26"/>
    <mergeCell ref="C27:E27"/>
    <mergeCell ref="C24:E24"/>
    <mergeCell ref="C22:E22"/>
    <mergeCell ref="C23:E23"/>
    <mergeCell ref="A20:G20"/>
    <mergeCell ref="C21:E21"/>
    <mergeCell ref="C19:E19"/>
    <mergeCell ref="C17:E17"/>
    <mergeCell ref="C18:E18"/>
    <mergeCell ref="A16:G16"/>
    <mergeCell ref="C14:E14"/>
    <mergeCell ref="C15:E15"/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3.1-КЖ1_подряд-в05.09.25</vt:lpstr>
      <vt:lpstr>3.2-КЖ1_подряд-в05.09.25</vt:lpstr>
      <vt:lpstr>свод-05.09.25</vt:lpstr>
      <vt:lpstr>свод</vt:lpstr>
      <vt:lpstr>3.1-КЖ1_подряд</vt:lpstr>
      <vt:lpstr>3.2-КЖ1_подряд</vt:lpstr>
      <vt:lpstr>'3.1-КЖ1_подряд'!Заголовки_для_печати</vt:lpstr>
      <vt:lpstr>'3.1-КЖ1_подряд-в05.09.25'!Заголовки_для_печати</vt:lpstr>
      <vt:lpstr>'3.2-КЖ1_подряд'!Заголовки_для_печати</vt:lpstr>
      <vt:lpstr>'3.2-КЖ1_подряд-в05.09.25'!Заголовки_для_печати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Admin</cp:lastModifiedBy>
  <cp:lastPrinted>2012-06-15T03:00:35Z</cp:lastPrinted>
  <dcterms:created xsi:type="dcterms:W3CDTF">2010-07-21T15:31:22Z</dcterms:created>
  <dcterms:modified xsi:type="dcterms:W3CDTF">2025-09-05T12:10:01Z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