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"/>
    </mc:Choice>
  </mc:AlternateContent>
  <xr:revisionPtr revIDLastSave="0" documentId="13_ncr:1_{C6DCB49F-9BE8-4B8F-B818-5A28BC13A200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</sheets>
  <definedNames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" i="26" l="1"/>
  <c r="J47" i="26"/>
  <c r="AA52" i="26"/>
  <c r="AA51" i="26"/>
  <c r="AA50" i="26"/>
  <c r="AA49" i="26"/>
  <c r="J52" i="26"/>
  <c r="J51" i="26"/>
  <c r="J50" i="26"/>
  <c r="J49" i="26"/>
  <c r="K52" i="26"/>
  <c r="K51" i="26"/>
  <c r="K50" i="26"/>
  <c r="K49" i="26"/>
  <c r="J48" i="26"/>
</calcChain>
</file>

<file path=xl/sharedStrings.xml><?xml version="1.0" encoding="utf-8"?>
<sst xmlns="http://schemas.openxmlformats.org/spreadsheetml/2006/main" count="226" uniqueCount="179">
  <si>
    <t/>
  </si>
  <si>
    <t>(наименование стройки)</t>
  </si>
  <si>
    <t>№ п/п</t>
  </si>
  <si>
    <t>1</t>
  </si>
  <si>
    <t>3</t>
  </si>
  <si>
    <t>4</t>
  </si>
  <si>
    <t>5</t>
  </si>
  <si>
    <t>6</t>
  </si>
  <si>
    <t>7</t>
  </si>
  <si>
    <t>9</t>
  </si>
  <si>
    <t>10</t>
  </si>
  <si>
    <t>12</t>
  </si>
  <si>
    <t>14</t>
  </si>
  <si>
    <t>15</t>
  </si>
  <si>
    <t>17</t>
  </si>
  <si>
    <t>20</t>
  </si>
  <si>
    <t>21</t>
  </si>
  <si>
    <t>24</t>
  </si>
  <si>
    <t>25</t>
  </si>
  <si>
    <t>26</t>
  </si>
  <si>
    <t>27</t>
  </si>
  <si>
    <t>28</t>
  </si>
  <si>
    <t>29</t>
  </si>
  <si>
    <t>30</t>
  </si>
  <si>
    <t>32</t>
  </si>
  <si>
    <t>[должность, подпись (инициалы, фамилия)]</t>
  </si>
  <si>
    <t>2</t>
  </si>
  <si>
    <t>8</t>
  </si>
  <si>
    <t>11</t>
  </si>
  <si>
    <t>13</t>
  </si>
  <si>
    <t>16</t>
  </si>
  <si>
    <t>18</t>
  </si>
  <si>
    <t>19</t>
  </si>
  <si>
    <t>22</t>
  </si>
  <si>
    <t>23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</si>
  <si>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</si>
  <si>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</si>
  <si>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</si>
  <si>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</si>
  <si>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</si>
  <si>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</si>
  <si>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</si>
  <si>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</si>
  <si>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</si>
  <si>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</si>
  <si>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</si>
  <si>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</si>
  <si>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</si>
  <si>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</si>
  <si>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</si>
  <si>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</si>
  <si>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</si>
  <si>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</si>
  <si>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</si>
  <si>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</si>
  <si>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</si>
  <si>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</si>
  <si>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</si>
  <si>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</si>
  <si>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</si>
  <si>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</si>
  <si>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</si>
  <si>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</si>
  <si>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</si>
  <si>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</si>
  <si>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</si>
  <si>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</si>
  <si>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</si>
  <si>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</si>
  <si>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</si>
  <si>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</si>
  <si>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</si>
  <si>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</si>
  <si>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</si>
  <si>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</si>
  <si>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</si>
  <si>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</si>
  <si>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</si>
  <si>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</si>
  <si>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</si>
  <si>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</si>
  <si>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</si>
  <si>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</si>
  <si>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</si>
  <si>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</si>
  <si>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</si>
  <si>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</si>
  <si>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</si>
  <si>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</si>
  <si>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</si>
  <si>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</si>
  <si>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</si>
  <si>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</si>
  <si>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</si>
  <si>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</si>
  <si>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</si>
  <si>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</si>
  <si>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</si>
  <si>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</si>
  <si>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</si>
  <si>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</si>
  <si>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</si>
  <si>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</si>
  <si>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</si>
  <si>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</si>
  <si>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</si>
  <si>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</si>
  <si>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</si>
  <si>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</si>
  <si>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</si>
  <si>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</si>
  <si>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</si>
  <si>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</si>
  <si>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</si>
  <si>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</si>
  <si>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</si>
  <si>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</si>
  <si>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</si>
  <si>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</si>
  <si>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</si>
  <si>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</si>
  <si>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</si>
  <si>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</si>
  <si>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1. 1632-2021-00-ЭС1.СУБ_2_0_RU_IFC</t>
  </si>
  <si>
    <t>2. 1632-2021-1.1,1.2,2.1.0-ЭОМ_2_0_RU_IFC</t>
  </si>
  <si>
    <t>3. 1632-2021-2.1.1-ЭОМ_0_0_RU_IFC</t>
  </si>
  <si>
    <t>4. 1632-2021-2.1.2, 2.1.7-ЭОМ1_0_0_RU_IFC</t>
  </si>
  <si>
    <t>5. 1632-2021-2.1.2, 2.1.7-ЭОМ2_0_0_RU_IFC</t>
  </si>
  <si>
    <t>6. 1632-2021-2.1.2 2.1.7-ЭОМ3_0_0_RU_IFC</t>
  </si>
  <si>
    <t>7. 1632-2021-2.1.3-ЭОМ_0_0_RU_IFC</t>
  </si>
  <si>
    <t>8. 1632-2021-2.1.4-ЭОМ_0_0_RU_IFC</t>
  </si>
  <si>
    <t>9. 1632-2021-2.1.5-ЭОМ_0_0_RU_IFC</t>
  </si>
  <si>
    <t>10. 1632-2021-2.1.11-ЭОМ_0_0_RU_IFC</t>
  </si>
  <si>
    <t>11. 1632-2021-2.1.12-ЭОМ_0_0_RU_IFC</t>
  </si>
  <si>
    <t>12. 1632-2021-2.2.1-ЭОМ_1_0_RU_IFC</t>
  </si>
  <si>
    <t>14. 1632-2021-2.2.3-ЭОМ_1_0_RU_IFC</t>
  </si>
  <si>
    <t>18. 1632-2021-2.2.7-ЭОМ_1_0_RU_IFC</t>
  </si>
  <si>
    <t>13. 1632-2021-2.2.2-ЭОМ_2_0_RU_IFC</t>
  </si>
  <si>
    <t>15. 1632-2021-2.2.4, 2.1.6-ЭОМ_0_0_RU_IFC</t>
  </si>
  <si>
    <t>16. 1632-2021-2.2.5-ЭОМ_1_0_RU_IFC</t>
  </si>
  <si>
    <t>17. 1632-2021-2.2.6-ЭОМ_0_0_RU_IFC</t>
  </si>
  <si>
    <t>20. 1632-2021-3.1-СЭО_1_0_RU_IFС</t>
  </si>
  <si>
    <t>19. 1632-2021-3.1-ЭОМ_3_0_RU_IFC</t>
  </si>
  <si>
    <t>21. 1632-2021-3.2-ЭОМ_3_0_RU_IFC</t>
  </si>
  <si>
    <t>22. 1632-2021-3.4-ЭОМ_0_0_RU_IFC</t>
  </si>
  <si>
    <t>23. 1632-2021-8.4-ЭОМ_0_0_RU_IFC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</si>
  <si>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</si>
  <si>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</si>
  <si>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Конвейерная галерея №11.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</si>
  <si>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</si>
  <si>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Внутриплощадочные сети электроснабжения.</t>
    </r>
    <r>
      <rPr>
        <sz val="11"/>
        <rFont val="Calibri"/>
        <family val="2"/>
        <charset val="204"/>
      </rPr>
      <t xml:space="preserve">
Система бесперебойного гарантированного электроснабжения</t>
    </r>
  </si>
  <si>
    <r>
      <rPr>
        <sz val="11"/>
        <color rgb="FFFF0000"/>
        <rFont val="Calibri"/>
        <family val="2"/>
        <charset val="204"/>
      </rPr>
      <t>Конвейерная галерея №12.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</si>
  <si>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</si>
  <si>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1-7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</si>
  <si>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8-14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</si>
  <si>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15-23</t>
    </r>
  </si>
  <si>
    <r>
      <rPr>
        <sz val="11"/>
        <color rgb="FFFF0000"/>
        <rFont val="Calibri"/>
        <family val="2"/>
        <charset val="204"/>
      </rPr>
      <t>Конвейерная галерея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</si>
  <si>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№4.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</si>
  <si>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</si>
  <si>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 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</si>
  <si>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</si>
  <si>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</si>
  <si>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№4, конвейерная галерея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</si>
  <si>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</si>
  <si>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</si>
  <si>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Приводная станция.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</si>
  <si>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</si>
  <si>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</si>
  <si>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2.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</si>
  <si>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Ангар для хранения ТМЦ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</si>
  <si>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Здание КПП со спецпроходной.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</si>
  <si>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нет РД!!!</t>
  </si>
  <si>
    <t>Подрядчик №1</t>
  </si>
  <si>
    <t>Подрядчик №2</t>
  </si>
  <si>
    <t>Подрядчик №3</t>
  </si>
  <si>
    <t>Подрядчик №4</t>
  </si>
  <si>
    <t>%</t>
  </si>
  <si>
    <t>Среднее на каждого</t>
  </si>
  <si>
    <t>Контракт без НДС и накруток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</si>
</sst>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1" fillId="0" borderId="4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2" fillId="0" borderId="4" xfId="1" applyBorder="1" applyAlignment="1">
      <alignment vertical="center"/>
    </xf>
    <xf numFmtId="0" fontId="13" fillId="0" borderId="4" xfId="1" applyFont="1" applyFill="1" applyBorder="1" applyAlignment="1">
      <alignment vertical="center"/>
    </xf>
    <xf numFmtId="0" fontId="13" fillId="0" borderId="4" xfId="1" applyFont="1" applyFill="1" applyBorder="1" applyAlignment="1">
      <alignment vertical="center" wrapText="1"/>
    </xf>
    <xf numFmtId="0" fontId="11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0" xfId="1" applyNumberFormat="1" applyFont="1" applyAlignment="1">
      <alignment vertical="center" wrapText="1"/>
    </xf>
    <xf numFmtId="0" fontId="3" fillId="0" borderId="0" xfId="1" applyFont="1" applyAlignment="1">
      <alignment vertical="center" wrapText="1"/>
    </xf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1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49" fontId="1" fillId="0" borderId="4" xfId="1" applyNumberFormat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2" fontId="1" fillId="0" borderId="4" xfId="1" applyNumberFormat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right" vertical="center" wrapText="1"/>
    </xf>
    <xf numFmtId="165" fontId="1" fillId="0" borderId="4" xfId="1" applyNumberFormat="1" applyFont="1" applyBorder="1" applyAlignment="1">
      <alignment horizontal="right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49" fontId="4" fillId="0" borderId="4" xfId="1" applyNumberFormat="1" applyFont="1" applyBorder="1" applyAlignment="1">
      <alignment vertical="center"/>
    </xf>
    <xf numFmtId="4" fontId="4" fillId="0" borderId="4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0" fontId="2" fillId="0" borderId="4" xfId="1" applyBorder="1" applyAlignment="1">
      <alignment vertical="center" wrapText="1"/>
    </xf>
    <xf numFmtId="0" fontId="4" fillId="0" borderId="0" xfId="1" applyFont="1" applyAlignment="1">
      <alignment vertical="center" wrapText="1"/>
    </xf>
    <xf numFmtId="2" fontId="4" fillId="0" borderId="4" xfId="1" applyNumberFormat="1" applyFont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right" vertical="center"/>
    </xf>
    <xf numFmtId="165" fontId="4" fillId="0" borderId="4" xfId="1" applyNumberFormat="1" applyFont="1" applyBorder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4" fillId="0" borderId="4" xfId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14" fillId="0" borderId="4" xfId="1" applyFont="1" applyFill="1" applyBorder="1" applyAlignment="1">
      <alignment vertical="center"/>
    </xf>
    <xf numFmtId="49" fontId="1" fillId="0" borderId="4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2" fontId="1" fillId="0" borderId="4" xfId="1" applyNumberFormat="1" applyFont="1" applyFill="1" applyBorder="1" applyAlignment="1">
      <alignment horizontal="right" vertical="center" wrapText="1"/>
    </xf>
    <xf numFmtId="4" fontId="1" fillId="0" borderId="4" xfId="1" applyNumberFormat="1" applyFont="1" applyFill="1" applyBorder="1" applyAlignment="1">
      <alignment horizontal="right" vertical="center" wrapText="1"/>
    </xf>
    <xf numFmtId="0" fontId="1" fillId="0" borderId="4" xfId="1" applyFont="1" applyFill="1" applyBorder="1" applyAlignment="1">
      <alignment horizontal="right" vertical="center" wrapText="1"/>
    </xf>
    <xf numFmtId="0" fontId="2" fillId="0" borderId="0" xfId="1" applyFill="1" applyAlignment="1">
      <alignment vertical="center"/>
    </xf>
    <xf numFmtId="0" fontId="9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13" fillId="2" borderId="4" xfId="1" applyFont="1" applyFill="1" applyBorder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4" fontId="1" fillId="3" borderId="4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right" vertical="center"/>
    </xf>
    <xf numFmtId="4" fontId="1" fillId="2" borderId="4" xfId="1" applyNumberFormat="1" applyFont="1" applyFill="1" applyBorder="1" applyAlignment="1">
      <alignment horizontal="right" vertical="center"/>
    </xf>
    <xf numFmtId="165" fontId="1" fillId="2" borderId="4" xfId="1" applyNumberFormat="1" applyFont="1" applyFill="1" applyBorder="1" applyAlignment="1">
      <alignment horizontal="right" vertical="center"/>
    </xf>
    <xf numFmtId="4" fontId="1" fillId="4" borderId="4" xfId="1" applyNumberFormat="1" applyFont="1" applyFill="1" applyBorder="1" applyAlignment="1">
      <alignment horizontal="right" vertical="center"/>
    </xf>
    <xf numFmtId="0" fontId="13" fillId="4" borderId="4" xfId="1" applyFont="1" applyFill="1" applyBorder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/>
    </xf>
    <xf numFmtId="0" fontId="13" fillId="5" borderId="4" xfId="1" applyFont="1" applyFill="1" applyBorder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 wrapText="1"/>
    </xf>
    <xf numFmtId="0" fontId="14" fillId="5" borderId="4" xfId="1" applyFont="1" applyFill="1" applyBorder="1" applyAlignment="1">
      <alignment vertical="center"/>
    </xf>
    <xf numFmtId="165" fontId="1" fillId="5" borderId="4" xfId="1" applyNumberFormat="1" applyFont="1" applyFill="1" applyBorder="1" applyAlignment="1">
      <alignment horizontal="right" vertical="center"/>
    </xf>
    <xf numFmtId="0" fontId="10" fillId="0" borderId="4" xfId="1" applyFont="1" applyBorder="1" applyAlignment="1">
      <alignment horizontal="right" vertical="center"/>
    </xf>
    <xf numFmtId="4" fontId="2" fillId="2" borderId="4" xfId="1" applyNumberFormat="1" applyFill="1" applyBorder="1" applyAlignment="1">
      <alignment vertical="center" wrapText="1"/>
    </xf>
    <xf numFmtId="4" fontId="2" fillId="0" borderId="4" xfId="1" applyNumberFormat="1" applyBorder="1" applyAlignment="1">
      <alignment horizontal="center" vertical="center"/>
    </xf>
    <xf numFmtId="4" fontId="2" fillId="3" borderId="4" xfId="1" applyNumberFormat="1" applyFill="1" applyBorder="1" applyAlignment="1">
      <alignment vertical="center" wrapText="1"/>
    </xf>
    <xf numFmtId="4" fontId="2" fillId="4" borderId="4" xfId="1" applyNumberFormat="1" applyFill="1" applyBorder="1" applyAlignment="1">
      <alignment vertical="center" wrapText="1"/>
    </xf>
    <xf numFmtId="4" fontId="2" fillId="5" borderId="4" xfId="1" applyNumberFormat="1" applyFill="1" applyBorder="1" applyAlignment="1">
      <alignment vertical="center" wrapText="1"/>
    </xf>
    <xf numFmtId="4" fontId="2" fillId="0" borderId="0" xfId="1" applyNumberForma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right" vertical="center" wrapText="1"/>
    </xf>
    <xf numFmtId="0" fontId="7" fillId="0" borderId="7" xfId="1" applyFont="1" applyBorder="1" applyAlignment="1">
      <alignment horizontal="righ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1" fillId="0" borderId="6" xfId="1" applyFont="1" applyBorder="1" applyAlignment="1">
      <alignment horizontal="right" vertical="center" wrapText="1"/>
    </xf>
    <xf numFmtId="0" fontId="1" fillId="0" borderId="7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4" fontId="2" fillId="0" borderId="4" xfId="1" applyNumberFormat="1" applyBorder="1" applyAlignment="1">
      <alignment vertical="center" wrapText="1"/>
    </xf>
    <xf numFmtId="0" fontId="10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AA82"/>
  <sheetViews>
    <sheetView tabSelected="1" topLeftCell="A13" zoomScale="130" zoomScaleNormal="130" workbookViewId="0">
      <pane ySplit="4" topLeftCell="A38" activePane="bottomLeft" state="frozen"/>
      <selection activeCell="A13" sqref="A13"/>
      <selection pane="bottomLeft" activeCell="I47" sqref="I47:K52"/>
    </sheetView>
  </sheetViews>
  <sheetFormatPr defaultColWidth="9.140625" defaultRowHeight="11.25" customHeight="1" x14ac:dyDescent="0.25"/>
  <cols>
    <col min="1" max="1" width="8.7109375" style="14" customWidth="1"/>
    <col min="2" max="2" width="20.7109375" style="14" customWidth="1"/>
    <col min="3" max="3" width="40.7109375" style="3" customWidth="1"/>
    <col min="4" max="4" width="13.140625" style="3" customWidth="1"/>
    <col min="5" max="5" width="8.7109375" style="3" customWidth="1"/>
    <col min="6" max="8" width="12.7109375" style="3" customWidth="1"/>
    <col min="9" max="9" width="26.7109375" style="3" customWidth="1"/>
    <col min="10" max="10" width="17.42578125" style="46" customWidth="1"/>
    <col min="11" max="11" width="12.7109375" style="46" customWidth="1"/>
    <col min="12" max="14" width="88.7109375" style="46" hidden="1" customWidth="1"/>
    <col min="15" max="20" width="108.85546875" style="46" hidden="1" customWidth="1"/>
    <col min="21" max="21" width="129.5703125" style="46" hidden="1" customWidth="1"/>
    <col min="22" max="25" width="52.85546875" style="46" hidden="1" customWidth="1"/>
    <col min="26" max="26" width="9.140625" style="3"/>
    <col min="27" max="27" width="25.140625" style="3" customWidth="1"/>
    <col min="28" max="16384" width="9.140625" style="3"/>
  </cols>
  <sheetData>
    <row r="1" spans="1:20" s="2" customFormat="1" ht="17.25" hidden="1" customHeight="1" x14ac:dyDescent="0.25">
      <c r="A1" s="8"/>
      <c r="B1" s="9" t="s">
        <v>85</v>
      </c>
      <c r="C1" s="10"/>
      <c r="D1" s="11"/>
      <c r="E1" s="10"/>
      <c r="F1" s="10"/>
      <c r="G1" s="10"/>
      <c r="H1" s="12"/>
      <c r="J1" s="13"/>
    </row>
    <row r="2" spans="1:20" s="2" customFormat="1" ht="17.25" hidden="1" customHeight="1" x14ac:dyDescent="0.25">
      <c r="A2" s="8"/>
      <c r="B2" s="14" t="s">
        <v>36</v>
      </c>
      <c r="C2" s="10"/>
      <c r="D2" s="15"/>
      <c r="E2" s="10"/>
      <c r="F2" s="10"/>
      <c r="G2" s="10"/>
      <c r="H2" s="12"/>
      <c r="J2" s="13"/>
    </row>
    <row r="3" spans="1:20" s="2" customFormat="1" ht="17.25" hidden="1" customHeight="1" x14ac:dyDescent="0.25">
      <c r="A3" s="8"/>
      <c r="B3" s="8"/>
      <c r="C3" s="94"/>
      <c r="D3" s="94"/>
      <c r="E3" s="94"/>
      <c r="F3" s="94"/>
      <c r="G3" s="94"/>
      <c r="H3" s="12"/>
      <c r="J3" s="13"/>
    </row>
    <row r="4" spans="1:20" s="2" customFormat="1" ht="11.25" hidden="1" customHeight="1" x14ac:dyDescent="0.25">
      <c r="A4" s="16"/>
      <c r="B4" s="16"/>
      <c r="C4" s="82" t="s">
        <v>37</v>
      </c>
      <c r="D4" s="82"/>
      <c r="E4" s="82"/>
      <c r="F4" s="82"/>
      <c r="G4" s="82"/>
      <c r="H4" s="17"/>
      <c r="J4" s="13"/>
    </row>
    <row r="5" spans="1:20" s="2" customFormat="1" ht="11.25" hidden="1" customHeight="1" x14ac:dyDescent="0.25">
      <c r="A5" s="16"/>
      <c r="B5" s="16"/>
      <c r="C5" s="10"/>
      <c r="D5" s="10"/>
      <c r="E5" s="10"/>
      <c r="F5" s="10"/>
      <c r="G5" s="10"/>
      <c r="H5" s="17"/>
      <c r="J5" s="13"/>
    </row>
    <row r="6" spans="1:20" s="2" customFormat="1" ht="18" hidden="1" x14ac:dyDescent="0.25">
      <c r="A6" s="16"/>
      <c r="B6" s="95" t="s">
        <v>38</v>
      </c>
      <c r="C6" s="95"/>
      <c r="D6" s="95"/>
      <c r="E6" s="95"/>
      <c r="F6" s="95"/>
      <c r="G6" s="95"/>
      <c r="H6" s="17"/>
      <c r="J6" s="13"/>
    </row>
    <row r="7" spans="1:20" s="2" customFormat="1" ht="11.25" hidden="1" customHeight="1" x14ac:dyDescent="0.25">
      <c r="A7" s="16"/>
      <c r="B7" s="16"/>
      <c r="C7" s="10"/>
      <c r="D7" s="10"/>
      <c r="E7" s="10"/>
      <c r="F7" s="10"/>
      <c r="G7" s="10"/>
      <c r="H7" s="17"/>
      <c r="J7" s="13"/>
    </row>
    <row r="8" spans="1:20" s="2" customFormat="1" ht="15" hidden="1" x14ac:dyDescent="0.25">
      <c r="A8" s="18"/>
      <c r="B8" s="96"/>
      <c r="C8" s="96"/>
      <c r="D8" s="96"/>
      <c r="E8" s="96"/>
      <c r="F8" s="96"/>
      <c r="G8" s="96"/>
      <c r="H8" s="19"/>
      <c r="J8" s="13"/>
      <c r="O8" s="19" t="s">
        <v>0</v>
      </c>
      <c r="P8" s="19" t="s">
        <v>0</v>
      </c>
      <c r="Q8" s="19" t="s">
        <v>0</v>
      </c>
      <c r="R8" s="19" t="s">
        <v>0</v>
      </c>
      <c r="S8" s="19" t="s">
        <v>0</v>
      </c>
      <c r="T8" s="19" t="s">
        <v>0</v>
      </c>
    </row>
    <row r="9" spans="1:20" s="2" customFormat="1" ht="13.5" hidden="1" customHeight="1" x14ac:dyDescent="0.25">
      <c r="A9" s="20"/>
      <c r="B9" s="82" t="s">
        <v>1</v>
      </c>
      <c r="C9" s="82"/>
      <c r="D9" s="82"/>
      <c r="E9" s="82"/>
      <c r="F9" s="82"/>
      <c r="G9" s="82"/>
      <c r="H9" s="21"/>
      <c r="J9" s="13"/>
    </row>
    <row r="10" spans="1:20" s="2" customFormat="1" ht="9.75" hidden="1" customHeight="1" x14ac:dyDescent="0.25">
      <c r="A10" s="8"/>
      <c r="B10" s="8"/>
      <c r="C10" s="12"/>
      <c r="D10" s="22"/>
      <c r="E10" s="22"/>
      <c r="F10" s="22"/>
      <c r="G10" s="21"/>
      <c r="H10" s="21"/>
      <c r="J10" s="13"/>
    </row>
    <row r="11" spans="1:20" s="2" customFormat="1" ht="15" hidden="1" x14ac:dyDescent="0.25">
      <c r="A11" s="23"/>
      <c r="B11" s="97" t="s">
        <v>39</v>
      </c>
      <c r="C11" s="97"/>
      <c r="D11" s="97"/>
      <c r="E11" s="97"/>
      <c r="F11" s="97"/>
      <c r="G11" s="97"/>
      <c r="H11" s="10"/>
      <c r="J11" s="13"/>
    </row>
    <row r="12" spans="1:20" s="2" customFormat="1" ht="9.75" hidden="1" customHeight="1" x14ac:dyDescent="0.25">
      <c r="A12" s="8"/>
      <c r="B12" s="8"/>
      <c r="C12" s="12"/>
      <c r="D12" s="10"/>
      <c r="E12" s="10"/>
      <c r="F12" s="10"/>
      <c r="G12" s="10"/>
      <c r="H12" s="10"/>
      <c r="J12" s="13"/>
    </row>
    <row r="13" spans="1:20" s="2" customFormat="1" ht="16.5" customHeight="1" x14ac:dyDescent="0.25">
      <c r="A13" s="98" t="s">
        <v>2</v>
      </c>
      <c r="B13" s="98" t="s">
        <v>40</v>
      </c>
      <c r="C13" s="101" t="s">
        <v>41</v>
      </c>
      <c r="D13" s="104" t="s">
        <v>42</v>
      </c>
      <c r="E13" s="104"/>
      <c r="F13" s="104"/>
      <c r="G13" s="104"/>
      <c r="H13" s="104" t="s">
        <v>43</v>
      </c>
      <c r="J13" s="13"/>
    </row>
    <row r="14" spans="1:20" s="2" customFormat="1" ht="45.75" customHeight="1" x14ac:dyDescent="0.25">
      <c r="A14" s="99"/>
      <c r="B14" s="99"/>
      <c r="C14" s="102"/>
      <c r="D14" s="101" t="s">
        <v>44</v>
      </c>
      <c r="E14" s="101" t="s">
        <v>45</v>
      </c>
      <c r="F14" s="101" t="s">
        <v>46</v>
      </c>
      <c r="G14" s="105" t="s">
        <v>47</v>
      </c>
      <c r="H14" s="104"/>
      <c r="I14" s="7" t="s">
        <v>146</v>
      </c>
      <c r="J14" s="7" t="s">
        <v>147</v>
      </c>
    </row>
    <row r="15" spans="1:20" s="2" customFormat="1" ht="15" x14ac:dyDescent="0.25">
      <c r="A15" s="100"/>
      <c r="B15" s="100"/>
      <c r="C15" s="103"/>
      <c r="D15" s="103"/>
      <c r="E15" s="103"/>
      <c r="F15" s="103"/>
      <c r="G15" s="106"/>
      <c r="H15" s="104"/>
      <c r="I15" s="13"/>
      <c r="J15" s="13"/>
    </row>
    <row r="16" spans="1:20" s="2" customFormat="1" ht="15" x14ac:dyDescent="0.25">
      <c r="A16" s="24">
        <v>1</v>
      </c>
      <c r="B16" s="24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3"/>
      <c r="J16" s="13"/>
    </row>
    <row r="17" spans="1:21" s="2" customFormat="1" ht="15" x14ac:dyDescent="0.25">
      <c r="A17" s="85" t="s">
        <v>48</v>
      </c>
      <c r="B17" s="86"/>
      <c r="C17" s="86"/>
      <c r="D17" s="86"/>
      <c r="E17" s="86"/>
      <c r="F17" s="86"/>
      <c r="G17" s="86"/>
      <c r="H17" s="87"/>
      <c r="I17" s="13"/>
      <c r="J17" s="13"/>
      <c r="U17" s="25" t="s">
        <v>48</v>
      </c>
    </row>
    <row r="18" spans="1:21" s="2" customFormat="1" ht="45" x14ac:dyDescent="0.25">
      <c r="A18" s="24" t="s">
        <v>3</v>
      </c>
      <c r="B18" s="26" t="s">
        <v>86</v>
      </c>
      <c r="C18" s="27" t="s">
        <v>87</v>
      </c>
      <c r="D18" s="28">
        <v>203.55</v>
      </c>
      <c r="E18" s="29">
        <v>5776.55</v>
      </c>
      <c r="F18" s="28">
        <v>103.26</v>
      </c>
      <c r="G18" s="30"/>
      <c r="H18" s="70">
        <v>6083.36</v>
      </c>
      <c r="I18" s="5" t="s">
        <v>123</v>
      </c>
      <c r="J18" s="71" t="s">
        <v>150</v>
      </c>
      <c r="U18" s="25"/>
    </row>
    <row r="19" spans="1:21" s="2" customFormat="1" ht="45" x14ac:dyDescent="0.25">
      <c r="A19" s="24" t="s">
        <v>26</v>
      </c>
      <c r="B19" s="26" t="s">
        <v>88</v>
      </c>
      <c r="C19" s="27" t="s">
        <v>89</v>
      </c>
      <c r="D19" s="29">
        <v>60253.58</v>
      </c>
      <c r="E19" s="29">
        <v>42148.04</v>
      </c>
      <c r="F19" s="29">
        <v>10624.33</v>
      </c>
      <c r="G19" s="30"/>
      <c r="H19" s="68">
        <v>113025.95</v>
      </c>
      <c r="I19" s="5" t="s">
        <v>124</v>
      </c>
      <c r="J19" s="69" t="s">
        <v>149</v>
      </c>
      <c r="U19" s="25"/>
    </row>
    <row r="20" spans="1:21" s="2" customFormat="1" ht="45" x14ac:dyDescent="0.25">
      <c r="A20" s="24" t="s">
        <v>4</v>
      </c>
      <c r="B20" s="26" t="s">
        <v>90</v>
      </c>
      <c r="C20" s="27" t="s">
        <v>91</v>
      </c>
      <c r="D20" s="29">
        <v>11242.83</v>
      </c>
      <c r="E20" s="29">
        <v>1244.08</v>
      </c>
      <c r="F20" s="28">
        <v>310.14999999999998</v>
      </c>
      <c r="G20" s="30"/>
      <c r="H20" s="66">
        <v>12797.06</v>
      </c>
      <c r="I20" s="5" t="s">
        <v>132</v>
      </c>
      <c r="J20" s="62" t="s">
        <v>148</v>
      </c>
      <c r="U20" s="25"/>
    </row>
    <row r="21" spans="1:21" s="2" customFormat="1" ht="45" x14ac:dyDescent="0.25">
      <c r="A21" s="24" t="s">
        <v>5</v>
      </c>
      <c r="B21" s="26" t="s">
        <v>92</v>
      </c>
      <c r="C21" s="27" t="s">
        <v>89</v>
      </c>
      <c r="D21" s="29">
        <v>9901.41</v>
      </c>
      <c r="E21" s="29">
        <v>1014.82</v>
      </c>
      <c r="F21" s="28">
        <v>289.74</v>
      </c>
      <c r="G21" s="30"/>
      <c r="H21" s="66">
        <v>11205.97</v>
      </c>
      <c r="I21" s="5" t="s">
        <v>133</v>
      </c>
      <c r="J21" s="62" t="s">
        <v>151</v>
      </c>
      <c r="U21" s="25"/>
    </row>
    <row r="22" spans="1:21" s="2" customFormat="1" ht="45" x14ac:dyDescent="0.25">
      <c r="A22" s="24" t="s">
        <v>6</v>
      </c>
      <c r="B22" s="26" t="s">
        <v>93</v>
      </c>
      <c r="C22" s="27" t="s">
        <v>89</v>
      </c>
      <c r="D22" s="29">
        <v>10469.040000000001</v>
      </c>
      <c r="E22" s="29">
        <v>1247.23</v>
      </c>
      <c r="F22" s="28">
        <v>348.03</v>
      </c>
      <c r="G22" s="30"/>
      <c r="H22" s="67">
        <v>12064.3</v>
      </c>
      <c r="I22" s="5" t="s">
        <v>125</v>
      </c>
      <c r="J22" s="62" t="s">
        <v>152</v>
      </c>
      <c r="U22" s="25"/>
    </row>
    <row r="23" spans="1:21" s="2" customFormat="1" ht="45" x14ac:dyDescent="0.25">
      <c r="A23" s="24" t="s">
        <v>7</v>
      </c>
      <c r="B23" s="26" t="s">
        <v>94</v>
      </c>
      <c r="C23" s="27" t="s">
        <v>95</v>
      </c>
      <c r="D23" s="29">
        <v>33995.26</v>
      </c>
      <c r="E23" s="29">
        <v>9611.64</v>
      </c>
      <c r="F23" s="29">
        <v>2313.2800000000002</v>
      </c>
      <c r="G23" s="30"/>
      <c r="H23" s="64">
        <v>45920.18</v>
      </c>
      <c r="I23" s="5" t="s">
        <v>126</v>
      </c>
      <c r="J23" s="63" t="s">
        <v>153</v>
      </c>
      <c r="U23" s="25"/>
    </row>
    <row r="24" spans="1:21" s="2" customFormat="1" ht="45" x14ac:dyDescent="0.25">
      <c r="A24" s="24" t="s">
        <v>8</v>
      </c>
      <c r="B24" s="26" t="s">
        <v>96</v>
      </c>
      <c r="C24" s="27" t="s">
        <v>97</v>
      </c>
      <c r="D24" s="29">
        <v>34904.239999999998</v>
      </c>
      <c r="E24" s="29">
        <v>2636.38</v>
      </c>
      <c r="F24" s="28">
        <v>534.65</v>
      </c>
      <c r="G24" s="30"/>
      <c r="H24" s="64">
        <v>38075.269999999997</v>
      </c>
      <c r="I24" s="5" t="s">
        <v>127</v>
      </c>
      <c r="J24" s="63" t="s">
        <v>154</v>
      </c>
      <c r="U24" s="25"/>
    </row>
    <row r="25" spans="1:21" s="2" customFormat="1" ht="45" x14ac:dyDescent="0.25">
      <c r="A25" s="24" t="s">
        <v>27</v>
      </c>
      <c r="B25" s="26" t="s">
        <v>98</v>
      </c>
      <c r="C25" s="27" t="s">
        <v>99</v>
      </c>
      <c r="D25" s="29">
        <v>26737.48</v>
      </c>
      <c r="E25" s="29">
        <v>10280.709999999999</v>
      </c>
      <c r="F25" s="29">
        <v>6204.11</v>
      </c>
      <c r="G25" s="30"/>
      <c r="H25" s="65">
        <v>43222.3</v>
      </c>
      <c r="I25" s="5" t="s">
        <v>128</v>
      </c>
      <c r="J25" s="63" t="s">
        <v>155</v>
      </c>
      <c r="U25" s="25"/>
    </row>
    <row r="26" spans="1:21" s="2" customFormat="1" ht="45" x14ac:dyDescent="0.25">
      <c r="A26" s="24" t="s">
        <v>9</v>
      </c>
      <c r="B26" s="26" t="s">
        <v>100</v>
      </c>
      <c r="C26" s="27" t="s">
        <v>89</v>
      </c>
      <c r="D26" s="29">
        <v>56695.25</v>
      </c>
      <c r="E26" s="29">
        <v>5334.78</v>
      </c>
      <c r="F26" s="28">
        <v>514.11</v>
      </c>
      <c r="G26" s="30"/>
      <c r="H26" s="64">
        <v>62544.14</v>
      </c>
      <c r="I26" s="5" t="s">
        <v>129</v>
      </c>
      <c r="J26" s="63" t="s">
        <v>156</v>
      </c>
      <c r="U26" s="25"/>
    </row>
    <row r="27" spans="1:21" s="2" customFormat="1" ht="45" x14ac:dyDescent="0.25">
      <c r="A27" s="24" t="s">
        <v>10</v>
      </c>
      <c r="B27" s="26" t="s">
        <v>101</v>
      </c>
      <c r="C27" s="27" t="s">
        <v>89</v>
      </c>
      <c r="D27" s="29">
        <v>11451.01</v>
      </c>
      <c r="E27" s="29">
        <v>1335.08</v>
      </c>
      <c r="F27" s="28">
        <v>391.81</v>
      </c>
      <c r="G27" s="30"/>
      <c r="H27" s="65">
        <v>13177.9</v>
      </c>
      <c r="I27" s="5" t="s">
        <v>130</v>
      </c>
      <c r="J27" s="63" t="s">
        <v>157</v>
      </c>
      <c r="U27" s="25"/>
    </row>
    <row r="28" spans="1:21" s="2" customFormat="1" ht="45" x14ac:dyDescent="0.25">
      <c r="A28" s="24" t="s">
        <v>28</v>
      </c>
      <c r="B28" s="26" t="s">
        <v>102</v>
      </c>
      <c r="C28" s="27" t="s">
        <v>89</v>
      </c>
      <c r="D28" s="31">
        <v>11243.5</v>
      </c>
      <c r="E28" s="31">
        <v>1154.8</v>
      </c>
      <c r="F28" s="28">
        <v>289.74</v>
      </c>
      <c r="G28" s="30"/>
      <c r="H28" s="64">
        <v>12688.04</v>
      </c>
      <c r="I28" s="5" t="s">
        <v>131</v>
      </c>
      <c r="J28" s="63" t="s">
        <v>158</v>
      </c>
      <c r="U28" s="25"/>
    </row>
    <row r="29" spans="1:21" s="2" customFormat="1" ht="45" x14ac:dyDescent="0.25">
      <c r="A29" s="24" t="s">
        <v>11</v>
      </c>
      <c r="B29" s="26" t="s">
        <v>103</v>
      </c>
      <c r="C29" s="27" t="s">
        <v>89</v>
      </c>
      <c r="D29" s="29">
        <v>31058.69</v>
      </c>
      <c r="E29" s="29">
        <v>3674.99</v>
      </c>
      <c r="F29" s="29">
        <v>1042.67</v>
      </c>
      <c r="G29" s="30"/>
      <c r="H29" s="64">
        <v>35776.35</v>
      </c>
      <c r="I29" s="5" t="s">
        <v>134</v>
      </c>
      <c r="J29" s="63" t="s">
        <v>159</v>
      </c>
      <c r="U29" s="25"/>
    </row>
    <row r="30" spans="1:21" s="2" customFormat="1" ht="45" x14ac:dyDescent="0.25">
      <c r="A30" s="24" t="s">
        <v>29</v>
      </c>
      <c r="B30" s="26" t="s">
        <v>104</v>
      </c>
      <c r="C30" s="27" t="s">
        <v>89</v>
      </c>
      <c r="D30" s="29">
        <v>70744.37</v>
      </c>
      <c r="E30" s="29">
        <v>5977.51</v>
      </c>
      <c r="F30" s="29">
        <v>7153.59</v>
      </c>
      <c r="G30" s="30"/>
      <c r="H30" s="70">
        <v>83875.47</v>
      </c>
      <c r="I30" s="5" t="s">
        <v>137</v>
      </c>
      <c r="J30" s="71" t="s">
        <v>160</v>
      </c>
      <c r="U30" s="25"/>
    </row>
    <row r="31" spans="1:21" s="2" customFormat="1" ht="45" x14ac:dyDescent="0.25">
      <c r="A31" s="24" t="s">
        <v>12</v>
      </c>
      <c r="B31" s="26" t="s">
        <v>105</v>
      </c>
      <c r="C31" s="27" t="s">
        <v>89</v>
      </c>
      <c r="D31" s="29">
        <v>42028.09</v>
      </c>
      <c r="E31" s="29">
        <v>2733.42</v>
      </c>
      <c r="F31" s="28">
        <v>906.69</v>
      </c>
      <c r="G31" s="30"/>
      <c r="H31" s="74">
        <v>45668.2</v>
      </c>
      <c r="I31" s="5" t="s">
        <v>135</v>
      </c>
      <c r="J31" s="71" t="s">
        <v>161</v>
      </c>
      <c r="U31" s="25"/>
    </row>
    <row r="32" spans="1:21" s="2" customFormat="1" ht="45" x14ac:dyDescent="0.25">
      <c r="A32" s="24" t="s">
        <v>13</v>
      </c>
      <c r="B32" s="26" t="s">
        <v>106</v>
      </c>
      <c r="C32" s="27" t="s">
        <v>89</v>
      </c>
      <c r="D32" s="29">
        <v>48354.03</v>
      </c>
      <c r="E32" s="29">
        <v>4296.76</v>
      </c>
      <c r="F32" s="29">
        <v>7470.27</v>
      </c>
      <c r="G32" s="30"/>
      <c r="H32" s="64">
        <v>60121.06</v>
      </c>
      <c r="I32" s="5" t="s">
        <v>138</v>
      </c>
      <c r="J32" s="63" t="s">
        <v>162</v>
      </c>
      <c r="U32" s="25"/>
    </row>
    <row r="33" spans="1:23" s="2" customFormat="1" ht="45" x14ac:dyDescent="0.25">
      <c r="A33" s="24" t="s">
        <v>30</v>
      </c>
      <c r="B33" s="26" t="s">
        <v>107</v>
      </c>
      <c r="C33" s="27" t="s">
        <v>89</v>
      </c>
      <c r="D33" s="29">
        <v>60064.18</v>
      </c>
      <c r="E33" s="29">
        <v>4473.25</v>
      </c>
      <c r="F33" s="31">
        <v>1559.4</v>
      </c>
      <c r="G33" s="30"/>
      <c r="H33" s="70">
        <v>66096.83</v>
      </c>
      <c r="I33" s="5" t="s">
        <v>139</v>
      </c>
      <c r="J33" s="71" t="s">
        <v>163</v>
      </c>
      <c r="U33" s="25"/>
    </row>
    <row r="34" spans="1:23" s="2" customFormat="1" ht="45" x14ac:dyDescent="0.25">
      <c r="A34" s="24" t="s">
        <v>14</v>
      </c>
      <c r="B34" s="26" t="s">
        <v>108</v>
      </c>
      <c r="C34" s="27" t="s">
        <v>89</v>
      </c>
      <c r="D34" s="29">
        <v>10244.11</v>
      </c>
      <c r="E34" s="29">
        <v>1322.43</v>
      </c>
      <c r="F34" s="29">
        <v>5710.31</v>
      </c>
      <c r="G34" s="30"/>
      <c r="H34" s="70">
        <v>17276.849999999999</v>
      </c>
      <c r="I34" s="5" t="s">
        <v>140</v>
      </c>
      <c r="J34" s="71" t="s">
        <v>164</v>
      </c>
      <c r="U34" s="25"/>
    </row>
    <row r="35" spans="1:23" s="2" customFormat="1" ht="45" x14ac:dyDescent="0.25">
      <c r="A35" s="24" t="s">
        <v>31</v>
      </c>
      <c r="B35" s="26" t="s">
        <v>109</v>
      </c>
      <c r="C35" s="27" t="s">
        <v>110</v>
      </c>
      <c r="D35" s="29">
        <v>11007.07</v>
      </c>
      <c r="E35" s="29">
        <v>1078.3399999999999</v>
      </c>
      <c r="F35" s="28">
        <v>314.16000000000003</v>
      </c>
      <c r="G35" s="30"/>
      <c r="H35" s="70">
        <v>12399.57</v>
      </c>
      <c r="I35" s="5" t="s">
        <v>136</v>
      </c>
      <c r="J35" s="71" t="s">
        <v>165</v>
      </c>
      <c r="U35" s="25"/>
    </row>
    <row r="36" spans="1:23" s="2" customFormat="1" ht="30" x14ac:dyDescent="0.25">
      <c r="A36" s="24" t="s">
        <v>32</v>
      </c>
      <c r="B36" s="26" t="s">
        <v>111</v>
      </c>
      <c r="C36" s="27" t="s">
        <v>112</v>
      </c>
      <c r="D36" s="29">
        <v>2426.86</v>
      </c>
      <c r="E36" s="29">
        <v>3830.62</v>
      </c>
      <c r="F36" s="32">
        <v>686.8</v>
      </c>
      <c r="G36" s="30"/>
      <c r="H36" s="68">
        <v>6944.28</v>
      </c>
      <c r="I36" s="6" t="s">
        <v>141</v>
      </c>
      <c r="J36" s="69" t="s">
        <v>166</v>
      </c>
      <c r="U36" s="25"/>
    </row>
    <row r="37" spans="1:23" s="2" customFormat="1" ht="45" x14ac:dyDescent="0.25">
      <c r="A37" s="24" t="s">
        <v>15</v>
      </c>
      <c r="B37" s="26" t="s">
        <v>113</v>
      </c>
      <c r="C37" s="27" t="s">
        <v>114</v>
      </c>
      <c r="D37" s="29">
        <v>148489.76999999999</v>
      </c>
      <c r="E37" s="29">
        <v>40890.81</v>
      </c>
      <c r="F37" s="29">
        <v>7071.87</v>
      </c>
      <c r="G37" s="30"/>
      <c r="H37" s="68">
        <v>196452.45</v>
      </c>
      <c r="I37" s="6" t="s">
        <v>142</v>
      </c>
      <c r="J37" s="69" t="s">
        <v>167</v>
      </c>
      <c r="U37" s="25"/>
    </row>
    <row r="38" spans="1:23" s="2" customFormat="1" ht="45" x14ac:dyDescent="0.25">
      <c r="A38" s="24" t="s">
        <v>16</v>
      </c>
      <c r="B38" s="26" t="s">
        <v>115</v>
      </c>
      <c r="C38" s="27" t="s">
        <v>110</v>
      </c>
      <c r="D38" s="29">
        <v>242078.05</v>
      </c>
      <c r="E38" s="29">
        <v>9916.0300000000007</v>
      </c>
      <c r="F38" s="29">
        <v>3429.33</v>
      </c>
      <c r="G38" s="30"/>
      <c r="H38" s="66">
        <v>255423.41</v>
      </c>
      <c r="I38" s="5" t="s">
        <v>143</v>
      </c>
      <c r="J38" s="62" t="s">
        <v>168</v>
      </c>
      <c r="U38" s="25"/>
    </row>
    <row r="39" spans="1:23" s="2" customFormat="1" ht="45" x14ac:dyDescent="0.25">
      <c r="A39" s="24" t="s">
        <v>33</v>
      </c>
      <c r="B39" s="26" t="s">
        <v>116</v>
      </c>
      <c r="C39" s="27" t="s">
        <v>117</v>
      </c>
      <c r="D39" s="28">
        <v>1.03</v>
      </c>
      <c r="E39" s="29">
        <v>2013.17</v>
      </c>
      <c r="F39" s="28">
        <v>560.66</v>
      </c>
      <c r="G39" s="30"/>
      <c r="H39" s="66">
        <v>2574.86</v>
      </c>
      <c r="I39" s="5" t="s">
        <v>144</v>
      </c>
      <c r="J39" s="62" t="s">
        <v>169</v>
      </c>
      <c r="U39" s="25"/>
    </row>
    <row r="40" spans="1:23" s="2" customFormat="1" ht="45" x14ac:dyDescent="0.25">
      <c r="A40" s="24" t="s">
        <v>34</v>
      </c>
      <c r="B40" s="26" t="s">
        <v>118</v>
      </c>
      <c r="C40" s="27" t="s">
        <v>117</v>
      </c>
      <c r="D40" s="28">
        <v>3.29</v>
      </c>
      <c r="E40" s="29">
        <v>12132.37</v>
      </c>
      <c r="F40" s="29">
        <v>7146.94</v>
      </c>
      <c r="G40" s="30"/>
      <c r="H40" s="67">
        <v>19282.599999999999</v>
      </c>
      <c r="I40" s="5" t="s">
        <v>145</v>
      </c>
      <c r="J40" s="62" t="s">
        <v>170</v>
      </c>
      <c r="U40" s="25"/>
    </row>
    <row r="41" spans="1:23" s="2" customFormat="1" ht="22.5" x14ac:dyDescent="0.25">
      <c r="A41" s="33"/>
      <c r="B41" s="88" t="s">
        <v>49</v>
      </c>
      <c r="C41" s="89"/>
      <c r="D41" s="34">
        <v>933596.69</v>
      </c>
      <c r="E41" s="34">
        <v>174123.81</v>
      </c>
      <c r="F41" s="35">
        <v>64975.9</v>
      </c>
      <c r="G41" s="36"/>
      <c r="H41" s="35">
        <v>1172696.3999999999</v>
      </c>
      <c r="I41" s="4"/>
      <c r="J41" s="37"/>
      <c r="U41" s="25"/>
      <c r="V41" s="38" t="s">
        <v>49</v>
      </c>
    </row>
    <row r="42" spans="1:23" s="2" customFormat="1" ht="15" x14ac:dyDescent="0.25">
      <c r="A42" s="85" t="s">
        <v>119</v>
      </c>
      <c r="B42" s="86"/>
      <c r="C42" s="86"/>
      <c r="D42" s="86"/>
      <c r="E42" s="86"/>
      <c r="F42" s="86"/>
      <c r="G42" s="86"/>
      <c r="H42" s="87"/>
      <c r="I42" s="4"/>
      <c r="J42" s="37"/>
      <c r="U42" s="25" t="s">
        <v>119</v>
      </c>
      <c r="V42" s="38"/>
    </row>
    <row r="43" spans="1:23" s="59" customFormat="1" ht="22.5" x14ac:dyDescent="0.25">
      <c r="A43" s="53" t="s">
        <v>17</v>
      </c>
      <c r="B43" s="54" t="s">
        <v>120</v>
      </c>
      <c r="C43" s="55" t="s">
        <v>121</v>
      </c>
      <c r="D43" s="56">
        <v>290.11</v>
      </c>
      <c r="E43" s="57">
        <v>3370.04</v>
      </c>
      <c r="F43" s="57">
        <v>77937.86</v>
      </c>
      <c r="G43" s="58"/>
      <c r="H43" s="72">
        <v>81598.009999999995</v>
      </c>
      <c r="I43" s="52"/>
      <c r="J43" s="73" t="s">
        <v>171</v>
      </c>
      <c r="U43" s="60"/>
      <c r="V43" s="61"/>
    </row>
    <row r="44" spans="1:23" s="2" customFormat="1" ht="15" x14ac:dyDescent="0.25">
      <c r="A44" s="33"/>
      <c r="B44" s="88" t="s">
        <v>122</v>
      </c>
      <c r="C44" s="89"/>
      <c r="D44" s="39">
        <v>290.11</v>
      </c>
      <c r="E44" s="34">
        <v>3370.04</v>
      </c>
      <c r="F44" s="40">
        <v>77937.86</v>
      </c>
      <c r="G44" s="36"/>
      <c r="H44" s="40">
        <v>81598.009999999995</v>
      </c>
      <c r="J44" s="13"/>
      <c r="U44" s="25"/>
      <c r="V44" s="38" t="s">
        <v>122</v>
      </c>
    </row>
    <row r="45" spans="1:23" s="2" customFormat="1" ht="15" x14ac:dyDescent="0.25">
      <c r="A45" s="85" t="s">
        <v>50</v>
      </c>
      <c r="B45" s="86"/>
      <c r="C45" s="86"/>
      <c r="D45" s="86"/>
      <c r="E45" s="86"/>
      <c r="F45" s="86"/>
      <c r="G45" s="86"/>
      <c r="H45" s="87"/>
      <c r="J45" s="13"/>
      <c r="U45" s="25" t="s">
        <v>50</v>
      </c>
      <c r="V45" s="38"/>
    </row>
    <row r="46" spans="1:23" s="2" customFormat="1" ht="15" x14ac:dyDescent="0.25">
      <c r="A46" s="33"/>
      <c r="B46" s="83" t="s">
        <v>51</v>
      </c>
      <c r="C46" s="84"/>
      <c r="D46" s="41">
        <v>933886.8</v>
      </c>
      <c r="E46" s="34">
        <v>177493.85</v>
      </c>
      <c r="F46" s="40">
        <v>142913.76</v>
      </c>
      <c r="G46" s="36"/>
      <c r="H46" s="40">
        <v>1254294.4099999999</v>
      </c>
      <c r="J46" s="13"/>
      <c r="U46" s="25"/>
      <c r="V46" s="38"/>
      <c r="W46" s="42" t="s">
        <v>51</v>
      </c>
    </row>
    <row r="47" spans="1:23" s="2" customFormat="1" ht="24" customHeight="1" x14ac:dyDescent="0.25">
      <c r="A47" s="85" t="s">
        <v>52</v>
      </c>
      <c r="B47" s="86"/>
      <c r="C47" s="86"/>
      <c r="D47" s="86"/>
      <c r="E47" s="86"/>
      <c r="F47" s="86"/>
      <c r="G47" s="86"/>
      <c r="H47" s="87"/>
      <c r="I47" s="75" t="s">
        <v>178</v>
      </c>
      <c r="J47" s="107">
        <f>SUM(J49:J52)</f>
        <v>1254294.4099999999</v>
      </c>
      <c r="K47" s="4"/>
      <c r="U47" s="25" t="s">
        <v>52</v>
      </c>
      <c r="V47" s="38"/>
      <c r="W47" s="42"/>
    </row>
    <row r="48" spans="1:23" s="2" customFormat="1" ht="24" customHeight="1" x14ac:dyDescent="0.25">
      <c r="A48" s="24" t="s">
        <v>18</v>
      </c>
      <c r="B48" s="26" t="s">
        <v>53</v>
      </c>
      <c r="C48" s="27" t="s">
        <v>54</v>
      </c>
      <c r="D48" s="29">
        <v>48562.11</v>
      </c>
      <c r="E48" s="29">
        <v>9229.68</v>
      </c>
      <c r="F48" s="30"/>
      <c r="G48" s="30"/>
      <c r="H48" s="29">
        <v>57791.79</v>
      </c>
      <c r="I48" s="75" t="s">
        <v>177</v>
      </c>
      <c r="J48" s="107">
        <f>(H41+H43)/4</f>
        <v>313573.60249999998</v>
      </c>
      <c r="K48" s="108" t="s">
        <v>176</v>
      </c>
      <c r="U48" s="25"/>
      <c r="V48" s="38"/>
      <c r="W48" s="42"/>
    </row>
    <row r="49" spans="1:27" s="2" customFormat="1" ht="24" customHeight="1" x14ac:dyDescent="0.25">
      <c r="A49" s="33"/>
      <c r="B49" s="88" t="s">
        <v>55</v>
      </c>
      <c r="C49" s="89"/>
      <c r="D49" s="34">
        <v>48562.11</v>
      </c>
      <c r="E49" s="34">
        <v>9229.68</v>
      </c>
      <c r="F49" s="36"/>
      <c r="G49" s="36"/>
      <c r="H49" s="40">
        <v>57791.79</v>
      </c>
      <c r="I49" s="75" t="s">
        <v>172</v>
      </c>
      <c r="J49" s="76">
        <f>H20+H21+H22+H38+H39+H40</f>
        <v>313348.19999999995</v>
      </c>
      <c r="K49" s="77">
        <f>(H20+H21+H22+H38+H39+H40)/J48*100</f>
        <v>99.928118152101149</v>
      </c>
      <c r="U49" s="25"/>
      <c r="V49" s="38" t="s">
        <v>55</v>
      </c>
      <c r="W49" s="42"/>
      <c r="AA49" s="81">
        <f>E20+E21+E22+E38+E39+E40</f>
        <v>27567.7</v>
      </c>
    </row>
    <row r="50" spans="1:27" s="2" customFormat="1" ht="24" customHeight="1" x14ac:dyDescent="0.25">
      <c r="A50" s="33"/>
      <c r="B50" s="83" t="s">
        <v>56</v>
      </c>
      <c r="C50" s="84"/>
      <c r="D50" s="34">
        <v>982448.91</v>
      </c>
      <c r="E50" s="34">
        <v>186723.53</v>
      </c>
      <c r="F50" s="40">
        <v>142913.76</v>
      </c>
      <c r="G50" s="36"/>
      <c r="H50" s="35">
        <v>1312086.2</v>
      </c>
      <c r="I50" s="75" t="s">
        <v>173</v>
      </c>
      <c r="J50" s="78">
        <f>H23+H24+H25+H26+H27+H28+H29+H32</f>
        <v>311525.24</v>
      </c>
      <c r="K50" s="77">
        <f>(H23+H24+H25+H26+H27+H28+H29+H32)/J48*100</f>
        <v>99.34676819615261</v>
      </c>
      <c r="U50" s="25"/>
      <c r="V50" s="38"/>
      <c r="W50" s="42" t="s">
        <v>56</v>
      </c>
      <c r="AA50" s="81">
        <f>E23+E24+E25+E26+E27+E28+E29+E32</f>
        <v>38325.14</v>
      </c>
    </row>
    <row r="51" spans="1:27" s="2" customFormat="1" ht="24" customHeight="1" x14ac:dyDescent="0.25">
      <c r="A51" s="85" t="s">
        <v>57</v>
      </c>
      <c r="B51" s="86"/>
      <c r="C51" s="86"/>
      <c r="D51" s="86"/>
      <c r="E51" s="86"/>
      <c r="F51" s="86"/>
      <c r="G51" s="86"/>
      <c r="H51" s="87"/>
      <c r="I51" s="75" t="s">
        <v>174</v>
      </c>
      <c r="J51" s="79">
        <f>H19+H36+H37</f>
        <v>316422.68</v>
      </c>
      <c r="K51" s="77">
        <f>(H19+H36+H37)/J48*100</f>
        <v>100.90858333650709</v>
      </c>
      <c r="U51" s="25" t="s">
        <v>57</v>
      </c>
      <c r="V51" s="38"/>
      <c r="W51" s="42"/>
      <c r="AA51" s="81">
        <f>E19+E36+E37</f>
        <v>86869.47</v>
      </c>
    </row>
    <row r="52" spans="1:27" s="2" customFormat="1" ht="24" customHeight="1" x14ac:dyDescent="0.25">
      <c r="A52" s="24" t="s">
        <v>19</v>
      </c>
      <c r="B52" s="26"/>
      <c r="C52" s="27" t="s">
        <v>58</v>
      </c>
      <c r="D52" s="29">
        <v>20631.43</v>
      </c>
      <c r="E52" s="29">
        <v>3921.19</v>
      </c>
      <c r="F52" s="30"/>
      <c r="G52" s="30"/>
      <c r="H52" s="29">
        <v>24552.62</v>
      </c>
      <c r="I52" s="75" t="s">
        <v>175</v>
      </c>
      <c r="J52" s="80">
        <f>H18+H30+H31+H33+H34+H35+H43</f>
        <v>312998.28999999998</v>
      </c>
      <c r="K52" s="77">
        <f>(H18+H30+H31+H33+H34+H35+H43)/J48*100</f>
        <v>99.816530315239149</v>
      </c>
      <c r="U52" s="25"/>
      <c r="V52" s="38"/>
      <c r="W52" s="42"/>
      <c r="AA52" s="81">
        <f>E18+E30+E31+E33+E34+E35+E43</f>
        <v>24731.540000000005</v>
      </c>
    </row>
    <row r="53" spans="1:27" s="2" customFormat="1" ht="15" x14ac:dyDescent="0.25">
      <c r="A53" s="24" t="s">
        <v>20</v>
      </c>
      <c r="B53" s="26"/>
      <c r="C53" s="27" t="s">
        <v>59</v>
      </c>
      <c r="D53" s="29">
        <v>34385.71</v>
      </c>
      <c r="E53" s="29">
        <v>6535.32</v>
      </c>
      <c r="F53" s="30"/>
      <c r="G53" s="30"/>
      <c r="H53" s="29">
        <v>40921.03</v>
      </c>
      <c r="J53" s="13"/>
      <c r="U53" s="25"/>
      <c r="V53" s="38"/>
      <c r="W53" s="42"/>
    </row>
    <row r="54" spans="1:27" s="2" customFormat="1" ht="15" x14ac:dyDescent="0.25">
      <c r="A54" s="24" t="s">
        <v>21</v>
      </c>
      <c r="B54" s="26"/>
      <c r="C54" s="27" t="s">
        <v>60</v>
      </c>
      <c r="D54" s="29">
        <v>24561.22</v>
      </c>
      <c r="E54" s="29">
        <v>4668.09</v>
      </c>
      <c r="F54" s="30"/>
      <c r="G54" s="30"/>
      <c r="H54" s="29">
        <v>29229.31</v>
      </c>
      <c r="J54" s="13"/>
      <c r="U54" s="25"/>
      <c r="V54" s="38"/>
      <c r="W54" s="42"/>
    </row>
    <row r="55" spans="1:27" s="2" customFormat="1" ht="15" x14ac:dyDescent="0.25">
      <c r="A55" s="24" t="s">
        <v>22</v>
      </c>
      <c r="B55" s="26"/>
      <c r="C55" s="27" t="s">
        <v>61</v>
      </c>
      <c r="D55" s="29">
        <v>19648.98</v>
      </c>
      <c r="E55" s="29">
        <v>3734.47</v>
      </c>
      <c r="F55" s="30"/>
      <c r="G55" s="30"/>
      <c r="H55" s="29">
        <v>23383.45</v>
      </c>
      <c r="J55" s="13"/>
      <c r="U55" s="25"/>
      <c r="V55" s="38"/>
      <c r="W55" s="42"/>
    </row>
    <row r="56" spans="1:27" s="2" customFormat="1" ht="15" x14ac:dyDescent="0.25">
      <c r="A56" s="33"/>
      <c r="B56" s="88" t="s">
        <v>62</v>
      </c>
      <c r="C56" s="89"/>
      <c r="D56" s="34">
        <v>99227.34</v>
      </c>
      <c r="E56" s="34">
        <v>18859.07</v>
      </c>
      <c r="F56" s="36"/>
      <c r="G56" s="36"/>
      <c r="H56" s="40">
        <v>118086.41</v>
      </c>
      <c r="J56" s="13"/>
      <c r="U56" s="25"/>
      <c r="V56" s="38" t="s">
        <v>62</v>
      </c>
      <c r="W56" s="42"/>
    </row>
    <row r="57" spans="1:27" s="2" customFormat="1" ht="15" x14ac:dyDescent="0.25">
      <c r="A57" s="33"/>
      <c r="B57" s="83" t="s">
        <v>63</v>
      </c>
      <c r="C57" s="84"/>
      <c r="D57" s="34">
        <v>1081676.25</v>
      </c>
      <c r="E57" s="41">
        <v>205582.6</v>
      </c>
      <c r="F57" s="40">
        <v>142913.76</v>
      </c>
      <c r="G57" s="36"/>
      <c r="H57" s="40">
        <v>1430172.61</v>
      </c>
      <c r="J57" s="13"/>
      <c r="U57" s="25"/>
      <c r="V57" s="38"/>
      <c r="W57" s="42" t="s">
        <v>63</v>
      </c>
    </row>
    <row r="58" spans="1:27" s="2" customFormat="1" ht="48" x14ac:dyDescent="0.25">
      <c r="A58" s="85" t="s">
        <v>64</v>
      </c>
      <c r="B58" s="86"/>
      <c r="C58" s="86"/>
      <c r="D58" s="86"/>
      <c r="E58" s="86"/>
      <c r="F58" s="86"/>
      <c r="G58" s="86"/>
      <c r="H58" s="87"/>
      <c r="J58" s="13">
        <f>J47*1.2</f>
        <v>1505153.2919999999</v>
      </c>
      <c r="U58" s="25" t="s">
        <v>64</v>
      </c>
      <c r="V58" s="38"/>
      <c r="W58" s="42"/>
    </row>
    <row r="59" spans="1:27" s="2" customFormat="1" ht="15" x14ac:dyDescent="0.25">
      <c r="A59" s="33"/>
      <c r="B59" s="83" t="s">
        <v>65</v>
      </c>
      <c r="C59" s="84"/>
      <c r="D59" s="34">
        <v>1081676.25</v>
      </c>
      <c r="E59" s="41">
        <v>205582.6</v>
      </c>
      <c r="F59" s="40">
        <v>142913.76</v>
      </c>
      <c r="G59" s="36"/>
      <c r="H59" s="40">
        <v>1430172.61</v>
      </c>
      <c r="J59" s="13"/>
      <c r="U59" s="25"/>
      <c r="V59" s="38"/>
      <c r="W59" s="42" t="s">
        <v>65</v>
      </c>
    </row>
    <row r="60" spans="1:27" s="2" customFormat="1" ht="15" x14ac:dyDescent="0.25">
      <c r="A60" s="85" t="s">
        <v>66</v>
      </c>
      <c r="B60" s="86"/>
      <c r="C60" s="86"/>
      <c r="D60" s="86"/>
      <c r="E60" s="86"/>
      <c r="F60" s="86"/>
      <c r="G60" s="86"/>
      <c r="H60" s="87"/>
      <c r="J60" s="13"/>
      <c r="U60" s="25" t="s">
        <v>66</v>
      </c>
      <c r="V60" s="38"/>
      <c r="W60" s="42"/>
    </row>
    <row r="61" spans="1:27" s="2" customFormat="1" ht="33.75" x14ac:dyDescent="0.25">
      <c r="A61" s="24" t="s">
        <v>23</v>
      </c>
      <c r="B61" s="26" t="s">
        <v>67</v>
      </c>
      <c r="C61" s="27" t="s">
        <v>68</v>
      </c>
      <c r="D61" s="29">
        <v>32450.29</v>
      </c>
      <c r="E61" s="29">
        <v>6167.48</v>
      </c>
      <c r="F61" s="29">
        <v>4287.41</v>
      </c>
      <c r="G61" s="30"/>
      <c r="H61" s="29">
        <v>42905.18</v>
      </c>
      <c r="J61" s="13"/>
      <c r="U61" s="25"/>
      <c r="V61" s="38"/>
      <c r="W61" s="42"/>
    </row>
    <row r="62" spans="1:27" s="2" customFormat="1" ht="15" x14ac:dyDescent="0.25">
      <c r="A62" s="33"/>
      <c r="B62" s="88" t="s">
        <v>69</v>
      </c>
      <c r="C62" s="89"/>
      <c r="D62" s="34">
        <v>32450.29</v>
      </c>
      <c r="E62" s="34">
        <v>6167.48</v>
      </c>
      <c r="F62" s="40">
        <v>4287.41</v>
      </c>
      <c r="G62" s="36"/>
      <c r="H62" s="40">
        <v>42905.18</v>
      </c>
      <c r="J62" s="13"/>
      <c r="U62" s="25"/>
      <c r="V62" s="38" t="s">
        <v>69</v>
      </c>
      <c r="W62" s="42"/>
    </row>
    <row r="63" spans="1:27" s="2" customFormat="1" ht="15" x14ac:dyDescent="0.25">
      <c r="A63" s="33"/>
      <c r="B63" s="83" t="s">
        <v>70</v>
      </c>
      <c r="C63" s="84"/>
      <c r="D63" s="34">
        <v>1114126.54</v>
      </c>
      <c r="E63" s="34">
        <v>211750.08</v>
      </c>
      <c r="F63" s="40">
        <v>147201.17000000001</v>
      </c>
      <c r="G63" s="36"/>
      <c r="H63" s="40">
        <v>1473077.79</v>
      </c>
      <c r="J63" s="13"/>
      <c r="U63" s="25"/>
      <c r="V63" s="38"/>
      <c r="W63" s="42" t="s">
        <v>70</v>
      </c>
    </row>
    <row r="64" spans="1:27" s="2" customFormat="1" ht="15" x14ac:dyDescent="0.25">
      <c r="A64" s="85" t="s">
        <v>71</v>
      </c>
      <c r="B64" s="86"/>
      <c r="C64" s="86"/>
      <c r="D64" s="86"/>
      <c r="E64" s="86"/>
      <c r="F64" s="86"/>
      <c r="G64" s="86"/>
      <c r="H64" s="87"/>
      <c r="J64" s="13"/>
      <c r="U64" s="25" t="s">
        <v>71</v>
      </c>
      <c r="V64" s="38"/>
      <c r="W64" s="42"/>
    </row>
    <row r="65" spans="1:25" s="2" customFormat="1" ht="15" x14ac:dyDescent="0.25">
      <c r="A65" s="33"/>
      <c r="B65" s="88" t="s">
        <v>72</v>
      </c>
      <c r="C65" s="89"/>
      <c r="D65" s="43"/>
      <c r="E65" s="43"/>
      <c r="F65" s="36"/>
      <c r="G65" s="36"/>
      <c r="H65" s="36"/>
      <c r="J65" s="13"/>
      <c r="U65" s="25"/>
      <c r="V65" s="38" t="s">
        <v>72</v>
      </c>
      <c r="W65" s="42"/>
    </row>
    <row r="66" spans="1:25" s="2" customFormat="1" ht="15" x14ac:dyDescent="0.25">
      <c r="A66" s="33"/>
      <c r="B66" s="90" t="s">
        <v>73</v>
      </c>
      <c r="C66" s="91"/>
      <c r="D66" s="29">
        <v>1114126.54</v>
      </c>
      <c r="E66" s="29">
        <v>211750.08</v>
      </c>
      <c r="F66" s="44">
        <v>147201.17000000001</v>
      </c>
      <c r="G66" s="45"/>
      <c r="H66" s="44">
        <v>1473077.79</v>
      </c>
      <c r="J66" s="13"/>
      <c r="U66" s="25"/>
      <c r="V66" s="38"/>
      <c r="W66" s="42"/>
      <c r="X66" s="46" t="s">
        <v>73</v>
      </c>
    </row>
    <row r="67" spans="1:25" s="2" customFormat="1" ht="15" x14ac:dyDescent="0.25">
      <c r="A67" s="33"/>
      <c r="B67" s="26"/>
      <c r="C67" s="30"/>
      <c r="D67" s="30"/>
      <c r="E67" s="30"/>
      <c r="F67" s="30"/>
      <c r="G67" s="30"/>
      <c r="H67" s="30"/>
      <c r="J67" s="13"/>
      <c r="U67" s="25"/>
      <c r="V67" s="38"/>
      <c r="W67" s="42"/>
    </row>
    <row r="68" spans="1:25" s="2" customFormat="1" ht="15" x14ac:dyDescent="0.25">
      <c r="A68" s="33"/>
      <c r="B68" s="92" t="s">
        <v>74</v>
      </c>
      <c r="C68" s="93"/>
      <c r="D68" s="34">
        <v>1114126.54</v>
      </c>
      <c r="E68" s="34">
        <v>211750.08</v>
      </c>
      <c r="F68" s="34">
        <v>147201.17000000001</v>
      </c>
      <c r="G68" s="43"/>
      <c r="H68" s="34">
        <v>1473077.79</v>
      </c>
      <c r="J68" s="13"/>
      <c r="U68" s="25"/>
      <c r="V68" s="38"/>
      <c r="W68" s="42"/>
      <c r="Y68" s="42" t="s">
        <v>74</v>
      </c>
    </row>
    <row r="69" spans="1:25" s="2" customFormat="1" ht="15" x14ac:dyDescent="0.25">
      <c r="A69" s="85" t="s">
        <v>75</v>
      </c>
      <c r="B69" s="86"/>
      <c r="C69" s="86"/>
      <c r="D69" s="86"/>
      <c r="E69" s="86"/>
      <c r="F69" s="86"/>
      <c r="G69" s="86"/>
      <c r="H69" s="87"/>
      <c r="J69" s="13"/>
      <c r="U69" s="25" t="s">
        <v>75</v>
      </c>
      <c r="V69" s="38"/>
      <c r="W69" s="42"/>
      <c r="Y69" s="42"/>
    </row>
    <row r="70" spans="1:25" s="2" customFormat="1" ht="15" x14ac:dyDescent="0.25">
      <c r="A70" s="24" t="s">
        <v>24</v>
      </c>
      <c r="B70" s="26" t="s">
        <v>76</v>
      </c>
      <c r="C70" s="27" t="s">
        <v>77</v>
      </c>
      <c r="D70" s="29">
        <v>222825.31</v>
      </c>
      <c r="E70" s="29">
        <v>42350.02</v>
      </c>
      <c r="F70" s="29">
        <v>29440.23</v>
      </c>
      <c r="G70" s="30"/>
      <c r="H70" s="29">
        <v>294615.56</v>
      </c>
      <c r="J70" s="13"/>
      <c r="U70" s="25"/>
      <c r="V70" s="38"/>
      <c r="W70" s="42"/>
      <c r="Y70" s="42"/>
    </row>
    <row r="71" spans="1:25" s="2" customFormat="1" ht="15" x14ac:dyDescent="0.25">
      <c r="A71" s="33"/>
      <c r="B71" s="88" t="s">
        <v>78</v>
      </c>
      <c r="C71" s="89"/>
      <c r="D71" s="34">
        <v>222825.31</v>
      </c>
      <c r="E71" s="34">
        <v>42350.02</v>
      </c>
      <c r="F71" s="40">
        <v>29440.23</v>
      </c>
      <c r="G71" s="36"/>
      <c r="H71" s="40">
        <v>294615.56</v>
      </c>
      <c r="J71" s="13"/>
      <c r="U71" s="25"/>
      <c r="V71" s="38" t="s">
        <v>78</v>
      </c>
      <c r="W71" s="42"/>
      <c r="Y71" s="42"/>
    </row>
    <row r="72" spans="1:25" s="2" customFormat="1" ht="15" x14ac:dyDescent="0.25">
      <c r="A72" s="33"/>
      <c r="B72" s="83" t="s">
        <v>79</v>
      </c>
      <c r="C72" s="84"/>
      <c r="D72" s="34">
        <v>1336951.8500000001</v>
      </c>
      <c r="E72" s="41">
        <v>254100.1</v>
      </c>
      <c r="F72" s="35">
        <v>176641.4</v>
      </c>
      <c r="G72" s="36"/>
      <c r="H72" s="40">
        <v>1767693.35</v>
      </c>
      <c r="J72" s="13"/>
      <c r="U72" s="25"/>
      <c r="V72" s="38"/>
      <c r="W72" s="42" t="s">
        <v>79</v>
      </c>
      <c r="Y72" s="42"/>
    </row>
    <row r="75" spans="1:25" s="2" customFormat="1" ht="15" x14ac:dyDescent="0.25">
      <c r="A75" s="47" t="s">
        <v>80</v>
      </c>
      <c r="B75" s="8"/>
      <c r="D75" s="48"/>
      <c r="E75" s="48"/>
      <c r="F75" s="48" t="s">
        <v>81</v>
      </c>
      <c r="G75" s="48"/>
      <c r="H75" s="48"/>
      <c r="J75" s="13"/>
    </row>
    <row r="76" spans="1:25" s="2" customFormat="1" ht="15" x14ac:dyDescent="0.25">
      <c r="A76" s="8"/>
      <c r="B76" s="8"/>
      <c r="C76" s="49"/>
      <c r="D76" s="49" t="s">
        <v>82</v>
      </c>
      <c r="E76" s="49"/>
      <c r="F76" s="49"/>
      <c r="G76" s="49"/>
      <c r="H76" s="49"/>
      <c r="J76" s="13"/>
    </row>
    <row r="77" spans="1:25" s="2" customFormat="1" ht="15" x14ac:dyDescent="0.25">
      <c r="A77" s="47" t="s">
        <v>83</v>
      </c>
      <c r="B77" s="8"/>
      <c r="D77" s="48"/>
      <c r="E77" s="48"/>
      <c r="F77" s="48" t="s">
        <v>81</v>
      </c>
      <c r="G77" s="48"/>
      <c r="H77" s="48"/>
      <c r="J77" s="13"/>
    </row>
    <row r="78" spans="1:25" s="2" customFormat="1" ht="15" x14ac:dyDescent="0.25">
      <c r="A78" s="8"/>
      <c r="B78" s="8"/>
      <c r="C78" s="49"/>
      <c r="D78" s="49" t="s">
        <v>82</v>
      </c>
      <c r="E78" s="49"/>
      <c r="F78" s="49"/>
      <c r="G78" s="49"/>
      <c r="H78" s="49"/>
      <c r="J78" s="13"/>
    </row>
    <row r="79" spans="1:25" s="2" customFormat="1" ht="15" x14ac:dyDescent="0.25">
      <c r="A79" s="47" t="s">
        <v>84</v>
      </c>
      <c r="B79" s="8"/>
      <c r="C79" s="50"/>
      <c r="D79" s="50"/>
      <c r="E79" s="50"/>
      <c r="F79" s="50" t="s">
        <v>81</v>
      </c>
      <c r="G79" s="50"/>
      <c r="H79" s="50"/>
      <c r="J79" s="13"/>
    </row>
    <row r="80" spans="1:25" s="2" customFormat="1" ht="15" x14ac:dyDescent="0.25">
      <c r="A80" s="8"/>
      <c r="B80" s="8"/>
      <c r="C80" s="51"/>
      <c r="D80" s="49" t="s">
        <v>82</v>
      </c>
      <c r="E80" s="49"/>
      <c r="F80" s="49"/>
      <c r="G80" s="49"/>
      <c r="H80" s="49"/>
      <c r="J80" s="13"/>
    </row>
    <row r="81" spans="1:10" s="2" customFormat="1" ht="15" x14ac:dyDescent="0.25">
      <c r="A81" s="47" t="s">
        <v>35</v>
      </c>
      <c r="B81" s="8"/>
      <c r="C81" s="50"/>
      <c r="D81" s="50"/>
      <c r="E81" s="50"/>
      <c r="F81" s="50" t="s">
        <v>81</v>
      </c>
      <c r="G81" s="50"/>
      <c r="H81" s="50"/>
      <c r="J81" s="13"/>
    </row>
    <row r="82" spans="1:10" s="2" customFormat="1" ht="15" x14ac:dyDescent="0.25">
      <c r="A82" s="8"/>
      <c r="B82" s="8"/>
      <c r="C82" s="82" t="s">
        <v>25</v>
      </c>
      <c r="D82" s="82"/>
      <c r="E82" s="82"/>
      <c r="F82" s="82"/>
      <c r="G82" s="49"/>
      <c r="H82" s="49"/>
      <c r="J82" s="13"/>
    </row>
  </sheetData>
  <mergeCells count="40"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</mergeCells>
  <phoneticPr fontId="15" type="noConversion"/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Сводный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2025-05-05T10:40:48Z</dcterms:modified>
</cp:coreProperties>
</file>