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DD8665-3806-4A1B-A7B8-55C178CE8A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C65" i="1"/>
  <c r="Q7" i="1"/>
  <c r="Q27" i="1"/>
  <c r="P49" i="1"/>
  <c r="P50" i="1"/>
  <c r="P52" i="1"/>
  <c r="P57" i="1"/>
  <c r="P58" i="1"/>
  <c r="P60" i="1"/>
  <c r="G49" i="1"/>
  <c r="G50" i="1"/>
  <c r="G52" i="1"/>
  <c r="G53" i="1"/>
  <c r="G54" i="1"/>
  <c r="G55" i="1"/>
  <c r="G60" i="1"/>
  <c r="C75" i="1" s="1"/>
  <c r="O58" i="1"/>
  <c r="O57" i="1"/>
  <c r="O55" i="1"/>
  <c r="P55" i="1" s="1"/>
  <c r="O54" i="1"/>
  <c r="P54" i="1" s="1"/>
  <c r="O53" i="1"/>
  <c r="P53" i="1" s="1"/>
  <c r="O52" i="1"/>
  <c r="O51" i="1"/>
  <c r="P51" i="1" s="1"/>
  <c r="O50" i="1"/>
  <c r="O49" i="1"/>
  <c r="O48" i="1"/>
  <c r="P48" i="1" s="1"/>
  <c r="O47" i="1"/>
  <c r="P47" i="1" s="1"/>
  <c r="Q47" i="1" s="1"/>
  <c r="O46" i="1"/>
  <c r="P46" i="1" s="1"/>
  <c r="O45" i="1"/>
  <c r="P45" i="1" s="1"/>
  <c r="O44" i="1"/>
  <c r="P44" i="1" s="1"/>
  <c r="Q44" i="1" s="1"/>
  <c r="F58" i="1"/>
  <c r="G58" i="1" s="1"/>
  <c r="C73" i="1" s="1"/>
  <c r="F57" i="1"/>
  <c r="G57" i="1" s="1"/>
  <c r="F55" i="1"/>
  <c r="F54" i="1"/>
  <c r="F53" i="1"/>
  <c r="F52" i="1"/>
  <c r="F51" i="1"/>
  <c r="G51" i="1" s="1"/>
  <c r="F50" i="1"/>
  <c r="F49" i="1"/>
  <c r="F48" i="1"/>
  <c r="G48" i="1" s="1"/>
  <c r="F47" i="1"/>
  <c r="G47" i="1" s="1"/>
  <c r="H47" i="1" s="1"/>
  <c r="F46" i="1"/>
  <c r="G46" i="1" s="1"/>
  <c r="F45" i="1"/>
  <c r="G45" i="1" s="1"/>
  <c r="F44" i="1"/>
  <c r="G44" i="1" s="1"/>
  <c r="P26" i="1"/>
  <c r="P28" i="1"/>
  <c r="P29" i="1"/>
  <c r="P30" i="1"/>
  <c r="P32" i="1"/>
  <c r="P36" i="1"/>
  <c r="P39" i="1"/>
  <c r="P40" i="1"/>
  <c r="P24" i="1"/>
  <c r="Q24" i="1" s="1"/>
  <c r="O38" i="1"/>
  <c r="P38" i="1" s="1"/>
  <c r="O37" i="1"/>
  <c r="P37" i="1" s="1"/>
  <c r="O35" i="1"/>
  <c r="P35" i="1" s="1"/>
  <c r="O34" i="1"/>
  <c r="P34" i="1" s="1"/>
  <c r="O33" i="1"/>
  <c r="P33" i="1" s="1"/>
  <c r="Q33" i="1" s="1"/>
  <c r="O32" i="1"/>
  <c r="O31" i="1"/>
  <c r="P31" i="1" s="1"/>
  <c r="O30" i="1"/>
  <c r="O29" i="1"/>
  <c r="O28" i="1"/>
  <c r="O27" i="1"/>
  <c r="P27" i="1" s="1"/>
  <c r="O26" i="1"/>
  <c r="O25" i="1"/>
  <c r="P25" i="1" s="1"/>
  <c r="O24" i="1"/>
  <c r="G40" i="1"/>
  <c r="F38" i="1"/>
  <c r="G38" i="1" s="1"/>
  <c r="F37" i="1"/>
  <c r="G37" i="1" s="1"/>
  <c r="F35" i="1"/>
  <c r="G35" i="1" s="1"/>
  <c r="F34" i="1"/>
  <c r="G34" i="1" s="1"/>
  <c r="F33" i="1"/>
  <c r="G33" i="1" s="1"/>
  <c r="H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P12" i="1"/>
  <c r="P20" i="1"/>
  <c r="O18" i="1"/>
  <c r="P18" i="1" s="1"/>
  <c r="O17" i="1"/>
  <c r="P17" i="1" s="1"/>
  <c r="O15" i="1"/>
  <c r="P15" i="1" s="1"/>
  <c r="O14" i="1"/>
  <c r="P14" i="1" s="1"/>
  <c r="O13" i="1"/>
  <c r="P13" i="1" s="1"/>
  <c r="O12" i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  <c r="O4" i="1"/>
  <c r="P4" i="1" s="1"/>
  <c r="Q4" i="1" s="1"/>
  <c r="G18" i="1"/>
  <c r="G20" i="1"/>
  <c r="G5" i="1"/>
  <c r="H4" i="1" s="1"/>
  <c r="G6" i="1"/>
  <c r="G7" i="1"/>
  <c r="H7" i="1" s="1"/>
  <c r="G8" i="1"/>
  <c r="G9" i="1"/>
  <c r="G10" i="1"/>
  <c r="G11" i="1"/>
  <c r="G14" i="1"/>
  <c r="G15" i="1"/>
  <c r="G4" i="1"/>
  <c r="F18" i="1"/>
  <c r="F17" i="1"/>
  <c r="G17" i="1" s="1"/>
  <c r="F5" i="1"/>
  <c r="F6" i="1"/>
  <c r="F7" i="1"/>
  <c r="F8" i="1"/>
  <c r="F9" i="1"/>
  <c r="F10" i="1"/>
  <c r="F11" i="1"/>
  <c r="F12" i="1"/>
  <c r="G12" i="1" s="1"/>
  <c r="F13" i="1"/>
  <c r="G13" i="1" s="1"/>
  <c r="H13" i="1" s="1"/>
  <c r="F14" i="1"/>
  <c r="F15" i="1"/>
  <c r="F4" i="1"/>
  <c r="C71" i="1" l="1"/>
  <c r="H8" i="1"/>
  <c r="H44" i="1"/>
  <c r="Q53" i="1"/>
  <c r="Q48" i="1"/>
  <c r="H48" i="1"/>
  <c r="Q28" i="1"/>
  <c r="H28" i="1"/>
  <c r="H24" i="1"/>
  <c r="C63" i="1" s="1"/>
  <c r="Q8" i="1"/>
  <c r="Q13" i="1"/>
  <c r="C67" i="1" l="1"/>
  <c r="C69" i="1"/>
</calcChain>
</file>

<file path=xl/sharedStrings.xml><?xml version="1.0" encoding="utf-8"?>
<sst xmlns="http://schemas.openxmlformats.org/spreadsheetml/2006/main" count="237" uniqueCount="51">
  <si>
    <t>поз</t>
  </si>
  <si>
    <t>Обозначение</t>
  </si>
  <si>
    <t xml:space="preserve">наименование </t>
  </si>
  <si>
    <t>кол-во</t>
  </si>
  <si>
    <t>масса кг</t>
  </si>
  <si>
    <t>итого</t>
  </si>
  <si>
    <t>СТО АСЧМ 7-93</t>
  </si>
  <si>
    <t>ГОСТ 34028-2016</t>
  </si>
  <si>
    <t>3Д-Р</t>
  </si>
  <si>
    <t>ГОСТ 19903-2015</t>
  </si>
  <si>
    <t>ФЗС</t>
  </si>
  <si>
    <t>БЕТОН В35,F150,W8</t>
  </si>
  <si>
    <t>(/) 32 А500С , L=11700мм</t>
  </si>
  <si>
    <t>(/) 32 А500С , L=5 850мм</t>
  </si>
  <si>
    <t>1000х500х16мм</t>
  </si>
  <si>
    <t>(/) 18 А500с L=850мм</t>
  </si>
  <si>
    <t>(/) 36 А500С , L=11700мм</t>
  </si>
  <si>
    <t>(/) 16 А500С , L=4490мм</t>
  </si>
  <si>
    <t>(/) 16 А500С , L=2950мм</t>
  </si>
  <si>
    <t>(/) 16 А500С , L=3350мм</t>
  </si>
  <si>
    <t>(/) 16 А500С , L=3145мм</t>
  </si>
  <si>
    <t>(/) 16 А500С , L=2015мм</t>
  </si>
  <si>
    <t>(/) 25 А240 См3сп,L=1055мм</t>
  </si>
  <si>
    <t>(/) 25 А240 См3сп,L=1120мм</t>
  </si>
  <si>
    <t>(/) 25 А240 См3сп,L=3000мм</t>
  </si>
  <si>
    <t>КП-1=12шт</t>
  </si>
  <si>
    <t>х12</t>
  </si>
  <si>
    <t>КП-2=3шт</t>
  </si>
  <si>
    <t>х3</t>
  </si>
  <si>
    <t>(/) 16 А500С , L=4690мм</t>
  </si>
  <si>
    <t>(/) 16 А500С , L=3750мм</t>
  </si>
  <si>
    <t>(/) 16 А500С , L=3290мм</t>
  </si>
  <si>
    <t>(/) 25 А240 См3сп,L=1420мм</t>
  </si>
  <si>
    <t>КП-3=65шт</t>
  </si>
  <si>
    <t>(/) 16 А500С , L=4890мм</t>
  </si>
  <si>
    <t>(/) 16 А500С , L=3440мм</t>
  </si>
  <si>
    <t>КП-4=1шт</t>
  </si>
  <si>
    <t>(/) 16 А500С , L=5290мм</t>
  </si>
  <si>
    <t>(/) 16 А500С , L=3760мм</t>
  </si>
  <si>
    <t>КП-5=1шт</t>
  </si>
  <si>
    <t>КП-6=2шт</t>
  </si>
  <si>
    <t>х2</t>
  </si>
  <si>
    <t>х1</t>
  </si>
  <si>
    <t>(/) 16 А500С , L=5490мм</t>
  </si>
  <si>
    <t>(/) 16 А500С , L=3925мм</t>
  </si>
  <si>
    <t>(/) 16 А500С , L=5690мм</t>
  </si>
  <si>
    <t>(/) 16 А500С , L=4095мм</t>
  </si>
  <si>
    <t>бетон</t>
  </si>
  <si>
    <t>х65</t>
  </si>
  <si>
    <t>кг</t>
  </si>
  <si>
    <t>пластина 16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</si>
</sst>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80"/>
  <sheetViews>
    <sheetView tabSelected="1" topLeftCell="B49" workbookViewId="0">
      <selection activeCell="F67" sqref="F67"/>
    </sheetView>
  </sheetViews>
  <sheetFormatPr defaultRowHeight="14.4" x14ac:dyDescent="0.3"/>
  <cols>
    <col min="2" max="2" width="15.5546875" bestFit="1" customWidth="1"/>
    <col min="3" max="3" width="25.109375" customWidth="1"/>
    <col min="8" max="8" width="12.44140625" customWidth="1"/>
    <col min="11" max="11" width="17.109375" customWidth="1"/>
    <col min="12" max="12" width="25" bestFit="1" customWidth="1"/>
    <col min="17" max="17" width="9.88671875" bestFit="1" customWidth="1"/>
  </cols>
  <sheetData>
    <row r="2" spans="1:17" x14ac:dyDescent="0.3">
      <c r="A2" s="12" t="s">
        <v>25</v>
      </c>
      <c r="B2" s="12"/>
      <c r="C2" s="12"/>
      <c r="D2" s="12"/>
      <c r="E2" s="12"/>
      <c r="F2" s="12"/>
      <c r="G2" s="12"/>
      <c r="J2" s="12" t="s">
        <v>27</v>
      </c>
      <c r="K2" s="12"/>
      <c r="L2" s="12"/>
      <c r="M2" s="12"/>
      <c r="N2" s="12"/>
      <c r="O2" s="12"/>
      <c r="P2" s="12"/>
    </row>
    <row r="3" spans="1:17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26</v>
      </c>
      <c r="J3" s="3" t="s">
        <v>0</v>
      </c>
      <c r="K3" s="3" t="s">
        <v>1</v>
      </c>
      <c r="L3" s="3" t="s">
        <v>2</v>
      </c>
      <c r="M3" s="3" t="s">
        <v>3</v>
      </c>
      <c r="N3" s="3" t="s">
        <v>4</v>
      </c>
      <c r="O3" s="3" t="s">
        <v>5</v>
      </c>
      <c r="P3" s="3" t="s">
        <v>28</v>
      </c>
    </row>
    <row r="4" spans="1:17" x14ac:dyDescent="0.3">
      <c r="A4" s="2">
        <v>1</v>
      </c>
      <c r="B4" s="2" t="s">
        <v>6</v>
      </c>
      <c r="C4" s="2" t="s">
        <v>12</v>
      </c>
      <c r="D4" s="2">
        <v>24</v>
      </c>
      <c r="E4" s="2">
        <v>73.86</v>
      </c>
      <c r="F4" s="2">
        <f>D4*E4</f>
        <v>1772.6399999999999</v>
      </c>
      <c r="G4" s="1">
        <f>F4*12</f>
        <v>21271.68</v>
      </c>
      <c r="H4" s="7">
        <f>SUM(G4:G6)</f>
        <v>52997.760000000002</v>
      </c>
      <c r="J4" s="2">
        <v>1</v>
      </c>
      <c r="K4" s="2" t="s">
        <v>6</v>
      </c>
      <c r="L4" s="2" t="s">
        <v>12</v>
      </c>
      <c r="M4" s="2">
        <v>26</v>
      </c>
      <c r="N4" s="2">
        <v>73.86</v>
      </c>
      <c r="O4" s="2">
        <f>M4*N4</f>
        <v>1920.36</v>
      </c>
      <c r="P4" s="1">
        <f>O4*3</f>
        <v>5761.08</v>
      </c>
      <c r="Q4" s="7">
        <f>SUM(P4:P6)</f>
        <v>14353.56</v>
      </c>
    </row>
    <row r="5" spans="1:17" x14ac:dyDescent="0.3">
      <c r="A5" s="2">
        <v>2</v>
      </c>
      <c r="B5" s="2" t="s">
        <v>6</v>
      </c>
      <c r="C5" s="2" t="s">
        <v>12</v>
      </c>
      <c r="D5" s="2">
        <v>24</v>
      </c>
      <c r="E5" s="2">
        <v>73.86</v>
      </c>
      <c r="F5" s="2">
        <f t="shared" ref="F5:F15" si="0">D5*E5</f>
        <v>1772.6399999999999</v>
      </c>
      <c r="G5" s="1">
        <f t="shared" ref="G5:G20" si="1">F5*12</f>
        <v>21271.68</v>
      </c>
      <c r="H5" s="8"/>
      <c r="J5" s="2">
        <v>2</v>
      </c>
      <c r="K5" s="2" t="s">
        <v>6</v>
      </c>
      <c r="L5" s="2" t="s">
        <v>12</v>
      </c>
      <c r="M5" s="2">
        <v>26</v>
      </c>
      <c r="N5" s="2">
        <v>73.86</v>
      </c>
      <c r="O5" s="2">
        <f t="shared" ref="O5:O15" si="2">M5*N5</f>
        <v>1920.36</v>
      </c>
      <c r="P5" s="1">
        <f t="shared" ref="P5:P20" si="3">O5*3</f>
        <v>5761.08</v>
      </c>
      <c r="Q5" s="8"/>
    </row>
    <row r="6" spans="1:17" x14ac:dyDescent="0.3">
      <c r="A6" s="2">
        <v>3</v>
      </c>
      <c r="B6" s="2" t="s">
        <v>6</v>
      </c>
      <c r="C6" s="2" t="s">
        <v>13</v>
      </c>
      <c r="D6" s="2">
        <v>24</v>
      </c>
      <c r="E6" s="2">
        <v>36.299999999999997</v>
      </c>
      <c r="F6" s="2">
        <f t="shared" si="0"/>
        <v>871.19999999999993</v>
      </c>
      <c r="G6" s="1">
        <f t="shared" si="1"/>
        <v>10454.4</v>
      </c>
      <c r="H6" s="9"/>
      <c r="J6" s="2">
        <v>3</v>
      </c>
      <c r="K6" s="2" t="s">
        <v>6</v>
      </c>
      <c r="L6" s="2" t="s">
        <v>13</v>
      </c>
      <c r="M6" s="2">
        <v>26</v>
      </c>
      <c r="N6" s="2">
        <v>36.299999999999997</v>
      </c>
      <c r="O6" s="2">
        <f t="shared" si="2"/>
        <v>943.8</v>
      </c>
      <c r="P6" s="1">
        <f t="shared" si="3"/>
        <v>2831.3999999999996</v>
      </c>
      <c r="Q6" s="9"/>
    </row>
    <row r="7" spans="1:17" x14ac:dyDescent="0.3">
      <c r="A7" s="2">
        <v>4</v>
      </c>
      <c r="B7" s="2" t="s">
        <v>6</v>
      </c>
      <c r="C7" s="2" t="s">
        <v>16</v>
      </c>
      <c r="D7" s="2">
        <v>12</v>
      </c>
      <c r="E7" s="2">
        <v>93.48</v>
      </c>
      <c r="F7" s="2">
        <f t="shared" si="0"/>
        <v>1121.76</v>
      </c>
      <c r="G7" s="1">
        <f t="shared" si="1"/>
        <v>13461.119999999999</v>
      </c>
      <c r="H7" s="1">
        <f>G7</f>
        <v>13461.119999999999</v>
      </c>
      <c r="J7" s="2">
        <v>4</v>
      </c>
      <c r="K7" s="2" t="s">
        <v>6</v>
      </c>
      <c r="L7" s="2" t="s">
        <v>16</v>
      </c>
      <c r="M7" s="2">
        <v>13</v>
      </c>
      <c r="N7" s="2">
        <v>93.48</v>
      </c>
      <c r="O7" s="2">
        <f t="shared" si="2"/>
        <v>1215.24</v>
      </c>
      <c r="P7" s="1">
        <f t="shared" si="3"/>
        <v>3645.7200000000003</v>
      </c>
      <c r="Q7" s="5">
        <f>P7</f>
        <v>3645.7200000000003</v>
      </c>
    </row>
    <row r="8" spans="1:17" x14ac:dyDescent="0.3">
      <c r="A8" s="2">
        <v>5</v>
      </c>
      <c r="B8" s="2" t="s">
        <v>6</v>
      </c>
      <c r="C8" s="2" t="s">
        <v>17</v>
      </c>
      <c r="D8" s="2">
        <v>168</v>
      </c>
      <c r="E8" s="2">
        <v>7.07</v>
      </c>
      <c r="F8" s="2">
        <f t="shared" si="0"/>
        <v>1187.76</v>
      </c>
      <c r="G8" s="1">
        <f t="shared" si="1"/>
        <v>14253.119999999999</v>
      </c>
      <c r="H8" s="13">
        <f>SUM(G8:G12)</f>
        <v>31238.880000000001</v>
      </c>
      <c r="J8" s="2">
        <v>5</v>
      </c>
      <c r="K8" s="2" t="s">
        <v>6</v>
      </c>
      <c r="L8" s="2" t="s">
        <v>29</v>
      </c>
      <c r="M8" s="2">
        <v>168</v>
      </c>
      <c r="N8" s="2">
        <v>7.4</v>
      </c>
      <c r="O8" s="2">
        <f t="shared" si="2"/>
        <v>1243.2</v>
      </c>
      <c r="P8" s="1">
        <f t="shared" si="3"/>
        <v>3729.6000000000004</v>
      </c>
      <c r="Q8" s="13">
        <f>SUM(P8:P12)</f>
        <v>8148.5999999999995</v>
      </c>
    </row>
    <row r="9" spans="1:17" x14ac:dyDescent="0.3">
      <c r="A9" s="2">
        <v>6</v>
      </c>
      <c r="B9" s="2" t="s">
        <v>6</v>
      </c>
      <c r="C9" s="2" t="s">
        <v>18</v>
      </c>
      <c r="D9" s="2">
        <v>168</v>
      </c>
      <c r="E9" s="2">
        <v>4.66</v>
      </c>
      <c r="F9" s="2">
        <f t="shared" si="0"/>
        <v>782.88</v>
      </c>
      <c r="G9" s="1">
        <f t="shared" si="1"/>
        <v>9394.56</v>
      </c>
      <c r="H9" s="13"/>
      <c r="J9" s="2">
        <v>6</v>
      </c>
      <c r="K9" s="2" t="s">
        <v>6</v>
      </c>
      <c r="L9" s="2" t="s">
        <v>18</v>
      </c>
      <c r="M9" s="2">
        <v>168</v>
      </c>
      <c r="N9" s="2">
        <v>4.66</v>
      </c>
      <c r="O9" s="2">
        <f t="shared" si="2"/>
        <v>782.88</v>
      </c>
      <c r="P9" s="1">
        <f t="shared" si="3"/>
        <v>2348.64</v>
      </c>
      <c r="Q9" s="13"/>
    </row>
    <row r="10" spans="1:17" x14ac:dyDescent="0.3">
      <c r="A10" s="2">
        <v>7</v>
      </c>
      <c r="B10" s="2" t="s">
        <v>6</v>
      </c>
      <c r="C10" s="2" t="s">
        <v>19</v>
      </c>
      <c r="D10" s="2">
        <v>84</v>
      </c>
      <c r="E10" s="2">
        <v>5.29</v>
      </c>
      <c r="F10" s="2">
        <f t="shared" si="0"/>
        <v>444.36</v>
      </c>
      <c r="G10" s="1">
        <f t="shared" si="1"/>
        <v>5332.32</v>
      </c>
      <c r="H10" s="13"/>
      <c r="J10" s="2">
        <v>7</v>
      </c>
      <c r="K10" s="2" t="s">
        <v>6</v>
      </c>
      <c r="L10" s="2" t="s">
        <v>30</v>
      </c>
      <c r="M10" s="2">
        <v>84</v>
      </c>
      <c r="N10" s="2">
        <v>5.92</v>
      </c>
      <c r="O10" s="2">
        <f t="shared" si="2"/>
        <v>497.28</v>
      </c>
      <c r="P10" s="1">
        <f t="shared" si="3"/>
        <v>1491.84</v>
      </c>
      <c r="Q10" s="13"/>
    </row>
    <row r="11" spans="1:17" x14ac:dyDescent="0.3">
      <c r="A11" s="2">
        <v>8</v>
      </c>
      <c r="B11" s="2" t="s">
        <v>6</v>
      </c>
      <c r="C11" s="2" t="s">
        <v>20</v>
      </c>
      <c r="D11" s="2">
        <v>20</v>
      </c>
      <c r="E11" s="2">
        <v>4.96</v>
      </c>
      <c r="F11" s="2">
        <f t="shared" si="0"/>
        <v>99.2</v>
      </c>
      <c r="G11" s="1">
        <f t="shared" si="1"/>
        <v>1190.4000000000001</v>
      </c>
      <c r="H11" s="13"/>
      <c r="J11" s="2">
        <v>8</v>
      </c>
      <c r="K11" s="2" t="s">
        <v>6</v>
      </c>
      <c r="L11" s="2" t="s">
        <v>31</v>
      </c>
      <c r="M11" s="2">
        <v>20</v>
      </c>
      <c r="N11" s="2">
        <v>5.19</v>
      </c>
      <c r="O11" s="2">
        <f t="shared" si="2"/>
        <v>103.80000000000001</v>
      </c>
      <c r="P11" s="1">
        <f t="shared" si="3"/>
        <v>311.40000000000003</v>
      </c>
      <c r="Q11" s="13"/>
    </row>
    <row r="12" spans="1:17" x14ac:dyDescent="0.3">
      <c r="A12" s="2">
        <v>9</v>
      </c>
      <c r="B12" s="2" t="s">
        <v>6</v>
      </c>
      <c r="C12" s="2" t="s">
        <v>21</v>
      </c>
      <c r="D12" s="2">
        <v>28</v>
      </c>
      <c r="E12" s="2">
        <v>3.18</v>
      </c>
      <c r="F12" s="2">
        <f t="shared" si="0"/>
        <v>89.04</v>
      </c>
      <c r="G12" s="1">
        <f t="shared" si="1"/>
        <v>1068.48</v>
      </c>
      <c r="H12" s="13"/>
      <c r="J12" s="2">
        <v>9</v>
      </c>
      <c r="K12" s="2" t="s">
        <v>6</v>
      </c>
      <c r="L12" s="2" t="s">
        <v>21</v>
      </c>
      <c r="M12" s="2">
        <v>28</v>
      </c>
      <c r="N12" s="2">
        <v>3.18</v>
      </c>
      <c r="O12" s="2">
        <f t="shared" si="2"/>
        <v>89.04</v>
      </c>
      <c r="P12" s="1">
        <f t="shared" si="3"/>
        <v>267.12</v>
      </c>
      <c r="Q12" s="13"/>
    </row>
    <row r="13" spans="1:17" x14ac:dyDescent="0.3">
      <c r="A13" s="2">
        <v>10</v>
      </c>
      <c r="B13" s="2" t="s">
        <v>7</v>
      </c>
      <c r="C13" s="2" t="s">
        <v>23</v>
      </c>
      <c r="D13" s="2">
        <v>4</v>
      </c>
      <c r="E13" s="2">
        <v>5.47</v>
      </c>
      <c r="F13" s="2">
        <f t="shared" si="0"/>
        <v>21.88</v>
      </c>
      <c r="G13" s="1">
        <f t="shared" si="1"/>
        <v>262.56</v>
      </c>
      <c r="H13" s="13">
        <f>SUM(G13:G15)</f>
        <v>637.44000000000005</v>
      </c>
      <c r="J13" s="2">
        <v>10</v>
      </c>
      <c r="K13" s="2" t="s">
        <v>7</v>
      </c>
      <c r="L13" s="2" t="s">
        <v>32</v>
      </c>
      <c r="M13" s="2">
        <v>4</v>
      </c>
      <c r="N13" s="2">
        <v>5.47</v>
      </c>
      <c r="O13" s="2">
        <f t="shared" si="2"/>
        <v>21.88</v>
      </c>
      <c r="P13" s="1">
        <f t="shared" si="3"/>
        <v>65.64</v>
      </c>
      <c r="Q13" s="13">
        <f>SUM(P13:P15)</f>
        <v>159.36000000000001</v>
      </c>
    </row>
    <row r="14" spans="1:17" x14ac:dyDescent="0.3">
      <c r="A14" s="2">
        <v>11</v>
      </c>
      <c r="B14" s="2" t="s">
        <v>7</v>
      </c>
      <c r="C14" s="2" t="s">
        <v>24</v>
      </c>
      <c r="D14" s="2">
        <v>2</v>
      </c>
      <c r="E14" s="2">
        <v>11.56</v>
      </c>
      <c r="F14" s="2">
        <f t="shared" si="0"/>
        <v>23.12</v>
      </c>
      <c r="G14" s="1">
        <f t="shared" si="1"/>
        <v>277.44</v>
      </c>
      <c r="H14" s="13"/>
      <c r="J14" s="2">
        <v>11</v>
      </c>
      <c r="K14" s="2" t="s">
        <v>7</v>
      </c>
      <c r="L14" s="2" t="s">
        <v>24</v>
      </c>
      <c r="M14" s="2">
        <v>2</v>
      </c>
      <c r="N14" s="2">
        <v>11.56</v>
      </c>
      <c r="O14" s="2">
        <f t="shared" si="2"/>
        <v>23.12</v>
      </c>
      <c r="P14" s="1">
        <f t="shared" si="3"/>
        <v>69.36</v>
      </c>
      <c r="Q14" s="13"/>
    </row>
    <row r="15" spans="1:17" x14ac:dyDescent="0.3">
      <c r="A15" s="2">
        <v>12</v>
      </c>
      <c r="B15" s="2" t="s">
        <v>7</v>
      </c>
      <c r="C15" s="2" t="s">
        <v>22</v>
      </c>
      <c r="D15" s="2">
        <v>2</v>
      </c>
      <c r="E15" s="2">
        <v>4.0599999999999996</v>
      </c>
      <c r="F15" s="2">
        <f t="shared" si="0"/>
        <v>8.1199999999999992</v>
      </c>
      <c r="G15" s="1">
        <f t="shared" si="1"/>
        <v>97.44</v>
      </c>
      <c r="H15" s="13"/>
      <c r="J15" s="2">
        <v>12</v>
      </c>
      <c r="K15" s="2" t="s">
        <v>7</v>
      </c>
      <c r="L15" s="2" t="s">
        <v>22</v>
      </c>
      <c r="M15" s="2">
        <v>2</v>
      </c>
      <c r="N15" s="2">
        <v>4.0599999999999996</v>
      </c>
      <c r="O15" s="2">
        <f t="shared" si="2"/>
        <v>8.1199999999999992</v>
      </c>
      <c r="P15" s="1">
        <f t="shared" si="3"/>
        <v>24.36</v>
      </c>
      <c r="Q15" s="13"/>
    </row>
    <row r="16" spans="1:17" x14ac:dyDescent="0.3">
      <c r="A16" s="2"/>
      <c r="B16" s="11" t="s">
        <v>8</v>
      </c>
      <c r="C16" s="11"/>
      <c r="D16" s="11"/>
      <c r="E16" s="11"/>
      <c r="F16" s="11"/>
      <c r="G16" s="1"/>
      <c r="J16" s="2"/>
      <c r="K16" s="11" t="s">
        <v>8</v>
      </c>
      <c r="L16" s="11"/>
      <c r="M16" s="11"/>
      <c r="N16" s="11"/>
      <c r="O16" s="11"/>
      <c r="P16" s="1"/>
    </row>
    <row r="17" spans="1:17" x14ac:dyDescent="0.3">
      <c r="A17" s="2">
        <v>13</v>
      </c>
      <c r="B17" s="2" t="s">
        <v>9</v>
      </c>
      <c r="C17" s="2" t="s">
        <v>14</v>
      </c>
      <c r="D17" s="2">
        <v>6</v>
      </c>
      <c r="E17" s="2">
        <v>62.8</v>
      </c>
      <c r="F17" s="2">
        <f>D17*E17</f>
        <v>376.79999999999995</v>
      </c>
      <c r="G17" s="1">
        <f t="shared" si="1"/>
        <v>4521.5999999999995</v>
      </c>
      <c r="J17" s="2">
        <v>13</v>
      </c>
      <c r="K17" s="2" t="s">
        <v>9</v>
      </c>
      <c r="L17" s="2" t="s">
        <v>14</v>
      </c>
      <c r="M17" s="2">
        <v>6</v>
      </c>
      <c r="N17" s="2">
        <v>62.8</v>
      </c>
      <c r="O17" s="2">
        <f>M17*N17</f>
        <v>376.79999999999995</v>
      </c>
      <c r="P17" s="1">
        <f t="shared" si="3"/>
        <v>1130.3999999999999</v>
      </c>
    </row>
    <row r="18" spans="1:17" x14ac:dyDescent="0.3">
      <c r="A18" s="2">
        <v>14</v>
      </c>
      <c r="B18" s="2" t="s">
        <v>6</v>
      </c>
      <c r="C18" s="2" t="s">
        <v>15</v>
      </c>
      <c r="D18" s="2">
        <v>36</v>
      </c>
      <c r="E18" s="2">
        <v>1.7</v>
      </c>
      <c r="F18" s="2">
        <f>D18*E18</f>
        <v>61.199999999999996</v>
      </c>
      <c r="G18" s="1">
        <f t="shared" si="1"/>
        <v>734.4</v>
      </c>
      <c r="J18" s="2">
        <v>14</v>
      </c>
      <c r="K18" s="2" t="s">
        <v>6</v>
      </c>
      <c r="L18" s="2" t="s">
        <v>15</v>
      </c>
      <c r="M18" s="2">
        <v>36</v>
      </c>
      <c r="N18" s="2">
        <v>1.7</v>
      </c>
      <c r="O18" s="2">
        <f>M18*N18</f>
        <v>61.199999999999996</v>
      </c>
      <c r="P18" s="1">
        <f t="shared" si="3"/>
        <v>183.6</v>
      </c>
    </row>
    <row r="19" spans="1:17" x14ac:dyDescent="0.3">
      <c r="A19" s="2"/>
      <c r="B19" s="11" t="s">
        <v>10</v>
      </c>
      <c r="C19" s="11"/>
      <c r="D19" s="11"/>
      <c r="E19" s="11"/>
      <c r="F19" s="11"/>
      <c r="G19" s="1"/>
      <c r="J19" s="2"/>
      <c r="K19" s="11" t="s">
        <v>10</v>
      </c>
      <c r="L19" s="11"/>
      <c r="M19" s="11"/>
      <c r="N19" s="11"/>
      <c r="O19" s="11"/>
      <c r="P19" s="1"/>
    </row>
    <row r="20" spans="1:17" x14ac:dyDescent="0.3">
      <c r="A20" s="2">
        <v>15</v>
      </c>
      <c r="B20" s="11" t="s">
        <v>11</v>
      </c>
      <c r="C20" s="11"/>
      <c r="D20" s="2">
        <v>36</v>
      </c>
      <c r="E20" s="2"/>
      <c r="F20" s="2">
        <v>36</v>
      </c>
      <c r="G20" s="1">
        <f t="shared" si="1"/>
        <v>432</v>
      </c>
      <c r="J20" s="2">
        <v>15</v>
      </c>
      <c r="K20" s="11" t="s">
        <v>11</v>
      </c>
      <c r="L20" s="11"/>
      <c r="M20" s="2">
        <v>36</v>
      </c>
      <c r="N20" s="2"/>
      <c r="O20" s="2">
        <v>36</v>
      </c>
      <c r="P20" s="1">
        <f t="shared" si="3"/>
        <v>108</v>
      </c>
    </row>
    <row r="22" spans="1:17" x14ac:dyDescent="0.3">
      <c r="A22" s="12" t="s">
        <v>33</v>
      </c>
      <c r="B22" s="12"/>
      <c r="C22" s="12"/>
      <c r="D22" s="12"/>
      <c r="E22" s="12"/>
      <c r="F22" s="12"/>
      <c r="G22" s="12"/>
      <c r="J22" s="12" t="s">
        <v>36</v>
      </c>
      <c r="K22" s="12"/>
      <c r="L22" s="12"/>
      <c r="M22" s="12"/>
      <c r="N22" s="12"/>
      <c r="O22" s="12"/>
      <c r="P22" s="12"/>
    </row>
    <row r="23" spans="1:17" x14ac:dyDescent="0.3">
      <c r="A23" s="3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48</v>
      </c>
      <c r="J23" s="3" t="s">
        <v>0</v>
      </c>
      <c r="K23" s="3" t="s">
        <v>1</v>
      </c>
      <c r="L23" s="3" t="s">
        <v>2</v>
      </c>
      <c r="M23" s="3" t="s">
        <v>3</v>
      </c>
      <c r="N23" s="3" t="s">
        <v>4</v>
      </c>
      <c r="O23" s="3" t="s">
        <v>5</v>
      </c>
      <c r="P23" s="3" t="s">
        <v>42</v>
      </c>
    </row>
    <row r="24" spans="1:17" x14ac:dyDescent="0.3">
      <c r="A24" s="2">
        <v>1</v>
      </c>
      <c r="B24" s="2" t="s">
        <v>6</v>
      </c>
      <c r="C24" s="2" t="s">
        <v>12</v>
      </c>
      <c r="D24" s="2">
        <v>28</v>
      </c>
      <c r="E24" s="2">
        <v>73.86</v>
      </c>
      <c r="F24" s="2">
        <f>D24*E24</f>
        <v>2068.08</v>
      </c>
      <c r="G24" s="1">
        <f>F24*35</f>
        <v>72382.8</v>
      </c>
      <c r="H24" s="7">
        <f>SUM(G24:G27)</f>
        <v>125101.20000000001</v>
      </c>
      <c r="J24" s="2">
        <v>1</v>
      </c>
      <c r="K24" s="2" t="s">
        <v>6</v>
      </c>
      <c r="L24" s="2" t="s">
        <v>12</v>
      </c>
      <c r="M24" s="2">
        <v>32</v>
      </c>
      <c r="N24" s="2">
        <v>73.86</v>
      </c>
      <c r="O24" s="2">
        <f>M24*N24</f>
        <v>2363.52</v>
      </c>
      <c r="P24" s="1">
        <f>O24*1</f>
        <v>2363.52</v>
      </c>
      <c r="Q24" s="7">
        <f>SUM(P24:P26)</f>
        <v>5888.6399999999994</v>
      </c>
    </row>
    <row r="25" spans="1:17" x14ac:dyDescent="0.3">
      <c r="A25" s="2">
        <v>2</v>
      </c>
      <c r="B25" s="2" t="s">
        <v>6</v>
      </c>
      <c r="C25" s="2" t="s">
        <v>12</v>
      </c>
      <c r="D25" s="2">
        <v>28</v>
      </c>
      <c r="E25" s="2">
        <v>73.86</v>
      </c>
      <c r="F25" s="2">
        <f t="shared" ref="F25:F35" si="4">D25*E25</f>
        <v>2068.08</v>
      </c>
      <c r="G25" s="1">
        <f t="shared" ref="G25:G35" si="5">F25*12</f>
        <v>24816.959999999999</v>
      </c>
      <c r="H25" s="8"/>
      <c r="J25" s="2">
        <v>2</v>
      </c>
      <c r="K25" s="2" t="s">
        <v>6</v>
      </c>
      <c r="L25" s="2" t="s">
        <v>12</v>
      </c>
      <c r="M25" s="2">
        <v>32</v>
      </c>
      <c r="N25" s="2">
        <v>73.86</v>
      </c>
      <c r="O25" s="2">
        <f t="shared" ref="O25:O35" si="6">M25*N25</f>
        <v>2363.52</v>
      </c>
      <c r="P25" s="1">
        <f t="shared" ref="P25:Q40" si="7">O25*1</f>
        <v>2363.52</v>
      </c>
      <c r="Q25" s="8"/>
    </row>
    <row r="26" spans="1:17" x14ac:dyDescent="0.3">
      <c r="A26" s="2">
        <v>3</v>
      </c>
      <c r="B26" s="2" t="s">
        <v>6</v>
      </c>
      <c r="C26" s="2" t="s">
        <v>13</v>
      </c>
      <c r="D26" s="2">
        <v>28</v>
      </c>
      <c r="E26" s="2">
        <v>36.299999999999997</v>
      </c>
      <c r="F26" s="2">
        <f t="shared" si="4"/>
        <v>1016.3999999999999</v>
      </c>
      <c r="G26" s="1">
        <f t="shared" si="5"/>
        <v>12196.8</v>
      </c>
      <c r="H26" s="9"/>
      <c r="J26" s="2">
        <v>3</v>
      </c>
      <c r="K26" s="2" t="s">
        <v>6</v>
      </c>
      <c r="L26" s="2" t="s">
        <v>13</v>
      </c>
      <c r="M26" s="2">
        <v>32</v>
      </c>
      <c r="N26" s="2">
        <v>36.299999999999997</v>
      </c>
      <c r="O26" s="2">
        <f t="shared" si="6"/>
        <v>1161.5999999999999</v>
      </c>
      <c r="P26" s="1">
        <f t="shared" si="7"/>
        <v>1161.5999999999999</v>
      </c>
      <c r="Q26" s="9"/>
    </row>
    <row r="27" spans="1:17" x14ac:dyDescent="0.3">
      <c r="A27" s="2">
        <v>4</v>
      </c>
      <c r="B27" s="2" t="s">
        <v>6</v>
      </c>
      <c r="C27" s="2" t="s">
        <v>16</v>
      </c>
      <c r="D27" s="2">
        <v>14</v>
      </c>
      <c r="E27" s="2">
        <v>93.48</v>
      </c>
      <c r="F27" s="2">
        <f t="shared" si="4"/>
        <v>1308.72</v>
      </c>
      <c r="G27" s="1">
        <f t="shared" si="5"/>
        <v>15704.64</v>
      </c>
      <c r="H27" s="1">
        <v>15704.64</v>
      </c>
      <c r="J27" s="2">
        <v>4</v>
      </c>
      <c r="K27" s="2" t="s">
        <v>6</v>
      </c>
      <c r="L27" s="2" t="s">
        <v>16</v>
      </c>
      <c r="M27" s="2">
        <v>16</v>
      </c>
      <c r="N27" s="2">
        <v>93.48</v>
      </c>
      <c r="O27" s="2">
        <f t="shared" si="6"/>
        <v>1495.68</v>
      </c>
      <c r="P27" s="1">
        <f t="shared" si="7"/>
        <v>1495.68</v>
      </c>
      <c r="Q27" s="1">
        <f t="shared" si="7"/>
        <v>1495.68</v>
      </c>
    </row>
    <row r="28" spans="1:17" x14ac:dyDescent="0.3">
      <c r="A28" s="2">
        <v>5</v>
      </c>
      <c r="B28" s="2" t="s">
        <v>6</v>
      </c>
      <c r="C28" s="2" t="s">
        <v>34</v>
      </c>
      <c r="D28" s="2">
        <v>168</v>
      </c>
      <c r="E28" s="2">
        <v>7.72</v>
      </c>
      <c r="F28" s="2">
        <f t="shared" si="4"/>
        <v>1296.96</v>
      </c>
      <c r="G28" s="1">
        <f t="shared" si="5"/>
        <v>15563.52</v>
      </c>
      <c r="H28" s="13">
        <f>SUM(G28:G32)</f>
        <v>32662.080000000002</v>
      </c>
      <c r="J28" s="2">
        <v>5</v>
      </c>
      <c r="K28" s="2" t="s">
        <v>6</v>
      </c>
      <c r="L28" s="2" t="s">
        <v>37</v>
      </c>
      <c r="M28" s="2">
        <v>168</v>
      </c>
      <c r="N28" s="2">
        <v>8.35</v>
      </c>
      <c r="O28" s="2">
        <f t="shared" si="6"/>
        <v>1402.8</v>
      </c>
      <c r="P28" s="1">
        <f t="shared" si="7"/>
        <v>1402.8</v>
      </c>
      <c r="Q28" s="13">
        <f>SUM(P28:P32)</f>
        <v>3282.0399999999995</v>
      </c>
    </row>
    <row r="29" spans="1:17" x14ac:dyDescent="0.3">
      <c r="A29" s="2">
        <v>6</v>
      </c>
      <c r="B29" s="2" t="s">
        <v>6</v>
      </c>
      <c r="C29" s="2" t="s">
        <v>18</v>
      </c>
      <c r="D29" s="2">
        <v>168</v>
      </c>
      <c r="E29" s="2">
        <v>4.66</v>
      </c>
      <c r="F29" s="2">
        <f t="shared" si="4"/>
        <v>782.88</v>
      </c>
      <c r="G29" s="1">
        <f t="shared" si="5"/>
        <v>9394.56</v>
      </c>
      <c r="H29" s="13"/>
      <c r="J29" s="2">
        <v>6</v>
      </c>
      <c r="K29" s="2" t="s">
        <v>6</v>
      </c>
      <c r="L29" s="2" t="s">
        <v>18</v>
      </c>
      <c r="M29" s="2">
        <v>168</v>
      </c>
      <c r="N29" s="2">
        <v>4.66</v>
      </c>
      <c r="O29" s="2">
        <f t="shared" si="6"/>
        <v>782.88</v>
      </c>
      <c r="P29" s="1">
        <f t="shared" si="7"/>
        <v>782.88</v>
      </c>
      <c r="Q29" s="13"/>
    </row>
    <row r="30" spans="1:17" x14ac:dyDescent="0.3">
      <c r="A30" s="2">
        <v>7</v>
      </c>
      <c r="B30" s="2" t="s">
        <v>6</v>
      </c>
      <c r="C30" s="2" t="s">
        <v>19</v>
      </c>
      <c r="D30" s="2">
        <v>84</v>
      </c>
      <c r="E30" s="2">
        <v>5.29</v>
      </c>
      <c r="F30" s="2">
        <f t="shared" si="4"/>
        <v>444.36</v>
      </c>
      <c r="G30" s="1">
        <f t="shared" si="5"/>
        <v>5332.32</v>
      </c>
      <c r="H30" s="13"/>
      <c r="J30" s="2">
        <v>7</v>
      </c>
      <c r="K30" s="2" t="s">
        <v>6</v>
      </c>
      <c r="L30" s="2" t="s">
        <v>19</v>
      </c>
      <c r="M30" s="2">
        <v>168</v>
      </c>
      <c r="N30" s="2">
        <v>5.29</v>
      </c>
      <c r="O30" s="2">
        <f t="shared" si="6"/>
        <v>888.72</v>
      </c>
      <c r="P30" s="1">
        <f t="shared" si="7"/>
        <v>888.72</v>
      </c>
      <c r="Q30" s="13"/>
    </row>
    <row r="31" spans="1:17" x14ac:dyDescent="0.3">
      <c r="A31" s="2">
        <v>8</v>
      </c>
      <c r="B31" s="2" t="s">
        <v>6</v>
      </c>
      <c r="C31" s="2" t="s">
        <v>35</v>
      </c>
      <c r="D31" s="2">
        <v>20</v>
      </c>
      <c r="E31" s="2">
        <v>5.43</v>
      </c>
      <c r="F31" s="2">
        <f t="shared" si="4"/>
        <v>108.6</v>
      </c>
      <c r="G31" s="1">
        <f t="shared" si="5"/>
        <v>1303.1999999999998</v>
      </c>
      <c r="H31" s="13"/>
      <c r="J31" s="2">
        <v>8</v>
      </c>
      <c r="K31" s="2" t="s">
        <v>6</v>
      </c>
      <c r="L31" s="2" t="s">
        <v>38</v>
      </c>
      <c r="M31" s="2">
        <v>20</v>
      </c>
      <c r="N31" s="2">
        <v>5.93</v>
      </c>
      <c r="O31" s="2">
        <f t="shared" si="6"/>
        <v>118.6</v>
      </c>
      <c r="P31" s="1">
        <f t="shared" si="7"/>
        <v>118.6</v>
      </c>
      <c r="Q31" s="13"/>
    </row>
    <row r="32" spans="1:17" x14ac:dyDescent="0.3">
      <c r="A32" s="2">
        <v>9</v>
      </c>
      <c r="B32" s="2" t="s">
        <v>6</v>
      </c>
      <c r="C32" s="2" t="s">
        <v>21</v>
      </c>
      <c r="D32" s="2">
        <v>28</v>
      </c>
      <c r="E32" s="2">
        <v>3.18</v>
      </c>
      <c r="F32" s="2">
        <f t="shared" si="4"/>
        <v>89.04</v>
      </c>
      <c r="G32" s="1">
        <f t="shared" si="5"/>
        <v>1068.48</v>
      </c>
      <c r="H32" s="13"/>
      <c r="J32" s="2">
        <v>9</v>
      </c>
      <c r="K32" s="2" t="s">
        <v>6</v>
      </c>
      <c r="L32" s="2" t="s">
        <v>21</v>
      </c>
      <c r="M32" s="2">
        <v>28</v>
      </c>
      <c r="N32" s="2">
        <v>3.18</v>
      </c>
      <c r="O32" s="2">
        <f t="shared" si="6"/>
        <v>89.04</v>
      </c>
      <c r="P32" s="1">
        <f t="shared" si="7"/>
        <v>89.04</v>
      </c>
      <c r="Q32" s="13"/>
    </row>
    <row r="33" spans="1:17" x14ac:dyDescent="0.3">
      <c r="A33" s="2">
        <v>10</v>
      </c>
      <c r="B33" s="2" t="s">
        <v>7</v>
      </c>
      <c r="C33" s="2" t="s">
        <v>23</v>
      </c>
      <c r="D33" s="2">
        <v>4</v>
      </c>
      <c r="E33" s="2">
        <v>5.47</v>
      </c>
      <c r="F33" s="2">
        <f t="shared" si="4"/>
        <v>21.88</v>
      </c>
      <c r="G33" s="1">
        <f t="shared" si="5"/>
        <v>262.56</v>
      </c>
      <c r="H33" s="13">
        <f>SUM(G33:G35)</f>
        <v>637.44000000000005</v>
      </c>
      <c r="J33" s="2">
        <v>10</v>
      </c>
      <c r="K33" s="2" t="s">
        <v>7</v>
      </c>
      <c r="L33" s="2" t="s">
        <v>23</v>
      </c>
      <c r="M33" s="2">
        <v>4</v>
      </c>
      <c r="N33" s="2">
        <v>5.47</v>
      </c>
      <c r="O33" s="2">
        <f t="shared" si="6"/>
        <v>21.88</v>
      </c>
      <c r="P33" s="1">
        <f t="shared" si="7"/>
        <v>21.88</v>
      </c>
      <c r="Q33" s="13">
        <f>SUM(P33:P35)</f>
        <v>53.12</v>
      </c>
    </row>
    <row r="34" spans="1:17" x14ac:dyDescent="0.3">
      <c r="A34" s="2">
        <v>11</v>
      </c>
      <c r="B34" s="2" t="s">
        <v>7</v>
      </c>
      <c r="C34" s="2" t="s">
        <v>24</v>
      </c>
      <c r="D34" s="2">
        <v>2</v>
      </c>
      <c r="E34" s="2">
        <v>11.56</v>
      </c>
      <c r="F34" s="2">
        <f t="shared" si="4"/>
        <v>23.12</v>
      </c>
      <c r="G34" s="1">
        <f t="shared" si="5"/>
        <v>277.44</v>
      </c>
      <c r="H34" s="13"/>
      <c r="J34" s="2">
        <v>11</v>
      </c>
      <c r="K34" s="2" t="s">
        <v>7</v>
      </c>
      <c r="L34" s="2" t="s">
        <v>24</v>
      </c>
      <c r="M34" s="2">
        <v>2</v>
      </c>
      <c r="N34" s="2">
        <v>11.56</v>
      </c>
      <c r="O34" s="2">
        <f t="shared" si="6"/>
        <v>23.12</v>
      </c>
      <c r="P34" s="1">
        <f t="shared" si="7"/>
        <v>23.12</v>
      </c>
      <c r="Q34" s="13"/>
    </row>
    <row r="35" spans="1:17" x14ac:dyDescent="0.3">
      <c r="A35" s="2">
        <v>12</v>
      </c>
      <c r="B35" s="2" t="s">
        <v>7</v>
      </c>
      <c r="C35" s="2" t="s">
        <v>22</v>
      </c>
      <c r="D35" s="2">
        <v>2</v>
      </c>
      <c r="E35" s="2">
        <v>4.0599999999999996</v>
      </c>
      <c r="F35" s="2">
        <f t="shared" si="4"/>
        <v>8.1199999999999992</v>
      </c>
      <c r="G35" s="1">
        <f t="shared" si="5"/>
        <v>97.44</v>
      </c>
      <c r="H35" s="13"/>
      <c r="J35" s="2">
        <v>12</v>
      </c>
      <c r="K35" s="2" t="s">
        <v>7</v>
      </c>
      <c r="L35" s="2" t="s">
        <v>22</v>
      </c>
      <c r="M35" s="2">
        <v>2</v>
      </c>
      <c r="N35" s="2">
        <v>4.0599999999999996</v>
      </c>
      <c r="O35" s="2">
        <f t="shared" si="6"/>
        <v>8.1199999999999992</v>
      </c>
      <c r="P35" s="1">
        <f t="shared" si="7"/>
        <v>8.1199999999999992</v>
      </c>
      <c r="Q35" s="13"/>
    </row>
    <row r="36" spans="1:17" x14ac:dyDescent="0.3">
      <c r="A36" s="2"/>
      <c r="B36" s="11" t="s">
        <v>8</v>
      </c>
      <c r="C36" s="11"/>
      <c r="D36" s="11"/>
      <c r="E36" s="11"/>
      <c r="F36" s="11"/>
      <c r="G36" s="1"/>
      <c r="J36" s="2"/>
      <c r="K36" s="11" t="s">
        <v>8</v>
      </c>
      <c r="L36" s="11"/>
      <c r="M36" s="11"/>
      <c r="N36" s="11"/>
      <c r="O36" s="11"/>
      <c r="P36" s="1">
        <f t="shared" si="7"/>
        <v>0</v>
      </c>
    </row>
    <row r="37" spans="1:17" x14ac:dyDescent="0.3">
      <c r="A37" s="2">
        <v>13</v>
      </c>
      <c r="B37" s="2" t="s">
        <v>9</v>
      </c>
      <c r="C37" s="2" t="s">
        <v>14</v>
      </c>
      <c r="D37" s="2">
        <v>6</v>
      </c>
      <c r="E37" s="2">
        <v>62.8</v>
      </c>
      <c r="F37" s="2">
        <f>D37*E37</f>
        <v>376.79999999999995</v>
      </c>
      <c r="G37" s="1">
        <f>F37*35</f>
        <v>13187.999999999998</v>
      </c>
      <c r="J37" s="2">
        <v>13</v>
      </c>
      <c r="K37" s="2" t="s">
        <v>9</v>
      </c>
      <c r="L37" s="2" t="s">
        <v>14</v>
      </c>
      <c r="M37" s="2">
        <v>6</v>
      </c>
      <c r="N37" s="2">
        <v>62.8</v>
      </c>
      <c r="O37" s="2">
        <f>M37*N37</f>
        <v>376.79999999999995</v>
      </c>
      <c r="P37" s="1">
        <f t="shared" si="7"/>
        <v>376.79999999999995</v>
      </c>
    </row>
    <row r="38" spans="1:17" x14ac:dyDescent="0.3">
      <c r="A38" s="2">
        <v>14</v>
      </c>
      <c r="B38" s="2" t="s">
        <v>6</v>
      </c>
      <c r="C38" s="2" t="s">
        <v>15</v>
      </c>
      <c r="D38" s="2">
        <v>36</v>
      </c>
      <c r="E38" s="2">
        <v>1.7</v>
      </c>
      <c r="F38" s="2">
        <f>D38*E38</f>
        <v>61.199999999999996</v>
      </c>
      <c r="G38" s="1">
        <f>F38*35</f>
        <v>2142</v>
      </c>
      <c r="J38" s="2">
        <v>14</v>
      </c>
      <c r="K38" s="2" t="s">
        <v>6</v>
      </c>
      <c r="L38" s="2" t="s">
        <v>15</v>
      </c>
      <c r="M38" s="2">
        <v>36</v>
      </c>
      <c r="N38" s="2">
        <v>1.7</v>
      </c>
      <c r="O38" s="2">
        <f>M38*N38</f>
        <v>61.199999999999996</v>
      </c>
      <c r="P38" s="1">
        <f t="shared" si="7"/>
        <v>61.199999999999996</v>
      </c>
    </row>
    <row r="39" spans="1:17" x14ac:dyDescent="0.3">
      <c r="A39" s="2"/>
      <c r="B39" s="11" t="s">
        <v>10</v>
      </c>
      <c r="C39" s="11"/>
      <c r="D39" s="11"/>
      <c r="E39" s="11"/>
      <c r="F39" s="11"/>
      <c r="G39" s="1"/>
      <c r="J39" s="2"/>
      <c r="K39" s="11" t="s">
        <v>10</v>
      </c>
      <c r="L39" s="11"/>
      <c r="M39" s="11"/>
      <c r="N39" s="11"/>
      <c r="O39" s="11"/>
      <c r="P39" s="1">
        <f t="shared" si="7"/>
        <v>0</v>
      </c>
    </row>
    <row r="40" spans="1:17" x14ac:dyDescent="0.3">
      <c r="A40" s="2">
        <v>15</v>
      </c>
      <c r="B40" s="11" t="s">
        <v>11</v>
      </c>
      <c r="C40" s="11"/>
      <c r="D40" s="2">
        <v>36</v>
      </c>
      <c r="E40" s="2"/>
      <c r="F40" s="2">
        <v>36</v>
      </c>
      <c r="G40" s="1">
        <f>F40*35</f>
        <v>1260</v>
      </c>
      <c r="J40" s="2">
        <v>15</v>
      </c>
      <c r="K40" s="11" t="s">
        <v>11</v>
      </c>
      <c r="L40" s="11"/>
      <c r="M40" s="2">
        <v>52</v>
      </c>
      <c r="N40" s="2"/>
      <c r="O40" s="2">
        <v>52</v>
      </c>
      <c r="P40" s="1">
        <f t="shared" si="7"/>
        <v>52</v>
      </c>
    </row>
    <row r="42" spans="1:17" x14ac:dyDescent="0.3">
      <c r="A42" s="12" t="s">
        <v>39</v>
      </c>
      <c r="B42" s="12"/>
      <c r="C42" s="12"/>
      <c r="D42" s="12"/>
      <c r="E42" s="12"/>
      <c r="F42" s="12"/>
      <c r="G42" s="12"/>
      <c r="J42" s="12" t="s">
        <v>40</v>
      </c>
      <c r="K42" s="12"/>
      <c r="L42" s="12"/>
      <c r="M42" s="12"/>
      <c r="N42" s="12"/>
      <c r="O42" s="12"/>
      <c r="P42" s="12"/>
    </row>
    <row r="43" spans="1:17" x14ac:dyDescent="0.3">
      <c r="A43" s="3" t="s">
        <v>0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42</v>
      </c>
      <c r="J43" s="3" t="s">
        <v>0</v>
      </c>
      <c r="K43" s="3" t="s">
        <v>1</v>
      </c>
      <c r="L43" s="3" t="s">
        <v>2</v>
      </c>
      <c r="M43" s="3" t="s">
        <v>3</v>
      </c>
      <c r="N43" s="3" t="s">
        <v>4</v>
      </c>
      <c r="O43" s="3" t="s">
        <v>5</v>
      </c>
      <c r="P43" s="3" t="s">
        <v>41</v>
      </c>
    </row>
    <row r="44" spans="1:17" x14ac:dyDescent="0.3">
      <c r="A44" s="2">
        <v>1</v>
      </c>
      <c r="B44" s="2" t="s">
        <v>6</v>
      </c>
      <c r="C44" s="2" t="s">
        <v>12</v>
      </c>
      <c r="D44" s="2">
        <v>34</v>
      </c>
      <c r="E44" s="2">
        <v>73.86</v>
      </c>
      <c r="F44" s="2">
        <f>D44*E44</f>
        <v>2511.2399999999998</v>
      </c>
      <c r="G44" s="1">
        <f>F44*1</f>
        <v>2511.2399999999998</v>
      </c>
      <c r="H44" s="7">
        <f>SUM(F44:F46)</f>
        <v>6256.6799999999994</v>
      </c>
      <c r="J44" s="2">
        <v>1</v>
      </c>
      <c r="K44" s="2" t="s">
        <v>6</v>
      </c>
      <c r="L44" s="2" t="s">
        <v>12</v>
      </c>
      <c r="M44" s="2">
        <v>36</v>
      </c>
      <c r="N44" s="2">
        <v>73.86</v>
      </c>
      <c r="O44" s="2">
        <f>M44*N44</f>
        <v>2658.96</v>
      </c>
      <c r="P44" s="1">
        <f>O44*2</f>
        <v>5317.92</v>
      </c>
      <c r="Q44" s="7">
        <f>SUM(P44:P46)</f>
        <v>13249.44</v>
      </c>
    </row>
    <row r="45" spans="1:17" x14ac:dyDescent="0.3">
      <c r="A45" s="2">
        <v>2</v>
      </c>
      <c r="B45" s="2" t="s">
        <v>6</v>
      </c>
      <c r="C45" s="2" t="s">
        <v>12</v>
      </c>
      <c r="D45" s="2">
        <v>34</v>
      </c>
      <c r="E45" s="2">
        <v>73.86</v>
      </c>
      <c r="F45" s="2">
        <f t="shared" ref="F45:F55" si="8">D45*E45</f>
        <v>2511.2399999999998</v>
      </c>
      <c r="G45" s="1">
        <f t="shared" ref="G45:H60" si="9">F45*1</f>
        <v>2511.2399999999998</v>
      </c>
      <c r="H45" s="8"/>
      <c r="J45" s="2">
        <v>2</v>
      </c>
      <c r="K45" s="2" t="s">
        <v>6</v>
      </c>
      <c r="L45" s="2" t="s">
        <v>12</v>
      </c>
      <c r="M45" s="2">
        <v>36</v>
      </c>
      <c r="N45" s="2">
        <v>73.86</v>
      </c>
      <c r="O45" s="2">
        <f t="shared" ref="O45:O55" si="10">M45*N45</f>
        <v>2658.96</v>
      </c>
      <c r="P45" s="1">
        <f t="shared" ref="P45:Q60" si="11">O45*2</f>
        <v>5317.92</v>
      </c>
      <c r="Q45" s="8"/>
    </row>
    <row r="46" spans="1:17" x14ac:dyDescent="0.3">
      <c r="A46" s="2">
        <v>3</v>
      </c>
      <c r="B46" s="2" t="s">
        <v>6</v>
      </c>
      <c r="C46" s="2" t="s">
        <v>13</v>
      </c>
      <c r="D46" s="2">
        <v>34</v>
      </c>
      <c r="E46" s="2">
        <v>36.299999999999997</v>
      </c>
      <c r="F46" s="2">
        <f t="shared" si="8"/>
        <v>1234.1999999999998</v>
      </c>
      <c r="G46" s="1">
        <f t="shared" si="9"/>
        <v>1234.1999999999998</v>
      </c>
      <c r="H46" s="9"/>
      <c r="J46" s="2">
        <v>3</v>
      </c>
      <c r="K46" s="2" t="s">
        <v>6</v>
      </c>
      <c r="L46" s="2" t="s">
        <v>13</v>
      </c>
      <c r="M46" s="2">
        <v>36</v>
      </c>
      <c r="N46" s="2">
        <v>36.299999999999997</v>
      </c>
      <c r="O46" s="2">
        <f t="shared" si="10"/>
        <v>1306.8</v>
      </c>
      <c r="P46" s="1">
        <f t="shared" si="11"/>
        <v>2613.6</v>
      </c>
      <c r="Q46" s="9"/>
    </row>
    <row r="47" spans="1:17" x14ac:dyDescent="0.3">
      <c r="A47" s="2">
        <v>4</v>
      </c>
      <c r="B47" s="2" t="s">
        <v>6</v>
      </c>
      <c r="C47" s="2" t="s">
        <v>16</v>
      </c>
      <c r="D47" s="2">
        <v>17</v>
      </c>
      <c r="E47" s="2">
        <v>93.48</v>
      </c>
      <c r="F47" s="2">
        <f t="shared" si="8"/>
        <v>1589.16</v>
      </c>
      <c r="G47" s="1">
        <f t="shared" si="9"/>
        <v>1589.16</v>
      </c>
      <c r="H47" s="1">
        <f t="shared" si="9"/>
        <v>1589.16</v>
      </c>
      <c r="J47" s="2">
        <v>4</v>
      </c>
      <c r="K47" s="2" t="s">
        <v>6</v>
      </c>
      <c r="L47" s="2" t="s">
        <v>16</v>
      </c>
      <c r="M47" s="2">
        <v>18</v>
      </c>
      <c r="N47" s="2">
        <v>93.48</v>
      </c>
      <c r="O47" s="2">
        <f t="shared" si="10"/>
        <v>1682.64</v>
      </c>
      <c r="P47" s="1">
        <f t="shared" si="11"/>
        <v>3365.28</v>
      </c>
      <c r="Q47" s="1">
        <f t="shared" si="11"/>
        <v>6730.56</v>
      </c>
    </row>
    <row r="48" spans="1:17" x14ac:dyDescent="0.3">
      <c r="A48" s="2">
        <v>5</v>
      </c>
      <c r="B48" s="2" t="s">
        <v>6</v>
      </c>
      <c r="C48" s="2" t="s">
        <v>43</v>
      </c>
      <c r="D48" s="2">
        <v>168</v>
      </c>
      <c r="E48" s="2">
        <v>8.66</v>
      </c>
      <c r="F48" s="2">
        <f t="shared" si="8"/>
        <v>1454.88</v>
      </c>
      <c r="G48" s="1">
        <f t="shared" si="9"/>
        <v>1454.88</v>
      </c>
      <c r="H48" s="13">
        <f>SUM(G48:G52)</f>
        <v>2894.9600000000005</v>
      </c>
      <c r="J48" s="2">
        <v>5</v>
      </c>
      <c r="K48" s="2" t="s">
        <v>6</v>
      </c>
      <c r="L48" s="2" t="s">
        <v>45</v>
      </c>
      <c r="M48" s="2">
        <v>168</v>
      </c>
      <c r="N48" s="2">
        <v>8.98</v>
      </c>
      <c r="O48" s="2">
        <f t="shared" si="10"/>
        <v>1508.64</v>
      </c>
      <c r="P48" s="1">
        <f t="shared" si="11"/>
        <v>3017.28</v>
      </c>
      <c r="Q48" s="13">
        <f>SUM(P48:P52)</f>
        <v>5908.24</v>
      </c>
    </row>
    <row r="49" spans="1:17" x14ac:dyDescent="0.3">
      <c r="A49" s="2">
        <v>6</v>
      </c>
      <c r="B49" s="2" t="s">
        <v>6</v>
      </c>
      <c r="C49" s="2" t="s">
        <v>18</v>
      </c>
      <c r="D49" s="2">
        <v>168</v>
      </c>
      <c r="E49" s="2">
        <v>4.66</v>
      </c>
      <c r="F49" s="2">
        <f t="shared" si="8"/>
        <v>782.88</v>
      </c>
      <c r="G49" s="1">
        <f t="shared" si="9"/>
        <v>782.88</v>
      </c>
      <c r="H49" s="13"/>
      <c r="J49" s="2">
        <v>6</v>
      </c>
      <c r="K49" s="2" t="s">
        <v>6</v>
      </c>
      <c r="L49" s="2" t="s">
        <v>18</v>
      </c>
      <c r="M49" s="2">
        <v>168</v>
      </c>
      <c r="N49" s="2">
        <v>4.66</v>
      </c>
      <c r="O49" s="2">
        <f t="shared" si="10"/>
        <v>782.88</v>
      </c>
      <c r="P49" s="1">
        <f t="shared" si="11"/>
        <v>1565.76</v>
      </c>
      <c r="Q49" s="13"/>
    </row>
    <row r="50" spans="1:17" x14ac:dyDescent="0.3">
      <c r="A50" s="2">
        <v>7</v>
      </c>
      <c r="B50" s="2" t="s">
        <v>6</v>
      </c>
      <c r="C50" s="2" t="s">
        <v>19</v>
      </c>
      <c r="D50" s="2">
        <v>84</v>
      </c>
      <c r="E50" s="2">
        <v>5.29</v>
      </c>
      <c r="F50" s="2">
        <f t="shared" si="8"/>
        <v>444.36</v>
      </c>
      <c r="G50" s="1">
        <f t="shared" si="9"/>
        <v>444.36</v>
      </c>
      <c r="H50" s="13"/>
      <c r="J50" s="2">
        <v>7</v>
      </c>
      <c r="K50" s="2" t="s">
        <v>6</v>
      </c>
      <c r="L50" s="2" t="s">
        <v>19</v>
      </c>
      <c r="M50" s="2">
        <v>84</v>
      </c>
      <c r="N50" s="2">
        <v>5.29</v>
      </c>
      <c r="O50" s="2">
        <f t="shared" si="10"/>
        <v>444.36</v>
      </c>
      <c r="P50" s="1">
        <f t="shared" si="11"/>
        <v>888.72</v>
      </c>
      <c r="Q50" s="13"/>
    </row>
    <row r="51" spans="1:17" x14ac:dyDescent="0.3">
      <c r="A51" s="2">
        <v>8</v>
      </c>
      <c r="B51" s="2" t="s">
        <v>6</v>
      </c>
      <c r="C51" s="2" t="s">
        <v>44</v>
      </c>
      <c r="D51" s="2">
        <v>20</v>
      </c>
      <c r="E51" s="2">
        <v>6.19</v>
      </c>
      <c r="F51" s="2">
        <f t="shared" si="8"/>
        <v>123.80000000000001</v>
      </c>
      <c r="G51" s="1">
        <f t="shared" si="9"/>
        <v>123.80000000000001</v>
      </c>
      <c r="H51" s="13"/>
      <c r="J51" s="2">
        <v>8</v>
      </c>
      <c r="K51" s="2" t="s">
        <v>6</v>
      </c>
      <c r="L51" s="2" t="s">
        <v>46</v>
      </c>
      <c r="M51" s="2">
        <v>20</v>
      </c>
      <c r="N51" s="2">
        <v>6.46</v>
      </c>
      <c r="O51" s="2">
        <f t="shared" si="10"/>
        <v>129.19999999999999</v>
      </c>
      <c r="P51" s="1">
        <f t="shared" si="11"/>
        <v>258.39999999999998</v>
      </c>
      <c r="Q51" s="13"/>
    </row>
    <row r="52" spans="1:17" x14ac:dyDescent="0.3">
      <c r="A52" s="2">
        <v>9</v>
      </c>
      <c r="B52" s="2" t="s">
        <v>6</v>
      </c>
      <c r="C52" s="2" t="s">
        <v>21</v>
      </c>
      <c r="D52" s="2">
        <v>28</v>
      </c>
      <c r="E52" s="2">
        <v>3.18</v>
      </c>
      <c r="F52" s="2">
        <f t="shared" si="8"/>
        <v>89.04</v>
      </c>
      <c r="G52" s="1">
        <f t="shared" si="9"/>
        <v>89.04</v>
      </c>
      <c r="H52" s="13"/>
      <c r="J52" s="2">
        <v>9</v>
      </c>
      <c r="K52" s="2" t="s">
        <v>6</v>
      </c>
      <c r="L52" s="2" t="s">
        <v>21</v>
      </c>
      <c r="M52" s="2">
        <v>28</v>
      </c>
      <c r="N52" s="2">
        <v>3.18</v>
      </c>
      <c r="O52" s="2">
        <f t="shared" si="10"/>
        <v>89.04</v>
      </c>
      <c r="P52" s="1">
        <f t="shared" si="11"/>
        <v>178.08</v>
      </c>
      <c r="Q52" s="13"/>
    </row>
    <row r="53" spans="1:17" x14ac:dyDescent="0.3">
      <c r="A53" s="2">
        <v>10</v>
      </c>
      <c r="B53" s="2" t="s">
        <v>7</v>
      </c>
      <c r="C53" s="2" t="s">
        <v>23</v>
      </c>
      <c r="D53" s="2">
        <v>4</v>
      </c>
      <c r="E53" s="2">
        <v>5.47</v>
      </c>
      <c r="F53" s="2">
        <f t="shared" si="8"/>
        <v>21.88</v>
      </c>
      <c r="G53" s="1">
        <f t="shared" si="9"/>
        <v>21.88</v>
      </c>
      <c r="H53" s="13">
        <f>SUM(G53:G55)</f>
        <v>53.12</v>
      </c>
      <c r="J53" s="2">
        <v>10</v>
      </c>
      <c r="K53" s="2" t="s">
        <v>7</v>
      </c>
      <c r="L53" s="2" t="s">
        <v>23</v>
      </c>
      <c r="M53" s="2">
        <v>4</v>
      </c>
      <c r="N53" s="2">
        <v>5.47</v>
      </c>
      <c r="O53" s="2">
        <f t="shared" si="10"/>
        <v>21.88</v>
      </c>
      <c r="P53" s="1">
        <f t="shared" si="11"/>
        <v>43.76</v>
      </c>
      <c r="Q53" s="13">
        <f>SUM(P53:P55)</f>
        <v>106.24</v>
      </c>
    </row>
    <row r="54" spans="1:17" x14ac:dyDescent="0.3">
      <c r="A54" s="2">
        <v>11</v>
      </c>
      <c r="B54" s="2" t="s">
        <v>7</v>
      </c>
      <c r="C54" s="2" t="s">
        <v>24</v>
      </c>
      <c r="D54" s="2">
        <v>2</v>
      </c>
      <c r="E54" s="2">
        <v>11.56</v>
      </c>
      <c r="F54" s="2">
        <f t="shared" si="8"/>
        <v>23.12</v>
      </c>
      <c r="G54" s="1">
        <f t="shared" si="9"/>
        <v>23.12</v>
      </c>
      <c r="H54" s="13"/>
      <c r="J54" s="2">
        <v>11</v>
      </c>
      <c r="K54" s="2" t="s">
        <v>7</v>
      </c>
      <c r="L54" s="2" t="s">
        <v>24</v>
      </c>
      <c r="M54" s="2">
        <v>2</v>
      </c>
      <c r="N54" s="2">
        <v>11.56</v>
      </c>
      <c r="O54" s="2">
        <f t="shared" si="10"/>
        <v>23.12</v>
      </c>
      <c r="P54" s="1">
        <f t="shared" si="11"/>
        <v>46.24</v>
      </c>
      <c r="Q54" s="13"/>
    </row>
    <row r="55" spans="1:17" x14ac:dyDescent="0.3">
      <c r="A55" s="2">
        <v>12</v>
      </c>
      <c r="B55" s="2" t="s">
        <v>7</v>
      </c>
      <c r="C55" s="2" t="s">
        <v>22</v>
      </c>
      <c r="D55" s="2">
        <v>2</v>
      </c>
      <c r="E55" s="2">
        <v>4.0599999999999996</v>
      </c>
      <c r="F55" s="2">
        <f t="shared" si="8"/>
        <v>8.1199999999999992</v>
      </c>
      <c r="G55" s="1">
        <f t="shared" si="9"/>
        <v>8.1199999999999992</v>
      </c>
      <c r="H55" s="13"/>
      <c r="J55" s="2">
        <v>12</v>
      </c>
      <c r="K55" s="2" t="s">
        <v>7</v>
      </c>
      <c r="L55" s="2" t="s">
        <v>22</v>
      </c>
      <c r="M55" s="2">
        <v>2</v>
      </c>
      <c r="N55" s="2">
        <v>4.0599999999999996</v>
      </c>
      <c r="O55" s="2">
        <f t="shared" si="10"/>
        <v>8.1199999999999992</v>
      </c>
      <c r="P55" s="1">
        <f t="shared" si="11"/>
        <v>16.239999999999998</v>
      </c>
      <c r="Q55" s="13"/>
    </row>
    <row r="56" spans="1:17" x14ac:dyDescent="0.3">
      <c r="A56" s="2"/>
      <c r="B56" s="11" t="s">
        <v>8</v>
      </c>
      <c r="C56" s="11"/>
      <c r="D56" s="11"/>
      <c r="E56" s="11"/>
      <c r="F56" s="11"/>
      <c r="G56" s="1"/>
      <c r="J56" s="2"/>
      <c r="K56" s="11" t="s">
        <v>8</v>
      </c>
      <c r="L56" s="11"/>
      <c r="M56" s="11"/>
      <c r="N56" s="11"/>
      <c r="O56" s="11"/>
      <c r="P56" s="1"/>
    </row>
    <row r="57" spans="1:17" x14ac:dyDescent="0.3">
      <c r="A57" s="2">
        <v>13</v>
      </c>
      <c r="B57" s="2" t="s">
        <v>9</v>
      </c>
      <c r="C57" s="2" t="s">
        <v>14</v>
      </c>
      <c r="D57" s="2">
        <v>6</v>
      </c>
      <c r="E57" s="2">
        <v>62.8</v>
      </c>
      <c r="F57" s="2">
        <f>D57*E57</f>
        <v>376.79999999999995</v>
      </c>
      <c r="G57" s="1">
        <f t="shared" si="9"/>
        <v>376.79999999999995</v>
      </c>
      <c r="J57" s="2">
        <v>13</v>
      </c>
      <c r="K57" s="2" t="s">
        <v>9</v>
      </c>
      <c r="L57" s="2" t="s">
        <v>14</v>
      </c>
      <c r="M57" s="2">
        <v>6</v>
      </c>
      <c r="N57" s="2">
        <v>62.8</v>
      </c>
      <c r="O57" s="2">
        <f>M57*N57</f>
        <v>376.79999999999995</v>
      </c>
      <c r="P57" s="1">
        <f t="shared" si="11"/>
        <v>753.59999999999991</v>
      </c>
    </row>
    <row r="58" spans="1:17" x14ac:dyDescent="0.3">
      <c r="A58" s="2">
        <v>14</v>
      </c>
      <c r="B58" s="2" t="s">
        <v>6</v>
      </c>
      <c r="C58" s="2" t="s">
        <v>15</v>
      </c>
      <c r="D58" s="2">
        <v>36</v>
      </c>
      <c r="E58" s="2">
        <v>1.7</v>
      </c>
      <c r="F58" s="2">
        <f>D58*E58</f>
        <v>61.199999999999996</v>
      </c>
      <c r="G58" s="1">
        <f t="shared" si="9"/>
        <v>61.199999999999996</v>
      </c>
      <c r="J58" s="2">
        <v>14</v>
      </c>
      <c r="K58" s="2" t="s">
        <v>6</v>
      </c>
      <c r="L58" s="2" t="s">
        <v>15</v>
      </c>
      <c r="M58" s="2">
        <v>36</v>
      </c>
      <c r="N58" s="2">
        <v>1.7</v>
      </c>
      <c r="O58" s="2">
        <f>M58*N58</f>
        <v>61.199999999999996</v>
      </c>
      <c r="P58" s="1">
        <f t="shared" si="11"/>
        <v>122.39999999999999</v>
      </c>
    </row>
    <row r="59" spans="1:17" x14ac:dyDescent="0.3">
      <c r="A59" s="2"/>
      <c r="B59" s="11" t="s">
        <v>10</v>
      </c>
      <c r="C59" s="11"/>
      <c r="D59" s="11"/>
      <c r="E59" s="11"/>
      <c r="F59" s="11"/>
      <c r="G59" s="1"/>
      <c r="J59" s="2"/>
      <c r="K59" s="11" t="s">
        <v>10</v>
      </c>
      <c r="L59" s="11"/>
      <c r="M59" s="11"/>
      <c r="N59" s="11"/>
      <c r="O59" s="11"/>
      <c r="P59" s="1"/>
    </row>
    <row r="60" spans="1:17" x14ac:dyDescent="0.3">
      <c r="A60" s="2">
        <v>15</v>
      </c>
      <c r="B60" s="11" t="s">
        <v>11</v>
      </c>
      <c r="C60" s="11"/>
      <c r="D60" s="2">
        <v>52</v>
      </c>
      <c r="E60" s="2"/>
      <c r="F60" s="2">
        <v>52</v>
      </c>
      <c r="G60" s="1">
        <f t="shared" si="9"/>
        <v>52</v>
      </c>
      <c r="J60" s="2">
        <v>15</v>
      </c>
      <c r="K60" s="11" t="s">
        <v>11</v>
      </c>
      <c r="L60" s="11"/>
      <c r="M60" s="2">
        <v>52</v>
      </c>
      <c r="N60" s="2"/>
      <c r="O60" s="2">
        <v>52</v>
      </c>
      <c r="P60" s="1">
        <f t="shared" si="11"/>
        <v>104</v>
      </c>
    </row>
    <row r="62" spans="1:17" x14ac:dyDescent="0.3">
      <c r="C62" s="4" t="s">
        <v>49</v>
      </c>
    </row>
    <row r="63" spans="1:17" x14ac:dyDescent="0.3">
      <c r="A63" s="6"/>
      <c r="B63" s="6">
        <v>32</v>
      </c>
      <c r="C63" s="10">
        <f>H44+Q44+Q24+H24+Q4+H4</f>
        <v>217847.28000000003</v>
      </c>
    </row>
    <row r="64" spans="1:17" x14ac:dyDescent="0.3">
      <c r="A64" s="6"/>
      <c r="B64" s="6"/>
      <c r="C64" s="6"/>
    </row>
    <row r="65" spans="1:3" x14ac:dyDescent="0.3">
      <c r="A65" s="6"/>
      <c r="B65" s="6">
        <v>36</v>
      </c>
      <c r="C65" s="10">
        <f>H47+Q47+Q27+H27+Q7+H7</f>
        <v>42626.880000000005</v>
      </c>
    </row>
    <row r="66" spans="1:3" x14ac:dyDescent="0.3">
      <c r="A66" s="6"/>
      <c r="B66" s="6"/>
      <c r="C66" s="6"/>
    </row>
    <row r="67" spans="1:3" x14ac:dyDescent="0.3">
      <c r="A67" s="6"/>
      <c r="B67" s="6">
        <v>16</v>
      </c>
      <c r="C67" s="10">
        <f>H48+Q48+Q28+H28+Q8+H8</f>
        <v>84134.8</v>
      </c>
    </row>
    <row r="68" spans="1:3" x14ac:dyDescent="0.3">
      <c r="A68" s="6"/>
      <c r="B68" s="6"/>
      <c r="C68" s="6"/>
    </row>
    <row r="69" spans="1:3" x14ac:dyDescent="0.3">
      <c r="A69" s="6"/>
      <c r="B69" s="6">
        <v>25</v>
      </c>
      <c r="C69" s="10">
        <f>H53+Q53+Q33+H33+Q13+H13</f>
        <v>1646.7200000000003</v>
      </c>
    </row>
    <row r="70" spans="1:3" x14ac:dyDescent="0.3">
      <c r="A70" s="6"/>
      <c r="B70" s="6"/>
      <c r="C70" s="6"/>
    </row>
    <row r="71" spans="1:3" x14ac:dyDescent="0.3">
      <c r="A71" s="6"/>
      <c r="B71" s="6" t="s">
        <v>50</v>
      </c>
      <c r="C71" s="10">
        <f>G57+P57+P37+G37+P17+G17</f>
        <v>20347.199999999997</v>
      </c>
    </row>
    <row r="72" spans="1:3" x14ac:dyDescent="0.3">
      <c r="A72" s="6"/>
      <c r="B72" s="6"/>
      <c r="C72" s="10"/>
    </row>
    <row r="73" spans="1:3" x14ac:dyDescent="0.3">
      <c r="A73" s="6"/>
      <c r="B73" s="6">
        <v>18</v>
      </c>
      <c r="C73" s="6">
        <f>G58+P58+P38+G38+P18+G18</f>
        <v>3304.8</v>
      </c>
    </row>
    <row r="74" spans="1:3" x14ac:dyDescent="0.3">
      <c r="A74" s="6"/>
      <c r="B74" s="6"/>
      <c r="C74" s="6"/>
    </row>
    <row r="75" spans="1:3" x14ac:dyDescent="0.3">
      <c r="A75" s="6"/>
      <c r="B75" s="6" t="s">
        <v>47</v>
      </c>
      <c r="C75" s="6">
        <f>G60+P60+P40+G40+P20+G20</f>
        <v>2008</v>
      </c>
    </row>
    <row r="76" spans="1:3" x14ac:dyDescent="0.3">
      <c r="A76" s="6"/>
      <c r="B76" s="6"/>
      <c r="C76" s="6"/>
    </row>
    <row r="77" spans="1:3" x14ac:dyDescent="0.3">
      <c r="A77" s="6"/>
      <c r="B77" s="6"/>
      <c r="C77" s="6"/>
    </row>
    <row r="78" spans="1:3" x14ac:dyDescent="0.3">
      <c r="A78" s="6"/>
      <c r="B78" s="6"/>
      <c r="C78" s="6"/>
    </row>
    <row r="79" spans="1:3" x14ac:dyDescent="0.3">
      <c r="A79" s="6"/>
    </row>
    <row r="80" spans="1:3" x14ac:dyDescent="0.3">
      <c r="A80" s="6"/>
    </row>
  </sheetData>
  <mergeCells count="67">
    <mergeCell ref="K20:L20"/>
    <mergeCell ref="J2:P2"/>
    <mergeCell ref="Q8:Q12"/>
    <mergeCell ref="Q13:Q15"/>
    <mergeCell ref="K16:O16"/>
    <mergeCell ref="K19:O19"/>
    <mergeCell ref="Q4:Q6"/>
    <mergeCell ref="B16:F16"/>
    <mergeCell ref="B19:F19"/>
    <mergeCell ref="B20:C20"/>
    <mergeCell ref="A2:G2"/>
    <mergeCell ref="H8:H12"/>
    <mergeCell ref="H13:H15"/>
    <mergeCell ref="H4:H6"/>
    <mergeCell ref="B39:F39"/>
    <mergeCell ref="B40:C40"/>
    <mergeCell ref="J22:P22"/>
    <mergeCell ref="Q28:Q32"/>
    <mergeCell ref="Q33:Q35"/>
    <mergeCell ref="K36:O36"/>
    <mergeCell ref="K39:O39"/>
    <mergeCell ref="K40:L40"/>
    <mergeCell ref="A22:G22"/>
    <mergeCell ref="H28:H32"/>
    <mergeCell ref="H33:H35"/>
    <mergeCell ref="B36:F36"/>
    <mergeCell ref="B59:F59"/>
    <mergeCell ref="B60:C60"/>
    <mergeCell ref="J42:P42"/>
    <mergeCell ref="Q48:Q52"/>
    <mergeCell ref="Q53:Q55"/>
    <mergeCell ref="K56:O56"/>
    <mergeCell ref="K59:O59"/>
    <mergeCell ref="K60:L60"/>
    <mergeCell ref="A42:G42"/>
    <mergeCell ref="H48:H52"/>
    <mergeCell ref="H53:H55"/>
    <mergeCell ref="B56:F56"/>
    <mergeCell ref="B63:B64"/>
    <mergeCell ref="C63:C64"/>
    <mergeCell ref="B65:B66"/>
    <mergeCell ref="C65:C66"/>
    <mergeCell ref="B67:B68"/>
    <mergeCell ref="C67:C68"/>
    <mergeCell ref="A77:A78"/>
    <mergeCell ref="B69:B70"/>
    <mergeCell ref="C69:C70"/>
    <mergeCell ref="B71:B72"/>
    <mergeCell ref="C71:C72"/>
    <mergeCell ref="B73:B74"/>
    <mergeCell ref="C73:C74"/>
    <mergeCell ref="A79:A80"/>
    <mergeCell ref="H44:H46"/>
    <mergeCell ref="Q44:Q46"/>
    <mergeCell ref="Q24:Q26"/>
    <mergeCell ref="H24:H26"/>
    <mergeCell ref="B75:B76"/>
    <mergeCell ref="C75:C76"/>
    <mergeCell ref="B77:B78"/>
    <mergeCell ref="C77:C78"/>
    <mergeCell ref="A63:A64"/>
    <mergeCell ref="A65:A66"/>
    <mergeCell ref="A67:A68"/>
    <mergeCell ref="A69:A70"/>
    <mergeCell ref="A71:A72"/>
    <mergeCell ref="A73:A74"/>
    <mergeCell ref="A75:A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5590-2875</dc:creator>
  <cp:lastModifiedBy>Admin</cp:lastModifiedBy>
  <dcterms:created xsi:type="dcterms:W3CDTF">2015-06-05T18:17:20Z</dcterms:created>
  <dcterms:modified xsi:type="dcterms:W3CDTF">2026-06-10T15:22:51Z</dcterms:modified>
</cp:coreProperties>
</file>