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ЕвроХим\КМ Усть Луга\Аренда техники\"/>
    </mc:Choice>
  </mc:AlternateContent>
  <xr:revisionPtr revIDLastSave="0" documentId="13_ncr:1_{BC4F2886-FA71-4488-8581-10FC75531675}" xr6:coauthVersionLast="47" xr6:coauthVersionMax="47" xr10:uidLastSave="{00000000-0000-0000-0000-000000000000}"/>
  <bookViews>
    <workbookView xWindow="-108" yWindow="-108" windowWidth="23256" windowHeight="13896" xr2:uid="{F62680CA-2C5A-4837-8B2F-D66E3096A0A6}"/>
  </bookViews>
  <sheets>
    <sheet name="Март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3" i="1" l="1"/>
  <c r="Z21" i="1"/>
  <c r="Z20" i="1"/>
  <c r="Y20" i="1"/>
  <c r="X20" i="1"/>
  <c r="W20" i="1"/>
  <c r="V20" i="1"/>
  <c r="U20" i="1"/>
  <c r="T20" i="1"/>
  <c r="AH28" i="1"/>
  <c r="R23" i="1"/>
  <c r="H20" i="1" l="1"/>
  <c r="S20" i="1"/>
  <c r="R20" i="1"/>
  <c r="Q20" i="1"/>
  <c r="V24" i="1" l="1"/>
  <c r="U24" i="1"/>
  <c r="T24" i="1"/>
  <c r="S24" i="1"/>
  <c r="R24" i="1"/>
  <c r="Q24" i="1"/>
  <c r="P24" i="1"/>
  <c r="O24" i="1"/>
  <c r="N24" i="1"/>
  <c r="M24" i="1"/>
  <c r="V25" i="1" s="1"/>
  <c r="C24" i="1"/>
  <c r="P20" i="1"/>
  <c r="O20" i="1"/>
  <c r="N20" i="1"/>
  <c r="M20" i="1"/>
  <c r="L20" i="1"/>
  <c r="K20" i="1"/>
  <c r="J20" i="1"/>
  <c r="I20" i="1"/>
  <c r="I25" i="1"/>
  <c r="C20" i="1"/>
  <c r="BI17" i="1" l="1"/>
  <c r="BF17" i="1" l="1"/>
  <c r="BG17" i="1" s="1"/>
  <c r="BE15" i="1" l="1"/>
  <c r="BE17" i="1" s="1"/>
  <c r="T5" i="1"/>
  <c r="AG9" i="1"/>
  <c r="I30" i="1"/>
  <c r="AL30" i="1" l="1"/>
</calcChain>
</file>

<file path=xl/sharedStrings.xml><?xml version="1.0" encoding="utf-8"?>
<sst xmlns="http://schemas.openxmlformats.org/spreadsheetml/2006/main" count="56" uniqueCount="29">
  <si>
    <t>АверСрой</t>
  </si>
  <si>
    <t>Услуги крана гусеничного 60 тн, г/н 2111 ХТ 47</t>
  </si>
  <si>
    <t>Услуги автокрана GMK 4080 г/п 50тн, г/н Е 332 ЕХ 147</t>
  </si>
  <si>
    <t>ФортРент</t>
  </si>
  <si>
    <t>Аренда: Подъемник самоходный коленчатый Dingli BA36RT, рабочая высота 36 м</t>
  </si>
  <si>
    <t xml:space="preserve">ИТОГО к оплате руб. </t>
  </si>
  <si>
    <t>Селект</t>
  </si>
  <si>
    <t xml:space="preserve">Стоимость смены 10 ч. </t>
  </si>
  <si>
    <t xml:space="preserve">Аренда подъемника Zoomlion ZA32J </t>
  </si>
  <si>
    <t>пятница</t>
  </si>
  <si>
    <t>Стоимость сутки</t>
  </si>
  <si>
    <t>расходы за месяц</t>
  </si>
  <si>
    <t>Лифтинг</t>
  </si>
  <si>
    <t>Подъемник коленчатый Haulotte HА 32 RTJPRO,
сер.№ 2029019, Гос № 9038 РВ 77</t>
  </si>
  <si>
    <t>Аренда техники Усть-Луга на март 2026</t>
  </si>
  <si>
    <t>Аренда техники Усть-Луга на февраль 2026</t>
  </si>
  <si>
    <t>сутки</t>
  </si>
  <si>
    <t>оплачено</t>
  </si>
  <si>
    <t>Оплачено в феврале</t>
  </si>
  <si>
    <t>Доставка</t>
  </si>
  <si>
    <t>Услуги автокрана GMK 300 г/п 30тн, г/н с773У193</t>
  </si>
  <si>
    <t>Спектр</t>
  </si>
  <si>
    <t>упд февраль</t>
  </si>
  <si>
    <t>упд январь</t>
  </si>
  <si>
    <t xml:space="preserve">Стоимость смены 8 ч. </t>
  </si>
  <si>
    <t>Белый Аист</t>
  </si>
  <si>
    <t>"Строительно-транспортная логистика"</t>
  </si>
  <si>
    <t>Оказание услуг автокраном 30 тонн стрела 42 метра</t>
  </si>
  <si>
    <t>доставка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</si>
</sst>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6" xfId="0" applyBorder="1"/>
    <xf numFmtId="14" fontId="0" fillId="0" borderId="0" xfId="0" applyNumberFormat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/>
    <xf numFmtId="14" fontId="0" fillId="2" borderId="9" xfId="0" applyNumberFormat="1" applyFill="1" applyBorder="1"/>
    <xf numFmtId="14" fontId="0" fillId="2" borderId="14" xfId="0" applyNumberFormat="1" applyFill="1" applyBorder="1"/>
    <xf numFmtId="0" fontId="0" fillId="5" borderId="8" xfId="0" applyFill="1" applyBorder="1"/>
    <xf numFmtId="43" fontId="0" fillId="2" borderId="8" xfId="1" applyFont="1" applyFill="1" applyBorder="1"/>
    <xf numFmtId="43" fontId="0" fillId="4" borderId="8" xfId="1" applyFont="1" applyFill="1" applyBorder="1"/>
    <xf numFmtId="43" fontId="0" fillId="5" borderId="8" xfId="1" applyFont="1" applyFill="1" applyBorder="1"/>
    <xf numFmtId="14" fontId="0" fillId="2" borderId="17" xfId="0" applyNumberFormat="1" applyFill="1" applyBorder="1"/>
    <xf numFmtId="0" fontId="3" fillId="0" borderId="0" xfId="0" applyFont="1" applyAlignment="1">
      <alignment horizontal="center"/>
    </xf>
    <xf numFmtId="0" fontId="0" fillId="0" borderId="8" xfId="0" applyBorder="1" applyAlignment="1">
      <alignment wrapText="1"/>
    </xf>
    <xf numFmtId="43" fontId="0" fillId="0" borderId="8" xfId="1" applyFont="1" applyBorder="1" applyAlignment="1">
      <alignment wrapText="1"/>
    </xf>
    <xf numFmtId="43" fontId="0" fillId="0" borderId="8" xfId="1" applyFont="1" applyBorder="1"/>
    <xf numFmtId="0" fontId="0" fillId="6" borderId="8" xfId="0" applyFill="1" applyBorder="1"/>
    <xf numFmtId="43" fontId="0" fillId="6" borderId="8" xfId="1" applyFont="1" applyFill="1" applyBorder="1"/>
    <xf numFmtId="0" fontId="3" fillId="0" borderId="17" xfId="0" applyFont="1" applyBorder="1" applyAlignment="1">
      <alignment wrapText="1"/>
    </xf>
    <xf numFmtId="0" fontId="3" fillId="0" borderId="17" xfId="0" applyFont="1" applyBorder="1" applyAlignment="1">
      <alignment horizontal="center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14" fontId="0" fillId="2" borderId="20" xfId="0" applyNumberFormat="1" applyFill="1" applyBorder="1"/>
    <xf numFmtId="14" fontId="0" fillId="2" borderId="21" xfId="0" applyNumberFormat="1" applyFill="1" applyBorder="1"/>
    <xf numFmtId="0" fontId="0" fillId="0" borderId="22" xfId="0" applyBorder="1" applyAlignment="1">
      <alignment wrapText="1"/>
    </xf>
    <xf numFmtId="43" fontId="0" fillId="2" borderId="23" xfId="1" applyFont="1" applyFill="1" applyBorder="1"/>
    <xf numFmtId="0" fontId="0" fillId="0" borderId="24" xfId="0" applyBorder="1" applyAlignment="1">
      <alignment wrapText="1"/>
    </xf>
    <xf numFmtId="0" fontId="0" fillId="0" borderId="25" xfId="0" applyBorder="1"/>
    <xf numFmtId="14" fontId="0" fillId="3" borderId="17" xfId="0" applyNumberFormat="1" applyFill="1" applyBorder="1"/>
    <xf numFmtId="14" fontId="0" fillId="3" borderId="19" xfId="0" applyNumberFormat="1" applyFill="1" applyBorder="1"/>
    <xf numFmtId="14" fontId="0" fillId="3" borderId="20" xfId="0" applyNumberFormat="1" applyFill="1" applyBorder="1"/>
    <xf numFmtId="14" fontId="0" fillId="3" borderId="21" xfId="0" applyNumberFormat="1" applyFill="1" applyBorder="1"/>
    <xf numFmtId="14" fontId="0" fillId="4" borderId="17" xfId="0" applyNumberFormat="1" applyFill="1" applyBorder="1"/>
    <xf numFmtId="14" fontId="0" fillId="4" borderId="19" xfId="0" applyNumberFormat="1" applyFill="1" applyBorder="1"/>
    <xf numFmtId="14" fontId="0" fillId="4" borderId="20" xfId="0" applyNumberFormat="1" applyFill="1" applyBorder="1"/>
    <xf numFmtId="14" fontId="0" fillId="4" borderId="21" xfId="0" applyNumberFormat="1" applyFill="1" applyBorder="1"/>
    <xf numFmtId="43" fontId="0" fillId="4" borderId="23" xfId="1" applyFont="1" applyFill="1" applyBorder="1"/>
    <xf numFmtId="14" fontId="0" fillId="5" borderId="17" xfId="0" applyNumberFormat="1" applyFill="1" applyBorder="1"/>
    <xf numFmtId="14" fontId="0" fillId="5" borderId="19" xfId="0" applyNumberFormat="1" applyFill="1" applyBorder="1"/>
    <xf numFmtId="14" fontId="0" fillId="5" borderId="20" xfId="0" applyNumberFormat="1" applyFill="1" applyBorder="1"/>
    <xf numFmtId="14" fontId="0" fillId="5" borderId="21" xfId="0" applyNumberFormat="1" applyFill="1" applyBorder="1"/>
    <xf numFmtId="43" fontId="0" fillId="5" borderId="22" xfId="1" applyFont="1" applyFill="1" applyBorder="1"/>
    <xf numFmtId="14" fontId="0" fillId="6" borderId="17" xfId="0" applyNumberFormat="1" applyFill="1" applyBorder="1"/>
    <xf numFmtId="14" fontId="0" fillId="6" borderId="19" xfId="0" applyNumberFormat="1" applyFill="1" applyBorder="1"/>
    <xf numFmtId="14" fontId="0" fillId="6" borderId="20" xfId="0" applyNumberFormat="1" applyFill="1" applyBorder="1"/>
    <xf numFmtId="14" fontId="0" fillId="6" borderId="21" xfId="0" applyNumberFormat="1" applyFill="1" applyBorder="1"/>
    <xf numFmtId="43" fontId="0" fillId="6" borderId="22" xfId="1" applyFont="1" applyFill="1" applyBorder="1"/>
    <xf numFmtId="43" fontId="0" fillId="6" borderId="23" xfId="1" applyFont="1" applyFill="1" applyBorder="1"/>
    <xf numFmtId="43" fontId="0" fillId="2" borderId="26" xfId="1" applyFont="1" applyFill="1" applyBorder="1"/>
    <xf numFmtId="43" fontId="0" fillId="5" borderId="26" xfId="1" applyFont="1" applyFill="1" applyBorder="1"/>
    <xf numFmtId="43" fontId="0" fillId="6" borderId="26" xfId="1" applyFont="1" applyFill="1" applyBorder="1"/>
    <xf numFmtId="0" fontId="0" fillId="0" borderId="27" xfId="0" applyBorder="1" applyAlignment="1">
      <alignment wrapText="1"/>
    </xf>
    <xf numFmtId="0" fontId="0" fillId="0" borderId="28" xfId="0" applyBorder="1"/>
    <xf numFmtId="43" fontId="0" fillId="7" borderId="0" xfId="1" applyFont="1" applyFill="1" applyBorder="1"/>
    <xf numFmtId="0" fontId="0" fillId="7" borderId="0" xfId="0" applyFill="1" applyBorder="1"/>
    <xf numFmtId="0" fontId="3" fillId="0" borderId="0" xfId="0" applyFont="1" applyAlignment="1">
      <alignment horizontal="center" wrapText="1"/>
    </xf>
    <xf numFmtId="14" fontId="3" fillId="7" borderId="0" xfId="0" applyNumberFormat="1" applyFont="1" applyFill="1" applyBorder="1" applyAlignment="1">
      <alignment horizontal="center"/>
    </xf>
    <xf numFmtId="0" fontId="3" fillId="8" borderId="0" xfId="0" applyFont="1" applyFill="1" applyAlignment="1">
      <alignment horizontal="center" vertical="center" wrapText="1"/>
    </xf>
    <xf numFmtId="14" fontId="0" fillId="9" borderId="9" xfId="0" applyNumberFormat="1" applyFill="1" applyBorder="1"/>
    <xf numFmtId="14" fontId="0" fillId="9" borderId="14" xfId="0" applyNumberFormat="1" applyFill="1" applyBorder="1"/>
    <xf numFmtId="43" fontId="0" fillId="0" borderId="1" xfId="0" applyNumberFormat="1" applyBorder="1"/>
    <xf numFmtId="0" fontId="3" fillId="0" borderId="12" xfId="0" applyFont="1" applyBorder="1" applyAlignment="1">
      <alignment wrapText="1"/>
    </xf>
    <xf numFmtId="0" fontId="3" fillId="0" borderId="31" xfId="0" applyFont="1" applyBorder="1" applyAlignment="1">
      <alignment horizontal="center"/>
    </xf>
    <xf numFmtId="0" fontId="0" fillId="0" borderId="19" xfId="0" applyBorder="1" applyAlignment="1">
      <alignment wrapText="1"/>
    </xf>
    <xf numFmtId="43" fontId="0" fillId="0" borderId="20" xfId="1" applyFont="1" applyBorder="1" applyAlignment="1">
      <alignment wrapText="1"/>
    </xf>
    <xf numFmtId="43" fontId="0" fillId="9" borderId="20" xfId="1" applyFont="1" applyFill="1" applyBorder="1"/>
    <xf numFmtId="43" fontId="0" fillId="9" borderId="21" xfId="1" applyFont="1" applyFill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43" fontId="0" fillId="0" borderId="8" xfId="1" applyFont="1" applyBorder="1" applyAlignment="1">
      <alignment horizontal="center" wrapText="1"/>
    </xf>
    <xf numFmtId="43" fontId="0" fillId="0" borderId="15" xfId="1" applyFont="1" applyBorder="1" applyAlignment="1">
      <alignment wrapText="1"/>
    </xf>
    <xf numFmtId="43" fontId="0" fillId="0" borderId="2" xfId="0" applyNumberFormat="1" applyBorder="1"/>
    <xf numFmtId="0" fontId="0" fillId="0" borderId="32" xfId="0" applyBorder="1" applyAlignment="1">
      <alignment wrapText="1"/>
    </xf>
    <xf numFmtId="0" fontId="0" fillId="0" borderId="33" xfId="0" applyBorder="1"/>
    <xf numFmtId="14" fontId="0" fillId="0" borderId="20" xfId="0" applyNumberFormat="1" applyBorder="1"/>
    <xf numFmtId="14" fontId="0" fillId="0" borderId="21" xfId="0" applyNumberFormat="1" applyBorder="1"/>
    <xf numFmtId="43" fontId="0" fillId="0" borderId="26" xfId="1" applyFont="1" applyBorder="1" applyAlignment="1">
      <alignment wrapText="1"/>
    </xf>
    <xf numFmtId="0" fontId="0" fillId="0" borderId="4" xfId="0" applyBorder="1" applyAlignment="1">
      <alignment wrapText="1"/>
    </xf>
    <xf numFmtId="43" fontId="2" fillId="0" borderId="3" xfId="1" applyFont="1" applyBorder="1"/>
    <xf numFmtId="0" fontId="2" fillId="0" borderId="5" xfId="0" applyFont="1" applyBorder="1" applyAlignment="1"/>
    <xf numFmtId="43" fontId="2" fillId="0" borderId="4" xfId="1" applyFont="1" applyBorder="1"/>
    <xf numFmtId="0" fontId="2" fillId="0" borderId="7" xfId="0" applyFont="1" applyBorder="1" applyAlignment="1"/>
    <xf numFmtId="43" fontId="0" fillId="0" borderId="0" xfId="1" applyFont="1"/>
    <xf numFmtId="14" fontId="0" fillId="7" borderId="20" xfId="0" applyNumberFormat="1" applyFill="1" applyBorder="1"/>
    <xf numFmtId="14" fontId="0" fillId="7" borderId="21" xfId="0" applyNumberFormat="1" applyFill="1" applyBorder="1"/>
    <xf numFmtId="164" fontId="0" fillId="0" borderId="0" xfId="0" applyNumberFormat="1"/>
    <xf numFmtId="0" fontId="0" fillId="8" borderId="6" xfId="0" applyFill="1" applyBorder="1"/>
    <xf numFmtId="14" fontId="0" fillId="8" borderId="20" xfId="0" applyNumberFormat="1" applyFill="1" applyBorder="1"/>
    <xf numFmtId="43" fontId="4" fillId="2" borderId="18" xfId="1" applyFont="1" applyFill="1" applyBorder="1" applyAlignment="1">
      <alignment horizontal="center" vertical="center"/>
    </xf>
    <xf numFmtId="43" fontId="4" fillId="2" borderId="34" xfId="1" applyFont="1" applyFill="1" applyBorder="1" applyAlignment="1">
      <alignment horizontal="center" vertical="center"/>
    </xf>
    <xf numFmtId="43" fontId="4" fillId="2" borderId="15" xfId="1" applyFont="1" applyFill="1" applyBorder="1" applyAlignment="1">
      <alignment horizontal="center" vertical="center"/>
    </xf>
    <xf numFmtId="14" fontId="0" fillId="0" borderId="20" xfId="0" applyNumberFormat="1" applyFill="1" applyBorder="1"/>
    <xf numFmtId="0" fontId="0" fillId="7" borderId="22" xfId="0" applyFill="1" applyBorder="1" applyAlignment="1">
      <alignment wrapText="1"/>
    </xf>
    <xf numFmtId="43" fontId="0" fillId="8" borderId="8" xfId="1" applyFont="1" applyFill="1" applyBorder="1"/>
    <xf numFmtId="164" fontId="2" fillId="0" borderId="0" xfId="0" applyNumberFormat="1" applyFont="1"/>
    <xf numFmtId="0" fontId="0" fillId="0" borderId="0" xfId="0" applyBorder="1" applyAlignment="1">
      <alignment horizontal="center" vertical="center"/>
    </xf>
    <xf numFmtId="43" fontId="0" fillId="7" borderId="0" xfId="0" applyNumberFormat="1" applyFill="1" applyBorder="1"/>
    <xf numFmtId="43" fontId="0" fillId="4" borderId="8" xfId="0" applyNumberFormat="1" applyFill="1" applyBorder="1"/>
    <xf numFmtId="43" fontId="0" fillId="5" borderId="8" xfId="0" applyNumberFormat="1" applyFill="1" applyBorder="1"/>
    <xf numFmtId="43" fontId="0" fillId="6" borderId="8" xfId="0" applyNumberFormat="1" applyFill="1" applyBorder="1"/>
    <xf numFmtId="43" fontId="0" fillId="2" borderId="8" xfId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43" fontId="0" fillId="2" borderId="18" xfId="1" applyFont="1" applyFill="1" applyBorder="1" applyAlignment="1">
      <alignment horizontal="center"/>
    </xf>
    <xf numFmtId="43" fontId="0" fillId="2" borderId="34" xfId="1" applyFont="1" applyFill="1" applyBorder="1" applyAlignment="1">
      <alignment horizontal="center"/>
    </xf>
    <xf numFmtId="43" fontId="0" fillId="2" borderId="15" xfId="1" applyFont="1" applyFill="1" applyBorder="1" applyAlignment="1">
      <alignment horizontal="center"/>
    </xf>
    <xf numFmtId="43" fontId="0" fillId="10" borderId="8" xfId="1" applyFont="1" applyFill="1" applyBorder="1"/>
    <xf numFmtId="43" fontId="0" fillId="8" borderId="16" xfId="1" applyFont="1" applyFill="1" applyBorder="1"/>
    <xf numFmtId="43" fontId="0" fillId="8" borderId="26" xfId="1" applyFont="1" applyFill="1" applyBorder="1"/>
    <xf numFmtId="43" fontId="0" fillId="8" borderId="22" xfId="1" applyFont="1" applyFill="1" applyBorder="1"/>
    <xf numFmtId="43" fontId="2" fillId="8" borderId="8" xfId="1" applyFont="1" applyFill="1" applyBorder="1"/>
    <xf numFmtId="43" fontId="2" fillId="11" borderId="8" xfId="1" applyFont="1" applyFill="1" applyBorder="1"/>
    <xf numFmtId="43" fontId="4" fillId="12" borderId="18" xfId="1" applyFont="1" applyFill="1" applyBorder="1" applyAlignment="1">
      <alignment horizontal="center" vertical="center"/>
    </xf>
    <xf numFmtId="43" fontId="4" fillId="12" borderId="34" xfId="1" applyFont="1" applyFill="1" applyBorder="1" applyAlignment="1">
      <alignment horizontal="center" vertical="center"/>
    </xf>
    <xf numFmtId="43" fontId="4" fillId="12" borderId="15" xfId="1" applyFont="1" applyFill="1" applyBorder="1" applyAlignment="1">
      <alignment horizontal="center" vertical="center"/>
    </xf>
    <xf numFmtId="43" fontId="0" fillId="12" borderId="8" xfId="1" applyFont="1" applyFill="1" applyBorder="1"/>
    <xf numFmtId="43" fontId="0" fillId="12" borderId="0" xfId="1" applyFont="1" applyFill="1" applyBorder="1"/>
    <xf numFmtId="43" fontId="0" fillId="12" borderId="26" xfId="1" applyFont="1" applyFill="1" applyBorder="1"/>
    <xf numFmtId="43" fontId="0" fillId="12" borderId="22" xfId="1" applyFont="1" applyFill="1" applyBorder="1"/>
    <xf numFmtId="43" fontId="0" fillId="12" borderId="23" xfId="1" applyFont="1" applyFill="1" applyBorder="1"/>
    <xf numFmtId="0" fontId="0" fillId="12" borderId="13" xfId="0" applyFill="1" applyBorder="1" applyAlignment="1">
      <alignment horizontal="center"/>
    </xf>
    <xf numFmtId="0" fontId="0" fillId="12" borderId="38" xfId="0" applyFill="1" applyBorder="1" applyAlignment="1">
      <alignment horizontal="center"/>
    </xf>
    <xf numFmtId="0" fontId="0" fillId="12" borderId="39" xfId="0" applyFill="1" applyBorder="1" applyAlignment="1">
      <alignment horizontal="center"/>
    </xf>
    <xf numFmtId="43" fontId="0" fillId="12" borderId="2" xfId="0" applyNumberFormat="1" applyFill="1" applyBorder="1"/>
    <xf numFmtId="0" fontId="0" fillId="12" borderId="36" xfId="0" applyFill="1" applyBorder="1"/>
    <xf numFmtId="43" fontId="0" fillId="12" borderId="16" xfId="0" applyNumberFormat="1" applyFill="1" applyBorder="1"/>
    <xf numFmtId="0" fontId="0" fillId="12" borderId="16" xfId="0" applyFill="1" applyBorder="1"/>
    <xf numFmtId="43" fontId="0" fillId="12" borderId="26" xfId="0" applyNumberFormat="1" applyFill="1" applyBorder="1"/>
    <xf numFmtId="0" fontId="0" fillId="12" borderId="10" xfId="0" applyFill="1" applyBorder="1"/>
    <xf numFmtId="43" fontId="0" fillId="12" borderId="1" xfId="0" applyNumberFormat="1" applyFill="1" applyBorder="1"/>
    <xf numFmtId="0" fontId="0" fillId="12" borderId="33" xfId="0" applyFill="1" applyBorder="1"/>
    <xf numFmtId="0" fontId="0" fillId="12" borderId="11" xfId="0" applyFill="1" applyBorder="1"/>
    <xf numFmtId="43" fontId="0" fillId="12" borderId="37" xfId="0" applyNumberFormat="1" applyFill="1" applyBorder="1"/>
    <xf numFmtId="0" fontId="0" fillId="12" borderId="35" xfId="0" applyFill="1" applyBorder="1"/>
    <xf numFmtId="43" fontId="0" fillId="12" borderId="0" xfId="0" applyNumberFormat="1" applyFill="1" applyBorder="1"/>
    <xf numFmtId="43" fontId="0" fillId="12" borderId="33" xfId="0" applyNumberFormat="1" applyFill="1" applyBorder="1"/>
    <xf numFmtId="43" fontId="0" fillId="12" borderId="11" xfId="0" applyNumberFormat="1" applyFill="1" applyBorder="1"/>
    <xf numFmtId="43" fontId="0" fillId="12" borderId="5" xfId="0" applyNumberFormat="1" applyFill="1" applyBorder="1"/>
    <xf numFmtId="0" fontId="0" fillId="12" borderId="28" xfId="0" applyFill="1" applyBorder="1"/>
    <xf numFmtId="0" fontId="0" fillId="12" borderId="29" xfId="0" applyFill="1" applyBorder="1"/>
    <xf numFmtId="0" fontId="0" fillId="12" borderId="30" xfId="0" applyFill="1" applyBorder="1"/>
    <xf numFmtId="0" fontId="0" fillId="12" borderId="8" xfId="0" applyFill="1" applyBorder="1"/>
    <xf numFmtId="43" fontId="0" fillId="12" borderId="29" xfId="1" applyFont="1" applyFill="1" applyBorder="1"/>
    <xf numFmtId="0" fontId="0" fillId="12" borderId="18" xfId="0" applyFill="1" applyBorder="1"/>
    <xf numFmtId="0" fontId="0" fillId="12" borderId="15" xfId="0" applyFill="1" applyBorder="1"/>
    <xf numFmtId="0" fontId="0" fillId="12" borderId="0" xfId="0" applyFill="1" applyBorder="1"/>
    <xf numFmtId="43" fontId="0" fillId="12" borderId="8" xfId="0" applyNumberFormat="1" applyFill="1" applyBorder="1"/>
    <xf numFmtId="43" fontId="0" fillId="8" borderId="15" xfId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046EB-8578-4100-B255-4635A59B653B}">
  <dimension ref="A1:BS36"/>
  <sheetViews>
    <sheetView tabSelected="1" topLeftCell="A16" workbookViewId="0">
      <selection activeCell="D24" sqref="D24:L24"/>
    </sheetView>
  </sheetViews>
  <sheetFormatPr defaultRowHeight="14.4" x14ac:dyDescent="0.3"/>
  <cols>
    <col min="2" max="2" width="43.6640625" style="1" customWidth="1"/>
    <col min="3" max="3" width="22.77734375" customWidth="1"/>
    <col min="4" max="4" width="11.21875" bestFit="1" customWidth="1"/>
    <col min="5" max="7" width="10.109375" bestFit="1" customWidth="1"/>
    <col min="8" max="9" width="11.21875" bestFit="1" customWidth="1"/>
    <col min="10" max="15" width="10.109375" bestFit="1" customWidth="1"/>
    <col min="16" max="16" width="11.21875" bestFit="1" customWidth="1"/>
    <col min="17" max="17" width="10.109375" bestFit="1" customWidth="1"/>
    <col min="18" max="19" width="11.21875" bestFit="1" customWidth="1"/>
    <col min="20" max="20" width="12.6640625" bestFit="1" customWidth="1"/>
    <col min="21" max="21" width="10.109375" bestFit="1" customWidth="1"/>
    <col min="22" max="24" width="11.21875" bestFit="1" customWidth="1"/>
    <col min="25" max="25" width="10.109375" bestFit="1" customWidth="1"/>
    <col min="26" max="28" width="11.21875" bestFit="1" customWidth="1"/>
    <col min="29" max="29" width="10.109375" bestFit="1" customWidth="1"/>
    <col min="30" max="30" width="11.21875" bestFit="1" customWidth="1"/>
    <col min="31" max="31" width="10.109375" bestFit="1" customWidth="1"/>
    <col min="32" max="34" width="11.21875" bestFit="1" customWidth="1"/>
    <col min="35" max="36" width="10.109375" bestFit="1" customWidth="1"/>
    <col min="37" max="37" width="11.21875" bestFit="1" customWidth="1"/>
    <col min="38" max="38" width="12.6640625" bestFit="1" customWidth="1"/>
    <col min="39" max="56" width="10.109375" bestFit="1" customWidth="1"/>
    <col min="57" max="57" width="12.6640625" bestFit="1" customWidth="1"/>
    <col min="58" max="59" width="12.77734375" bestFit="1" customWidth="1"/>
    <col min="60" max="61" width="11.21875" bestFit="1" customWidth="1"/>
    <col min="62" max="71" width="10.109375" bestFit="1" customWidth="1"/>
  </cols>
  <sheetData>
    <row r="1" spans="1:61" ht="15" thickBot="1" x14ac:dyDescent="0.35">
      <c r="B1" s="62" t="s">
        <v>15</v>
      </c>
    </row>
    <row r="2" spans="1:61" x14ac:dyDescent="0.3">
      <c r="B2" s="25" t="s">
        <v>0</v>
      </c>
      <c r="C2" s="26" t="s">
        <v>7</v>
      </c>
      <c r="H2" s="10">
        <v>46069</v>
      </c>
      <c r="I2" s="10">
        <v>46070</v>
      </c>
      <c r="J2" s="10">
        <v>46071</v>
      </c>
      <c r="K2" s="10">
        <v>46072</v>
      </c>
      <c r="L2" s="10">
        <v>46073</v>
      </c>
      <c r="M2" s="10">
        <v>46074</v>
      </c>
      <c r="N2" s="10">
        <v>46075</v>
      </c>
      <c r="O2" s="10">
        <v>46076</v>
      </c>
      <c r="P2" s="10">
        <v>46077</v>
      </c>
      <c r="Q2" s="10">
        <v>46078</v>
      </c>
      <c r="R2" s="10">
        <v>46079</v>
      </c>
      <c r="S2" s="10">
        <v>46080</v>
      </c>
      <c r="T2" s="11">
        <v>46081</v>
      </c>
    </row>
    <row r="3" spans="1:61" ht="28.8" x14ac:dyDescent="0.3">
      <c r="A3" s="6">
        <v>1</v>
      </c>
      <c r="B3" s="29" t="s">
        <v>2</v>
      </c>
      <c r="C3" s="20">
        <v>45000</v>
      </c>
      <c r="H3" s="13">
        <v>45000</v>
      </c>
      <c r="I3" s="13">
        <v>45000</v>
      </c>
      <c r="J3" s="13">
        <v>45000</v>
      </c>
      <c r="K3" s="13">
        <v>45000</v>
      </c>
      <c r="L3" s="13">
        <v>45000</v>
      </c>
      <c r="M3" s="13">
        <v>45000</v>
      </c>
      <c r="N3" s="13">
        <v>45000</v>
      </c>
      <c r="O3" s="13">
        <v>45000</v>
      </c>
      <c r="P3" s="13">
        <v>45000</v>
      </c>
      <c r="Q3" s="13">
        <v>45000</v>
      </c>
      <c r="R3" s="13">
        <v>45000</v>
      </c>
      <c r="S3" s="13">
        <v>45000</v>
      </c>
      <c r="T3" s="30">
        <v>45000</v>
      </c>
    </row>
    <row r="4" spans="1:61" ht="15" thickBot="1" x14ac:dyDescent="0.35">
      <c r="A4" s="7">
        <v>2</v>
      </c>
      <c r="B4" s="29" t="s">
        <v>1</v>
      </c>
      <c r="C4" s="20">
        <v>45000</v>
      </c>
      <c r="H4" s="13">
        <v>45000</v>
      </c>
      <c r="I4" s="13">
        <v>45000</v>
      </c>
      <c r="J4" s="13">
        <v>45000</v>
      </c>
      <c r="K4" s="13">
        <v>45000</v>
      </c>
      <c r="L4" s="13">
        <v>45000</v>
      </c>
      <c r="M4" s="13">
        <v>45000</v>
      </c>
      <c r="N4" s="13">
        <v>45000</v>
      </c>
      <c r="O4" s="13">
        <v>45000</v>
      </c>
      <c r="P4" s="13">
        <v>45000</v>
      </c>
      <c r="Q4" s="13">
        <v>45000</v>
      </c>
      <c r="R4" s="13">
        <v>45000</v>
      </c>
      <c r="S4" s="13">
        <v>45000</v>
      </c>
      <c r="T4" s="53">
        <v>45000</v>
      </c>
    </row>
    <row r="5" spans="1:61" ht="15" thickBot="1" x14ac:dyDescent="0.35">
      <c r="A5" s="8"/>
      <c r="B5" s="31" t="s">
        <v>5</v>
      </c>
      <c r="C5" s="3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65">
        <f>SUM(H3:T4)</f>
        <v>1170000</v>
      </c>
    </row>
    <row r="6" spans="1:61" ht="15" thickBot="1" x14ac:dyDescent="0.35">
      <c r="B6" s="66" t="s">
        <v>3</v>
      </c>
      <c r="C6" s="67" t="s">
        <v>10</v>
      </c>
      <c r="D6" s="63">
        <v>46065</v>
      </c>
      <c r="E6" s="63">
        <v>46066</v>
      </c>
      <c r="F6" s="63">
        <v>46067</v>
      </c>
      <c r="G6" s="63">
        <v>46068</v>
      </c>
      <c r="H6" s="63">
        <v>46069</v>
      </c>
      <c r="I6" s="63">
        <v>46070</v>
      </c>
      <c r="J6" s="63">
        <v>46071</v>
      </c>
      <c r="K6" s="63">
        <v>46072</v>
      </c>
      <c r="L6" s="63">
        <v>46073</v>
      </c>
      <c r="M6" s="63">
        <v>46074</v>
      </c>
      <c r="N6" s="63">
        <v>46075</v>
      </c>
      <c r="O6" s="63">
        <v>46076</v>
      </c>
      <c r="P6" s="63">
        <v>46077</v>
      </c>
      <c r="Q6" s="63">
        <v>46078</v>
      </c>
      <c r="R6" s="63">
        <v>46079</v>
      </c>
      <c r="S6" s="63">
        <v>46080</v>
      </c>
      <c r="T6" s="64">
        <v>46081</v>
      </c>
      <c r="U6" s="63">
        <v>46082</v>
      </c>
      <c r="V6" s="64">
        <v>46083</v>
      </c>
      <c r="W6" s="63">
        <v>46084</v>
      </c>
      <c r="X6" s="64">
        <v>46085</v>
      </c>
      <c r="Y6" s="63">
        <v>46086</v>
      </c>
      <c r="Z6" s="64">
        <v>46087</v>
      </c>
      <c r="AA6" s="63">
        <v>46088</v>
      </c>
      <c r="AB6" s="64">
        <v>46089</v>
      </c>
      <c r="AC6" s="63">
        <v>46090</v>
      </c>
      <c r="AD6" s="64">
        <v>46091</v>
      </c>
      <c r="AE6" s="63">
        <v>46092</v>
      </c>
      <c r="AF6" s="64">
        <v>46093</v>
      </c>
      <c r="AG6" s="63">
        <v>46094</v>
      </c>
    </row>
    <row r="7" spans="1:61" ht="28.8" x14ac:dyDescent="0.3">
      <c r="A7" s="2">
        <v>1</v>
      </c>
      <c r="B7" s="68" t="s">
        <v>4</v>
      </c>
      <c r="C7" s="69">
        <v>22019</v>
      </c>
      <c r="D7" s="70">
        <v>22019</v>
      </c>
      <c r="E7" s="70">
        <v>22019</v>
      </c>
      <c r="F7" s="70">
        <v>22019</v>
      </c>
      <c r="G7" s="70">
        <v>22019</v>
      </c>
      <c r="H7" s="70">
        <v>22019</v>
      </c>
      <c r="I7" s="70">
        <v>22019</v>
      </c>
      <c r="J7" s="70">
        <v>22019</v>
      </c>
      <c r="K7" s="70">
        <v>22019</v>
      </c>
      <c r="L7" s="70">
        <v>22019</v>
      </c>
      <c r="M7" s="70">
        <v>22019</v>
      </c>
      <c r="N7" s="70">
        <v>22019</v>
      </c>
      <c r="O7" s="70">
        <v>22019</v>
      </c>
      <c r="P7" s="70">
        <v>22019</v>
      </c>
      <c r="Q7" s="70">
        <v>22019</v>
      </c>
      <c r="R7" s="70">
        <v>22019</v>
      </c>
      <c r="S7" s="70">
        <v>22019</v>
      </c>
      <c r="T7" s="71">
        <v>22019</v>
      </c>
      <c r="U7" s="71">
        <v>22019</v>
      </c>
      <c r="V7" s="71">
        <v>22019</v>
      </c>
      <c r="W7" s="71">
        <v>22019</v>
      </c>
      <c r="X7" s="71">
        <v>22019</v>
      </c>
      <c r="Y7" s="71">
        <v>22019</v>
      </c>
      <c r="Z7" s="71">
        <v>22019</v>
      </c>
      <c r="AA7" s="71">
        <v>22019</v>
      </c>
      <c r="AB7" s="71">
        <v>22019</v>
      </c>
      <c r="AC7" s="71">
        <v>22019</v>
      </c>
      <c r="AD7" s="71">
        <v>22019</v>
      </c>
      <c r="AE7" s="71">
        <v>22019</v>
      </c>
      <c r="AF7" s="71">
        <v>22019</v>
      </c>
      <c r="AG7" s="71">
        <v>22019</v>
      </c>
    </row>
    <row r="8" spans="1:61" ht="15" thickBot="1" x14ac:dyDescent="0.35">
      <c r="A8" s="2"/>
      <c r="B8" s="29"/>
      <c r="C8" s="74" t="s">
        <v>16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3"/>
    </row>
    <row r="9" spans="1:61" ht="15" thickBot="1" x14ac:dyDescent="0.35">
      <c r="B9" s="77" t="s">
        <v>5</v>
      </c>
      <c r="C9" s="7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76">
        <f>SUM(D7:AG7)+50000</f>
        <v>710570</v>
      </c>
    </row>
    <row r="10" spans="1:61" x14ac:dyDescent="0.3">
      <c r="B10" s="25" t="s">
        <v>6</v>
      </c>
      <c r="C10" s="26" t="s">
        <v>10</v>
      </c>
      <c r="D10" s="79">
        <v>46018</v>
      </c>
      <c r="E10" s="79">
        <v>46019</v>
      </c>
      <c r="F10" s="79">
        <v>46020</v>
      </c>
      <c r="G10" s="79">
        <v>46021</v>
      </c>
      <c r="H10" s="79">
        <v>46022</v>
      </c>
      <c r="I10" s="79">
        <v>46023</v>
      </c>
      <c r="J10" s="79">
        <v>46024</v>
      </c>
      <c r="K10" s="79">
        <v>46025</v>
      </c>
      <c r="L10" s="79">
        <v>46026</v>
      </c>
      <c r="M10" s="79">
        <v>46027</v>
      </c>
      <c r="N10" s="79">
        <v>46028</v>
      </c>
      <c r="O10" s="79">
        <v>46029</v>
      </c>
      <c r="P10" s="79">
        <v>46030</v>
      </c>
      <c r="Q10" s="79">
        <v>46031</v>
      </c>
      <c r="R10" s="79">
        <v>46032</v>
      </c>
      <c r="S10" s="79">
        <v>46033</v>
      </c>
      <c r="T10" s="79">
        <v>46034</v>
      </c>
      <c r="U10" s="79">
        <v>46035</v>
      </c>
      <c r="V10" s="79">
        <v>46036</v>
      </c>
      <c r="W10" s="79">
        <v>46037</v>
      </c>
      <c r="X10" s="79">
        <v>46038</v>
      </c>
      <c r="Y10" s="79">
        <v>46039</v>
      </c>
      <c r="Z10" s="79">
        <v>46040</v>
      </c>
      <c r="AA10" s="79">
        <v>46041</v>
      </c>
      <c r="AB10" s="79">
        <v>46042</v>
      </c>
      <c r="AC10" s="79">
        <v>46043</v>
      </c>
      <c r="AD10" s="79">
        <v>46044</v>
      </c>
      <c r="AE10" s="79">
        <v>46045</v>
      </c>
      <c r="AF10" s="79">
        <v>46046</v>
      </c>
      <c r="AG10" s="79">
        <v>46047</v>
      </c>
      <c r="AH10" s="79">
        <v>46048</v>
      </c>
      <c r="AI10" s="79">
        <v>46049</v>
      </c>
      <c r="AJ10" s="79">
        <v>46050</v>
      </c>
      <c r="AK10" s="79">
        <v>46051</v>
      </c>
      <c r="AL10" s="79">
        <v>46052</v>
      </c>
      <c r="AM10" s="79">
        <v>46053</v>
      </c>
      <c r="AN10" s="79">
        <v>46054</v>
      </c>
      <c r="AO10" s="79">
        <v>46055</v>
      </c>
      <c r="AP10" s="79">
        <v>46056</v>
      </c>
      <c r="AQ10" s="79">
        <v>46057</v>
      </c>
      <c r="AR10" s="79">
        <v>46058</v>
      </c>
      <c r="AS10" s="79">
        <v>46059</v>
      </c>
      <c r="AT10" s="79">
        <v>46060</v>
      </c>
      <c r="AU10" s="79">
        <v>46061</v>
      </c>
      <c r="AV10" s="79">
        <v>46062</v>
      </c>
      <c r="AW10" s="79">
        <v>46063</v>
      </c>
      <c r="AX10" s="79">
        <v>46064</v>
      </c>
      <c r="AY10" s="79">
        <v>46065</v>
      </c>
      <c r="AZ10" s="79">
        <v>46066</v>
      </c>
      <c r="BA10" s="79">
        <v>46067</v>
      </c>
      <c r="BB10" s="79">
        <v>46068</v>
      </c>
      <c r="BC10" s="79">
        <v>46069</v>
      </c>
      <c r="BD10" s="79">
        <v>46070</v>
      </c>
      <c r="BE10" s="80">
        <v>46071</v>
      </c>
      <c r="BF10" s="5"/>
      <c r="BG10" s="5"/>
    </row>
    <row r="11" spans="1:61" x14ac:dyDescent="0.3">
      <c r="A11" s="2">
        <v>1</v>
      </c>
      <c r="B11" s="29" t="s">
        <v>8</v>
      </c>
      <c r="C11" s="19">
        <v>26430</v>
      </c>
      <c r="D11" s="9"/>
      <c r="E11" s="19"/>
      <c r="F11" s="19"/>
      <c r="G11" s="19"/>
      <c r="H11" s="9"/>
      <c r="I11" s="9"/>
      <c r="J11" s="9"/>
      <c r="K11" s="9"/>
      <c r="L11" s="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81"/>
      <c r="BF11" s="75"/>
      <c r="BG11" s="19"/>
    </row>
    <row r="12" spans="1:61" ht="15" thickBot="1" x14ac:dyDescent="0.35">
      <c r="B12" s="31" t="s">
        <v>5</v>
      </c>
      <c r="C12" s="32"/>
      <c r="D12" s="4"/>
      <c r="E12" s="4"/>
      <c r="F12" s="4"/>
      <c r="G12" s="4"/>
      <c r="H12" s="4"/>
      <c r="I12" s="4"/>
      <c r="J12" s="4"/>
      <c r="K12" s="4"/>
      <c r="L12" s="4"/>
      <c r="M12" s="4">
        <v>1</v>
      </c>
      <c r="N12" s="4">
        <v>2</v>
      </c>
      <c r="O12" s="4">
        <v>3</v>
      </c>
      <c r="P12" s="4">
        <v>4</v>
      </c>
      <c r="Q12" s="4">
        <v>5</v>
      </c>
      <c r="R12" s="4">
        <v>6</v>
      </c>
      <c r="S12" s="4">
        <v>7</v>
      </c>
      <c r="T12" s="4">
        <v>8</v>
      </c>
      <c r="U12" s="4">
        <v>9</v>
      </c>
      <c r="V12" s="4">
        <v>10</v>
      </c>
      <c r="W12" s="4">
        <v>11</v>
      </c>
      <c r="X12" s="4">
        <v>12</v>
      </c>
      <c r="Y12" s="4">
        <v>13</v>
      </c>
      <c r="Z12" s="4">
        <v>14</v>
      </c>
      <c r="AA12" s="4">
        <v>15</v>
      </c>
      <c r="AB12" s="4">
        <v>16</v>
      </c>
      <c r="AC12" s="4">
        <v>17</v>
      </c>
      <c r="AD12" s="4">
        <v>18</v>
      </c>
      <c r="AE12" s="4"/>
      <c r="AF12" s="4"/>
      <c r="AG12" s="4">
        <v>21</v>
      </c>
      <c r="AH12" s="4">
        <v>22</v>
      </c>
      <c r="AI12" s="4">
        <v>23</v>
      </c>
      <c r="AJ12" s="4"/>
      <c r="AK12" s="4"/>
      <c r="AL12" s="4">
        <v>26</v>
      </c>
      <c r="AM12" s="91">
        <v>27</v>
      </c>
      <c r="AN12" s="4">
        <v>28</v>
      </c>
      <c r="AO12" s="4">
        <v>29</v>
      </c>
      <c r="AP12" s="4">
        <v>30</v>
      </c>
      <c r="AQ12" s="4">
        <v>31</v>
      </c>
      <c r="AR12" s="4">
        <v>32</v>
      </c>
      <c r="AS12" s="4">
        <v>33</v>
      </c>
      <c r="AT12" s="4">
        <v>34</v>
      </c>
      <c r="AU12" s="4">
        <v>35</v>
      </c>
      <c r="AV12" s="4">
        <v>36</v>
      </c>
      <c r="AW12" s="4">
        <v>37</v>
      </c>
      <c r="AX12" s="4">
        <v>38</v>
      </c>
      <c r="AY12" s="4">
        <v>39</v>
      </c>
      <c r="AZ12" s="4">
        <v>40</v>
      </c>
      <c r="BA12" s="4">
        <v>41</v>
      </c>
      <c r="BB12" s="4">
        <v>42</v>
      </c>
      <c r="BC12" s="4">
        <v>43</v>
      </c>
      <c r="BD12" s="4">
        <v>44</v>
      </c>
      <c r="BE12" s="4">
        <v>45</v>
      </c>
    </row>
    <row r="13" spans="1:61" x14ac:dyDescent="0.3">
      <c r="B13" s="25" t="s">
        <v>12</v>
      </c>
      <c r="C13" s="26" t="s">
        <v>10</v>
      </c>
      <c r="D13" s="79">
        <v>46018</v>
      </c>
      <c r="E13" s="79">
        <v>46019</v>
      </c>
      <c r="F13" s="79">
        <v>46020</v>
      </c>
      <c r="G13" s="79">
        <v>46021</v>
      </c>
      <c r="H13" s="79">
        <v>46022</v>
      </c>
      <c r="I13" s="79">
        <v>46023</v>
      </c>
      <c r="J13" s="79">
        <v>46024</v>
      </c>
      <c r="K13" s="79">
        <v>46025</v>
      </c>
      <c r="L13" s="79">
        <v>46026</v>
      </c>
      <c r="M13" s="79">
        <v>46027</v>
      </c>
      <c r="N13" s="79">
        <v>46028</v>
      </c>
      <c r="O13" s="79">
        <v>46029</v>
      </c>
      <c r="P13" s="79">
        <v>46030</v>
      </c>
      <c r="Q13" s="79">
        <v>46031</v>
      </c>
      <c r="R13" s="79">
        <v>46032</v>
      </c>
      <c r="S13" s="79">
        <v>46033</v>
      </c>
      <c r="T13" s="79">
        <v>46034</v>
      </c>
      <c r="U13" s="79">
        <v>46035</v>
      </c>
      <c r="V13" s="79">
        <v>46036</v>
      </c>
      <c r="W13" s="79">
        <v>46037</v>
      </c>
      <c r="X13" s="79">
        <v>46038</v>
      </c>
      <c r="Y13" s="79">
        <v>46039</v>
      </c>
      <c r="Z13" s="79">
        <v>46040</v>
      </c>
      <c r="AA13" s="79">
        <v>46041</v>
      </c>
      <c r="AB13" s="96">
        <v>46042</v>
      </c>
      <c r="AC13" s="96">
        <v>46043</v>
      </c>
      <c r="AD13" s="96">
        <v>46044</v>
      </c>
      <c r="AE13" s="88">
        <v>46045</v>
      </c>
      <c r="AF13" s="88">
        <v>46046</v>
      </c>
      <c r="AG13" s="79">
        <v>46047</v>
      </c>
      <c r="AH13" s="79">
        <v>46048</v>
      </c>
      <c r="AI13" s="79">
        <v>46049</v>
      </c>
      <c r="AJ13" s="88">
        <v>46050</v>
      </c>
      <c r="AK13" s="88">
        <v>46051</v>
      </c>
      <c r="AL13" s="79">
        <v>46052</v>
      </c>
      <c r="AM13" s="79">
        <v>46053</v>
      </c>
      <c r="AN13" s="79">
        <v>46054</v>
      </c>
      <c r="AO13" s="79">
        <v>46055</v>
      </c>
      <c r="AP13" s="79">
        <v>46056</v>
      </c>
      <c r="AQ13" s="79">
        <v>46057</v>
      </c>
      <c r="AR13" s="79">
        <v>46058</v>
      </c>
      <c r="AS13" s="79">
        <v>46059</v>
      </c>
      <c r="AT13" s="79">
        <v>46060</v>
      </c>
      <c r="AU13" s="96">
        <v>46061</v>
      </c>
      <c r="AV13" s="88">
        <v>46062</v>
      </c>
      <c r="AW13" s="88">
        <v>46063</v>
      </c>
      <c r="AX13" s="88">
        <v>46064</v>
      </c>
      <c r="AY13" s="88">
        <v>46065</v>
      </c>
      <c r="AZ13" s="88">
        <v>46066</v>
      </c>
      <c r="BA13" s="88">
        <v>46067</v>
      </c>
      <c r="BB13" s="88">
        <v>46068</v>
      </c>
      <c r="BC13" s="88">
        <v>46069</v>
      </c>
      <c r="BD13" s="88">
        <v>46070</v>
      </c>
      <c r="BE13" s="89">
        <v>46071</v>
      </c>
    </row>
    <row r="14" spans="1:61" ht="29.4" thickBot="1" x14ac:dyDescent="0.35">
      <c r="B14" s="29" t="s">
        <v>13</v>
      </c>
      <c r="C14" s="20">
        <v>22800</v>
      </c>
      <c r="D14" s="20"/>
      <c r="E14" s="20"/>
      <c r="F14" s="20"/>
      <c r="G14" s="20"/>
      <c r="H14" s="9"/>
      <c r="I14" s="9"/>
      <c r="J14" s="9"/>
      <c r="K14" s="9"/>
      <c r="L14" s="9"/>
      <c r="M14" s="20">
        <v>22800</v>
      </c>
      <c r="N14" s="20">
        <v>22800</v>
      </c>
      <c r="O14" s="20">
        <v>22800</v>
      </c>
      <c r="P14" s="20">
        <v>22800</v>
      </c>
      <c r="Q14" s="20">
        <v>22800</v>
      </c>
      <c r="R14" s="20">
        <v>22800</v>
      </c>
      <c r="S14" s="20">
        <v>22800</v>
      </c>
      <c r="T14" s="20">
        <v>22800</v>
      </c>
      <c r="U14" s="20">
        <v>22800</v>
      </c>
      <c r="V14" s="20">
        <v>22800</v>
      </c>
      <c r="W14" s="20">
        <v>22800</v>
      </c>
      <c r="X14" s="20">
        <v>22800</v>
      </c>
      <c r="Y14" s="20">
        <v>22800</v>
      </c>
      <c r="Z14" s="20">
        <v>22800</v>
      </c>
      <c r="AA14" s="20">
        <v>22800</v>
      </c>
      <c r="AB14" s="20">
        <v>22800</v>
      </c>
      <c r="AC14" s="20">
        <v>22800</v>
      </c>
      <c r="AD14" s="20">
        <v>22800</v>
      </c>
      <c r="AE14" s="20"/>
      <c r="AF14" s="20"/>
      <c r="AG14" s="20">
        <v>22800</v>
      </c>
      <c r="AH14" s="20">
        <v>22800</v>
      </c>
      <c r="AI14" s="20">
        <v>22800</v>
      </c>
      <c r="AJ14" s="20"/>
      <c r="AK14" s="20"/>
      <c r="AL14" s="20">
        <v>22800</v>
      </c>
      <c r="AM14" s="20">
        <v>22800</v>
      </c>
      <c r="AN14" s="20">
        <v>22800</v>
      </c>
      <c r="AO14" s="20">
        <v>22800</v>
      </c>
      <c r="AP14" s="20">
        <v>22800</v>
      </c>
      <c r="AQ14" s="20">
        <v>22800</v>
      </c>
      <c r="AR14" s="20">
        <v>22800</v>
      </c>
      <c r="AS14" s="20">
        <v>22800</v>
      </c>
      <c r="AT14" s="20">
        <v>22800</v>
      </c>
      <c r="AU14" s="20">
        <v>22800</v>
      </c>
      <c r="AV14" s="20"/>
      <c r="AW14" s="20"/>
      <c r="AX14" s="20"/>
      <c r="AY14" s="20"/>
      <c r="AZ14" s="20"/>
      <c r="BA14" s="20"/>
      <c r="BB14" s="20"/>
      <c r="BC14" s="20"/>
      <c r="BD14" s="20"/>
      <c r="BE14" s="20"/>
    </row>
    <row r="15" spans="1:61" ht="23.4" customHeight="1" thickBot="1" x14ac:dyDescent="0.35">
      <c r="B15" s="82" t="s">
        <v>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65">
        <f>SUM(D14:BE14)</f>
        <v>706800</v>
      </c>
      <c r="BF15" s="83">
        <v>209600</v>
      </c>
      <c r="BG15" s="84" t="s">
        <v>17</v>
      </c>
      <c r="BH15" t="s">
        <v>22</v>
      </c>
      <c r="BI15" s="87">
        <v>185440</v>
      </c>
    </row>
    <row r="16" spans="1:61" ht="23.4" customHeight="1" thickBot="1" x14ac:dyDescent="0.35">
      <c r="BD16" t="s">
        <v>19</v>
      </c>
      <c r="BE16" s="87"/>
      <c r="BF16" s="85">
        <v>417240</v>
      </c>
      <c r="BG16" s="86"/>
      <c r="BH16" t="s">
        <v>23</v>
      </c>
      <c r="BI16" s="87">
        <v>583973</v>
      </c>
    </row>
    <row r="17" spans="1:71" x14ac:dyDescent="0.3">
      <c r="BE17" s="87">
        <f>BE15+BE16</f>
        <v>706800</v>
      </c>
      <c r="BF17" s="90">
        <f>BF15+BF16</f>
        <v>626840</v>
      </c>
      <c r="BG17" s="99">
        <f>BI17-BF17</f>
        <v>142573</v>
      </c>
      <c r="BI17" s="87">
        <f>SUM(BI15:BI16)</f>
        <v>769413</v>
      </c>
    </row>
    <row r="18" spans="1:71" ht="29.4" thickBot="1" x14ac:dyDescent="0.35">
      <c r="B18" s="62" t="s">
        <v>14</v>
      </c>
      <c r="H18" t="s">
        <v>28</v>
      </c>
      <c r="I18" s="17" t="s">
        <v>9</v>
      </c>
      <c r="P18" s="17" t="s">
        <v>9</v>
      </c>
      <c r="W18" s="17" t="s">
        <v>9</v>
      </c>
      <c r="AD18" s="17" t="s">
        <v>9</v>
      </c>
      <c r="AK18" s="17" t="s">
        <v>9</v>
      </c>
      <c r="AL18" s="60" t="s">
        <v>11</v>
      </c>
    </row>
    <row r="19" spans="1:71" x14ac:dyDescent="0.3">
      <c r="B19" s="25" t="s">
        <v>25</v>
      </c>
      <c r="C19" s="26" t="s">
        <v>24</v>
      </c>
      <c r="D19" s="27">
        <v>46082</v>
      </c>
      <c r="E19" s="27">
        <v>46083</v>
      </c>
      <c r="F19" s="27">
        <v>46084</v>
      </c>
      <c r="G19" s="92">
        <v>46085</v>
      </c>
      <c r="H19" s="27">
        <v>46086</v>
      </c>
      <c r="I19" s="28">
        <v>46087</v>
      </c>
      <c r="J19" s="34">
        <v>46088</v>
      </c>
      <c r="K19" s="35">
        <v>46089</v>
      </c>
      <c r="L19" s="35">
        <v>46090</v>
      </c>
      <c r="M19" s="35">
        <v>46091</v>
      </c>
      <c r="N19" s="35">
        <v>46092</v>
      </c>
      <c r="O19" s="35">
        <v>46093</v>
      </c>
      <c r="P19" s="36">
        <v>46094</v>
      </c>
      <c r="Q19" s="38">
        <v>46095</v>
      </c>
      <c r="R19" s="39">
        <v>46096</v>
      </c>
      <c r="S19" s="39">
        <v>46097</v>
      </c>
      <c r="T19" s="39">
        <v>46098</v>
      </c>
      <c r="U19" s="39">
        <v>46099</v>
      </c>
      <c r="V19" s="39">
        <v>46100</v>
      </c>
      <c r="W19" s="40">
        <v>46101</v>
      </c>
      <c r="X19" s="43">
        <v>46102</v>
      </c>
      <c r="Y19" s="44">
        <v>46103</v>
      </c>
      <c r="Z19" s="44">
        <v>46104</v>
      </c>
      <c r="AA19" s="44">
        <v>46105</v>
      </c>
      <c r="AB19" s="44">
        <v>46106</v>
      </c>
      <c r="AC19" s="44">
        <v>46107</v>
      </c>
      <c r="AD19" s="45">
        <v>46108</v>
      </c>
      <c r="AE19" s="48">
        <v>46109</v>
      </c>
      <c r="AF19" s="49">
        <v>46110</v>
      </c>
      <c r="AG19" s="49">
        <v>46111</v>
      </c>
      <c r="AH19" s="49">
        <v>46112</v>
      </c>
      <c r="AI19" s="49">
        <v>46113</v>
      </c>
      <c r="AJ19" s="49">
        <v>46114</v>
      </c>
      <c r="AK19" s="50">
        <v>46115</v>
      </c>
      <c r="AL19" s="61" t="s">
        <v>0</v>
      </c>
      <c r="AM19" s="5">
        <v>46116</v>
      </c>
      <c r="AN19" s="5">
        <v>46117</v>
      </c>
      <c r="AO19" s="5">
        <v>46118</v>
      </c>
      <c r="AP19" s="5">
        <v>46119</v>
      </c>
      <c r="AQ19" s="5">
        <v>46120</v>
      </c>
      <c r="AR19" s="5">
        <v>46121</v>
      </c>
      <c r="AS19" s="5">
        <v>46122</v>
      </c>
      <c r="AT19" s="5">
        <v>46123</v>
      </c>
      <c r="AU19" s="5">
        <v>46124</v>
      </c>
      <c r="AV19" s="5">
        <v>46125</v>
      </c>
      <c r="AW19" s="5">
        <v>46126</v>
      </c>
      <c r="AX19" s="5">
        <v>46127</v>
      </c>
      <c r="AY19" s="5">
        <v>46128</v>
      </c>
      <c r="AZ19" s="5">
        <v>46129</v>
      </c>
      <c r="BA19" s="5">
        <v>46130</v>
      </c>
      <c r="BB19" s="5">
        <v>46131</v>
      </c>
      <c r="BC19" s="5">
        <v>46132</v>
      </c>
      <c r="BD19" s="5">
        <v>46133</v>
      </c>
      <c r="BE19" s="5">
        <v>46134</v>
      </c>
      <c r="BF19" s="5">
        <v>46135</v>
      </c>
      <c r="BG19" s="5">
        <v>46136</v>
      </c>
      <c r="BH19" s="5">
        <v>46137</v>
      </c>
      <c r="BI19" s="5">
        <v>46138</v>
      </c>
      <c r="BJ19" s="5">
        <v>46139</v>
      </c>
      <c r="BK19" s="5">
        <v>46140</v>
      </c>
      <c r="BL19" s="5">
        <v>46141</v>
      </c>
      <c r="BM19" s="5">
        <v>46142</v>
      </c>
      <c r="BN19" s="5">
        <v>46143</v>
      </c>
      <c r="BO19" s="5">
        <v>46144</v>
      </c>
      <c r="BP19" s="5">
        <v>46145</v>
      </c>
      <c r="BQ19" s="5">
        <v>46146</v>
      </c>
      <c r="BR19" s="5">
        <v>46147</v>
      </c>
      <c r="BS19" s="5">
        <v>46148</v>
      </c>
    </row>
    <row r="20" spans="1:71" ht="29.4" thickBot="1" x14ac:dyDescent="0.35">
      <c r="A20" s="6">
        <v>1</v>
      </c>
      <c r="B20" s="97" t="s">
        <v>20</v>
      </c>
      <c r="C20" s="20">
        <f>4300*8</f>
        <v>34400</v>
      </c>
      <c r="D20" s="109"/>
      <c r="E20" s="110"/>
      <c r="F20" s="110"/>
      <c r="G20" s="111"/>
      <c r="H20" s="112">
        <f>4300*8+70000</f>
        <v>104400</v>
      </c>
      <c r="I20" s="112">
        <f>4300*8</f>
        <v>34400</v>
      </c>
      <c r="J20" s="112">
        <f>4300*8</f>
        <v>34400</v>
      </c>
      <c r="K20" s="112">
        <f>4300*8</f>
        <v>34400</v>
      </c>
      <c r="L20" s="112">
        <f t="shared" ref="L20:AA20" si="0">4300*8</f>
        <v>34400</v>
      </c>
      <c r="M20" s="112">
        <f t="shared" si="0"/>
        <v>34400</v>
      </c>
      <c r="N20" s="112">
        <f t="shared" si="0"/>
        <v>34400</v>
      </c>
      <c r="O20" s="112">
        <f t="shared" si="0"/>
        <v>34400</v>
      </c>
      <c r="P20" s="112">
        <f t="shared" si="0"/>
        <v>34400</v>
      </c>
      <c r="Q20" s="117">
        <f t="shared" si="0"/>
        <v>34400</v>
      </c>
      <c r="R20" s="116">
        <f t="shared" si="0"/>
        <v>34400</v>
      </c>
      <c r="S20" s="98">
        <f t="shared" si="0"/>
        <v>34400</v>
      </c>
      <c r="T20" s="98">
        <f t="shared" si="0"/>
        <v>34400</v>
      </c>
      <c r="U20" s="98">
        <f t="shared" si="0"/>
        <v>34400</v>
      </c>
      <c r="V20" s="98">
        <f t="shared" si="0"/>
        <v>34400</v>
      </c>
      <c r="W20" s="98">
        <f t="shared" si="0"/>
        <v>34400</v>
      </c>
      <c r="X20" s="98">
        <f t="shared" si="0"/>
        <v>34400</v>
      </c>
      <c r="Y20" s="98">
        <f t="shared" si="0"/>
        <v>34400</v>
      </c>
      <c r="Z20" s="98">
        <f t="shared" si="0"/>
        <v>34400</v>
      </c>
      <c r="AA20" s="15">
        <v>34400</v>
      </c>
      <c r="AB20" s="15">
        <v>34400</v>
      </c>
      <c r="AC20" s="15">
        <v>34400</v>
      </c>
      <c r="AD20" s="15">
        <v>34400</v>
      </c>
      <c r="AE20" s="51">
        <v>34400</v>
      </c>
      <c r="AF20" s="22">
        <v>45000</v>
      </c>
      <c r="AG20" s="22">
        <v>45000</v>
      </c>
      <c r="AH20" s="22">
        <v>45000</v>
      </c>
      <c r="AI20" s="22">
        <v>45000</v>
      </c>
      <c r="AJ20" s="22">
        <v>45000</v>
      </c>
      <c r="AK20" s="52">
        <v>45000</v>
      </c>
      <c r="AL20" s="58"/>
    </row>
    <row r="21" spans="1:71" x14ac:dyDescent="0.3">
      <c r="A21" s="7"/>
      <c r="B21" s="25" t="s">
        <v>0</v>
      </c>
      <c r="C21" s="26" t="s">
        <v>7</v>
      </c>
      <c r="D21" s="121"/>
      <c r="E21" s="121"/>
      <c r="F21" s="121"/>
      <c r="G21" s="121"/>
      <c r="H21" s="121"/>
      <c r="I21" s="123"/>
      <c r="J21" s="124"/>
      <c r="K21" s="121"/>
      <c r="L21" s="121"/>
      <c r="M21" s="121"/>
      <c r="N21" s="121"/>
      <c r="O21" s="121"/>
      <c r="P21" s="123"/>
      <c r="Q21" s="124"/>
      <c r="R21" s="121"/>
      <c r="S21" s="121"/>
      <c r="T21" s="121"/>
      <c r="U21" s="121"/>
      <c r="V21" s="121"/>
      <c r="W21" s="125"/>
      <c r="X21" s="124"/>
      <c r="Y21" s="121"/>
      <c r="Z21" s="121">
        <f>SUM(R20:Z20)</f>
        <v>309600</v>
      </c>
      <c r="AA21" s="121"/>
      <c r="AB21" s="121"/>
      <c r="AC21" s="121"/>
      <c r="AD21" s="123"/>
      <c r="AE21" s="124"/>
      <c r="AF21" s="121"/>
      <c r="AG21" s="121"/>
      <c r="AH21" s="121"/>
      <c r="AI21" s="121"/>
      <c r="AJ21" s="121"/>
      <c r="AK21" s="123"/>
      <c r="AL21" s="122"/>
    </row>
    <row r="22" spans="1:71" ht="15" thickBot="1" x14ac:dyDescent="0.35">
      <c r="A22" s="7">
        <v>2</v>
      </c>
      <c r="B22" s="29" t="s">
        <v>1</v>
      </c>
      <c r="C22" s="20">
        <v>45000</v>
      </c>
      <c r="D22" s="98">
        <v>45000</v>
      </c>
      <c r="E22" s="98">
        <v>45000</v>
      </c>
      <c r="F22" s="98">
        <v>45000</v>
      </c>
      <c r="G22" s="98">
        <v>45000</v>
      </c>
      <c r="H22" s="98">
        <v>45000</v>
      </c>
      <c r="I22" s="98">
        <v>45000</v>
      </c>
      <c r="J22" s="153">
        <v>45000</v>
      </c>
      <c r="K22" s="98">
        <v>45000</v>
      </c>
      <c r="L22" s="98">
        <v>45000</v>
      </c>
      <c r="M22" s="98">
        <v>45000</v>
      </c>
      <c r="N22" s="98">
        <v>45000</v>
      </c>
      <c r="O22" s="98">
        <v>45000</v>
      </c>
      <c r="P22" s="114">
        <v>45000</v>
      </c>
      <c r="Q22" s="115">
        <v>45000</v>
      </c>
      <c r="R22" s="98">
        <v>45000</v>
      </c>
      <c r="S22" s="14">
        <v>45000</v>
      </c>
      <c r="T22" s="14">
        <v>45000</v>
      </c>
      <c r="U22" s="14">
        <v>45000</v>
      </c>
      <c r="V22" s="14">
        <v>45000</v>
      </c>
      <c r="W22" s="41">
        <v>45000</v>
      </c>
      <c r="X22" s="46">
        <v>45000</v>
      </c>
      <c r="Y22" s="15">
        <v>45000</v>
      </c>
      <c r="Z22" s="15">
        <v>45000</v>
      </c>
      <c r="AA22" s="15">
        <v>45000</v>
      </c>
      <c r="AB22" s="15">
        <v>45000</v>
      </c>
      <c r="AC22" s="15">
        <v>45000</v>
      </c>
      <c r="AD22" s="54">
        <v>45000</v>
      </c>
      <c r="AE22" s="51">
        <v>45000</v>
      </c>
      <c r="AF22" s="22">
        <v>45000</v>
      </c>
      <c r="AG22" s="22">
        <v>45000</v>
      </c>
      <c r="AH22" s="22">
        <v>45000</v>
      </c>
      <c r="AI22" s="22">
        <v>45000</v>
      </c>
      <c r="AJ22" s="22">
        <v>45000</v>
      </c>
      <c r="AK22" s="55">
        <v>45000</v>
      </c>
      <c r="AL22" s="58"/>
    </row>
    <row r="23" spans="1:71" ht="15.6" customHeight="1" thickBot="1" x14ac:dyDescent="0.35">
      <c r="A23" s="8"/>
      <c r="B23" s="25" t="s">
        <v>26</v>
      </c>
      <c r="C23" s="26" t="s">
        <v>7</v>
      </c>
      <c r="D23" s="126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8"/>
      <c r="P23" s="129"/>
      <c r="Q23" s="130"/>
      <c r="R23" s="131">
        <f>SUM(D22:R22)</f>
        <v>675000</v>
      </c>
      <c r="S23" s="132"/>
      <c r="T23" s="132"/>
      <c r="U23" s="132"/>
      <c r="V23" s="132"/>
      <c r="W23" s="133"/>
      <c r="X23" s="130"/>
      <c r="Y23" s="132"/>
      <c r="Z23" s="132"/>
      <c r="AA23" s="132"/>
      <c r="AB23" s="132"/>
      <c r="AC23" s="134"/>
      <c r="AD23" s="129"/>
      <c r="AE23" s="130"/>
      <c r="AF23" s="132"/>
      <c r="AG23" s="132"/>
      <c r="AH23" s="132"/>
      <c r="AI23" s="132"/>
      <c r="AJ23" s="134"/>
      <c r="AK23" s="129"/>
      <c r="AL23" s="135"/>
    </row>
    <row r="24" spans="1:71" ht="33.6" customHeight="1" x14ac:dyDescent="0.3">
      <c r="A24" s="100">
        <v>3</v>
      </c>
      <c r="B24" s="1" t="s">
        <v>27</v>
      </c>
      <c r="C24" s="20">
        <f>3900*10</f>
        <v>39000</v>
      </c>
      <c r="D24" s="106"/>
      <c r="E24" s="107"/>
      <c r="F24" s="107"/>
      <c r="G24" s="107"/>
      <c r="H24" s="107"/>
      <c r="I24" s="107"/>
      <c r="J24" s="107"/>
      <c r="K24" s="107"/>
      <c r="L24" s="108"/>
      <c r="M24" s="112">
        <f>3900*10</f>
        <v>39000</v>
      </c>
      <c r="N24" s="112">
        <f t="shared" ref="N24:V24" si="1">3900*10</f>
        <v>39000</v>
      </c>
      <c r="O24" s="112">
        <f t="shared" si="1"/>
        <v>39000</v>
      </c>
      <c r="P24" s="112">
        <f t="shared" si="1"/>
        <v>39000</v>
      </c>
      <c r="Q24" s="112">
        <f t="shared" si="1"/>
        <v>39000</v>
      </c>
      <c r="R24" s="98">
        <f t="shared" si="1"/>
        <v>39000</v>
      </c>
      <c r="S24" s="98">
        <f t="shared" si="1"/>
        <v>39000</v>
      </c>
      <c r="T24" s="98">
        <f t="shared" si="1"/>
        <v>39000</v>
      </c>
      <c r="U24" s="98">
        <f t="shared" si="1"/>
        <v>39000</v>
      </c>
      <c r="V24" s="98">
        <f t="shared" si="1"/>
        <v>39000</v>
      </c>
      <c r="W24" s="102"/>
      <c r="X24" s="12"/>
      <c r="Y24" s="12"/>
      <c r="Z24" s="12"/>
      <c r="AA24" s="12"/>
      <c r="AB24" s="12"/>
      <c r="AC24" s="12"/>
      <c r="AD24" s="103"/>
      <c r="AE24" s="21"/>
      <c r="AF24" s="21"/>
      <c r="AG24" s="21"/>
      <c r="AH24" s="21"/>
      <c r="AI24" s="21"/>
      <c r="AJ24" s="21"/>
      <c r="AK24" s="104"/>
      <c r="AL24" s="101"/>
    </row>
    <row r="25" spans="1:71" ht="15.6" customHeight="1" thickBot="1" x14ac:dyDescent="0.35">
      <c r="A25" s="100"/>
      <c r="B25" s="31" t="s">
        <v>5</v>
      </c>
      <c r="C25" s="78"/>
      <c r="D25" s="136"/>
      <c r="E25" s="136"/>
      <c r="F25" s="136"/>
      <c r="G25" s="136"/>
      <c r="H25" s="137"/>
      <c r="I25" s="138">
        <f>SUM(D20:I22)</f>
        <v>408800</v>
      </c>
      <c r="J25" s="139"/>
      <c r="K25" s="136"/>
      <c r="L25" s="136"/>
      <c r="M25" s="136" t="s">
        <v>19</v>
      </c>
      <c r="N25" s="136"/>
      <c r="O25" s="137"/>
      <c r="P25" s="140"/>
      <c r="Q25" s="139"/>
      <c r="R25" s="136"/>
      <c r="S25" s="136"/>
      <c r="T25" s="136"/>
      <c r="U25" s="136"/>
      <c r="V25" s="141">
        <f>SUM(M24:V24)</f>
        <v>390000</v>
      </c>
      <c r="W25" s="142"/>
      <c r="X25" s="139"/>
      <c r="Y25" s="136"/>
      <c r="Z25" s="136"/>
      <c r="AA25" s="136"/>
      <c r="AB25" s="136"/>
      <c r="AC25" s="137"/>
      <c r="AD25" s="140"/>
      <c r="AE25" s="139"/>
      <c r="AF25" s="136"/>
      <c r="AG25" s="136"/>
      <c r="AH25" s="136"/>
      <c r="AI25" s="136"/>
      <c r="AJ25" s="137"/>
      <c r="AK25" s="143"/>
      <c r="AL25" s="140"/>
    </row>
    <row r="26" spans="1:71" x14ac:dyDescent="0.3">
      <c r="B26" s="25" t="s">
        <v>3</v>
      </c>
      <c r="C26" s="26" t="s">
        <v>10</v>
      </c>
      <c r="D26" s="27">
        <v>46082</v>
      </c>
      <c r="E26" s="27">
        <v>46083</v>
      </c>
      <c r="F26" s="27">
        <v>46084</v>
      </c>
      <c r="G26" s="27">
        <v>46085</v>
      </c>
      <c r="H26" s="27">
        <v>46086</v>
      </c>
      <c r="I26" s="27">
        <v>46087</v>
      </c>
      <c r="J26" s="35">
        <v>46088</v>
      </c>
      <c r="K26" s="35">
        <v>46089</v>
      </c>
      <c r="L26" s="35">
        <v>46090</v>
      </c>
      <c r="M26" s="35">
        <v>46091</v>
      </c>
      <c r="N26" s="35">
        <v>46092</v>
      </c>
      <c r="O26" s="35">
        <v>46093</v>
      </c>
      <c r="P26" s="35">
        <v>46094</v>
      </c>
      <c r="Q26" s="39">
        <v>46095</v>
      </c>
      <c r="R26" s="39">
        <v>46096</v>
      </c>
      <c r="S26" s="39">
        <v>46097</v>
      </c>
      <c r="T26" s="39">
        <v>46098</v>
      </c>
      <c r="U26" s="39">
        <v>46099</v>
      </c>
      <c r="V26" s="39">
        <v>46100</v>
      </c>
      <c r="W26" s="39">
        <v>46101</v>
      </c>
      <c r="X26" s="44">
        <v>46102</v>
      </c>
      <c r="Y26" s="44">
        <v>46103</v>
      </c>
      <c r="Z26" s="44">
        <v>46104</v>
      </c>
      <c r="AA26" s="44">
        <v>46105</v>
      </c>
      <c r="AB26" s="44">
        <v>46106</v>
      </c>
      <c r="AC26" s="44">
        <v>46107</v>
      </c>
      <c r="AD26" s="44">
        <v>46108</v>
      </c>
      <c r="AE26" s="49">
        <v>46109</v>
      </c>
      <c r="AF26" s="49">
        <v>46110</v>
      </c>
      <c r="AG26" s="49">
        <v>46111</v>
      </c>
      <c r="AH26" s="49">
        <v>46112</v>
      </c>
      <c r="AI26" s="49">
        <v>46113</v>
      </c>
      <c r="AJ26" s="49">
        <v>46114</v>
      </c>
      <c r="AK26" s="50">
        <v>46115</v>
      </c>
      <c r="AL26" s="61" t="s">
        <v>3</v>
      </c>
    </row>
    <row r="27" spans="1:71" ht="29.4" thickBot="1" x14ac:dyDescent="0.35">
      <c r="A27" s="2">
        <v>1</v>
      </c>
      <c r="B27" s="18" t="s">
        <v>4</v>
      </c>
      <c r="C27" s="19">
        <v>22019</v>
      </c>
      <c r="D27" s="93" t="s">
        <v>18</v>
      </c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5"/>
      <c r="Q27" s="98">
        <v>22019</v>
      </c>
      <c r="R27" s="98">
        <v>22019</v>
      </c>
      <c r="S27" s="98">
        <v>22019</v>
      </c>
      <c r="T27" s="98">
        <v>22019</v>
      </c>
      <c r="U27" s="98">
        <v>22019</v>
      </c>
      <c r="V27" s="98">
        <v>22019</v>
      </c>
      <c r="W27" s="98">
        <v>22019</v>
      </c>
      <c r="X27" s="98">
        <v>22019</v>
      </c>
      <c r="Y27" s="98">
        <v>22019</v>
      </c>
      <c r="Z27" s="98">
        <v>22019</v>
      </c>
      <c r="AA27" s="98">
        <v>22019</v>
      </c>
      <c r="AB27" s="98">
        <v>22019</v>
      </c>
      <c r="AC27" s="98">
        <v>22019</v>
      </c>
      <c r="AD27" s="98">
        <v>22019</v>
      </c>
      <c r="AE27" s="98">
        <v>22019</v>
      </c>
      <c r="AF27" s="98">
        <v>22019</v>
      </c>
      <c r="AG27" s="98">
        <v>22019</v>
      </c>
      <c r="AH27" s="98">
        <v>22019</v>
      </c>
      <c r="AI27" s="22">
        <v>22019</v>
      </c>
      <c r="AJ27" s="22">
        <v>22019</v>
      </c>
      <c r="AK27" s="22">
        <v>22019</v>
      </c>
      <c r="AL27" s="58"/>
    </row>
    <row r="28" spans="1:71" x14ac:dyDescent="0.3">
      <c r="A28" s="2"/>
      <c r="B28" s="18"/>
      <c r="C28" s="26" t="s">
        <v>10</v>
      </c>
      <c r="D28" s="118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20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>
        <f>SUM(Q27:AH27)</f>
        <v>396342</v>
      </c>
      <c r="AI28" s="121"/>
      <c r="AJ28" s="121"/>
      <c r="AK28" s="121"/>
      <c r="AL28" s="122"/>
    </row>
    <row r="29" spans="1:71" ht="29.4" thickBot="1" x14ac:dyDescent="0.35">
      <c r="A29" s="2">
        <v>2</v>
      </c>
      <c r="B29" s="18" t="s">
        <v>4</v>
      </c>
      <c r="C29" s="19">
        <v>22019</v>
      </c>
      <c r="D29" s="105"/>
      <c r="E29" s="105"/>
      <c r="F29" s="105"/>
      <c r="G29" s="105"/>
      <c r="H29" s="105"/>
      <c r="I29" s="105"/>
      <c r="J29" s="105"/>
      <c r="K29" s="105"/>
      <c r="L29" s="105"/>
      <c r="M29" s="112">
        <v>22019</v>
      </c>
      <c r="N29" s="112">
        <v>22019</v>
      </c>
      <c r="O29" s="112">
        <v>22019</v>
      </c>
      <c r="P29" s="112">
        <v>22019</v>
      </c>
      <c r="Q29" s="112">
        <v>22019</v>
      </c>
      <c r="R29" s="112">
        <v>22019</v>
      </c>
      <c r="S29" s="112">
        <v>22019</v>
      </c>
      <c r="T29" s="112">
        <v>22019</v>
      </c>
      <c r="U29" s="112">
        <v>22019</v>
      </c>
      <c r="V29" s="112">
        <v>22019</v>
      </c>
      <c r="W29" s="14">
        <v>22019</v>
      </c>
      <c r="X29" s="15">
        <v>22019</v>
      </c>
      <c r="Y29" s="15">
        <v>22019</v>
      </c>
      <c r="Z29" s="15">
        <v>22019</v>
      </c>
      <c r="AA29" s="15">
        <v>22019</v>
      </c>
      <c r="AB29" s="15">
        <v>22019</v>
      </c>
      <c r="AC29" s="15">
        <v>22019</v>
      </c>
      <c r="AD29" s="15">
        <v>22019</v>
      </c>
      <c r="AE29" s="22">
        <v>22019</v>
      </c>
      <c r="AF29" s="22">
        <v>22019</v>
      </c>
      <c r="AG29" s="22">
        <v>22019</v>
      </c>
      <c r="AH29" s="22">
        <v>22019</v>
      </c>
      <c r="AI29" s="22"/>
      <c r="AJ29" s="22"/>
      <c r="AK29" s="22"/>
      <c r="AL29" s="58"/>
    </row>
    <row r="30" spans="1:71" ht="15" thickBot="1" x14ac:dyDescent="0.35">
      <c r="B30" s="56" t="s">
        <v>5</v>
      </c>
      <c r="C30" s="57"/>
      <c r="D30" s="144"/>
      <c r="E30" s="144"/>
      <c r="F30" s="144"/>
      <c r="G30" s="144"/>
      <c r="H30" s="145"/>
      <c r="I30" s="138">
        <f>SUM(D27:I29)</f>
        <v>0</v>
      </c>
      <c r="J30" s="146"/>
      <c r="K30" s="144"/>
      <c r="L30" s="144"/>
      <c r="M30" s="147" t="s">
        <v>19</v>
      </c>
      <c r="N30" s="144"/>
      <c r="O30" s="145"/>
      <c r="P30" s="135"/>
      <c r="Q30" s="146"/>
      <c r="R30" s="144"/>
      <c r="S30" s="144"/>
      <c r="T30" s="144"/>
      <c r="U30" s="144"/>
      <c r="V30" s="148"/>
      <c r="W30" s="135"/>
      <c r="X30" s="146"/>
      <c r="Y30" s="144"/>
      <c r="Z30" s="144"/>
      <c r="AA30" s="144"/>
      <c r="AB30" s="144"/>
      <c r="AC30" s="145"/>
      <c r="AD30" s="135"/>
      <c r="AE30" s="146"/>
      <c r="AF30" s="144"/>
      <c r="AG30" s="144"/>
      <c r="AH30" s="144"/>
      <c r="AI30" s="144"/>
      <c r="AJ30" s="145"/>
      <c r="AK30" s="135"/>
      <c r="AL30" s="135">
        <f>SUM(I30,P30,W30,AD30,AK30)</f>
        <v>0</v>
      </c>
    </row>
    <row r="31" spans="1:71" x14ac:dyDescent="0.3">
      <c r="B31" s="23" t="s">
        <v>21</v>
      </c>
      <c r="C31" s="24" t="s">
        <v>10</v>
      </c>
      <c r="D31" s="16">
        <v>46082</v>
      </c>
      <c r="E31" s="16">
        <v>46083</v>
      </c>
      <c r="F31" s="16">
        <v>46084</v>
      </c>
      <c r="G31" s="16">
        <v>46085</v>
      </c>
      <c r="H31" s="16">
        <v>46086</v>
      </c>
      <c r="I31" s="16">
        <v>46087</v>
      </c>
      <c r="J31" s="33">
        <v>46088</v>
      </c>
      <c r="K31" s="33">
        <v>46089</v>
      </c>
      <c r="L31" s="33">
        <v>46090</v>
      </c>
      <c r="M31" s="33">
        <v>46091</v>
      </c>
      <c r="N31" s="33">
        <v>46092</v>
      </c>
      <c r="O31" s="33">
        <v>46093</v>
      </c>
      <c r="P31" s="33">
        <v>46094</v>
      </c>
      <c r="Q31" s="37">
        <v>46095</v>
      </c>
      <c r="R31" s="37">
        <v>46096</v>
      </c>
      <c r="S31" s="37">
        <v>46097</v>
      </c>
      <c r="T31" s="37">
        <v>46098</v>
      </c>
      <c r="U31" s="37">
        <v>46099</v>
      </c>
      <c r="V31" s="37">
        <v>46100</v>
      </c>
      <c r="W31" s="37">
        <v>46101</v>
      </c>
      <c r="X31" s="42">
        <v>46102</v>
      </c>
      <c r="Y31" s="42">
        <v>46103</v>
      </c>
      <c r="Z31" s="42">
        <v>46104</v>
      </c>
      <c r="AA31" s="42">
        <v>46105</v>
      </c>
      <c r="AB31" s="42">
        <v>46106</v>
      </c>
      <c r="AC31" s="42">
        <v>46107</v>
      </c>
      <c r="AD31" s="42">
        <v>46108</v>
      </c>
      <c r="AE31" s="47">
        <v>46109</v>
      </c>
      <c r="AF31" s="47">
        <v>46110</v>
      </c>
      <c r="AG31" s="47">
        <v>46111</v>
      </c>
      <c r="AH31" s="47">
        <v>46112</v>
      </c>
      <c r="AI31" s="49">
        <v>46113</v>
      </c>
      <c r="AJ31" s="49">
        <v>46114</v>
      </c>
      <c r="AK31" s="50">
        <v>46115</v>
      </c>
      <c r="AL31" s="59"/>
    </row>
    <row r="32" spans="1:71" ht="15" thickBot="1" x14ac:dyDescent="0.35">
      <c r="A32" s="2">
        <v>1</v>
      </c>
      <c r="B32" s="18" t="s">
        <v>8</v>
      </c>
      <c r="C32" s="19">
        <v>23000</v>
      </c>
      <c r="D32" s="13"/>
      <c r="E32" s="13"/>
      <c r="F32" s="13"/>
      <c r="G32" s="13"/>
      <c r="H32" s="13"/>
      <c r="I32" s="113">
        <v>23000</v>
      </c>
      <c r="J32" s="98">
        <v>23000</v>
      </c>
      <c r="K32" s="98">
        <v>23000</v>
      </c>
      <c r="L32" s="98">
        <v>23000</v>
      </c>
      <c r="M32" s="98">
        <v>23000</v>
      </c>
      <c r="N32" s="98">
        <v>23000</v>
      </c>
      <c r="O32" s="98">
        <v>23000</v>
      </c>
      <c r="P32" s="98">
        <v>23000</v>
      </c>
      <c r="Q32" s="98">
        <v>23000</v>
      </c>
      <c r="R32" s="98">
        <v>23000</v>
      </c>
      <c r="S32" s="98">
        <v>23000</v>
      </c>
      <c r="T32" s="14">
        <v>23000</v>
      </c>
      <c r="U32" s="14">
        <v>23000</v>
      </c>
      <c r="V32" s="14">
        <v>23000</v>
      </c>
      <c r="W32" s="14">
        <v>23000</v>
      </c>
      <c r="X32" s="15">
        <v>23000</v>
      </c>
      <c r="Y32" s="15">
        <v>23000</v>
      </c>
      <c r="Z32" s="15">
        <v>23000</v>
      </c>
      <c r="AA32" s="15">
        <v>23000</v>
      </c>
      <c r="AB32" s="15">
        <v>23000</v>
      </c>
      <c r="AC32" s="15">
        <v>23000</v>
      </c>
      <c r="AD32" s="15">
        <v>23000</v>
      </c>
      <c r="AE32" s="22">
        <v>23000</v>
      </c>
      <c r="AF32" s="22">
        <v>23000</v>
      </c>
      <c r="AG32" s="22">
        <v>23000</v>
      </c>
      <c r="AH32" s="22">
        <v>23000</v>
      </c>
      <c r="AI32" s="22">
        <v>23000</v>
      </c>
      <c r="AJ32" s="22">
        <v>23000</v>
      </c>
      <c r="AK32" s="22">
        <v>23000</v>
      </c>
      <c r="AL32" s="59"/>
    </row>
    <row r="33" spans="2:38" ht="15" thickBot="1" x14ac:dyDescent="0.35">
      <c r="B33" s="18" t="s">
        <v>5</v>
      </c>
      <c r="C33" s="9"/>
      <c r="D33" s="147"/>
      <c r="E33" s="147"/>
      <c r="F33" s="147"/>
      <c r="G33" s="147"/>
      <c r="H33" s="149"/>
      <c r="I33" s="135"/>
      <c r="J33" s="150"/>
      <c r="K33" s="147"/>
      <c r="L33" s="147"/>
      <c r="M33" s="147"/>
      <c r="N33" s="147"/>
      <c r="O33" s="147"/>
      <c r="P33" s="147"/>
      <c r="Q33" s="147"/>
      <c r="R33" s="147"/>
      <c r="S33" s="152">
        <f>SUM(I32:S32)</f>
        <v>253000</v>
      </c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51"/>
    </row>
    <row r="36" spans="2:38" x14ac:dyDescent="0.3">
      <c r="I36" s="9"/>
    </row>
  </sheetData>
  <mergeCells count="5">
    <mergeCell ref="D27:P27"/>
    <mergeCell ref="D29:L29"/>
    <mergeCell ref="D24:L24"/>
    <mergeCell ref="D20:G20"/>
    <mergeCell ref="D23:O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2026-02-18T08:36:45Z</dcterms:created>
  <dcterms:modified xsi:type="dcterms:W3CDTF">2026-03-12T16:36:35Z</dcterms:modified>
</cp:coreProperties>
</file>