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га ЖД\"/>
    </mc:Choice>
  </mc:AlternateContent>
  <xr:revisionPtr revIDLastSave="0" documentId="13_ncr:1_{077DC562-039C-4779-88B2-A75DF42A75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E6" i="2"/>
  <c r="E14" i="2"/>
  <c r="E15" i="2"/>
  <c r="E16" i="2"/>
  <c r="E17" i="2"/>
  <c r="E18" i="2"/>
  <c r="E19" i="2"/>
  <c r="E20" i="2"/>
  <c r="E21" i="2"/>
  <c r="E22" i="2"/>
  <c r="E24" i="2"/>
  <c r="E25" i="2"/>
  <c r="E27" i="2"/>
  <c r="E28" i="2"/>
  <c r="E29" i="2"/>
  <c r="E30" i="2"/>
  <c r="E31" i="2"/>
  <c r="E32" i="2"/>
  <c r="E33" i="2"/>
  <c r="E7" i="2"/>
  <c r="E8" i="2"/>
  <c r="E9" i="2"/>
  <c r="E10" i="2"/>
  <c r="E12" i="2"/>
  <c r="H33" i="2"/>
  <c r="H32" i="2"/>
  <c r="H31" i="2"/>
  <c r="H30" i="2"/>
  <c r="H29" i="2"/>
  <c r="H28" i="2"/>
  <c r="H27" i="2"/>
  <c r="H26" i="2"/>
  <c r="D26" i="2"/>
  <c r="E26" i="2" s="1"/>
  <c r="H25" i="2"/>
  <c r="D25" i="2"/>
  <c r="H24" i="2"/>
  <c r="D24" i="2"/>
  <c r="H23" i="2"/>
  <c r="H21" i="2"/>
  <c r="H20" i="2"/>
  <c r="H19" i="2"/>
  <c r="H18" i="2"/>
  <c r="H17" i="2"/>
  <c r="H16" i="2"/>
  <c r="H15" i="2"/>
  <c r="H14" i="2"/>
  <c r="H12" i="2"/>
  <c r="H10" i="2"/>
  <c r="H9" i="2"/>
  <c r="H8" i="2"/>
  <c r="H7" i="2"/>
  <c r="H6" i="2"/>
  <c r="H34" i="2" l="1"/>
  <c r="E34" i="2"/>
</calcChain>
</file>

<file path=xl/sharedStrings.xml><?xml version="1.0" encoding="utf-8"?>
<sst xmlns="http://schemas.openxmlformats.org/spreadsheetml/2006/main" count="88" uniqueCount="58">
  <si>
    <t>Материальные ресурсы</t>
  </si>
  <si>
    <t>Наименование материалов</t>
  </si>
  <si>
    <t>кол-во</t>
  </si>
  <si>
    <t>ед. измерения</t>
  </si>
  <si>
    <t>стоимость итого без ндс</t>
  </si>
  <si>
    <t>Итого по материальным ценностям</t>
  </si>
  <si>
    <t>в том числе основные материальные ресурсы:</t>
  </si>
  <si>
    <t>Рельс Р 65</t>
  </si>
  <si>
    <t>м</t>
  </si>
  <si>
    <t>Шпала АРС</t>
  </si>
  <si>
    <t>шт</t>
  </si>
  <si>
    <t>Шпала АРС-К</t>
  </si>
  <si>
    <t xml:space="preserve">Стрелочный перевод </t>
  </si>
  <si>
    <t>компл.</t>
  </si>
  <si>
    <t>Перекрестный съезд</t>
  </si>
  <si>
    <t xml:space="preserve">Геотекстиль </t>
  </si>
  <si>
    <t>м2</t>
  </si>
  <si>
    <t>Брусья для перекрестного съезда</t>
  </si>
  <si>
    <t>Лоток 1,25</t>
  </si>
  <si>
    <t>лоток 1,0</t>
  </si>
  <si>
    <t>лоток 0,7</t>
  </si>
  <si>
    <t>лоток 0,35</t>
  </si>
  <si>
    <t>Крышки лотка КР</t>
  </si>
  <si>
    <t>Крышки лотка ШЛ</t>
  </si>
  <si>
    <t>Щебень 20*40</t>
  </si>
  <si>
    <t>М3</t>
  </si>
  <si>
    <t>АСКО</t>
  </si>
  <si>
    <t>к-т</t>
  </si>
  <si>
    <t xml:space="preserve">Система обнаружения делящихся и радиоактивных материалов стационарная таможенная Янтарь-1Ж  </t>
  </si>
  <si>
    <t>Система обогрева стрелочных переводов ОС-АТС</t>
  </si>
  <si>
    <t>МГФ40-СР(50)-II-2-ц</t>
  </si>
  <si>
    <t>МГФ40-СР(100)-II-4-ц</t>
  </si>
  <si>
    <t>МГФ40-СР(100)-II-5-ц</t>
  </si>
  <si>
    <t>GALAD Памир LED-240-AC5. I -
IP66-Уl</t>
  </si>
  <si>
    <t xml:space="preserve">Песок природный II класс, средний, круглые сита
</t>
  </si>
  <si>
    <t>м3</t>
  </si>
  <si>
    <t xml:space="preserve">Песок кварцевый
</t>
  </si>
  <si>
    <t>т</t>
  </si>
  <si>
    <t>Щебень М 800, фракция 10-20 мм, группа 2</t>
  </si>
  <si>
    <t>Щебень М 400, фракция 20-40 мм, группа 2</t>
  </si>
  <si>
    <t>Щебень М 800, фракция 40-80(70) мм, группа 2</t>
  </si>
  <si>
    <t>Щебень из плотных горных пород для балластного слоя железнодорожного пути, фракция от 25 до 60 мм</t>
  </si>
  <si>
    <t xml:space="preserve">Брусья железобетонные </t>
  </si>
  <si>
    <t xml:space="preserve">Анализ рынка </t>
  </si>
  <si>
    <t>*без доставки</t>
  </si>
  <si>
    <t>*цена, руб. за ед.изм. без ндс</t>
  </si>
  <si>
    <t>Анализ рынка от ШЕЛЛРОКК</t>
  </si>
  <si>
    <t>КП 0675 от 24.06.2025 Альдекс</t>
  </si>
  <si>
    <t xml:space="preserve">КП от Муромская стрелочная </t>
  </si>
  <si>
    <t>ВСП 74</t>
  </si>
  <si>
    <t>КП от 24.06.2025 АТС</t>
  </si>
  <si>
    <t>*С доставкой</t>
  </si>
  <si>
    <t>КП 25.06.2025 ТСК ЛИДЕР</t>
  </si>
  <si>
    <t>КП от 07.07.225 ООО "БилдЛайн"</t>
  </si>
  <si>
    <t>ТСК МОНОЛИТ КП от 07.07.2025</t>
  </si>
  <si>
    <t>КП от Альфа-Прибор 24.06.2025</t>
  </si>
  <si>
    <t>Аналог</t>
  </si>
  <si>
    <r>
      <t xml:space="preserve">стоимость итого без ндс </t>
    </r>
    <r>
      <rPr>
        <sz val="11"/>
        <color rgb="FFFF0000"/>
        <rFont val="Times New Roman"/>
        <family val="1"/>
        <charset val="204"/>
      </rPr>
      <t>(исправленная формула)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</si>
</sst>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1" applyBorder="1"/>
    <xf numFmtId="0" fontId="3" fillId="0" borderId="1" xfId="1" applyFont="1" applyBorder="1"/>
    <xf numFmtId="0" fontId="4" fillId="0" borderId="1" xfId="1" applyFont="1" applyBorder="1"/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 wrapText="1"/>
    </xf>
    <xf numFmtId="0" fontId="2" fillId="0" borderId="1" xfId="1" applyFill="1" applyBorder="1"/>
    <xf numFmtId="0" fontId="2" fillId="0" borderId="1" xfId="1" applyFont="1" applyFill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1" xfId="1" applyFont="1" applyBorder="1"/>
    <xf numFmtId="0" fontId="10" fillId="0" borderId="1" xfId="1" applyFont="1" applyBorder="1" applyAlignment="1">
      <alignment horizontal="center"/>
    </xf>
    <xf numFmtId="0" fontId="11" fillId="0" borderId="0" xfId="0" applyFont="1"/>
    <xf numFmtId="0" fontId="0" fillId="0" borderId="1" xfId="0" applyBorder="1"/>
    <xf numFmtId="43" fontId="0" fillId="0" borderId="1" xfId="3" applyFont="1" applyBorder="1"/>
    <xf numFmtId="164" fontId="0" fillId="0" borderId="1" xfId="0" applyNumberFormat="1" applyBorder="1"/>
    <xf numFmtId="43" fontId="9" fillId="2" borderId="1" xfId="3" applyFont="1" applyFill="1" applyBorder="1"/>
    <xf numFmtId="0" fontId="2" fillId="2" borderId="1" xfId="1" applyFont="1" applyFill="1" applyBorder="1" applyAlignment="1">
      <alignment horizontal="right" wrapText="1"/>
    </xf>
    <xf numFmtId="0" fontId="2" fillId="2" borderId="1" xfId="1" applyFill="1" applyBorder="1"/>
    <xf numFmtId="164" fontId="9" fillId="2" borderId="1" xfId="0" applyNumberFormat="1" applyFont="1" applyFill="1" applyBorder="1"/>
    <xf numFmtId="4" fontId="10" fillId="2" borderId="1" xfId="0" applyNumberFormat="1" applyFont="1" applyFill="1" applyBorder="1" applyAlignment="1">
      <alignment horizontal="center"/>
    </xf>
    <xf numFmtId="43" fontId="2" fillId="0" borderId="1" xfId="3" applyFont="1" applyBorder="1"/>
    <xf numFmtId="43" fontId="2" fillId="0" borderId="1" xfId="3" applyFont="1" applyFill="1" applyBorder="1"/>
    <xf numFmtId="43" fontId="2" fillId="2" borderId="1" xfId="3" applyFont="1" applyFill="1" applyBorder="1"/>
    <xf numFmtId="43" fontId="7" fillId="0" borderId="1" xfId="3" applyFont="1" applyFill="1" applyBorder="1" applyAlignment="1">
      <alignment horizontal="center" vertical="center" wrapText="1"/>
    </xf>
    <xf numFmtId="43" fontId="11" fillId="0" borderId="0" xfId="3" applyFont="1"/>
    <xf numFmtId="0" fontId="8" fillId="0" borderId="1" xfId="1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B4E51-9373-47F5-8523-4FB58F7E2A65}">
  <dimension ref="A1:I34"/>
  <sheetViews>
    <sheetView tabSelected="1" workbookViewId="0">
      <selection activeCell="F11" sqref="F11"/>
    </sheetView>
  </sheetViews>
  <sheetFormatPr defaultRowHeight="14.4" x14ac:dyDescent="0.3"/>
  <cols>
    <col min="1" max="1" width="37.5546875" customWidth="1"/>
    <col min="2" max="2" width="10.44140625" bestFit="1" customWidth="1"/>
    <col min="3" max="3" width="13.5546875" bestFit="1" customWidth="1"/>
    <col min="4" max="4" width="27.109375" bestFit="1" customWidth="1"/>
    <col min="5" max="5" width="23.5546875" bestFit="1" customWidth="1"/>
    <col min="6" max="7" width="20.21875" customWidth="1"/>
    <col min="8" max="8" width="18.5546875" customWidth="1"/>
  </cols>
  <sheetData>
    <row r="1" spans="1:9" ht="17.399999999999999" x14ac:dyDescent="0.3">
      <c r="A1" s="33" t="s">
        <v>0</v>
      </c>
      <c r="B1" s="33"/>
      <c r="C1" s="33"/>
    </row>
    <row r="2" spans="1:9" x14ac:dyDescent="0.3">
      <c r="A2" s="34" t="s">
        <v>1</v>
      </c>
      <c r="B2" s="34" t="s">
        <v>2</v>
      </c>
      <c r="C2" s="34" t="s">
        <v>3</v>
      </c>
      <c r="D2" s="32" t="s">
        <v>43</v>
      </c>
      <c r="E2" s="32"/>
      <c r="F2" s="29" t="s">
        <v>46</v>
      </c>
      <c r="G2" s="30"/>
      <c r="H2" s="31"/>
    </row>
    <row r="3" spans="1:9" ht="28.2" x14ac:dyDescent="0.3">
      <c r="A3" s="35"/>
      <c r="B3" s="35"/>
      <c r="C3" s="35"/>
      <c r="D3" s="12" t="s">
        <v>45</v>
      </c>
      <c r="E3" s="28" t="s">
        <v>57</v>
      </c>
      <c r="F3" s="12" t="s">
        <v>45</v>
      </c>
      <c r="G3" s="13" t="s">
        <v>56</v>
      </c>
      <c r="H3" s="12" t="s">
        <v>4</v>
      </c>
    </row>
    <row r="4" spans="1:9" x14ac:dyDescent="0.3">
      <c r="A4" s="2" t="s">
        <v>5</v>
      </c>
      <c r="B4" s="2"/>
      <c r="C4" s="2"/>
      <c r="D4" s="8"/>
      <c r="E4" s="8"/>
      <c r="F4" s="15"/>
      <c r="G4" s="15"/>
      <c r="H4" s="15"/>
    </row>
    <row r="5" spans="1:9" x14ac:dyDescent="0.3">
      <c r="A5" s="3" t="s">
        <v>6</v>
      </c>
      <c r="B5" s="1"/>
      <c r="C5" s="1"/>
      <c r="D5" s="8"/>
      <c r="E5" s="8"/>
      <c r="F5" s="15"/>
      <c r="G5" s="15"/>
      <c r="H5" s="15"/>
    </row>
    <row r="6" spans="1:9" x14ac:dyDescent="0.3">
      <c r="A6" s="7" t="s">
        <v>7</v>
      </c>
      <c r="B6" s="23">
        <v>2283</v>
      </c>
      <c r="C6" s="1" t="s">
        <v>8</v>
      </c>
      <c r="D6" s="10">
        <v>10900</v>
      </c>
      <c r="E6" s="26">
        <f>D6*B6</f>
        <v>24884700</v>
      </c>
      <c r="F6" s="16">
        <v>8200</v>
      </c>
      <c r="G6" s="16"/>
      <c r="H6" s="17">
        <f>F6*B6</f>
        <v>18720600</v>
      </c>
      <c r="I6" t="s">
        <v>49</v>
      </c>
    </row>
    <row r="7" spans="1:9" x14ac:dyDescent="0.3">
      <c r="A7" s="7" t="s">
        <v>9</v>
      </c>
      <c r="B7" s="23">
        <v>2480</v>
      </c>
      <c r="C7" s="1" t="s">
        <v>10</v>
      </c>
      <c r="D7" s="10">
        <v>12500</v>
      </c>
      <c r="E7" s="26">
        <f>D7*B7</f>
        <v>31000000</v>
      </c>
      <c r="F7" s="16">
        <v>10600</v>
      </c>
      <c r="G7" s="16"/>
      <c r="H7" s="17">
        <f>F7*B7</f>
        <v>26288000</v>
      </c>
      <c r="I7" t="s">
        <v>49</v>
      </c>
    </row>
    <row r="8" spans="1:9" x14ac:dyDescent="0.3">
      <c r="A8" s="7" t="s">
        <v>11</v>
      </c>
      <c r="B8" s="23">
        <v>549</v>
      </c>
      <c r="C8" s="1" t="s">
        <v>10</v>
      </c>
      <c r="D8" s="10">
        <v>12800</v>
      </c>
      <c r="E8" s="26">
        <f>D8*B8</f>
        <v>7027200</v>
      </c>
      <c r="F8" s="16">
        <v>10900</v>
      </c>
      <c r="G8" s="16"/>
      <c r="H8" s="17">
        <f>F8*B8</f>
        <v>5984100</v>
      </c>
    </row>
    <row r="9" spans="1:9" x14ac:dyDescent="0.3">
      <c r="A9" s="7" t="s">
        <v>12</v>
      </c>
      <c r="B9" s="23">
        <v>11</v>
      </c>
      <c r="C9" s="1" t="s">
        <v>13</v>
      </c>
      <c r="D9" s="10">
        <v>5250000</v>
      </c>
      <c r="E9" s="26">
        <f>D9*B9</f>
        <v>57750000</v>
      </c>
      <c r="F9" s="16">
        <v>3790100</v>
      </c>
      <c r="G9" s="16"/>
      <c r="H9" s="17">
        <f>F9*B9</f>
        <v>41691100</v>
      </c>
      <c r="I9" t="s">
        <v>48</v>
      </c>
    </row>
    <row r="10" spans="1:9" x14ac:dyDescent="0.3">
      <c r="A10" s="4" t="s">
        <v>14</v>
      </c>
      <c r="B10" s="23">
        <v>1</v>
      </c>
      <c r="C10" s="1" t="s">
        <v>13</v>
      </c>
      <c r="D10" s="10">
        <v>19510100</v>
      </c>
      <c r="E10" s="26">
        <f>D10*B10</f>
        <v>19510100</v>
      </c>
      <c r="F10" s="16">
        <v>19510100</v>
      </c>
      <c r="G10" s="16"/>
      <c r="H10" s="17">
        <f>F10*B10</f>
        <v>19510100</v>
      </c>
      <c r="I10" t="s">
        <v>48</v>
      </c>
    </row>
    <row r="11" spans="1:9" x14ac:dyDescent="0.3">
      <c r="A11" s="4" t="s">
        <v>15</v>
      </c>
      <c r="B11" s="23">
        <v>4655.67</v>
      </c>
      <c r="C11" s="1" t="s">
        <v>16</v>
      </c>
      <c r="D11" s="10"/>
      <c r="E11" s="26"/>
      <c r="F11" s="15"/>
      <c r="G11" s="15"/>
      <c r="H11" s="17"/>
    </row>
    <row r="12" spans="1:9" x14ac:dyDescent="0.3">
      <c r="A12" s="4" t="s">
        <v>42</v>
      </c>
      <c r="B12" s="23">
        <v>11</v>
      </c>
      <c r="C12" s="1" t="s">
        <v>13</v>
      </c>
      <c r="D12" s="10">
        <v>670000</v>
      </c>
      <c r="E12" s="26">
        <f>D12*B12</f>
        <v>7370000</v>
      </c>
      <c r="F12" s="16">
        <v>665000</v>
      </c>
      <c r="G12" s="16"/>
      <c r="H12" s="17">
        <f>F12*B12</f>
        <v>7315000</v>
      </c>
    </row>
    <row r="13" spans="1:9" x14ac:dyDescent="0.3">
      <c r="A13" s="4" t="s">
        <v>17</v>
      </c>
      <c r="B13" s="23">
        <v>1</v>
      </c>
      <c r="C13" s="1" t="s">
        <v>13</v>
      </c>
      <c r="D13" s="9"/>
      <c r="E13" s="26"/>
      <c r="F13" s="15"/>
      <c r="G13" s="15"/>
      <c r="H13" s="17"/>
    </row>
    <row r="14" spans="1:9" x14ac:dyDescent="0.3">
      <c r="A14" s="4" t="s">
        <v>18</v>
      </c>
      <c r="B14" s="23">
        <v>933</v>
      </c>
      <c r="C14" s="1" t="s">
        <v>10</v>
      </c>
      <c r="D14" s="10">
        <v>8165</v>
      </c>
      <c r="E14" s="26">
        <f t="shared" ref="E14:E33" si="0">D14*B14</f>
        <v>7617945</v>
      </c>
      <c r="F14" s="16">
        <v>7550</v>
      </c>
      <c r="G14" s="15"/>
      <c r="H14" s="17">
        <f t="shared" ref="H14:H21" si="1">F14*B14</f>
        <v>7044150</v>
      </c>
      <c r="I14" t="s">
        <v>54</v>
      </c>
    </row>
    <row r="15" spans="1:9" x14ac:dyDescent="0.3">
      <c r="A15" s="4" t="s">
        <v>19</v>
      </c>
      <c r="B15" s="23">
        <v>20</v>
      </c>
      <c r="C15" s="1" t="s">
        <v>10</v>
      </c>
      <c r="D15" s="10">
        <v>7475</v>
      </c>
      <c r="E15" s="26">
        <f t="shared" si="0"/>
        <v>149500</v>
      </c>
      <c r="F15" s="16">
        <v>6850</v>
      </c>
      <c r="G15" s="15"/>
      <c r="H15" s="17">
        <f t="shared" si="1"/>
        <v>137000</v>
      </c>
      <c r="I15" t="s">
        <v>54</v>
      </c>
    </row>
    <row r="16" spans="1:9" x14ac:dyDescent="0.3">
      <c r="A16" s="4" t="s">
        <v>20</v>
      </c>
      <c r="B16" s="23">
        <v>79</v>
      </c>
      <c r="C16" s="1" t="s">
        <v>10</v>
      </c>
      <c r="D16" s="10">
        <v>5520</v>
      </c>
      <c r="E16" s="26">
        <f t="shared" si="0"/>
        <v>436080</v>
      </c>
      <c r="F16" s="16">
        <v>5792</v>
      </c>
      <c r="G16" s="15"/>
      <c r="H16" s="17">
        <f t="shared" si="1"/>
        <v>457568</v>
      </c>
      <c r="I16" t="s">
        <v>54</v>
      </c>
    </row>
    <row r="17" spans="1:9" x14ac:dyDescent="0.3">
      <c r="A17" s="4" t="s">
        <v>21</v>
      </c>
      <c r="B17" s="23">
        <v>75</v>
      </c>
      <c r="C17" s="1" t="s">
        <v>10</v>
      </c>
      <c r="D17" s="10">
        <v>4600</v>
      </c>
      <c r="E17" s="26">
        <f t="shared" si="0"/>
        <v>345000</v>
      </c>
      <c r="F17" s="16">
        <v>5560</v>
      </c>
      <c r="G17" s="15"/>
      <c r="H17" s="17">
        <f t="shared" si="1"/>
        <v>417000</v>
      </c>
      <c r="I17" t="s">
        <v>53</v>
      </c>
    </row>
    <row r="18" spans="1:9" x14ac:dyDescent="0.3">
      <c r="A18" s="4" t="s">
        <v>22</v>
      </c>
      <c r="B18" s="23">
        <v>1906</v>
      </c>
      <c r="C18" s="1" t="s">
        <v>10</v>
      </c>
      <c r="D18" s="10">
        <v>978</v>
      </c>
      <c r="E18" s="26">
        <f t="shared" si="0"/>
        <v>1864068</v>
      </c>
      <c r="F18" s="16">
        <v>1297</v>
      </c>
      <c r="G18" s="15"/>
      <c r="H18" s="17">
        <f t="shared" si="1"/>
        <v>2472082</v>
      </c>
      <c r="I18" t="s">
        <v>53</v>
      </c>
    </row>
    <row r="19" spans="1:9" x14ac:dyDescent="0.3">
      <c r="A19" s="4" t="s">
        <v>23</v>
      </c>
      <c r="B19" s="23">
        <v>285</v>
      </c>
      <c r="C19" s="1" t="s">
        <v>10</v>
      </c>
      <c r="D19" s="10">
        <v>750</v>
      </c>
      <c r="E19" s="26">
        <f t="shared" si="0"/>
        <v>213750</v>
      </c>
      <c r="F19" s="16">
        <v>820</v>
      </c>
      <c r="G19" s="15"/>
      <c r="H19" s="17">
        <f t="shared" si="1"/>
        <v>233700</v>
      </c>
      <c r="I19" t="s">
        <v>53</v>
      </c>
    </row>
    <row r="20" spans="1:9" x14ac:dyDescent="0.3">
      <c r="A20" s="4" t="s">
        <v>24</v>
      </c>
      <c r="B20" s="23">
        <v>1854</v>
      </c>
      <c r="C20" s="1" t="s">
        <v>25</v>
      </c>
      <c r="D20" s="10">
        <v>2000</v>
      </c>
      <c r="E20" s="26">
        <f t="shared" si="0"/>
        <v>3708000</v>
      </c>
      <c r="F20" s="16">
        <v>1900</v>
      </c>
      <c r="G20" s="15"/>
      <c r="H20" s="17">
        <f t="shared" si="1"/>
        <v>3522600</v>
      </c>
    </row>
    <row r="21" spans="1:9" x14ac:dyDescent="0.3">
      <c r="A21" s="4" t="s">
        <v>26</v>
      </c>
      <c r="B21" s="23">
        <v>1</v>
      </c>
      <c r="C21" s="1" t="s">
        <v>27</v>
      </c>
      <c r="D21" s="10">
        <v>12900000</v>
      </c>
      <c r="E21" s="26">
        <f t="shared" si="0"/>
        <v>12900000</v>
      </c>
      <c r="F21" s="16">
        <v>12800000</v>
      </c>
      <c r="G21" s="15"/>
      <c r="H21" s="17">
        <f t="shared" si="1"/>
        <v>12800000</v>
      </c>
      <c r="I21" t="s">
        <v>55</v>
      </c>
    </row>
    <row r="22" spans="1:9" ht="50.25" hidden="1" customHeight="1" x14ac:dyDescent="0.3">
      <c r="A22" s="5" t="s">
        <v>28</v>
      </c>
      <c r="B22" s="24">
        <v>2</v>
      </c>
      <c r="C22" s="6" t="s">
        <v>10</v>
      </c>
      <c r="D22" s="10"/>
      <c r="E22" s="26">
        <f t="shared" si="0"/>
        <v>0</v>
      </c>
      <c r="F22" s="15"/>
      <c r="G22" s="15"/>
      <c r="H22" s="15"/>
    </row>
    <row r="23" spans="1:9" ht="52.5" customHeight="1" x14ac:dyDescent="0.3">
      <c r="A23" s="19" t="s">
        <v>29</v>
      </c>
      <c r="B23" s="25">
        <v>1</v>
      </c>
      <c r="C23" s="20" t="s">
        <v>13</v>
      </c>
      <c r="D23" s="22">
        <v>65387880</v>
      </c>
      <c r="E23" s="21">
        <f t="shared" si="0"/>
        <v>65387880</v>
      </c>
      <c r="F23" s="18">
        <v>76250960</v>
      </c>
      <c r="G23" s="18">
        <v>40600000</v>
      </c>
      <c r="H23" s="21">
        <f t="shared" ref="H23:H33" si="2">F23*B23</f>
        <v>76250960</v>
      </c>
      <c r="I23" t="s">
        <v>50</v>
      </c>
    </row>
    <row r="24" spans="1:9" x14ac:dyDescent="0.3">
      <c r="A24" s="7" t="s">
        <v>30</v>
      </c>
      <c r="B24" s="24">
        <v>2</v>
      </c>
      <c r="C24" s="6" t="s">
        <v>10</v>
      </c>
      <c r="D24" s="10">
        <f>3025000/1.2</f>
        <v>2520833.3333333335</v>
      </c>
      <c r="E24" s="26">
        <f t="shared" si="0"/>
        <v>5041666.666666667</v>
      </c>
      <c r="F24" s="16">
        <v>2520833</v>
      </c>
      <c r="G24" s="16"/>
      <c r="H24" s="17">
        <f t="shared" si="2"/>
        <v>5041666</v>
      </c>
      <c r="I24" t="s">
        <v>47</v>
      </c>
    </row>
    <row r="25" spans="1:9" x14ac:dyDescent="0.3">
      <c r="A25" s="7" t="s">
        <v>31</v>
      </c>
      <c r="B25" s="24">
        <v>2</v>
      </c>
      <c r="C25" s="6" t="s">
        <v>10</v>
      </c>
      <c r="D25" s="10">
        <f>3025000/1.2</f>
        <v>2520833.3333333335</v>
      </c>
      <c r="E25" s="26">
        <f t="shared" si="0"/>
        <v>5041666.666666667</v>
      </c>
      <c r="F25" s="16">
        <v>2520833</v>
      </c>
      <c r="G25" s="16"/>
      <c r="H25" s="17">
        <f t="shared" si="2"/>
        <v>5041666</v>
      </c>
      <c r="I25" t="s">
        <v>47</v>
      </c>
    </row>
    <row r="26" spans="1:9" x14ac:dyDescent="0.3">
      <c r="A26" s="7" t="s">
        <v>32</v>
      </c>
      <c r="B26" s="24">
        <v>1</v>
      </c>
      <c r="C26" s="6" t="s">
        <v>10</v>
      </c>
      <c r="D26" s="10">
        <f>3025000/1.2</f>
        <v>2520833.3333333335</v>
      </c>
      <c r="E26" s="26">
        <f t="shared" si="0"/>
        <v>2520833.3333333335</v>
      </c>
      <c r="F26" s="16">
        <v>2520833</v>
      </c>
      <c r="G26" s="16"/>
      <c r="H26" s="17">
        <f t="shared" si="2"/>
        <v>2520833</v>
      </c>
      <c r="I26" t="s">
        <v>47</v>
      </c>
    </row>
    <row r="27" spans="1:9" ht="27" hidden="1" customHeight="1" x14ac:dyDescent="0.3">
      <c r="A27" s="5" t="s">
        <v>33</v>
      </c>
      <c r="B27" s="24">
        <v>24</v>
      </c>
      <c r="C27" s="6" t="s">
        <v>10</v>
      </c>
      <c r="D27" s="10"/>
      <c r="E27" s="26">
        <f t="shared" si="0"/>
        <v>0</v>
      </c>
      <c r="F27" s="15"/>
      <c r="G27" s="15"/>
      <c r="H27" s="17">
        <f t="shared" si="2"/>
        <v>0</v>
      </c>
    </row>
    <row r="28" spans="1:9" ht="40.200000000000003" x14ac:dyDescent="0.3">
      <c r="A28" s="5" t="s">
        <v>34</v>
      </c>
      <c r="B28" s="24">
        <v>25565</v>
      </c>
      <c r="C28" s="6" t="s">
        <v>35</v>
      </c>
      <c r="D28" s="10">
        <v>1150</v>
      </c>
      <c r="E28" s="26">
        <f t="shared" si="0"/>
        <v>29399750</v>
      </c>
      <c r="F28" s="16">
        <v>795</v>
      </c>
      <c r="G28" s="15"/>
      <c r="H28" s="17">
        <f t="shared" si="2"/>
        <v>20324175</v>
      </c>
      <c r="I28" t="s">
        <v>52</v>
      </c>
    </row>
    <row r="29" spans="1:9" ht="27" hidden="1" customHeight="1" x14ac:dyDescent="0.3">
      <c r="A29" s="5" t="s">
        <v>36</v>
      </c>
      <c r="B29" s="24">
        <v>13.45</v>
      </c>
      <c r="C29" s="6" t="s">
        <v>37</v>
      </c>
      <c r="D29" s="10"/>
      <c r="E29" s="26">
        <f t="shared" si="0"/>
        <v>0</v>
      </c>
      <c r="F29" s="15"/>
      <c r="G29" s="15"/>
      <c r="H29" s="17">
        <f t="shared" si="2"/>
        <v>0</v>
      </c>
    </row>
    <row r="30" spans="1:9" ht="27" x14ac:dyDescent="0.3">
      <c r="A30" s="5" t="s">
        <v>38</v>
      </c>
      <c r="B30" s="24">
        <v>178</v>
      </c>
      <c r="C30" s="6" t="s">
        <v>35</v>
      </c>
      <c r="D30" s="10">
        <v>1957.5</v>
      </c>
      <c r="E30" s="26">
        <f t="shared" si="0"/>
        <v>348435</v>
      </c>
      <c r="F30" s="16">
        <v>2350</v>
      </c>
      <c r="G30" s="15"/>
      <c r="H30" s="17">
        <f t="shared" si="2"/>
        <v>418300</v>
      </c>
    </row>
    <row r="31" spans="1:9" ht="27" x14ac:dyDescent="0.3">
      <c r="A31" s="5" t="s">
        <v>39</v>
      </c>
      <c r="B31" s="24">
        <v>5027</v>
      </c>
      <c r="C31" s="6" t="s">
        <v>35</v>
      </c>
      <c r="D31" s="10">
        <v>1704</v>
      </c>
      <c r="E31" s="26">
        <f t="shared" si="0"/>
        <v>8566008</v>
      </c>
      <c r="F31" s="15">
        <v>2040</v>
      </c>
      <c r="G31" s="15"/>
      <c r="H31" s="17">
        <f t="shared" si="2"/>
        <v>10255080</v>
      </c>
    </row>
    <row r="32" spans="1:9" ht="27" x14ac:dyDescent="0.3">
      <c r="A32" s="5" t="s">
        <v>40</v>
      </c>
      <c r="B32" s="24">
        <v>2081</v>
      </c>
      <c r="C32" s="6" t="s">
        <v>35</v>
      </c>
      <c r="D32" s="10">
        <v>1680</v>
      </c>
      <c r="E32" s="26">
        <f t="shared" si="0"/>
        <v>3496080</v>
      </c>
      <c r="F32" s="15">
        <v>2040</v>
      </c>
      <c r="G32" s="15"/>
      <c r="H32" s="17">
        <f t="shared" si="2"/>
        <v>4245240</v>
      </c>
    </row>
    <row r="33" spans="1:9" ht="40.200000000000003" x14ac:dyDescent="0.3">
      <c r="A33" s="5" t="s">
        <v>41</v>
      </c>
      <c r="B33" s="24">
        <v>24264</v>
      </c>
      <c r="C33" s="6" t="s">
        <v>35</v>
      </c>
      <c r="D33" s="10">
        <v>1917</v>
      </c>
      <c r="E33" s="26">
        <f t="shared" si="0"/>
        <v>46514088</v>
      </c>
      <c r="F33" s="16">
        <v>2290</v>
      </c>
      <c r="G33" s="15"/>
      <c r="H33" s="17">
        <f t="shared" si="2"/>
        <v>55564560</v>
      </c>
      <c r="I33" t="s">
        <v>52</v>
      </c>
    </row>
    <row r="34" spans="1:9" x14ac:dyDescent="0.3">
      <c r="D34" s="11" t="s">
        <v>44</v>
      </c>
      <c r="E34" s="27">
        <f>SUM(E6:E33)</f>
        <v>341092750.66666663</v>
      </c>
      <c r="F34" s="14" t="s">
        <v>51</v>
      </c>
      <c r="H34" s="27">
        <f>SUM(H6:H33)</f>
        <v>326255480</v>
      </c>
    </row>
  </sheetData>
  <mergeCells count="6">
    <mergeCell ref="F2:H2"/>
    <mergeCell ref="A1:C1"/>
    <mergeCell ref="A2:A3"/>
    <mergeCell ref="B2:B3"/>
    <mergeCell ref="C2:C3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Елена Владимировна \ Elena Kovaleva</dc:creator>
  <cp:lastModifiedBy>Admin</cp:lastModifiedBy>
  <dcterms:created xsi:type="dcterms:W3CDTF">2025-08-14T08:12:02Z</dcterms:created>
  <dcterms:modified xsi:type="dcterms:W3CDTF">2025-08-20T10:53:50Z</dcterms:modified>
</cp:coreProperties>
</file>