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DD1C4954-5CBA-4C15-B3BD-A737A9B627B1}" xr6:coauthVersionLast="47" xr6:coauthVersionMax="47" xr10:uidLastSave="{00000000-0000-0000-0000-000000000000}"/>
  <bookViews>
    <workbookView xWindow="28680" yWindow="-120" windowWidth="29040" windowHeight="15840" firstSheet="8" activeTab="15" xr2:uid="{A6178C65-8465-4925-875F-E24A066226B4}"/>
  </bookViews>
  <sheets>
    <sheet name="июль 2023" sheetId="1" r:id="rId1"/>
    <sheet name="август 2023" sheetId="2" r:id="rId2"/>
    <sheet name="сентябрь 2023" sheetId="3" r:id="rId3"/>
    <sheet name="октябрь 2023" sheetId="4" r:id="rId4"/>
    <sheet name="ноябрь 2023" sheetId="5" r:id="rId5"/>
    <sheet name="декабрь 2023" sheetId="6" r:id="rId6"/>
    <sheet name="январь 2024" sheetId="7" r:id="rId7"/>
    <sheet name="февраль 2024" sheetId="8" r:id="rId8"/>
    <sheet name="Март 2024" sheetId="9" r:id="rId9"/>
    <sheet name="апрель 2024" sheetId="10" r:id="rId10"/>
    <sheet name="май 2024" sheetId="11" r:id="rId11"/>
    <sheet name="июнь 2024" sheetId="12" r:id="rId12"/>
    <sheet name="июль 2024" sheetId="13" r:id="rId13"/>
    <sheet name="август 2024" sheetId="14" r:id="rId14"/>
    <sheet name="Сентябрь 2024" sheetId="15" r:id="rId15"/>
    <sheet name="Октябрь 2024" sheetId="17" r:id="rId16"/>
    <sheet name="Ноябрь 2024" sheetId="16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2" l="1"/>
  <c r="I40" i="10"/>
  <c r="K12" i="7"/>
  <c r="J6" i="10"/>
  <c r="K6" i="10" s="1"/>
  <c r="K18" i="8"/>
  <c r="I22" i="9"/>
  <c r="I26" i="8"/>
  <c r="I19" i="7"/>
  <c r="I33" i="6"/>
  <c r="I55" i="5"/>
  <c r="K22" i="8"/>
  <c r="K4" i="8"/>
  <c r="K32" i="6"/>
  <c r="J31" i="6"/>
  <c r="K31" i="6" s="1"/>
  <c r="J5" i="6"/>
  <c r="J13" i="6"/>
  <c r="K13" i="6" s="1"/>
  <c r="J20" i="6"/>
  <c r="J43" i="5"/>
  <c r="I31" i="4" l="1"/>
  <c r="K20" i="6" l="1"/>
  <c r="K43" i="5"/>
  <c r="K5" i="6"/>
  <c r="K15" i="5"/>
  <c r="I24" i="4"/>
  <c r="I46" i="4" s="1"/>
  <c r="I21" i="3" l="1"/>
  <c r="I16" i="2"/>
  <c r="I44" i="2" s="1"/>
  <c r="I39" i="1"/>
</calcChain>
</file>

<file path=xl/sharedStrings.xml><?xml version="1.0" encoding="utf-8"?>
<sst xmlns="http://schemas.openxmlformats.org/spreadsheetml/2006/main" count="2485" uniqueCount="1046">
  <si>
    <t>дата оплаты</t>
  </si>
  <si>
    <t>дата поставки на объект</t>
  </si>
  <si>
    <t>компания</t>
  </si>
  <si>
    <t>поставляемое моборудование/материал</t>
  </si>
  <si>
    <t>номер счета</t>
  </si>
  <si>
    <t>05634 от 28.06.2023</t>
  </si>
  <si>
    <t xml:space="preserve">Егор. </t>
  </si>
  <si>
    <t>Адрес поставки</t>
  </si>
  <si>
    <t>Земляной вал 50а с3</t>
  </si>
  <si>
    <t>Спец. Одежда ИТР</t>
  </si>
  <si>
    <t xml:space="preserve">Наклейки </t>
  </si>
  <si>
    <t>193 от 28.06.2023</t>
  </si>
  <si>
    <t>сумма руб.</t>
  </si>
  <si>
    <t xml:space="preserve">Спец. Одежда Жилеты </t>
  </si>
  <si>
    <t>05877 от 05.07.2023</t>
  </si>
  <si>
    <t>ООО "КУРС"</t>
  </si>
  <si>
    <t>Паспорт отходов</t>
  </si>
  <si>
    <t>ООО "Эй Джи Технолоджис"</t>
  </si>
  <si>
    <t>ИП "Бадтрудинова М А"</t>
  </si>
  <si>
    <t>АВ-515-1 от 05.07.2023</t>
  </si>
  <si>
    <t>По почте, скан.</t>
  </si>
  <si>
    <t>Григорий</t>
  </si>
  <si>
    <t>Спец. Одежда Жилеты ИТР</t>
  </si>
  <si>
    <t>05989 от 10.07.2023</t>
  </si>
  <si>
    <t>ООО "Спецтехснаб"</t>
  </si>
  <si>
    <t>Пожарка (щиты, огнетуш, ящик)</t>
  </si>
  <si>
    <t>01268 от 03.07.2023</t>
  </si>
  <si>
    <t>МВМ</t>
  </si>
  <si>
    <t>ИП "Николашина Н А"</t>
  </si>
  <si>
    <t>Печати, штампы</t>
  </si>
  <si>
    <t>2827 от 30.06.2023</t>
  </si>
  <si>
    <t>ООО "Копибланк"</t>
  </si>
  <si>
    <t>Спец. Журналы</t>
  </si>
  <si>
    <t>1849 от 10.07.2023</t>
  </si>
  <si>
    <t>ООО "МК-Групп"</t>
  </si>
  <si>
    <t>Аренда JCD с гидромолотом</t>
  </si>
  <si>
    <t>10732 от 10.07.2023</t>
  </si>
  <si>
    <t>ООО "Концепт Групп"</t>
  </si>
  <si>
    <t>Банер на объект МВМ</t>
  </si>
  <si>
    <t>1075 от 06.07.2023</t>
  </si>
  <si>
    <t>Анатолий Палыч</t>
  </si>
  <si>
    <t>.</t>
  </si>
  <si>
    <t>Примечание</t>
  </si>
  <si>
    <t>ИП "Григоряк В И"</t>
  </si>
  <si>
    <t>Брендирование одежды</t>
  </si>
  <si>
    <t>270434699 от 11.07.2023</t>
  </si>
  <si>
    <t>ООО "Профмастер"</t>
  </si>
  <si>
    <t xml:space="preserve">бытовка для Техресурс </t>
  </si>
  <si>
    <t>12070 от 11.07.2023</t>
  </si>
  <si>
    <t>Родион</t>
  </si>
  <si>
    <t>доки отправка по ЭДО Егор</t>
  </si>
  <si>
    <t xml:space="preserve">Доставка бытовки </t>
  </si>
  <si>
    <t xml:space="preserve">37811 от 11.07.2023 </t>
  </si>
  <si>
    <t>270434531 от 29.07.2023</t>
  </si>
  <si>
    <t>Виктория</t>
  </si>
  <si>
    <t>ТТН/УПД</t>
  </si>
  <si>
    <t>Сергей</t>
  </si>
  <si>
    <t>ООО СТК "Краус"</t>
  </si>
  <si>
    <t>Модуль, бытовки</t>
  </si>
  <si>
    <t>Ю5486 от 12.07.2023</t>
  </si>
  <si>
    <t>ООО "Снаб Авангаод"</t>
  </si>
  <si>
    <t>Песок</t>
  </si>
  <si>
    <t>1711 от 13.07.2023</t>
  </si>
  <si>
    <t>1741от 14.07.2023</t>
  </si>
  <si>
    <t>ООО "Корпоративные айти решения</t>
  </si>
  <si>
    <t>Ноут 2шт, монитор 2шт, клава 2шт, кабель, сумки</t>
  </si>
  <si>
    <t>443 от 06.07.2023</t>
  </si>
  <si>
    <t>ООО "Деггрупп"</t>
  </si>
  <si>
    <t>Аренда крана</t>
  </si>
  <si>
    <t>360 от 14.07.2023</t>
  </si>
  <si>
    <t>ООО ГК "Сиана"</t>
  </si>
  <si>
    <t>Дорожная плита 2П30-18-30 ТУ</t>
  </si>
  <si>
    <t>6216 от 13.07.2023</t>
  </si>
  <si>
    <t>ООО "Комус"</t>
  </si>
  <si>
    <t xml:space="preserve">Концелярка </t>
  </si>
  <si>
    <t>OVT/1824231/46497587 от 14.07.2023</t>
  </si>
  <si>
    <t xml:space="preserve">№ </t>
  </si>
  <si>
    <t>ООО "ТД Электротехмонтаж" ЭТМ</t>
  </si>
  <si>
    <t>975/020204 от 14.07.2023</t>
  </si>
  <si>
    <t>Ящик сил, Щит расп, вакл, коробка расп.</t>
  </si>
  <si>
    <t>2827 от 04.2023</t>
  </si>
  <si>
    <t>01243 от 04.07.2023</t>
  </si>
  <si>
    <t>ООО "Все Инструменты"</t>
  </si>
  <si>
    <t>Прожектора</t>
  </si>
  <si>
    <t>2307-100201-62524 от 17.07.2023</t>
  </si>
  <si>
    <t>Кабель, автоматы</t>
  </si>
  <si>
    <t>975/020207 от 17.07.2023</t>
  </si>
  <si>
    <t>09/29494650 от 17.07.2023</t>
  </si>
  <si>
    <t>6276496 от 18.07.2023</t>
  </si>
  <si>
    <t>УПД №975/020204-2 от 19.07.23</t>
  </si>
  <si>
    <t>УПД №975/020207-1 от 19.07.23</t>
  </si>
  <si>
    <t>Оплата 100%</t>
  </si>
  <si>
    <t>19,20.07.2023</t>
  </si>
  <si>
    <t>370 от 18.07.2023</t>
  </si>
  <si>
    <t>ООО "Халмер"</t>
  </si>
  <si>
    <t>Сан обработка кулера</t>
  </si>
  <si>
    <t>Х-000119606 от 19.07.2023</t>
  </si>
  <si>
    <t>Аренда балонов 3 шт.</t>
  </si>
  <si>
    <t>Х-000119603 от 19.07.2023</t>
  </si>
  <si>
    <t>Досавка воды 3 шт.</t>
  </si>
  <si>
    <t>Х-000119599 от 19.07.2023</t>
  </si>
  <si>
    <t>ИП Филатов А В</t>
  </si>
  <si>
    <t>Скамейки 2шт. Урны 2 шт</t>
  </si>
  <si>
    <t>386 от24.07.2023</t>
  </si>
  <si>
    <t>382 от 24.07.2023</t>
  </si>
  <si>
    <t>переработка крана</t>
  </si>
  <si>
    <t>499 от 25.07.2023</t>
  </si>
  <si>
    <t>ЯЩИК ЯРП</t>
  </si>
  <si>
    <t>975/020251 от 26.07.2023</t>
  </si>
  <si>
    <t>Извещатель, витая парв</t>
  </si>
  <si>
    <t>975/020259 от27.07.2023</t>
  </si>
  <si>
    <t>ИП "Дунюшкин В.В"</t>
  </si>
  <si>
    <t>Раскладушка</t>
  </si>
  <si>
    <t>00047 от 31.07.2023</t>
  </si>
  <si>
    <t>ЖБ Колца 2 шт крышка кольца слюком</t>
  </si>
  <si>
    <t>6853 от31.07.2023</t>
  </si>
  <si>
    <t>бетонный бой 40 м3</t>
  </si>
  <si>
    <t>1984 от 31.07.2023</t>
  </si>
  <si>
    <t>10882 от 3.07.2023</t>
  </si>
  <si>
    <t>Аренда Экскаватора 3 смены</t>
  </si>
  <si>
    <t>кресло 10 шт.</t>
  </si>
  <si>
    <t>0ер/1824231/17426450 от 01.08.2023</t>
  </si>
  <si>
    <t>ООО "СК Прострой"</t>
  </si>
  <si>
    <t xml:space="preserve">мебель в штаб </t>
  </si>
  <si>
    <t>50 от 02.08.2023</t>
  </si>
  <si>
    <t>бетонный бой 4 м3 (доплата)</t>
  </si>
  <si>
    <t>2031 от 01.08.2023</t>
  </si>
  <si>
    <t>Кабель, трос, выключатель, хомут</t>
  </si>
  <si>
    <t xml:space="preserve">975/020288 03.08.2023 </t>
  </si>
  <si>
    <t>ИТОГО за июль</t>
  </si>
  <si>
    <t xml:space="preserve">Ремонт кулера </t>
  </si>
  <si>
    <t>Х-000131556 от 08.08.2023</t>
  </si>
  <si>
    <t>Аренда Экскаватора 3 смены переработка</t>
  </si>
  <si>
    <t>10955 от 08.08.2023</t>
  </si>
  <si>
    <t>Катридж, паиять</t>
  </si>
  <si>
    <t>496 от 21.08.2023</t>
  </si>
  <si>
    <t xml:space="preserve">ООО "Профстрой" </t>
  </si>
  <si>
    <t xml:space="preserve">2365 от 10.08.2023 </t>
  </si>
  <si>
    <t>Стойка,стжка,настил. Стелаж</t>
  </si>
  <si>
    <t>ООО Формуляр"</t>
  </si>
  <si>
    <t>Таблички</t>
  </si>
  <si>
    <t>50079 от 09.08.2023</t>
  </si>
  <si>
    <t>ООО "НТПК"</t>
  </si>
  <si>
    <t xml:space="preserve">РШП </t>
  </si>
  <si>
    <t>5906 от 10.08.2023</t>
  </si>
  <si>
    <t>Оплпта 50%</t>
  </si>
  <si>
    <t>ООО "Желдоркомплект"</t>
  </si>
  <si>
    <t>Глухое пересечение</t>
  </si>
  <si>
    <t>188 от 09.08.2023</t>
  </si>
  <si>
    <t>ООО "ПромСтрелКом"</t>
  </si>
  <si>
    <t>Стрелочные переводы</t>
  </si>
  <si>
    <t>29 от 08.08.2023</t>
  </si>
  <si>
    <t>Концелярия</t>
  </si>
  <si>
    <t>46920926 от 09.08.2023</t>
  </si>
  <si>
    <t>ООО "Флаги ифлагштоки"</t>
  </si>
  <si>
    <t>Флаги ифлагштоки</t>
  </si>
  <si>
    <t>1452-1 от 10.08.2023</t>
  </si>
  <si>
    <t>ООО "Торговый Дом Гранит"</t>
  </si>
  <si>
    <t>Ограждение и банер</t>
  </si>
  <si>
    <t>1004 от 11.08.2023</t>
  </si>
  <si>
    <t>Печати на литом банере</t>
  </si>
  <si>
    <t>1304 от 11.08.2023</t>
  </si>
  <si>
    <t>58 от 11.08.2023</t>
  </si>
  <si>
    <t>456 от 14.08.2023</t>
  </si>
  <si>
    <t>ООО "ТСМ"</t>
  </si>
  <si>
    <t>Аварийная сетка ограждения</t>
  </si>
  <si>
    <t>ТМУТ-37891 от 15.08.2023</t>
  </si>
  <si>
    <t>Экскаватор смолотом 6 смен и доставка</t>
  </si>
  <si>
    <t>доплата по уведомлению 3 СП 3 механизма</t>
  </si>
  <si>
    <t>доплата за 3 СП</t>
  </si>
  <si>
    <t>ООО "Техстройнадзор"</t>
  </si>
  <si>
    <t xml:space="preserve">Ограждение СПО </t>
  </si>
  <si>
    <t>1696 от 16.08.2023</t>
  </si>
  <si>
    <t>тольк банер, возврат за ограждение</t>
  </si>
  <si>
    <t>Журналы для ШЕЛЛРОКК</t>
  </si>
  <si>
    <t>2198 от 08.08.2023</t>
  </si>
  <si>
    <t>ООО "ЭЧСИ"</t>
  </si>
  <si>
    <t xml:space="preserve">Светильники 8 цех </t>
  </si>
  <si>
    <t>769/662 от 16.08.2023</t>
  </si>
  <si>
    <t>ООО "ЧКЗ-МСК"</t>
  </si>
  <si>
    <t>Компрессоры 8 цех</t>
  </si>
  <si>
    <t>3716 от 17.08.2023</t>
  </si>
  <si>
    <t>Оплата 20%</t>
  </si>
  <si>
    <t>доплата по уведомлению 5 СП 5 механизма</t>
  </si>
  <si>
    <t>10 огнетушителя</t>
  </si>
  <si>
    <t>01720 от 21.08.2023</t>
  </si>
  <si>
    <t>ООО "СТ и в 21</t>
  </si>
  <si>
    <t>Шевчук К.А.</t>
  </si>
  <si>
    <t>Аванс</t>
  </si>
  <si>
    <t>ООО МВМ (М.Видео)</t>
  </si>
  <si>
    <t>коф.маш, колод, печь</t>
  </si>
  <si>
    <t>1535226254/S002 от 22.08.2023</t>
  </si>
  <si>
    <t>Аванс по работам</t>
  </si>
  <si>
    <t>197 от 18.08.2023</t>
  </si>
  <si>
    <t xml:space="preserve">Оплата 50% Возврат </t>
  </si>
  <si>
    <t>Балон 7 шт.</t>
  </si>
  <si>
    <t>Х-000130013 от 04.08.2023</t>
  </si>
  <si>
    <t>07354 от 22.08.2023</t>
  </si>
  <si>
    <t>МВМ, офис</t>
  </si>
  <si>
    <t>Родион, Егор</t>
  </si>
  <si>
    <t>доплата за 5 СП 100%</t>
  </si>
  <si>
    <t>Роутер в офис</t>
  </si>
  <si>
    <t>595 от 24.08.2023</t>
  </si>
  <si>
    <t>Ноут для меня</t>
  </si>
  <si>
    <t>599 от 25.08.2023</t>
  </si>
  <si>
    <t>Х-000143977 от 28.08.2023</t>
  </si>
  <si>
    <t>Оплпта 70%</t>
  </si>
  <si>
    <t>Евгений</t>
  </si>
  <si>
    <t>486 от 28.08.2023</t>
  </si>
  <si>
    <t>2 смены</t>
  </si>
  <si>
    <t>ООО "ТЕРРУС"</t>
  </si>
  <si>
    <t xml:space="preserve">Вывоз грунта </t>
  </si>
  <si>
    <t>603 от 29.08.2023</t>
  </si>
  <si>
    <t>МФУ</t>
  </si>
  <si>
    <t>615 от 30.08.2023</t>
  </si>
  <si>
    <t>Аренда крана 25 т 1 смена</t>
  </si>
  <si>
    <t>Аренда крана 25 т 2 смены</t>
  </si>
  <si>
    <t>490 от 30.08.2023</t>
  </si>
  <si>
    <t xml:space="preserve">Доплата по счету </t>
  </si>
  <si>
    <t>полушпалы</t>
  </si>
  <si>
    <t>7214 от 31.08.2023</t>
  </si>
  <si>
    <t xml:space="preserve">ООО "ТЕПЛОПАНЕЛЬ" </t>
  </si>
  <si>
    <t>Сэндвич цех №121</t>
  </si>
  <si>
    <t>1378 от 28.08.2023</t>
  </si>
  <si>
    <t>Аванс 70%</t>
  </si>
  <si>
    <t>494 от 31.08.2023</t>
  </si>
  <si>
    <t>ООО "Корпоративные айти решения"</t>
  </si>
  <si>
    <t>Волонагреватель в аренду</t>
  </si>
  <si>
    <t>Х-000147721 от 01.09.2023</t>
  </si>
  <si>
    <t>Елена</t>
  </si>
  <si>
    <t>Балон 19л 3 шт.</t>
  </si>
  <si>
    <t>Х-000147705 от 01.09.2023</t>
  </si>
  <si>
    <t xml:space="preserve">Вода 3 балона </t>
  </si>
  <si>
    <t>Х-000147694 от 01.09.2023</t>
  </si>
  <si>
    <t>ООО "Регистратор доменных имен РЕГ.РУ"</t>
  </si>
  <si>
    <t>146940183 от 19.08.2023</t>
  </si>
  <si>
    <t>Продление Веб хостинга</t>
  </si>
  <si>
    <t>Бусел Е.</t>
  </si>
  <si>
    <t>ИП "Григоряк В. И.</t>
  </si>
  <si>
    <t>Брэндирование</t>
  </si>
  <si>
    <t>270435498 от04.09.2023</t>
  </si>
  <si>
    <t xml:space="preserve">ООО "Юджайл" </t>
  </si>
  <si>
    <t xml:space="preserve">Лицензия 5 пользователей </t>
  </si>
  <si>
    <t>2808-5 от 04.09.2023</t>
  </si>
  <si>
    <t>47300520 от 31.08.2023</t>
  </si>
  <si>
    <t xml:space="preserve">507 от 05.09.2023 </t>
  </si>
  <si>
    <t>ИТОГО за август</t>
  </si>
  <si>
    <t>17541948 от 06.09.2023</t>
  </si>
  <si>
    <t>ООО "ВЗМК"</t>
  </si>
  <si>
    <t>МК АС3</t>
  </si>
  <si>
    <t>128 от 05.09.2023</t>
  </si>
  <si>
    <t xml:space="preserve">Аванс 70% </t>
  </si>
  <si>
    <t>534 от 13.09.2023</t>
  </si>
  <si>
    <t>Аренда крана 25 т 1 смены</t>
  </si>
  <si>
    <t>544 от 15.09.2023</t>
  </si>
  <si>
    <t>640 от 07.09.2023</t>
  </si>
  <si>
    <t>551 от 18.09.2023</t>
  </si>
  <si>
    <t>Каски, очки</t>
  </si>
  <si>
    <t>47613123 от 18.09.2023</t>
  </si>
  <si>
    <t>Вид.камеры</t>
  </si>
  <si>
    <t>647 от 14.08.2023</t>
  </si>
  <si>
    <t>Александр</t>
  </si>
  <si>
    <t>Балон 19л 9 шт.</t>
  </si>
  <si>
    <t>Х-000162121 от 26.09.2023</t>
  </si>
  <si>
    <t xml:space="preserve">Лицензия 10 пользователей 12 мес. </t>
  </si>
  <si>
    <t>2709-6 от 27.09.2023</t>
  </si>
  <si>
    <t>офис</t>
  </si>
  <si>
    <t>604 от 02.10.2023</t>
  </si>
  <si>
    <t>ИТОГО за сентябрь</t>
  </si>
  <si>
    <t>Фонари</t>
  </si>
  <si>
    <t>47888347 от 03.10.2023</t>
  </si>
  <si>
    <t>Кран 32т. Доплата Манипул. Кран аренда 3 смены</t>
  </si>
  <si>
    <t>лопаты 5 шт</t>
  </si>
  <si>
    <t>47948268 от 05.10.2023</t>
  </si>
  <si>
    <t>140 от 04.10.2023</t>
  </si>
  <si>
    <t>Погрузчик с молотом</t>
  </si>
  <si>
    <t>621 от 05.10.2023</t>
  </si>
  <si>
    <t>ООО "Русэкосвет"</t>
  </si>
  <si>
    <t xml:space="preserve">Светльники 8 цех </t>
  </si>
  <si>
    <t>Аванс 50%</t>
  </si>
  <si>
    <t>УП-05.10.2023</t>
  </si>
  <si>
    <t>Доплата 20%</t>
  </si>
  <si>
    <t>ООО "1001 КРЕПЕЖ"</t>
  </si>
  <si>
    <t>Анкерн.шпилька, анкера 121 ц</t>
  </si>
  <si>
    <t>К-109001 от 09.10.2023</t>
  </si>
  <si>
    <t>Аренда на 1 мес.контейнер 8 м3</t>
  </si>
  <si>
    <t>1984 от 09.10.2023</t>
  </si>
  <si>
    <t xml:space="preserve">Ноутбук для бух. </t>
  </si>
  <si>
    <t>4133 от 10.10.2023</t>
  </si>
  <si>
    <t>742 от 09.10.2023</t>
  </si>
  <si>
    <t>Земляной вал</t>
  </si>
  <si>
    <t xml:space="preserve">ООО "ПОЛИМЕР-СЕРВИС" </t>
  </si>
  <si>
    <t>Аренда туалета</t>
  </si>
  <si>
    <t>ООО "МОСТРАНСОТХОДЫ"</t>
  </si>
  <si>
    <t>ООО "Фирма "Техноавиа"</t>
  </si>
  <si>
    <t>Куртки зимние</t>
  </si>
  <si>
    <t>Кр-6097 от 09.10.2023</t>
  </si>
  <si>
    <t>Кр-6156 от 10.10.2023</t>
  </si>
  <si>
    <t>флиски</t>
  </si>
  <si>
    <t>Погрузчик 4СХ 2 смены</t>
  </si>
  <si>
    <t>639 от 10.10.2023</t>
  </si>
  <si>
    <t>Память для ноутбуков ПТО</t>
  </si>
  <si>
    <t>Аванс 80 %</t>
  </si>
  <si>
    <t>734 от 11.10.2023</t>
  </si>
  <si>
    <t>Усилитель GSM</t>
  </si>
  <si>
    <t>752 от 11.10.2023</t>
  </si>
  <si>
    <t>концелярия МВМ</t>
  </si>
  <si>
    <t>48088705 от 12.10.2023</t>
  </si>
  <si>
    <t>ООО "Генпоставка"</t>
  </si>
  <si>
    <t>100 м3 бетонный бой</t>
  </si>
  <si>
    <t>4078 от 12.10.2023</t>
  </si>
  <si>
    <t>270436042 от 12.10.2023</t>
  </si>
  <si>
    <t>ООО "Компания ТОИР"</t>
  </si>
  <si>
    <t>Мойка для обуви</t>
  </si>
  <si>
    <t>144 от 12.10.2023</t>
  </si>
  <si>
    <t xml:space="preserve">МВМ </t>
  </si>
  <si>
    <t>Каршаков А.</t>
  </si>
  <si>
    <t>Королев Г.</t>
  </si>
  <si>
    <t>ООО "ТОНЕРСТОР"</t>
  </si>
  <si>
    <t>Картриджи для МФУ</t>
  </si>
  <si>
    <t>ТС2304102 от 05.10.2023</t>
  </si>
  <si>
    <t>АВАНСОВЫЙ СЧЕТ</t>
  </si>
  <si>
    <t>МЦЭ01806430 от 13.10.2023</t>
  </si>
  <si>
    <t>ООО "СТД Петрович"</t>
  </si>
  <si>
    <t>ООО "100 Систем"</t>
  </si>
  <si>
    <t>Рол.платформа, касета для бум.МФУ</t>
  </si>
  <si>
    <t>800 от 13.10.2023</t>
  </si>
  <si>
    <t>50 шт жилеток</t>
  </si>
  <si>
    <t>09465 от 10.10.2023</t>
  </si>
  <si>
    <t xml:space="preserve">концелярия офис </t>
  </si>
  <si>
    <t>48198327 от 18.10.2023</t>
  </si>
  <si>
    <t xml:space="preserve">Аренда крана 1 смена </t>
  </si>
  <si>
    <t>658 от 18.10.2023</t>
  </si>
  <si>
    <t>Брендирование 50 жилетов</t>
  </si>
  <si>
    <t>Брендирование 11 курток</t>
  </si>
  <si>
    <t>270436131 от 19.10.2023</t>
  </si>
  <si>
    <t>Кабель, автоматы для бытового городка</t>
  </si>
  <si>
    <t>1035/838 от 19.10.2023</t>
  </si>
  <si>
    <t>Коршунов С.</t>
  </si>
  <si>
    <t xml:space="preserve">ООО "ПМС-К" </t>
  </si>
  <si>
    <t>67 от 23.10.2023</t>
  </si>
  <si>
    <t>Кр-6232 от 23.10.2023</t>
  </si>
  <si>
    <t xml:space="preserve">2 куртки, 2 флиски </t>
  </si>
  <si>
    <t>Кр-6591 от 24.10.2023</t>
  </si>
  <si>
    <t xml:space="preserve">1 куртки, 1 флиски </t>
  </si>
  <si>
    <t xml:space="preserve">Ноутбук для Арсеньтьева </t>
  </si>
  <si>
    <t>675 от 25.10.2023</t>
  </si>
  <si>
    <t>797 от 25.10.2023</t>
  </si>
  <si>
    <t>№ МАЭ00440847 от 17</t>
  </si>
  <si>
    <t>Материалы</t>
  </si>
  <si>
    <t>ООО "ВсеИнструменты.ру</t>
  </si>
  <si>
    <t>Захват СП 150</t>
  </si>
  <si>
    <t>ООО "СовПлим"</t>
  </si>
  <si>
    <t>ФВУ</t>
  </si>
  <si>
    <t>804 от 02.10.2023</t>
  </si>
  <si>
    <t>Поставка закрыта 100%</t>
  </si>
  <si>
    <t>Аренда экскаватора 3 смены, работа ковшом</t>
  </si>
  <si>
    <t>Аренда экскаватора 2 смены, доставка робота ковшом</t>
  </si>
  <si>
    <t xml:space="preserve">Аренда экскаватора 3 смены, </t>
  </si>
  <si>
    <t>085205 от 27.10.2023</t>
  </si>
  <si>
    <t>686 от 30.10.2023</t>
  </si>
  <si>
    <t>АВАНСОВЫЙ СЧЕТ списание средств</t>
  </si>
  <si>
    <t>Фанера, гвозди</t>
  </si>
  <si>
    <t xml:space="preserve"> МЦЭ01841019 от 30.10.2023</t>
  </si>
  <si>
    <t>48433001 от 31.10.2023</t>
  </si>
  <si>
    <t>10 б воды</t>
  </si>
  <si>
    <t>10860 от 31.10.2023</t>
  </si>
  <si>
    <t>4 журнала</t>
  </si>
  <si>
    <t>4585 от 01.11.2023</t>
  </si>
  <si>
    <t>691 от 02.11.2023</t>
  </si>
  <si>
    <t>ООО "Технониколь-Строительные системы"</t>
  </si>
  <si>
    <t>Мат. Для 121 цеха</t>
  </si>
  <si>
    <t>141905204004 от 02.11.2023</t>
  </si>
  <si>
    <t>концелярия офис</t>
  </si>
  <si>
    <t>48527800 от 03.11.2023</t>
  </si>
  <si>
    <t>1419050040005 от 03.11.2023</t>
  </si>
  <si>
    <t>ООО "ВсеИнструменты.ру"</t>
  </si>
  <si>
    <t>15175 от 03.11.2023</t>
  </si>
  <si>
    <t>Мат. Для 121 цеха грунт, эмаль</t>
  </si>
  <si>
    <t>МАЭ00467752 от 03.11.2023</t>
  </si>
  <si>
    <t>270436404 от 07.11.2023</t>
  </si>
  <si>
    <t xml:space="preserve">Бренд 50 ж 8 курток </t>
  </si>
  <si>
    <t xml:space="preserve">переработка экскаватора </t>
  </si>
  <si>
    <t>698 от 03.11.2023</t>
  </si>
  <si>
    <t>704 от 07.11.2023</t>
  </si>
  <si>
    <t xml:space="preserve">аренда экскаватора </t>
  </si>
  <si>
    <t>К-121394 от 07.11.2023</t>
  </si>
  <si>
    <t>708 от 07.11.2023</t>
  </si>
  <si>
    <t>хим анкер,саморезы</t>
  </si>
  <si>
    <t>Аренда манипулятора(вездеход) 2 смены 121ц</t>
  </si>
  <si>
    <t>Аренда крана (вездеход) 121 ц</t>
  </si>
  <si>
    <t>ООО "АВС ИНЖИНИРИНГ"</t>
  </si>
  <si>
    <t>Светильники 8 цех АБК</t>
  </si>
  <si>
    <t>23-000689 от 02.11.2023</t>
  </si>
  <si>
    <t>713 от 08.11.2023</t>
  </si>
  <si>
    <t>ООО "МЕТАЛЛСТРОЙ"</t>
  </si>
  <si>
    <t>Арматура, сетка 121 ц</t>
  </si>
  <si>
    <t>2558 от 08.11.2023</t>
  </si>
  <si>
    <t>ООО БЕТОННЫЙ ЗАВОД ПРАЙД"</t>
  </si>
  <si>
    <t>БСТ В7,5 М100 4 м3</t>
  </si>
  <si>
    <t>2912 от 08.11.2023</t>
  </si>
  <si>
    <t>АО "Хилти Дистрибьюшн ЛТД"</t>
  </si>
  <si>
    <t>928588914 от 08.11.2023</t>
  </si>
  <si>
    <t>продление аренды мус.контейнера</t>
  </si>
  <si>
    <t>2224 от 08.11.2023</t>
  </si>
  <si>
    <t xml:space="preserve">10 бут. </t>
  </si>
  <si>
    <t>Х-000184203 от 31.10.2023</t>
  </si>
  <si>
    <t>Аренда манипул (вездеход) 121 (10-11.11)</t>
  </si>
  <si>
    <t>718 от 09.11.2023</t>
  </si>
  <si>
    <t>717 от 09.11.2023</t>
  </si>
  <si>
    <t>работа Экскаватора г/м с 06.11 по 07.11 10-13.11</t>
  </si>
  <si>
    <t>719 от 09.11.2023</t>
  </si>
  <si>
    <t>Аренда крана (вездеход)  (10-11.11)</t>
  </si>
  <si>
    <t>переработка экскаватора 07.11. 7 ч</t>
  </si>
  <si>
    <t>721 от 10.11.2023</t>
  </si>
  <si>
    <t>2945 от 12.11.2023</t>
  </si>
  <si>
    <t>бетон В25 12 м3 на 121 цех</t>
  </si>
  <si>
    <t>Простой 2 часа</t>
  </si>
  <si>
    <t>48671215 от 13.11.2023</t>
  </si>
  <si>
    <t>Продление арен крана и манипул. 13-14.11</t>
  </si>
  <si>
    <t>772 от 11.11.2023</t>
  </si>
  <si>
    <t xml:space="preserve">ООО "ЖДР" </t>
  </si>
  <si>
    <t xml:space="preserve">Накладки стыковые 1Р-65 с хранения </t>
  </si>
  <si>
    <t>2414 от 10.11.2023</t>
  </si>
  <si>
    <t>Переработка экс.с 9-10.11 6ч. Работа экс.с 14-16.11</t>
  </si>
  <si>
    <t>736 от 14.11.2023</t>
  </si>
  <si>
    <t>возврат захватов СП 150</t>
  </si>
  <si>
    <t>ZAHVAT Захват для сэндвич-панелей
120 мм СП-120</t>
  </si>
  <si>
    <t>2311-100114-91027 от 16.11.2023</t>
  </si>
  <si>
    <t>бетон В25 2,5 м3 на 121 цех п ростой 3ч. В понедельник</t>
  </si>
  <si>
    <t>2993 от 16.11.2023</t>
  </si>
  <si>
    <t xml:space="preserve">Григорий </t>
  </si>
  <si>
    <t>744 от 15.11.2023</t>
  </si>
  <si>
    <t>Услуги Манипулятора везедход с люлькой за С 15 11 по 18 11;Услуги Автокрана 25ТН ВЕЗДЕХОД С 15 11 по 18 11</t>
  </si>
  <si>
    <t>работа Экскаватора гусеничного с 17 11 , 18 11, 19 11</t>
  </si>
  <si>
    <t>751 от 17.11.2023</t>
  </si>
  <si>
    <t>ООО "ЭЙ ДЖИ ТЕХНОЛОДЖИС"</t>
  </si>
  <si>
    <t>11261 от 08.11.2023</t>
  </si>
  <si>
    <t>УП-248 от 20.11.2023</t>
  </si>
  <si>
    <t>Светльники 8 цех доплата</t>
  </si>
  <si>
    <t>Защитная каска Delta Plus DIAMOND V UP, белый 10 шт.</t>
  </si>
  <si>
    <t>Услуги Автокрана 25тн вездеход за 20 11; 21 11; 22 11  Услуги Манипулятора 10\7 вездеход с люлькой за 19 11; 20 11;
21 11; 22 11; переработка Манипулятора 10\7 вездеход с люлькой за 11 11 на</t>
  </si>
  <si>
    <t>763 от 20.11.2023</t>
  </si>
  <si>
    <t>вода 3 б в офис</t>
  </si>
  <si>
    <t>Х-000197890 от 20.11.2023</t>
  </si>
  <si>
    <t>работа Экскаватора гусеничного с 20 11 , 21 11, 22 11, 23 11</t>
  </si>
  <si>
    <t>765 от 21.11.2023</t>
  </si>
  <si>
    <t>48868431 от 22.11.2023</t>
  </si>
  <si>
    <t xml:space="preserve">3,4 пути РШП 8 цех </t>
  </si>
  <si>
    <t>9660 от 22.11.2023</t>
  </si>
  <si>
    <t xml:space="preserve">1,2 пути РШП 8 цех </t>
  </si>
  <si>
    <t>ООО "БЕТОННЫЙ ЗАВОД ПРАЙД"</t>
  </si>
  <si>
    <t>Раствор В15 М200 F150 W6 П4</t>
  </si>
  <si>
    <t>3079 от 24.11.2023</t>
  </si>
  <si>
    <t>ООО "ДЭГГРУПП"</t>
  </si>
  <si>
    <t>Услуги Автокрана 25тн вездеход за 23 11; 24 11, Манипулятора 10\7 вездеход с люлькой за за 23 11; 24
11</t>
  </si>
  <si>
    <t>783 от 24.11.2023</t>
  </si>
  <si>
    <t>Экскаватора гусеничного с 24 11 по 25 11, переработка Экскаватора гусеничного на ковше с 11 11 по 20
11</t>
  </si>
  <si>
    <t>Услуги Автокрана 32тн за 27.11.2023; Услуги Автовышки 18м за 27.11.2023</t>
  </si>
  <si>
    <t>782 от 24.11.2023</t>
  </si>
  <si>
    <t>801 от 27.11.2023</t>
  </si>
  <si>
    <t>переработка Экскаватора гусеничного на ковше  с 21.11-24.11</t>
  </si>
  <si>
    <t>809 от 28.11.2023</t>
  </si>
  <si>
    <t>Герметик полиуретановый Ecoroof PU 40 (серый)</t>
  </si>
  <si>
    <t>ООО "КРОВЛЯ И ИЗОЛЯЦИЯ</t>
  </si>
  <si>
    <t>42836 от 28.11.2023</t>
  </si>
  <si>
    <t>42119 от 21.11.2023</t>
  </si>
  <si>
    <t xml:space="preserve">ФЭ 121 цех </t>
  </si>
  <si>
    <t>К-130513 от 28.11.2023</t>
  </si>
  <si>
    <t xml:space="preserve">
ООО "1001 КРЕПЕЖ"</t>
  </si>
  <si>
    <t xml:space="preserve">крепление для МК компрессорной </t>
  </si>
  <si>
    <t>ООО "СПК "Регион"</t>
  </si>
  <si>
    <t>УТ-12634 от 28.11.2023</t>
  </si>
  <si>
    <t>Метал для МК компрессорной</t>
  </si>
  <si>
    <t>823 от 30.11.2023</t>
  </si>
  <si>
    <t>Услуги Автовышки 20м за 01 12 2023</t>
  </si>
  <si>
    <t>Трубы 120х120 12 м</t>
  </si>
  <si>
    <t>17828658 от 24.11.2023</t>
  </si>
  <si>
    <t xml:space="preserve">Королев </t>
  </si>
  <si>
    <t>телевизор, 4 монитора ,4 клава, мышь</t>
  </si>
  <si>
    <t>У86-000403 от 05.12.2023</t>
  </si>
  <si>
    <t>Монитор Xiaomi 34" Mi Curved Gaming Monitor Black для Романа</t>
  </si>
  <si>
    <t>ООО "ДНС Ритейл"</t>
  </si>
  <si>
    <t>885 от 05.12.2023</t>
  </si>
  <si>
    <t>ООО «Корпоративные айти решения»</t>
  </si>
  <si>
    <t>54 от 04.12.2023</t>
  </si>
  <si>
    <t>МАЭ00507836 от01.12.2023</t>
  </si>
  <si>
    <t>ООО "ИНКОМ-СТАЛЬ"</t>
  </si>
  <si>
    <t>6491485 от 06.12.2023</t>
  </si>
  <si>
    <t>ООО "КОМУС"</t>
  </si>
  <si>
    <t>Сварочный аппарат,Маска,Костюм сварщика,эле,диск</t>
  </si>
  <si>
    <t xml:space="preserve">Вывоз контейнера </t>
  </si>
  <si>
    <t>2412 от 05.12.2023</t>
  </si>
  <si>
    <t>40435 от 06.12.2023</t>
  </si>
  <si>
    <t xml:space="preserve">Трубы водсточка, 121 цех </t>
  </si>
  <si>
    <t>75633 от 06.12.2023</t>
  </si>
  <si>
    <t>инициатор</t>
  </si>
  <si>
    <t>Юпин</t>
  </si>
  <si>
    <t>Коршунов</t>
  </si>
  <si>
    <t>Электрика</t>
  </si>
  <si>
    <t>Волков</t>
  </si>
  <si>
    <t>Филонова</t>
  </si>
  <si>
    <t>Коршаков</t>
  </si>
  <si>
    <t>6493871 от 07.12.2023</t>
  </si>
  <si>
    <t xml:space="preserve">Привязь страховающая </t>
  </si>
  <si>
    <t xml:space="preserve">Комус </t>
  </si>
  <si>
    <t>430 от 08.12.2023</t>
  </si>
  <si>
    <t>ООО "Воротные системы"</t>
  </si>
  <si>
    <t>Ворота 7 шт 8 цех</t>
  </si>
  <si>
    <t>не вся поставка, нет труб 3 м 12 шт</t>
  </si>
  <si>
    <t>Простой 1 час</t>
  </si>
  <si>
    <t>3079 от24.11.2023</t>
  </si>
  <si>
    <t>Простой 2 час</t>
  </si>
  <si>
    <t>ООО "ПромПанель"</t>
  </si>
  <si>
    <t xml:space="preserve">Сэндвич панели компрессрорная </t>
  </si>
  <si>
    <t>1931 от 05.12.2023</t>
  </si>
  <si>
    <t>Аванс от счета 80%</t>
  </si>
  <si>
    <t>Аванс от чсета 50%</t>
  </si>
  <si>
    <t>Аванс руб.</t>
  </si>
  <si>
    <t>остаток</t>
  </si>
  <si>
    <t xml:space="preserve">Аванс </t>
  </si>
  <si>
    <t>УТ-13134 от 12.12.2023</t>
  </si>
  <si>
    <t>Арматура А-3ф12 1,3т 8 цех компрессорная</t>
  </si>
  <si>
    <t>ООО "ВЕРОНА"</t>
  </si>
  <si>
    <t>Новая Вышка-тура 2,0 х 2,0 - 10 Секций, высота 12,4 м</t>
  </si>
  <si>
    <t>Ворота в 121 цех и ФЭ</t>
  </si>
  <si>
    <t>720 от 14.12.2023</t>
  </si>
  <si>
    <t>975/020975   от 15.12.2023</t>
  </si>
  <si>
    <t>ООО "ТД "Электротехмонтаж" ЭТМ</t>
  </si>
  <si>
    <t>Выключатель автоматический трехполюсный 63А C DX3-E 6кА</t>
  </si>
  <si>
    <t>Услуги Автокрана 25тн за 15 12 и 18 12 нап объекте: Мытищи</t>
  </si>
  <si>
    <t xml:space="preserve">картридж лазерный Cactus CSP-CF259A </t>
  </si>
  <si>
    <t>№ 928 от 18.12.202</t>
  </si>
  <si>
    <t xml:space="preserve">Картридж лазерный Cactus CSP-CF259A черный (3000стр.) для HP LJ M304/M404/MFP M428 </t>
  </si>
  <si>
    <t>920 от 18.12.2023</t>
  </si>
  <si>
    <t>Самовывоз</t>
  </si>
  <si>
    <t>Шевчук</t>
  </si>
  <si>
    <t>Королев</t>
  </si>
  <si>
    <t>БСГ В12.5 М150 F50 W4 П4 (Раствор) ПМД -5 Доставка</t>
  </si>
  <si>
    <t>3261 от 18</t>
  </si>
  <si>
    <t>остаток руб</t>
  </si>
  <si>
    <t xml:space="preserve">Тент тарпаулин Изостронг 115 г/кв.м 6х8 м </t>
  </si>
  <si>
    <t>10263 от 19.12.2023</t>
  </si>
  <si>
    <t>Королев,  Коршаков</t>
  </si>
  <si>
    <t>МАЭ00532085 от 19.12.2023</t>
  </si>
  <si>
    <t>№ 99 от 18.12.2023</t>
  </si>
  <si>
    <t>Болты,М16,гайки, бюпель</t>
  </si>
  <si>
    <t>К-139787 от 19.12.2023</t>
  </si>
  <si>
    <t>ФЭ для СП компрессорной, крепеж</t>
  </si>
  <si>
    <t>2010 от 19.12.2023</t>
  </si>
  <si>
    <t>фиксатор арм. Диски шлифовальные</t>
  </si>
  <si>
    <t>2312-100118-99189 от 20.12.2023</t>
  </si>
  <si>
    <t>Услуги Автокрана 25тн за 21 12  на объекте: Мытищи</t>
  </si>
  <si>
    <t>953 от 20.12.2023</t>
  </si>
  <si>
    <t xml:space="preserve">Коршаков </t>
  </si>
  <si>
    <t>БЗ-3300 от 21.12.2023</t>
  </si>
  <si>
    <t xml:space="preserve">Бетон В25 М350 П4 W6 F150 </t>
  </si>
  <si>
    <t xml:space="preserve">Юпин </t>
  </si>
  <si>
    <t>Компрессорная</t>
  </si>
  <si>
    <t>Елена В. Ледова &lt;e.ledova@stmwater.ru&gt;</t>
  </si>
  <si>
    <t>ООО"ПОЛИМЕР-СЕРВИС"</t>
  </si>
  <si>
    <t>Аренда Мобильных Туалетных Кабин за январь 2024 г. Адрес: улица Колонцова, 4с114, Мытищи</t>
  </si>
  <si>
    <t>5491 от 25.12.2023</t>
  </si>
  <si>
    <t xml:space="preserve">ООО "КОМУС" </t>
  </si>
  <si>
    <t>Комус, сейф в офис</t>
  </si>
  <si>
    <t xml:space="preserve">49639243 от 09.01.2024 </t>
  </si>
  <si>
    <t>ООО "ОРЕХСПЕЦТЕХ"</t>
  </si>
  <si>
    <t>Услуга аренды техники Автокран 25т за
период 06.01.24-08.01.24 (М.О. Г. МЫТИЩИ
ул. Колонцова 4)</t>
  </si>
  <si>
    <t>№ 18 от 09.01.2024</t>
  </si>
  <si>
    <t>Юпин А.</t>
  </si>
  <si>
    <t>22 от 11.01.2024</t>
  </si>
  <si>
    <t>Услуги Манипулятора 10/7 за 10,12.01.2024</t>
  </si>
  <si>
    <t>Услуги Манипулятора 10/7</t>
  </si>
  <si>
    <t>21 от 11.01.2024</t>
  </si>
  <si>
    <t>ИП Григоряк В.И.</t>
  </si>
  <si>
    <t>Нанесение на сигнальные жилеты</t>
  </si>
  <si>
    <t>41 от 11.01.2024</t>
  </si>
  <si>
    <t>Коршаков А</t>
  </si>
  <si>
    <t xml:space="preserve">расходные материалы 8 цех </t>
  </si>
  <si>
    <t xml:space="preserve"> МАЭ00011628 от 16.01.2024</t>
  </si>
  <si>
    <t>Авансовый платеж</t>
  </si>
  <si>
    <t>МАЭ00011697 от 16.01.2024</t>
  </si>
  <si>
    <t>ИП Сакара Игорь Александрович</t>
  </si>
  <si>
    <t>Табличка из оргстекла, с 4 дистанционными держателями</t>
  </si>
  <si>
    <t>1397 от 16.01.2024</t>
  </si>
  <si>
    <t>Бусел Е</t>
  </si>
  <si>
    <t>Доставка воды 10 б для МВМ</t>
  </si>
  <si>
    <t>000005424 от 16.01.2024</t>
  </si>
  <si>
    <t>000005423 от 16.01.2024</t>
  </si>
  <si>
    <t xml:space="preserve">порча 7 бытылок </t>
  </si>
  <si>
    <t xml:space="preserve">ООО "ПромПанель" </t>
  </si>
  <si>
    <t>СП для 8 цеха</t>
  </si>
  <si>
    <t>58 от 16.01.2024</t>
  </si>
  <si>
    <t>Волков Р</t>
  </si>
  <si>
    <t>Комус для МВМ</t>
  </si>
  <si>
    <t>49911528 от 22.01.2024</t>
  </si>
  <si>
    <t xml:space="preserve">Дверь (компрессорная) </t>
  </si>
  <si>
    <t>62 от 26.12.2023</t>
  </si>
  <si>
    <t>Аренда Мобильных Туалетных Кабин за февраль 2024</t>
  </si>
  <si>
    <t>ООО "ПОЛИМЕР-СЕРВИС"</t>
  </si>
  <si>
    <t>5530 от 26.01.2024</t>
  </si>
  <si>
    <t>53 от 29.01.2024</t>
  </si>
  <si>
    <t>Персональный компьютер CITS 200695565
mATX/ H510M-HDV/M.2 SE/SSD 512GB/DRAM
8GB DDR4/Core i5 10400/Deepcool THETA 20
/PLUS 450W</t>
  </si>
  <si>
    <t>ООО «Профлаг»</t>
  </si>
  <si>
    <t xml:space="preserve">Флаги 3 шт. для МВМ с доставкой </t>
  </si>
  <si>
    <t>454 от 31.01.2024</t>
  </si>
  <si>
    <t xml:space="preserve"> 114 от 31.01.2024</t>
  </si>
  <si>
    <t>Аренда контейнера (месяц) за январь 2024 г.</t>
  </si>
  <si>
    <t>67 от 22.01.2024</t>
  </si>
  <si>
    <t>Вывоз отходов (IV-Vкласс)8 м3 груз-ть до 1т</t>
  </si>
  <si>
    <t>OОО «ВсеИнструменты.ру»</t>
  </si>
  <si>
    <t xml:space="preserve">Рециркулятор закрытого типа, Штангенциркуль цифровой </t>
  </si>
  <si>
    <t>2402-272638-71982 от 01.02.2024</t>
  </si>
  <si>
    <t xml:space="preserve">ООО "ВЗМК" </t>
  </si>
  <si>
    <t xml:space="preserve">Спец. №2 МК 8 цех </t>
  </si>
  <si>
    <t>163 от 28.12.2023</t>
  </si>
  <si>
    <t>вывоз отходы после снятия топпинга с пола 8 цеха</t>
  </si>
  <si>
    <t>149 от 06.02.2024</t>
  </si>
  <si>
    <t>Шинкарем М</t>
  </si>
  <si>
    <t xml:space="preserve">7 ворот 8 цех </t>
  </si>
  <si>
    <t>34 от 05.02.2024</t>
  </si>
  <si>
    <t>Опорный элемент цоколя ФИУ6х85х2000 (ОЦ-01-БЦ-2)</t>
  </si>
  <si>
    <t>71 от 06.02.2024</t>
  </si>
  <si>
    <t>ООО "СтройГид плюс"</t>
  </si>
  <si>
    <t>Номер заказа МАЭ00038525</t>
  </si>
  <si>
    <t>Тент 2 шт., хомуты, трос</t>
  </si>
  <si>
    <t>Кофемашина Thomson CF20M01</t>
  </si>
  <si>
    <t>№ 1535403356/S002 от 08.02.2024</t>
  </si>
  <si>
    <t>ООО "МВМ"</t>
  </si>
  <si>
    <t xml:space="preserve"> № 202 от 12.02.2024</t>
  </si>
  <si>
    <t>ИП Симонян Армине Григорьевна</t>
  </si>
  <si>
    <t>Полог брезентовый ОП 4 х 8 м. с люверсами</t>
  </si>
  <si>
    <t>453 от 07.02.2024</t>
  </si>
  <si>
    <t>Александр Пашкин +7 (910) 916-33-35 a.pashkin.stroygid@mail.ru</t>
  </si>
  <si>
    <t>ООО "БНК Строительные Материалы"</t>
  </si>
  <si>
    <t>Саморез для сэндвич панелей,Анкерный болт 8х80 мм R-XPT-HD-08080/15</t>
  </si>
  <si>
    <t>125 от 09.02.2024</t>
  </si>
  <si>
    <t>БНК Строительные Материалы &lt;info@bnksm.ru&gt; +7(495)721-87-99</t>
  </si>
  <si>
    <t>Брезент &lt;tenti@brezent.su&gt; Алик. +7 (495) 585-72-60 +7 (925) 585-72-60</t>
  </si>
  <si>
    <t>№ 83 от 06.02.2024</t>
  </si>
  <si>
    <t>Контакты поставщика</t>
  </si>
  <si>
    <t>примечание</t>
  </si>
  <si>
    <t>Картриджи для штаба</t>
  </si>
  <si>
    <t>забрал Коршунов С</t>
  </si>
  <si>
    <t>т N 0VT/3245054/50385415 от 14.02.2024</t>
  </si>
  <si>
    <t>комус в офис</t>
  </si>
  <si>
    <t>Филонова Е</t>
  </si>
  <si>
    <t xml:space="preserve"> 000022532 от 13.02.2024</t>
  </si>
  <si>
    <t>Вода в штаб 9 бутылок</t>
  </si>
  <si>
    <t>01713 от 16.02.2024</t>
  </si>
  <si>
    <t>50 жилетов</t>
  </si>
  <si>
    <t>Услуги манипулятора 16.02.2024</t>
  </si>
  <si>
    <t>147 от 16.02.2024</t>
  </si>
  <si>
    <t>Коршаков А.</t>
  </si>
  <si>
    <t>Землной вал</t>
  </si>
  <si>
    <t xml:space="preserve">0VT/3245054/50457272 от 19.02.2024 </t>
  </si>
  <si>
    <t>Комус в штаб</t>
  </si>
  <si>
    <t>Вывоз отходов (IV-Vкласс) 20 м3 груз-ть до 10т</t>
  </si>
  <si>
    <t>№ 224 от 19.02.2024</t>
  </si>
  <si>
    <t>№ Ю6806 от 19.02.2024</t>
  </si>
  <si>
    <t>Шевчук К.</t>
  </si>
  <si>
    <t>ООО СТК "КРАУС"</t>
  </si>
  <si>
    <t xml:space="preserve">Модульные здания </t>
  </si>
  <si>
    <t>у № ЦБ-7090 от 19.02.2024</t>
  </si>
  <si>
    <t xml:space="preserve">Анкер болт 10х100 </t>
  </si>
  <si>
    <t>ООО "Мир Крепежа ТД"</t>
  </si>
  <si>
    <t>Юпин А</t>
  </si>
  <si>
    <t>Уголок 75х75х5 ст3сп/пс5 дл.6м</t>
  </si>
  <si>
    <t>УТ-1364 от 19</t>
  </si>
  <si>
    <t>Уплатнительная лента</t>
  </si>
  <si>
    <t>№ МАЭ00049537 от 16.02.2024</t>
  </si>
  <si>
    <t>Шинкарев М</t>
  </si>
  <si>
    <t>ПП ворота 8 цех</t>
  </si>
  <si>
    <t>59№20.02.2024</t>
  </si>
  <si>
    <t>АО "НТПК"</t>
  </si>
  <si>
    <t>1059 от 19.02.2024</t>
  </si>
  <si>
    <t xml:space="preserve">Рельсы Р-65 НТ260, L-12,5 м (19 шт.)Прокладка ЦП-328 ЦП-153 Болт стыковой М27х160 в сборе  </t>
  </si>
  <si>
    <t xml:space="preserve"> ГРИГОРЯК ВАСИЛИЙ ИВАНОВИЧ</t>
  </si>
  <si>
    <t>брендирование 50 жилетов</t>
  </si>
  <si>
    <t xml:space="preserve"> 390 от 20.02.2024</t>
  </si>
  <si>
    <t>0VT/3245054/50500787 от 20.02.2024</t>
  </si>
  <si>
    <t>МЦЭ00094230 от 11.03 2024 г.</t>
  </si>
  <si>
    <t>zakaz.rcc@petrovich.ru</t>
  </si>
  <si>
    <t>МАЭ00077390</t>
  </si>
  <si>
    <t>лента уплотнительная</t>
  </si>
  <si>
    <t>за счет предоплаты</t>
  </si>
  <si>
    <t>полиэтиленовая 80 мкм Черная 100</t>
  </si>
  <si>
    <t>2403-250065-48440 от 14.03.2024</t>
  </si>
  <si>
    <t>Шинкарев М.</t>
  </si>
  <si>
    <t>Арголит, скотч, стрэ</t>
  </si>
  <si>
    <t>МАЭ00080206</t>
  </si>
  <si>
    <t>предоплата</t>
  </si>
  <si>
    <t>№ 450 от 15 марта 2024</t>
  </si>
  <si>
    <t>ООО "ГЕРМОИЗОЛ"</t>
  </si>
  <si>
    <t>ОГНЕТИТАН‐ГТО, Герметик</t>
  </si>
  <si>
    <t>Саморез STALMAX LSP-W 4,2х19 (RAL 9003</t>
  </si>
  <si>
    <t>Дверь противопожарная EI30, двустворчатая, 1500х2100,
доводчик, цвет серый</t>
  </si>
  <si>
    <t>ООО"Воротные системы"</t>
  </si>
  <si>
    <t>15 от 13.03.2024</t>
  </si>
  <si>
    <t>ТЕХНОЛАЙТ ЭКСТРА max 11% компрессия 1200х600х50 мм</t>
  </si>
  <si>
    <t>ООО "КРОВЛЯ И ИЗОЛЯЦИЯ"</t>
  </si>
  <si>
    <t>7281 от 19.03.2024</t>
  </si>
  <si>
    <t>ФЭ для ПП стены 8 цех</t>
  </si>
  <si>
    <t>№ 7045 от 15.03.2024</t>
  </si>
  <si>
    <t>К-30747 от 15.03.2024</t>
  </si>
  <si>
    <t>50978158 от 19.03.2024</t>
  </si>
  <si>
    <t xml:space="preserve">Комус в офис </t>
  </si>
  <si>
    <t>Вывоз отходов КГМ (IV-Vкласс) 8 м3, груз-ть до 2т 3 шт. Вывоз отходов КГМ (IV-Vкласс) 20м3, груз-сть до 10 т. 2 шт.</t>
  </si>
  <si>
    <t>№ 411 от 20.03.2024</t>
  </si>
  <si>
    <t>Швеллер горячекатаный 16 6 м</t>
  </si>
  <si>
    <t>МАЭ00090237 от 21</t>
  </si>
  <si>
    <t>207 от 21.03.2024</t>
  </si>
  <si>
    <t>Картридж лазерный Cactus CSP-CF259A черный
(3000стр.) для HP LJ M304/M404/MFP M428</t>
  </si>
  <si>
    <t>Услуги Автовышки 16м за 21 03 2024 на объекте: Мытищи</t>
  </si>
  <si>
    <t>313 от 21.03.2024</t>
  </si>
  <si>
    <t>Комус МВМ</t>
  </si>
  <si>
    <t>51066675 от 25.03.2024</t>
  </si>
  <si>
    <t>000044704 от 25.03.2024</t>
  </si>
  <si>
    <t>Вода в офис 3 б.</t>
  </si>
  <si>
    <t>Филонова Е.</t>
  </si>
  <si>
    <t>задолженность по акту сверки</t>
  </si>
  <si>
    <t>336 от 27.03.2024</t>
  </si>
  <si>
    <t>остаток руб.</t>
  </si>
  <si>
    <t>Вода питьевая"Источник Старо-Мытищинский" негазированная 18,9 л.</t>
  </si>
  <si>
    <t>000046778 от 27.03.2024</t>
  </si>
  <si>
    <t>Доп крепеж для СП</t>
  </si>
  <si>
    <t>МАЭ00100114 от 28.03.2024</t>
  </si>
  <si>
    <t>самовывоз</t>
  </si>
  <si>
    <t>Автомат газированной воды серии "Исток", модель М-150СБ</t>
  </si>
  <si>
    <t>АО "Московский завод торгового оборудования"</t>
  </si>
  <si>
    <t>№ 418 от 29.03.2024</t>
  </si>
  <si>
    <t>Аренда Мобильных Туалетных Кабин за апрель 2024 г. Адрес: улица Колонцова, 4с114, Мытищи</t>
  </si>
  <si>
    <t>6539 от 26.03.2024</t>
  </si>
  <si>
    <t>Резинокорд 417 цех 4 шт по 10,37 м</t>
  </si>
  <si>
    <t>53 от 26.03.2024</t>
  </si>
  <si>
    <t>АО "А.МИЛЛЕР"</t>
  </si>
  <si>
    <t>Шевчук К</t>
  </si>
  <si>
    <t>Fasty Анкер-клин man 6x40 оцинк 1127064AM</t>
  </si>
  <si>
    <t>2404-280780-84608 от 01.04.2024</t>
  </si>
  <si>
    <t>Светильник светодиодный ДБО-L1-20-4K-IP20 20W 4000К TOKOV ELECTRIC</t>
  </si>
  <si>
    <t>19746 от 1.04.2024</t>
  </si>
  <si>
    <t>ООО "Компания ВДЛ</t>
  </si>
  <si>
    <t xml:space="preserve">Двери ПП 3 шт 8 цех </t>
  </si>
  <si>
    <t>11 от 02.04.2024</t>
  </si>
  <si>
    <t>доплата 20% 03.04.2024</t>
  </si>
  <si>
    <t>Возврат 165000</t>
  </si>
  <si>
    <t>Услуги Манипулятора 10/7 за 04 04 2024 на объекте: Мытищи</t>
  </si>
  <si>
    <t>381 от 03.04.2024</t>
  </si>
  <si>
    <t>Аренда контейнера (месяц) за апрель 2024 г. И Аренда контейнера (месяц) за апрель 2024 г.</t>
  </si>
  <si>
    <t>535 от 03.04.2024</t>
  </si>
  <si>
    <t>ДВП (древесно-волокнистая плита) 3,2х1220х2745 мм</t>
  </si>
  <si>
    <t>МАЭ00115589 от 08.04.2024</t>
  </si>
  <si>
    <t>401 от 08.04.2024</t>
  </si>
  <si>
    <t>Услуги поливомоечной машины с 09 04 2024 по 12 04 2024 на объекте: Мытищи 5 смены</t>
  </si>
  <si>
    <t>1763 от 08.04.2024</t>
  </si>
  <si>
    <t>ООО "ТОРГОВЫЙ ДОМ "ГРАНИТ"</t>
  </si>
  <si>
    <t>Баннер по индивидуальному макету</t>
  </si>
  <si>
    <t>51358606 от 08.04.2024</t>
  </si>
  <si>
    <t xml:space="preserve">Жилет Portwest C470, желтый 20 шт. </t>
  </si>
  <si>
    <t>04096 от 09.04.2024</t>
  </si>
  <si>
    <t xml:space="preserve">Земляной вал </t>
  </si>
  <si>
    <t>ООО"ЭЙ ДЖИ ТЕХНОЛОДЖИС"</t>
  </si>
  <si>
    <t>oleg.stepanov@ag-technologies.ru</t>
  </si>
  <si>
    <t>Уголок горячекатаный 75х75х5
мм 6 м</t>
  </si>
  <si>
    <t>МАЭ00117983 от 09.04.2024</t>
  </si>
  <si>
    <t>ООО "ИКС"</t>
  </si>
  <si>
    <t>Подкладка МКС-043 ЖБР-65Д,Клемма пружинная Skl-21,Прокладка регулировочная МКС-048-01</t>
  </si>
  <si>
    <t>21 от 11.04.2024</t>
  </si>
  <si>
    <t>info@npkkps.ru</t>
  </si>
  <si>
    <t>411-0002 от 11.04.2024</t>
  </si>
  <si>
    <t>a7406020@mail.ru моб. 8966 175 3421 Валентина</t>
  </si>
  <si>
    <t>411-0006 от 11.04.2024</t>
  </si>
  <si>
    <t>ООО«ГЛАВПРОКАТ»</t>
  </si>
  <si>
    <t>Аренда / Пылесос 3000 Вт, 40л / Дастпром ПП-220/40.3-3 / 1 шт</t>
  </si>
  <si>
    <t>Транспортные услуги при ввозе/вывозе на объект</t>
  </si>
  <si>
    <t>ИП Абрамов Евгений Юрьевич</t>
  </si>
  <si>
    <t>0411-317 от 11.04.2024</t>
  </si>
  <si>
    <t>ООО «НПО «СОЮЗ»</t>
  </si>
  <si>
    <t>Светильник светодиодный СОЮЗ 23-20/1-67(36В)</t>
  </si>
  <si>
    <t>НПО СОЮЗ - Александра &lt;101@npo-soyuz.ru&gt;</t>
  </si>
  <si>
    <t>Нанесение на сигнальные жилеты клиента</t>
  </si>
  <si>
    <t>ИП Григоряк
Василий Иванович</t>
  </si>
  <si>
    <t>951 от 12.04.2024</t>
  </si>
  <si>
    <t>Наталья Афанасьева &lt;an@germoizol.ru&gt;</t>
  </si>
  <si>
    <t>695 от 15.04.2024</t>
  </si>
  <si>
    <t>К-45968 от 15.04.2024</t>
  </si>
  <si>
    <t>Анкер клин Саморез DIN 7504K 4,8х32</t>
  </si>
  <si>
    <t>Жанна m37 Матыщук &lt;m37@1001krep.ru&gt;</t>
  </si>
  <si>
    <t>11177 от 16.04.2024</t>
  </si>
  <si>
    <t>ООО"КРОВЛЯ И ИЗОЛЯЦИЯ"</t>
  </si>
  <si>
    <t xml:space="preserve">Дозаказ ФЭ ПП стена 8 цех </t>
  </si>
  <si>
    <t>Кровля и Изоляция Елена
+7 915 123-88-58</t>
  </si>
  <si>
    <t>416-0002 от 16.04.2024</t>
  </si>
  <si>
    <t>Продление аренды 2х пылесосов до 19.04.2024</t>
  </si>
  <si>
    <t>№ 127 от 10.04.2024</t>
  </si>
  <si>
    <t>Обрезка ПП ворот 8 цех Доп работы</t>
  </si>
  <si>
    <t>Подсистема крепления профлиста 8 цех</t>
  </si>
  <si>
    <t>М-2095 от 16.04.2024</t>
  </si>
  <si>
    <t>ООО "Альтернатива"</t>
  </si>
  <si>
    <t>Внесен остаток 16.04.2024</t>
  </si>
  <si>
    <t>№ СИУП-013015 от 16.04.2024</t>
  </si>
  <si>
    <t>Профлист фасад 8 цех</t>
  </si>
  <si>
    <t>ООО "Стил Икс"</t>
  </si>
  <si>
    <t>Максим &lt;maxim-s76@mail.ru&gt;</t>
  </si>
  <si>
    <t>Зиновкин Иван Петрович &lt;zinovkin@alt-msk.ru&gt;</t>
  </si>
  <si>
    <t xml:space="preserve"> +7 915 211-51-75 Пестова Юлия &lt;eco-fence@yandex.ru&gt; Александра Сидорова &lt;eco-fence@yandex.ru&gt;</t>
  </si>
  <si>
    <t>51521770 от 17.04.2024</t>
  </si>
  <si>
    <t>Вывоз отходов КГМ (IV-Vкласс) 8 м3, груз-ть до 2т 4 шт. и 20м3, груз-сть до 10 т 1 шт.</t>
  </si>
  <si>
    <t>621 от 18.04.2024</t>
  </si>
  <si>
    <t>Транспортные услуги при ввозена объект пылесоса</t>
  </si>
  <si>
    <t>№ 418-0004 от 18.04.2024</t>
  </si>
  <si>
    <t>№ 418-0006 от 18.04.2024</t>
  </si>
  <si>
    <t xml:space="preserve">Продление аренды пылесосов </t>
  </si>
  <si>
    <t>Краска фасадная Текс Профи
акриловая база А белая 9 л колер, валик</t>
  </si>
  <si>
    <t>МАЭ00136241 от 22.04.2024</t>
  </si>
  <si>
    <t>МАЭ00136411 от 22.04.2024</t>
  </si>
  <si>
    <t>Шинкарем М.</t>
  </si>
  <si>
    <t xml:space="preserve">Каски, жилеты 20 шт. перчатки. </t>
  </si>
  <si>
    <t>663 от 23.04.2024</t>
  </si>
  <si>
    <t>ООО "РТИ-СЕРВИС Столица»</t>
  </si>
  <si>
    <t>Уплотнительный профиль для гаражных ворот. Верхний.
80028</t>
  </si>
  <si>
    <t>ОП1630 от 23.04.2024</t>
  </si>
  <si>
    <t>204 Менеджер &lt;204@rti-service.ru&gt; Муравьев АндрейКомпания РТИ-СЕРВИСТел.: 8(499)704-22-77 доб. 4204</t>
  </si>
  <si>
    <t>423-0002 от 23.04.2024</t>
  </si>
  <si>
    <t>Продление аренды пылесосов на 2 суток</t>
  </si>
  <si>
    <t>Лента конв.300-3-ТК-200-2-3/0 НБ</t>
  </si>
  <si>
    <t>ООО «ППК «КОМТЕХ»</t>
  </si>
  <si>
    <t>2161/2024 от 24.04.2024</t>
  </si>
  <si>
    <t>gon.comrti@yandex.ru т. 89916397975 Оксана</t>
  </si>
  <si>
    <t>Анкер-шуруп HUS 6x100,Анкер-шуруп HUS4-H 10x150 и  Анкер-шуруп HUS4-H 10x150</t>
  </si>
  <si>
    <t>Khardin, Alexander &lt;alexander.khardin@hilti.com&gt;</t>
  </si>
  <si>
    <t>ИП Шварц Александр Юрьевич</t>
  </si>
  <si>
    <t>заправка картриджа LJ M304/M404/MFP M428</t>
  </si>
  <si>
    <t>498 от 20.04.2024</t>
  </si>
  <si>
    <t>Т . 84957407551 Земляной Вал д. 64, стр.2</t>
  </si>
  <si>
    <t xml:space="preserve">отказ Коршаков </t>
  </si>
  <si>
    <t>На согласовании</t>
  </si>
  <si>
    <t>0VT/3245054/51691468 от 26.04.2024</t>
  </si>
  <si>
    <t>2404-289581-32825 от 26.04.2024</t>
  </si>
  <si>
    <t>OОО «ВсеИнструменты.ру»,</t>
  </si>
  <si>
    <t>ЗУБР Профессионал Усиленный
двуручный заклепочник 390 мм, 2.4 -
6.4 мм 311971</t>
  </si>
  <si>
    <t>МАЭ00143379 от 26.04.2024</t>
  </si>
  <si>
    <t xml:space="preserve">Крепления резины для ворот </t>
  </si>
  <si>
    <t xml:space="preserve">ФЭ 8 цех </t>
  </si>
  <si>
    <t>13557 от 03.05.2024</t>
  </si>
  <si>
    <t>Задолженность согласно акту сверки</t>
  </si>
  <si>
    <t>616 от 13.05.2024</t>
  </si>
  <si>
    <t>0VT/3245054/51929834 от 15.05.2024</t>
  </si>
  <si>
    <t>КОМУС в офис</t>
  </si>
  <si>
    <t>Выезд специалиста на экспертную оценку</t>
  </si>
  <si>
    <t>ИП Плахотнюк Андрей Анатольевич</t>
  </si>
  <si>
    <t>42 от 13.05.2024</t>
  </si>
  <si>
    <t>Компания Служим Окнам &lt;contact@remontokon-mo.ru&gt; +7 925 736-00-77</t>
  </si>
  <si>
    <t>ООО ПК"ММ"</t>
  </si>
  <si>
    <t>Сэндвич панели, дозаказ</t>
  </si>
  <si>
    <t>17054/01 от 17.05.2024</t>
  </si>
  <si>
    <t>переработка Автовышки 16м за 16 05 на объекте: Мытищи</t>
  </si>
  <si>
    <t>664 от 21 мая 2024</t>
  </si>
  <si>
    <t>Услуги Автовышки 16м за 16 05 и 17 05 на объекте: Мытищи</t>
  </si>
  <si>
    <t>655 от 17 мая 2024</t>
  </si>
  <si>
    <t>Аренда Мобильных Туалетных Кабин за июнь 2024 г. по адресу: г.
Мытищи, улица Колонцова, 4</t>
  </si>
  <si>
    <t>7521 от 21 Мая 2024</t>
  </si>
  <si>
    <t>7 500.00</t>
  </si>
  <si>
    <t>Волков Р.</t>
  </si>
  <si>
    <t>Транспортировка 1 контейнера бытовых и производственные Возмещение за размещение отходов сверх установленной
нормы
отходов (ПО), (IV-Vкласс)</t>
  </si>
  <si>
    <t>874 от 22 мая 2024</t>
  </si>
  <si>
    <t>контактное лицо принявшее груз/технику</t>
  </si>
  <si>
    <t>контактное лицо принявше груз/технику</t>
  </si>
  <si>
    <t>Гаяна т.89624610540   Рукаводитель Марина +7 (921) 423-63-43 98@metallmoment.ru</t>
  </si>
  <si>
    <t>Дозаказ 21.420 м2</t>
  </si>
  <si>
    <t>737 от 23.05.2024</t>
  </si>
  <si>
    <t>901 от 27 мая 2024</t>
  </si>
  <si>
    <t>Возврат</t>
  </si>
  <si>
    <t>Gigant Пленка полиэтиленовая
3м*100м, 120 мкм PF-06</t>
  </si>
  <si>
    <t>2405-247008-70641 от «30» мая 2024 года</t>
  </si>
  <si>
    <t>Транспортировка 1 контейнера бытовых и производственные
отходов (ПО), (IV-Vкласс) Возмещение за размещение отходов сверх установленной
нормы 0,4 т</t>
  </si>
  <si>
    <t>940 от 30 мая 2024</t>
  </si>
  <si>
    <t>2405-271248-74767 от «31» мая 2024</t>
  </si>
  <si>
    <t>Centek Сплит-система инвертор для штаба
CT-65FDC09</t>
  </si>
  <si>
    <t>Услуги Манипулятора 10/7 за 31 05 2024 на объекте: Мытищи и 01 06 2024 на объекте: Мытищи</t>
  </si>
  <si>
    <t>715 от 31 мая 2024</t>
  </si>
  <si>
    <t>Услуги Манипулятора 10/7 за 02 06 2024 на объекте: Мытищи</t>
  </si>
  <si>
    <t>716 от 03 июня 2024</t>
  </si>
  <si>
    <t>Услуги Манипулятора 10/7 за 06.06 2024 на объекте: Мытищи</t>
  </si>
  <si>
    <t>758 от 07 июня 2024</t>
  </si>
  <si>
    <t>переработка Манипулятора 10/7 за 01.02 06 2024 на объекте: Мытищи 2часа</t>
  </si>
  <si>
    <t>Коршакав А.</t>
  </si>
  <si>
    <t>N 0VT/3245054/52322208 от 05.06.2024</t>
  </si>
  <si>
    <t>710 от 03 июня 2024</t>
  </si>
  <si>
    <t>Заказ Комус в офис</t>
  </si>
  <si>
    <t xml:space="preserve"> №0VT/3245054/52420313 от 11.06.2024</t>
  </si>
  <si>
    <t>Вода питьевая"Источник Старо-Мытищинский" негазированная 10 бут18,9 л.</t>
  </si>
  <si>
    <t>000087793 от 07.06.2024</t>
  </si>
  <si>
    <t>Транспортировка 1 контейнера бытовых и производственные
отходов (ПО), (IV-Vкласс) 2 шт. Возмещение за размещение отходов сверх установленной нормы 0,8 т.</t>
  </si>
  <si>
    <t>1052 от 18 июня 2024</t>
  </si>
  <si>
    <t>07-15.06.2024</t>
  </si>
  <si>
    <t>Жилет сигнальный
светоотражающий 52-56
желтый</t>
  </si>
  <si>
    <t>МЩЭ00223692 от 18 июня 2024</t>
  </si>
  <si>
    <t>Новогиреевская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</si>
  <si>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</si>
  <si>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166 от 17.06.2024</t>
  </si>
  <si>
    <t xml:space="preserve">Коломна </t>
  </si>
  <si>
    <t>Арсеньев Д.</t>
  </si>
  <si>
    <t>ИП Григоряк В. А</t>
  </si>
  <si>
    <t>1401 от 18 июня 2024</t>
  </si>
  <si>
    <t>1993 от 19 июня 2024</t>
  </si>
  <si>
    <t>Секция "СПО"-ГФ 20х20 мм., сетка 100х100 мм. 1600х2000 мм. Баннер по индивидуальному макету цвет желтый, ЭКОНОМ 23 шт. с доставкой</t>
  </si>
  <si>
    <t>ООО"Фабрика Окон",</t>
  </si>
  <si>
    <t>871486-ФО8 от 19 июня 2024</t>
  </si>
  <si>
    <t>Изделия и услуги по договору №871486-Фо8 от 17 июня 2024</t>
  </si>
  <si>
    <t>Путято Виталий &lt;v.putyato@fabrikon.ru&gt;   hl121@fabrikon.ru</t>
  </si>
  <si>
    <t>1063 от 19 июня 2024</t>
  </si>
  <si>
    <t>Изменение проекта, доплата 30000</t>
  </si>
  <si>
    <t>Денисова Ирина Александровна &lt;denisova@a-miller.ru&gt;</t>
  </si>
  <si>
    <t>Аренда контейнера (месяц) за май 2024 г 2 шт.</t>
  </si>
  <si>
    <t>Дмитри А.</t>
  </si>
  <si>
    <t>Дмитрий А.</t>
  </si>
  <si>
    <t>Неустойка за отмену автомобиля для погрузки</t>
  </si>
  <si>
    <t>171 от 19 июня 2024</t>
  </si>
  <si>
    <t xml:space="preserve">РШП для переездов в Коломенском </t>
  </si>
  <si>
    <t>5329 от 20 июня 2024</t>
  </si>
  <si>
    <t>Услуги Манипулятора 10/7 за 15.06 2024 на объекте: Мытищи</t>
  </si>
  <si>
    <t>823 от 21 июня 2024</t>
  </si>
  <si>
    <t>991 от 06 июня 2024</t>
  </si>
  <si>
    <t>Транспортировка 1 контейнера бытовых и производственные 1 шт.  Возмещение за размещение отходов сверх установленной  Нормы отходов (ПО), (IV-Vкласс) 1,2т.</t>
  </si>
  <si>
    <t>ООО "ТД Электротехмонтаж"</t>
  </si>
  <si>
    <t>Лоток, крышка лотка, крепеж</t>
  </si>
  <si>
    <t>975/0201837 от 24.06.2024</t>
  </si>
  <si>
    <t>переработка Манипулятора 10/7 за 15 06 2024 на объекте: Мытищи</t>
  </si>
  <si>
    <t>847 от 24 июня 2024</t>
  </si>
  <si>
    <t>ЭТМ Евгения Химки +7 916 060-54-45</t>
  </si>
  <si>
    <t>ООО "ГК "Флаги и Штоки"</t>
  </si>
  <si>
    <t>флагшток 6м из анодированного алюминия 2 шт.</t>
  </si>
  <si>
    <t>Ирина Ходченкова &lt;ihod@flagishtoki.ru&gt;  +7(903)158-83-69</t>
  </si>
  <si>
    <t>Услуги Манипулятора 5/3 за 24 06 2024 на объекте: Мытищи -Коломна 9 ч. Пробег 200 км.</t>
  </si>
  <si>
    <t>856 от 25 июня 2024</t>
  </si>
  <si>
    <t>№ 309 от 25 июня 2024</t>
  </si>
  <si>
    <t>Юлия Еврозабор +7 915 211-51-75 eco-fence@yandex.ru</t>
  </si>
  <si>
    <t>Аренда Мобильных Туалетных Кабин за июль 2024 г. по адресу: г.Мытищи, улица Колонцова, 4с114</t>
  </si>
  <si>
    <t>8073 от 01 Июля 2024</t>
  </si>
  <si>
    <t>ожидание 09.07.2024</t>
  </si>
  <si>
    <t>Транспортные расходы Глебовское-Коломна-Глебовское</t>
  </si>
  <si>
    <t>Коломна</t>
  </si>
  <si>
    <t>Веденников</t>
  </si>
  <si>
    <t>Диагностика водонагревателя</t>
  </si>
  <si>
    <t>000103172 от 04.07.2024</t>
  </si>
  <si>
    <t>Шинкарев</t>
  </si>
  <si>
    <t>194 от 09 июля 2024</t>
  </si>
  <si>
    <t>Балка прижимная Аl.БПР-3 (3000х400х400) 2 шт.
Балка прижимная A1 .БПР-4 (4000х400х400) 2 шт 
Для резинокорда</t>
  </si>
  <si>
    <t>РШП Коломна</t>
  </si>
  <si>
    <t>5748 от 10 июля 2024</t>
  </si>
  <si>
    <t>Ремонт водонагревателя</t>
  </si>
  <si>
    <t>000104533 от 08.07.2024</t>
  </si>
  <si>
    <t>Аванс 50% 11.07.2024</t>
  </si>
  <si>
    <t>190 от 05 июля 2024</t>
  </si>
  <si>
    <t>Транспортировка 1 контейнера бытовых и производственные отходов (ПО), (IV-Vкласс) 1шт.  Возмещение за размещение отходов сверх установленной
нормы 1,88 т.</t>
  </si>
  <si>
    <t>1233 от 12 июля 2024</t>
  </si>
  <si>
    <t>Изделия и услуги по договору №859085-ФО8 от 16 июля 2024 дозаказ 1 стеклопакета 8 цех</t>
  </si>
  <si>
    <t>ООО"Фабрика Окон"</t>
  </si>
  <si>
    <t>859085 от 16 июля 2024</t>
  </si>
  <si>
    <t>"С Т Дом "Петрович"</t>
  </si>
  <si>
    <t>Материалы для подключения автоматов газ. Вода 8 цех</t>
  </si>
  <si>
    <t>МЕЭ00285326 от 16 июля 2024</t>
  </si>
  <si>
    <t>JEMIX Насос измельчитель STP-250 2 шт.
для душа 250 Вт, Производ. 80л/мин.
87611</t>
  </si>
  <si>
    <t>2407-262830-04839 от «16» июля 2024</t>
  </si>
  <si>
    <t>Земляной Вал</t>
  </si>
  <si>
    <t>0VT/3245054/53010143 от 16.07.2024</t>
  </si>
  <si>
    <t>Комус в офис</t>
  </si>
  <si>
    <t>1143 от 19 июля 2024</t>
  </si>
  <si>
    <t>Замок врезной (газ. Вода)</t>
  </si>
  <si>
    <t>АО "МЗТО"</t>
  </si>
  <si>
    <t>Вода питьевая"Источник Старо-Мытищинский" негазированная
18,9 л.</t>
  </si>
  <si>
    <t>000112250 от 18.07.2024</t>
  </si>
  <si>
    <t>0VT/3245054/53102530 от 22.07.2024</t>
  </si>
  <si>
    <t>Комус в МВМ</t>
  </si>
  <si>
    <t>Картридж HP CF259 X (совместимый, без чипа)</t>
  </si>
  <si>
    <t>ИП Белоусов Лев Александрович</t>
  </si>
  <si>
    <t>694 от 23 Июля 2024</t>
  </si>
  <si>
    <t>209 от 24 uюля 2024</t>
  </si>
  <si>
    <t>Резинокордовый 2,18м. печ:еходный переход на &gt;tdб шпалы без
узла крепления, КБ, рельс Р-65</t>
  </si>
  <si>
    <t>Родион/Дмитрий</t>
  </si>
  <si>
    <t>Дмитрий</t>
  </si>
  <si>
    <t>Брус деревянный L= 4,5</t>
  </si>
  <si>
    <t>6661 от 30 июля 2024</t>
  </si>
  <si>
    <t>Аренда контейнера (месяц) за июль 2024 г.</t>
  </si>
  <si>
    <t>1391 от 02 августа 2024</t>
  </si>
  <si>
    <t>Аренда Мобильных Туалетных Кабин за август 2024 г. по адресу: г.
Мытищи, улица Колонцова, 4с114</t>
  </si>
  <si>
    <t>06 Августа 2024</t>
  </si>
  <si>
    <t>ИП КОВАЛЕВА ЕКАТЕРИНА АЛЕКСАНДРОВНА</t>
  </si>
  <si>
    <t>Регулировка окон 8 цех</t>
  </si>
  <si>
    <t>234 от 07 августа 2024</t>
  </si>
  <si>
    <t>7 926 816-73-08 Оконный сервис</t>
  </si>
  <si>
    <t>0VT/3245054/53483985 от 13.08.2024</t>
  </si>
  <si>
    <t>ООО "Кактус-Трейд"</t>
  </si>
  <si>
    <t>Лазерный картридж Cactus CSP-CF259A (HP 59A) черный для HP (3'000 стр.)</t>
  </si>
  <si>
    <t xml:space="preserve">Офис </t>
  </si>
  <si>
    <t>517865 от 13 августа 2024</t>
  </si>
  <si>
    <t>Дмитрий Решетов &lt;dr@cactus-trade.ru&gt; Телефон 8(495)256-00-07 доб 1010</t>
  </si>
  <si>
    <t>238 от 13 августа 2024</t>
  </si>
  <si>
    <t>Транспортировка 1 контейнера бытовых и производственные
отходов (ПО), (IV-Vкласс)</t>
  </si>
  <si>
    <t>ООО "МОСТРАНСОТХОДЫ</t>
  </si>
  <si>
    <t>1505 от 16 августа 2024 г.</t>
  </si>
  <si>
    <t>N 0VT/3245054/53611685 от 20.08.2024</t>
  </si>
  <si>
    <t>0VT/3245054/53737524 от 27.08.2024</t>
  </si>
  <si>
    <t>Евгения</t>
  </si>
  <si>
    <t>Услуги Манипулятора 10/7 за 20 08 2024 на объекте: Мытищи 9 ч.</t>
  </si>
  <si>
    <t>1407 от 29 августа 2024</t>
  </si>
  <si>
    <t>ООО «КМЦ»</t>
  </si>
  <si>
    <t xml:space="preserve">ФЭ для обрамления ворот 8 цех </t>
  </si>
  <si>
    <t>30002473 от 30.08.2024</t>
  </si>
  <si>
    <t>Фомина Оксана 8-925-866-17-16 fo@kmc-1.ru</t>
  </si>
  <si>
    <t>Аренда Мобильных Туалетных Кабин за сентябрь 2024 г. по адресу: г.Мытищи, улица Колонцова, 4с114</t>
  </si>
  <si>
    <t>9249 от 01 Сентября 2024</t>
  </si>
  <si>
    <t>Столбик гибкий 750мм с комплектом крепежа ГОСТ
32843-2014 Ustun</t>
  </si>
  <si>
    <t>ООО «РЫВОК»</t>
  </si>
  <si>
    <t>klopov@ryvok.ru    ватс 7 939 900-75-30
~Владислав</t>
  </si>
  <si>
    <t>Водонагреватель в аренде</t>
  </si>
  <si>
    <t>000135228 от 05.09.2024</t>
  </si>
  <si>
    <t>АО "А.Миллер"</t>
  </si>
  <si>
    <t>резинокордный настил на ЖБ шпалу 6.5 м.</t>
  </si>
  <si>
    <t>Арсеньев</t>
  </si>
  <si>
    <t>Аренда контейнера (месяц) за август 2024 г.</t>
  </si>
  <si>
    <t>1703 от 10 сентября 2024</t>
  </si>
  <si>
    <t>4466 от 11.09.2024</t>
  </si>
  <si>
    <t>289 от 18 сентября 2024</t>
  </si>
  <si>
    <t>ИП ЛУТЦЕВ НИКОЛАЙ НИКОЛАЕВИЧ</t>
  </si>
  <si>
    <t>Аренда минивена 3 дня</t>
  </si>
  <si>
    <t>ООО "АЛЬЯНС"</t>
  </si>
  <si>
    <t>Раренда 3х номеров 2 суток Новочеркасск</t>
  </si>
  <si>
    <t>459/06-2024 от 2409.2024</t>
  </si>
  <si>
    <t>9103460627 от 23 сентября 2024</t>
  </si>
  <si>
    <t>Отель Платов &lt;booking@hotel-platov.ru&gt;</t>
  </si>
  <si>
    <t>7 961 697-77-96 полина</t>
  </si>
  <si>
    <t xml:space="preserve">Продление аренды минивена </t>
  </si>
  <si>
    <t>9103460629 от 26 сентября 2024</t>
  </si>
  <si>
    <t>ООО "Сантехкомплект"</t>
  </si>
  <si>
    <t>Утепление труб</t>
  </si>
  <si>
    <t>18212884/SA от 03.10.2024</t>
  </si>
  <si>
    <t>07.10.202408.10.2024</t>
  </si>
  <si>
    <t>Материал для кровли</t>
  </si>
  <si>
    <t>МАЭ00409857 от 04 октября 2024</t>
  </si>
  <si>
    <t>1857 от 02.11.24</t>
  </si>
  <si>
    <t>Отработал 1 смену</t>
  </si>
  <si>
    <t>Услуги Экскаватора колесного за 03 11 и 04 11 на объекте:Мытищи колонцова 4, доставка 2 смены</t>
  </si>
  <si>
    <t>APEXCOOL Кулер для воды 07 LD
серебристый с черным 3540156</t>
  </si>
  <si>
    <t>andrejj.anisimov@vseinstrumenti.ru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</si>
</sst>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center"/>
    </xf>
    <xf numFmtId="14" fontId="0" fillId="0" borderId="0" xfId="0" applyNumberFormat="1"/>
    <xf numFmtId="43" fontId="2" fillId="0" borderId="0" xfId="1" applyFont="1"/>
    <xf numFmtId="0" fontId="2" fillId="0" borderId="2" xfId="0" applyFont="1" applyBorder="1"/>
    <xf numFmtId="0" fontId="0" fillId="0" borderId="2" xfId="0" applyBorder="1"/>
    <xf numFmtId="0" fontId="0" fillId="3" borderId="1" xfId="0" applyFill="1" applyBorder="1"/>
    <xf numFmtId="14" fontId="0" fillId="3" borderId="1" xfId="0" applyNumberFormat="1" applyFill="1" applyBorder="1"/>
    <xf numFmtId="43" fontId="0" fillId="3" borderId="1" xfId="1" applyFont="1" applyFill="1" applyBorder="1"/>
    <xf numFmtId="0" fontId="0" fillId="4" borderId="1" xfId="0" applyFill="1" applyBorder="1"/>
    <xf numFmtId="14" fontId="0" fillId="4" borderId="1" xfId="0" applyNumberFormat="1" applyFill="1" applyBorder="1"/>
    <xf numFmtId="43" fontId="0" fillId="4" borderId="1" xfId="1" applyFont="1" applyFill="1" applyBorder="1"/>
    <xf numFmtId="0" fontId="0" fillId="5" borderId="1" xfId="0" applyFill="1" applyBorder="1"/>
    <xf numFmtId="0" fontId="0" fillId="6" borderId="1" xfId="0" applyFill="1" applyBorder="1"/>
    <xf numFmtId="14" fontId="0" fillId="6" borderId="1" xfId="0" applyNumberFormat="1" applyFill="1" applyBorder="1"/>
    <xf numFmtId="43" fontId="0" fillId="6" borderId="1" xfId="1" applyFont="1" applyFill="1" applyBorder="1"/>
    <xf numFmtId="0" fontId="0" fillId="7" borderId="1" xfId="0" applyFill="1" applyBorder="1"/>
    <xf numFmtId="14" fontId="0" fillId="7" borderId="1" xfId="0" applyNumberFormat="1" applyFill="1" applyBorder="1"/>
    <xf numFmtId="43" fontId="0" fillId="7" borderId="1" xfId="1" applyFont="1" applyFill="1" applyBorder="1"/>
    <xf numFmtId="0" fontId="0" fillId="8" borderId="1" xfId="0" applyFill="1" applyBorder="1"/>
    <xf numFmtId="14" fontId="0" fillId="8" borderId="1" xfId="0" applyNumberFormat="1" applyFill="1" applyBorder="1"/>
    <xf numFmtId="43" fontId="0" fillId="8" borderId="1" xfId="1" applyFont="1" applyFill="1" applyBorder="1"/>
    <xf numFmtId="43" fontId="0" fillId="2" borderId="1" xfId="1" applyFont="1" applyFill="1" applyBorder="1"/>
    <xf numFmtId="43" fontId="0" fillId="0" borderId="1" xfId="1" applyFont="1" applyFill="1" applyBorder="1"/>
    <xf numFmtId="0" fontId="0" fillId="9" borderId="1" xfId="0" applyFill="1" applyBorder="1"/>
    <xf numFmtId="14" fontId="0" fillId="9" borderId="1" xfId="0" applyNumberFormat="1" applyFill="1" applyBorder="1"/>
    <xf numFmtId="0" fontId="0" fillId="10" borderId="1" xfId="0" applyFill="1" applyBorder="1"/>
    <xf numFmtId="14" fontId="0" fillId="10" borderId="1" xfId="0" applyNumberFormat="1" applyFill="1" applyBorder="1"/>
    <xf numFmtId="43" fontId="0" fillId="10" borderId="1" xfId="1" applyFont="1" applyFill="1" applyBorder="1"/>
    <xf numFmtId="43" fontId="0" fillId="9" borderId="1" xfId="1" applyFont="1" applyFill="1" applyBorder="1"/>
    <xf numFmtId="164" fontId="0" fillId="0" borderId="0" xfId="0" applyNumberFormat="1"/>
    <xf numFmtId="0" fontId="0" fillId="0" borderId="3" xfId="0" applyBorder="1" applyAlignment="1">
      <alignment horizontal="center"/>
    </xf>
    <xf numFmtId="43" fontId="2" fillId="0" borderId="0" xfId="0" applyNumberFormat="1" applyFont="1"/>
    <xf numFmtId="0" fontId="0" fillId="11" borderId="1" xfId="0" applyFill="1" applyBorder="1"/>
    <xf numFmtId="14" fontId="0" fillId="11" borderId="1" xfId="0" applyNumberFormat="1" applyFill="1" applyBorder="1"/>
    <xf numFmtId="43" fontId="0" fillId="11" borderId="1" xfId="1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12" borderId="1" xfId="0" applyFill="1" applyBorder="1"/>
    <xf numFmtId="14" fontId="0" fillId="12" borderId="1" xfId="0" applyNumberFormat="1" applyFill="1" applyBorder="1"/>
    <xf numFmtId="14" fontId="3" fillId="12" borderId="1" xfId="0" applyNumberFormat="1" applyFont="1" applyFill="1" applyBorder="1"/>
    <xf numFmtId="43" fontId="0" fillId="12" borderId="1" xfId="1" applyFont="1" applyFill="1" applyBorder="1"/>
    <xf numFmtId="14" fontId="0" fillId="0" borderId="1" xfId="0" applyNumberFormat="1" applyFill="1" applyBorder="1"/>
    <xf numFmtId="0" fontId="0" fillId="0" borderId="2" xfId="0" applyFill="1" applyBorder="1"/>
    <xf numFmtId="43" fontId="0" fillId="13" borderId="1" xfId="1" applyFont="1" applyFill="1" applyBorder="1"/>
    <xf numFmtId="0" fontId="0" fillId="13" borderId="1" xfId="0" applyFill="1" applyBorder="1"/>
    <xf numFmtId="14" fontId="0" fillId="13" borderId="1" xfId="0" applyNumberFormat="1" applyFill="1" applyBorder="1"/>
    <xf numFmtId="0" fontId="0" fillId="14" borderId="1" xfId="0" applyFill="1" applyBorder="1"/>
    <xf numFmtId="14" fontId="0" fillId="14" borderId="1" xfId="0" applyNumberFormat="1" applyFill="1" applyBorder="1"/>
    <xf numFmtId="43" fontId="0" fillId="14" borderId="1" xfId="1" applyFont="1" applyFill="1" applyBorder="1"/>
    <xf numFmtId="0" fontId="0" fillId="0" borderId="1" xfId="0" applyBorder="1" applyAlignment="1">
      <alignment horizontal="center" vertical="center"/>
    </xf>
    <xf numFmtId="0" fontId="0" fillId="15" borderId="1" xfId="0" applyFill="1" applyBorder="1"/>
    <xf numFmtId="14" fontId="0" fillId="15" borderId="1" xfId="0" applyNumberFormat="1" applyFill="1" applyBorder="1"/>
    <xf numFmtId="43" fontId="0" fillId="15" borderId="1" xfId="1" applyFont="1" applyFill="1" applyBorder="1"/>
    <xf numFmtId="0" fontId="3" fillId="0" borderId="1" xfId="0" applyFont="1" applyBorder="1"/>
    <xf numFmtId="4" fontId="0" fillId="0" borderId="1" xfId="0" applyNumberFormat="1" applyBorder="1"/>
    <xf numFmtId="0" fontId="0" fillId="0" borderId="1" xfId="0" applyFill="1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4" fontId="0" fillId="0" borderId="1" xfId="0" applyNumberFormat="1" applyFill="1" applyBorder="1"/>
    <xf numFmtId="4" fontId="0" fillId="3" borderId="1" xfId="0" applyNumberFormat="1" applyFill="1" applyBorder="1"/>
    <xf numFmtId="4" fontId="0" fillId="0" borderId="2" xfId="0" applyNumberFormat="1" applyFill="1" applyBorder="1"/>
    <xf numFmtId="0" fontId="0" fillId="0" borderId="0" xfId="0" applyAlignment="1">
      <alignment horizontal="center" vertical="center"/>
    </xf>
    <xf numFmtId="0" fontId="0" fillId="16" borderId="1" xfId="0" applyFill="1" applyBorder="1"/>
    <xf numFmtId="4" fontId="0" fillId="16" borderId="1" xfId="0" applyNumberFormat="1" applyFill="1" applyBorder="1"/>
    <xf numFmtId="0" fontId="0" fillId="17" borderId="1" xfId="0" applyFill="1" applyBorder="1"/>
    <xf numFmtId="14" fontId="0" fillId="17" borderId="1" xfId="0" applyNumberFormat="1" applyFill="1" applyBorder="1"/>
    <xf numFmtId="4" fontId="0" fillId="17" borderId="1" xfId="0" applyNumberFormat="1" applyFill="1" applyBorder="1"/>
    <xf numFmtId="0" fontId="3" fillId="3" borderId="1" xfId="0" applyFont="1" applyFill="1" applyBorder="1"/>
    <xf numFmtId="0" fontId="0" fillId="0" borderId="2" xfId="0" applyFill="1" applyBorder="1" applyAlignment="1">
      <alignment horizontal="center" vertical="center" wrapText="1"/>
    </xf>
    <xf numFmtId="0" fontId="0" fillId="16" borderId="4" xfId="0" applyFill="1" applyBorder="1"/>
    <xf numFmtId="0" fontId="0" fillId="17" borderId="4" xfId="0" applyFill="1" applyBorder="1"/>
    <xf numFmtId="0" fontId="0" fillId="0" borderId="5" xfId="0" applyBorder="1" applyAlignment="1">
      <alignment horizontal="center" vertical="center"/>
    </xf>
    <xf numFmtId="0" fontId="0" fillId="0" borderId="5" xfId="0" applyFill="1" applyBorder="1"/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4" xfId="0" applyBorder="1"/>
    <xf numFmtId="43" fontId="0" fillId="17" borderId="1" xfId="1" applyFont="1" applyFill="1" applyBorder="1"/>
    <xf numFmtId="0" fontId="0" fillId="0" borderId="5" xfId="0" applyFill="1" applyBorder="1" applyAlignment="1">
      <alignment wrapText="1"/>
    </xf>
    <xf numFmtId="0" fontId="0" fillId="16" borderId="1" xfId="0" applyFill="1" applyBorder="1" applyAlignment="1">
      <alignment wrapText="1"/>
    </xf>
    <xf numFmtId="0" fontId="0" fillId="17" borderId="1" xfId="0" applyFill="1" applyBorder="1" applyAlignment="1">
      <alignment wrapText="1"/>
    </xf>
    <xf numFmtId="0" fontId="0" fillId="0" borderId="0" xfId="0" applyAlignment="1">
      <alignment wrapText="1"/>
    </xf>
    <xf numFmtId="164" fontId="0" fillId="0" borderId="1" xfId="0" applyNumberFormat="1" applyBorder="1"/>
    <xf numFmtId="14" fontId="0" fillId="5" borderId="1" xfId="0" applyNumberFormat="1" applyFill="1" applyBorder="1"/>
    <xf numFmtId="4" fontId="0" fillId="5" borderId="1" xfId="0" applyNumberFormat="1" applyFill="1" applyBorder="1"/>
    <xf numFmtId="164" fontId="0" fillId="3" borderId="1" xfId="0" applyNumberFormat="1" applyFill="1" applyBorder="1"/>
    <xf numFmtId="0" fontId="0" fillId="0" borderId="0" xfId="0" applyAlignment="1">
      <alignment horizontal="center"/>
    </xf>
    <xf numFmtId="0" fontId="0" fillId="17" borderId="1" xfId="0" applyNumberFormat="1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0" fillId="0" borderId="0" xfId="0" applyBorder="1"/>
    <xf numFmtId="14" fontId="0" fillId="0" borderId="0" xfId="0" applyNumberFormat="1" applyBorder="1"/>
    <xf numFmtId="43" fontId="0" fillId="0" borderId="5" xfId="1" applyFont="1" applyFill="1" applyBorder="1"/>
    <xf numFmtId="0" fontId="0" fillId="18" borderId="1" xfId="0" applyFill="1" applyBorder="1" applyAlignment="1">
      <alignment horizontal="center"/>
    </xf>
    <xf numFmtId="0" fontId="0" fillId="18" borderId="1" xfId="0" applyFill="1" applyBorder="1"/>
    <xf numFmtId="14" fontId="0" fillId="18" borderId="1" xfId="0" applyNumberFormat="1" applyFill="1" applyBorder="1"/>
    <xf numFmtId="43" fontId="0" fillId="18" borderId="1" xfId="1" applyFont="1" applyFill="1" applyBorder="1"/>
    <xf numFmtId="164" fontId="0" fillId="18" borderId="1" xfId="0" applyNumberFormat="1" applyFill="1" applyBorder="1"/>
    <xf numFmtId="0" fontId="0" fillId="0" borderId="4" xfId="0" applyBorder="1" applyAlignment="1">
      <alignment horizontal="center" vertical="center" wrapText="1"/>
    </xf>
    <xf numFmtId="0" fontId="0" fillId="2" borderId="4" xfId="0" applyFill="1" applyBorder="1"/>
    <xf numFmtId="14" fontId="0" fillId="2" borderId="1" xfId="0" applyNumberFormat="1" applyFill="1" applyBorder="1"/>
    <xf numFmtId="0" fontId="4" fillId="0" borderId="1" xfId="2" applyBorder="1"/>
    <xf numFmtId="0" fontId="0" fillId="0" borderId="1" xfId="0" applyBorder="1" applyAlignment="1">
      <alignment horizontal="center" wrapText="1"/>
    </xf>
    <xf numFmtId="0" fontId="0" fillId="19" borderId="1" xfId="0" applyFill="1" applyBorder="1" applyAlignment="1">
      <alignment horizontal="center"/>
    </xf>
    <xf numFmtId="0" fontId="0" fillId="19" borderId="1" xfId="0" applyFill="1" applyBorder="1"/>
    <xf numFmtId="14" fontId="0" fillId="19" borderId="1" xfId="0" applyNumberFormat="1" applyFill="1" applyBorder="1"/>
    <xf numFmtId="43" fontId="0" fillId="19" borderId="1" xfId="1" applyFont="1" applyFill="1" applyBorder="1"/>
    <xf numFmtId="164" fontId="0" fillId="19" borderId="1" xfId="0" applyNumberFormat="1" applyFill="1" applyBorder="1"/>
    <xf numFmtId="4" fontId="2" fillId="0" borderId="0" xfId="0" applyNumberFormat="1" applyFont="1"/>
    <xf numFmtId="43" fontId="2" fillId="0" borderId="1" xfId="1" applyFont="1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 applyAlignment="1">
      <alignment wrapText="1"/>
    </xf>
    <xf numFmtId="4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2" applyFill="1" applyBorder="1"/>
    <xf numFmtId="0" fontId="0" fillId="20" borderId="1" xfId="0" applyFill="1" applyBorder="1" applyAlignment="1">
      <alignment horizontal="center"/>
    </xf>
    <xf numFmtId="0" fontId="0" fillId="20" borderId="1" xfId="0" applyFill="1" applyBorder="1"/>
    <xf numFmtId="0" fontId="0" fillId="20" borderId="1" xfId="0" applyFill="1" applyBorder="1" applyAlignment="1">
      <alignment wrapText="1"/>
    </xf>
    <xf numFmtId="14" fontId="0" fillId="20" borderId="1" xfId="0" applyNumberFormat="1" applyFill="1" applyBorder="1"/>
    <xf numFmtId="43" fontId="0" fillId="20" borderId="1" xfId="1" applyFont="1" applyFill="1" applyBorder="1"/>
    <xf numFmtId="0" fontId="4" fillId="20" borderId="1" xfId="2" applyFill="1" applyBorder="1"/>
    <xf numFmtId="0" fontId="0" fillId="0" borderId="1" xfId="0" applyBorder="1" applyAlignment="1"/>
    <xf numFmtId="0" fontId="0" fillId="21" borderId="1" xfId="0" applyFill="1" applyBorder="1" applyAlignment="1">
      <alignment horizontal="center"/>
    </xf>
    <xf numFmtId="0" fontId="0" fillId="21" borderId="1" xfId="0" applyFill="1" applyBorder="1"/>
    <xf numFmtId="0" fontId="0" fillId="21" borderId="1" xfId="0" applyFill="1" applyBorder="1" applyAlignment="1">
      <alignment wrapText="1"/>
    </xf>
    <xf numFmtId="14" fontId="0" fillId="21" borderId="1" xfId="0" applyNumberFormat="1" applyFill="1" applyBorder="1"/>
    <xf numFmtId="43" fontId="0" fillId="21" borderId="1" xfId="1" applyFont="1" applyFill="1" applyBorder="1"/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0" fontId="0" fillId="2" borderId="1" xfId="0" applyFill="1" applyBorder="1" applyAlignment="1">
      <alignment wrapText="1"/>
    </xf>
    <xf numFmtId="4" fontId="0" fillId="2" borderId="1" xfId="0" applyNumberFormat="1" applyFill="1" applyBorder="1"/>
    <xf numFmtId="43" fontId="3" fillId="0" borderId="1" xfId="1" applyFont="1" applyBorder="1"/>
    <xf numFmtId="43" fontId="0" fillId="0" borderId="0" xfId="1" applyFont="1"/>
    <xf numFmtId="14" fontId="0" fillId="0" borderId="1" xfId="1" applyNumberFormat="1" applyFont="1" applyBorder="1"/>
    <xf numFmtId="43" fontId="0" fillId="0" borderId="1" xfId="1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2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gon.comrti@yandex.ru%20&#1090;.%2089916397975%20&#1054;&#1082;&#1089;&#1072;&#1085;&#1072;" TargetMode="External"/><Relationship Id="rId2" Type="http://schemas.openxmlformats.org/officeDocument/2006/relationships/hyperlink" Target="mailto:info@npkkps.ru" TargetMode="External"/><Relationship Id="rId1" Type="http://schemas.openxmlformats.org/officeDocument/2006/relationships/hyperlink" Target="mailto:a7406020@mail.ru%20&#1084;&#1086;&#1073;.%208966%20175%203421%20&#1042;&#1072;&#1083;&#1077;&#1085;&#1090;&#1080;&#1085;&#1072;" TargetMode="External"/><Relationship Id="rId4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mailto:klopov@ryvok.ru%20%20%20%20&#1074;&#1072;&#1090;&#1089;%207%20939%20900-75-30~&#1042;&#1083;&#1072;&#1076;&#1080;&#1089;&#1083;&#1072;&#1074;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mailto:andrejj.anisimov@vseinstrumenti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zakaz.rcc@petrovich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0FFD6-6005-4A5D-AA42-21F4B89CFE4E}">
  <dimension ref="A1:K1048563"/>
  <sheetViews>
    <sheetView workbookViewId="0">
      <selection activeCell="B15" sqref="B15"/>
    </sheetView>
  </sheetViews>
  <sheetFormatPr defaultRowHeight="14.4" x14ac:dyDescent="0.3"/>
  <cols>
    <col min="2" max="2" width="26.77734375" customWidth="1"/>
    <col min="3" max="3" width="29.6640625" customWidth="1"/>
    <col min="4" max="4" width="21.6640625" customWidth="1"/>
    <col min="5" max="5" width="15.44140625" customWidth="1"/>
    <col min="6" max="6" width="15.33203125" customWidth="1"/>
    <col min="7" max="7" width="20.5546875" customWidth="1"/>
    <col min="8" max="8" width="16.88671875" customWidth="1"/>
    <col min="9" max="9" width="13.77734375" customWidth="1"/>
    <col min="10" max="10" width="19.44140625" customWidth="1"/>
    <col min="11" max="11" width="16" customWidth="1"/>
  </cols>
  <sheetData>
    <row r="1" spans="1:11" ht="43.2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19" t="s">
        <v>55</v>
      </c>
      <c r="K1" s="119" t="s">
        <v>42</v>
      </c>
    </row>
    <row r="2" spans="1:11" x14ac:dyDescent="0.3">
      <c r="A2" s="5">
        <v>1</v>
      </c>
      <c r="B2" s="2" t="s">
        <v>17</v>
      </c>
      <c r="C2" s="2" t="s">
        <v>9</v>
      </c>
      <c r="D2" s="2" t="s">
        <v>5</v>
      </c>
      <c r="E2" s="3">
        <v>45105</v>
      </c>
      <c r="F2" s="3">
        <v>45107</v>
      </c>
      <c r="G2" s="2" t="s">
        <v>8</v>
      </c>
      <c r="H2" s="2" t="s">
        <v>6</v>
      </c>
      <c r="I2" s="4">
        <v>107700</v>
      </c>
      <c r="J2" s="2"/>
      <c r="K2" s="2"/>
    </row>
    <row r="3" spans="1:11" x14ac:dyDescent="0.3">
      <c r="A3" s="5">
        <v>2</v>
      </c>
      <c r="B3" s="2" t="s">
        <v>18</v>
      </c>
      <c r="C3" s="2" t="s">
        <v>10</v>
      </c>
      <c r="D3" s="2" t="s">
        <v>11</v>
      </c>
      <c r="E3" s="3">
        <v>45105</v>
      </c>
      <c r="F3" s="3">
        <v>45110</v>
      </c>
      <c r="G3" s="2" t="s">
        <v>8</v>
      </c>
      <c r="H3" s="2" t="s">
        <v>6</v>
      </c>
      <c r="I3" s="4">
        <v>980</v>
      </c>
      <c r="J3" s="2"/>
      <c r="K3" s="2"/>
    </row>
    <row r="4" spans="1:11" x14ac:dyDescent="0.3">
      <c r="A4" s="5">
        <v>3</v>
      </c>
      <c r="B4" s="2" t="s">
        <v>43</v>
      </c>
      <c r="C4" s="2" t="s">
        <v>44</v>
      </c>
      <c r="D4" s="2" t="s">
        <v>53</v>
      </c>
      <c r="E4" s="3">
        <v>45136</v>
      </c>
      <c r="F4" s="3">
        <v>45110</v>
      </c>
      <c r="G4" s="2" t="s">
        <v>27</v>
      </c>
      <c r="H4" s="2" t="s">
        <v>54</v>
      </c>
      <c r="I4" s="4">
        <v>5500</v>
      </c>
      <c r="J4" s="2"/>
      <c r="K4" s="2"/>
    </row>
    <row r="5" spans="1:11" x14ac:dyDescent="0.3">
      <c r="A5" s="5">
        <v>4</v>
      </c>
      <c r="B5" s="2" t="s">
        <v>28</v>
      </c>
      <c r="C5" s="2" t="s">
        <v>29</v>
      </c>
      <c r="D5" s="2" t="s">
        <v>30</v>
      </c>
      <c r="E5" s="3">
        <v>45107</v>
      </c>
      <c r="F5" s="3">
        <v>45111</v>
      </c>
      <c r="G5" s="2" t="s">
        <v>8</v>
      </c>
      <c r="H5" s="2" t="s">
        <v>6</v>
      </c>
      <c r="I5" s="4">
        <v>1500</v>
      </c>
      <c r="J5" s="2" t="s">
        <v>80</v>
      </c>
      <c r="K5" s="2"/>
    </row>
    <row r="6" spans="1:11" x14ac:dyDescent="0.3">
      <c r="A6" s="5">
        <v>5</v>
      </c>
      <c r="B6" s="2" t="s">
        <v>24</v>
      </c>
      <c r="C6" s="2" t="s">
        <v>25</v>
      </c>
      <c r="D6" s="2" t="s">
        <v>26</v>
      </c>
      <c r="E6" s="3">
        <v>45110</v>
      </c>
      <c r="F6" s="3">
        <v>45113</v>
      </c>
      <c r="G6" s="2" t="s">
        <v>27</v>
      </c>
      <c r="H6" s="2" t="s">
        <v>40</v>
      </c>
      <c r="I6" s="4">
        <v>45612</v>
      </c>
      <c r="J6" s="2" t="s">
        <v>81</v>
      </c>
      <c r="K6" s="2"/>
    </row>
    <row r="7" spans="1:11" x14ac:dyDescent="0.3">
      <c r="A7" s="5">
        <v>6</v>
      </c>
      <c r="B7" s="2" t="s">
        <v>17</v>
      </c>
      <c r="C7" s="2" t="s">
        <v>13</v>
      </c>
      <c r="D7" s="2" t="s">
        <v>14</v>
      </c>
      <c r="E7" s="3">
        <v>45082</v>
      </c>
      <c r="F7" s="3">
        <v>45117</v>
      </c>
      <c r="G7" s="2" t="s">
        <v>8</v>
      </c>
      <c r="H7" s="2" t="s">
        <v>6</v>
      </c>
      <c r="I7" s="4">
        <v>28500</v>
      </c>
      <c r="J7" s="2"/>
      <c r="K7" s="2"/>
    </row>
    <row r="8" spans="1:11" x14ac:dyDescent="0.3">
      <c r="A8" s="5">
        <v>7</v>
      </c>
      <c r="B8" s="2" t="s">
        <v>15</v>
      </c>
      <c r="C8" s="2" t="s">
        <v>16</v>
      </c>
      <c r="D8" s="2" t="s">
        <v>19</v>
      </c>
      <c r="E8" s="3">
        <v>45082</v>
      </c>
      <c r="F8" s="3">
        <v>45117</v>
      </c>
      <c r="G8" s="2" t="s">
        <v>20</v>
      </c>
      <c r="H8" s="2" t="s">
        <v>21</v>
      </c>
      <c r="I8" s="4">
        <v>9000</v>
      </c>
      <c r="J8" s="2"/>
      <c r="K8" s="2"/>
    </row>
    <row r="9" spans="1:11" x14ac:dyDescent="0.3">
      <c r="A9" s="5">
        <v>8</v>
      </c>
      <c r="B9" s="2" t="s">
        <v>17</v>
      </c>
      <c r="C9" s="2" t="s">
        <v>22</v>
      </c>
      <c r="D9" s="2" t="s">
        <v>23</v>
      </c>
      <c r="E9" s="3">
        <v>45117</v>
      </c>
      <c r="F9" s="3">
        <v>45124</v>
      </c>
      <c r="G9" s="2" t="s">
        <v>8</v>
      </c>
      <c r="H9" s="2" t="s">
        <v>6</v>
      </c>
      <c r="I9" s="4">
        <v>15000</v>
      </c>
      <c r="J9" s="2"/>
      <c r="K9" s="2"/>
    </row>
    <row r="10" spans="1:11" x14ac:dyDescent="0.3">
      <c r="A10" s="5">
        <v>9</v>
      </c>
      <c r="B10" s="2" t="s">
        <v>31</v>
      </c>
      <c r="C10" s="2" t="s">
        <v>32</v>
      </c>
      <c r="D10" s="2" t="s">
        <v>33</v>
      </c>
      <c r="E10" s="3">
        <v>45117</v>
      </c>
      <c r="F10" s="3">
        <v>45119</v>
      </c>
      <c r="G10" s="2" t="s">
        <v>8</v>
      </c>
      <c r="H10" s="2" t="s">
        <v>6</v>
      </c>
      <c r="I10" s="4">
        <v>6890</v>
      </c>
      <c r="J10" s="2"/>
      <c r="K10" s="2"/>
    </row>
    <row r="11" spans="1:11" x14ac:dyDescent="0.3">
      <c r="A11" s="5">
        <v>10</v>
      </c>
      <c r="B11" s="2" t="s">
        <v>34</v>
      </c>
      <c r="C11" s="2" t="s">
        <v>35</v>
      </c>
      <c r="D11" s="2" t="s">
        <v>36</v>
      </c>
      <c r="E11" s="3">
        <v>45117</v>
      </c>
      <c r="F11" s="3">
        <v>45119</v>
      </c>
      <c r="G11" s="2" t="s">
        <v>27</v>
      </c>
      <c r="H11" s="2" t="s">
        <v>56</v>
      </c>
      <c r="I11" s="4">
        <v>81000</v>
      </c>
      <c r="J11" s="2"/>
      <c r="K11" s="2"/>
    </row>
    <row r="12" spans="1:11" x14ac:dyDescent="0.3">
      <c r="A12" s="5">
        <v>11</v>
      </c>
      <c r="B12" s="2" t="s">
        <v>37</v>
      </c>
      <c r="C12" s="2" t="s">
        <v>38</v>
      </c>
      <c r="D12" s="2" t="s">
        <v>39</v>
      </c>
      <c r="E12" s="3">
        <v>45117</v>
      </c>
      <c r="F12" s="3">
        <v>45120</v>
      </c>
      <c r="G12" s="2" t="s">
        <v>8</v>
      </c>
      <c r="H12" s="2" t="s">
        <v>54</v>
      </c>
      <c r="I12" s="4">
        <v>4640</v>
      </c>
      <c r="J12" s="2"/>
      <c r="K12" s="2"/>
    </row>
    <row r="13" spans="1:11" x14ac:dyDescent="0.3">
      <c r="A13" s="5">
        <v>12</v>
      </c>
      <c r="B13" s="2" t="s">
        <v>43</v>
      </c>
      <c r="C13" s="2" t="s">
        <v>44</v>
      </c>
      <c r="D13" s="2" t="s">
        <v>45</v>
      </c>
      <c r="E13" s="3">
        <v>45118</v>
      </c>
      <c r="F13" s="3">
        <v>45120</v>
      </c>
      <c r="G13" s="2" t="s">
        <v>27</v>
      </c>
      <c r="H13" s="2" t="s">
        <v>56</v>
      </c>
      <c r="I13" s="4">
        <v>12000</v>
      </c>
      <c r="J13" s="2"/>
      <c r="K13" s="2"/>
    </row>
    <row r="14" spans="1:11" x14ac:dyDescent="0.3">
      <c r="A14" s="5">
        <v>13</v>
      </c>
      <c r="B14" s="2" t="s">
        <v>46</v>
      </c>
      <c r="C14" s="2" t="s">
        <v>47</v>
      </c>
      <c r="D14" s="2" t="s">
        <v>48</v>
      </c>
      <c r="E14" s="3">
        <v>45118</v>
      </c>
      <c r="F14" s="3">
        <v>45119</v>
      </c>
      <c r="G14" s="2" t="s">
        <v>27</v>
      </c>
      <c r="H14" s="2" t="s">
        <v>49</v>
      </c>
      <c r="I14" s="4">
        <v>65000</v>
      </c>
      <c r="J14" s="2"/>
      <c r="K14" s="2" t="s">
        <v>50</v>
      </c>
    </row>
    <row r="15" spans="1:11" x14ac:dyDescent="0.3">
      <c r="A15" s="5">
        <v>14</v>
      </c>
      <c r="B15" s="2" t="s">
        <v>46</v>
      </c>
      <c r="C15" s="2" t="s">
        <v>51</v>
      </c>
      <c r="D15" s="2" t="s">
        <v>52</v>
      </c>
      <c r="E15" s="3">
        <v>45118</v>
      </c>
      <c r="F15" s="3">
        <v>45119</v>
      </c>
      <c r="G15" s="2" t="s">
        <v>27</v>
      </c>
      <c r="H15" s="2" t="s">
        <v>49</v>
      </c>
      <c r="I15" s="4">
        <v>13000</v>
      </c>
      <c r="J15" s="2"/>
      <c r="K15" s="2" t="s">
        <v>50</v>
      </c>
    </row>
    <row r="16" spans="1:11" x14ac:dyDescent="0.3">
      <c r="A16" s="5">
        <v>15</v>
      </c>
      <c r="B16" s="2" t="s">
        <v>57</v>
      </c>
      <c r="C16" s="2" t="s">
        <v>58</v>
      </c>
      <c r="D16" s="2" t="s">
        <v>59</v>
      </c>
      <c r="E16" s="3">
        <v>45120</v>
      </c>
      <c r="F16" s="3">
        <v>45128</v>
      </c>
      <c r="G16" s="2" t="s">
        <v>27</v>
      </c>
      <c r="H16" s="2" t="s">
        <v>49</v>
      </c>
      <c r="I16" s="4">
        <v>1471000</v>
      </c>
      <c r="J16" s="2"/>
      <c r="K16" s="2" t="s">
        <v>91</v>
      </c>
    </row>
    <row r="17" spans="1:11" x14ac:dyDescent="0.3">
      <c r="A17" s="5">
        <v>16</v>
      </c>
      <c r="B17" s="2" t="s">
        <v>60</v>
      </c>
      <c r="C17" s="2" t="s">
        <v>61</v>
      </c>
      <c r="D17" s="2" t="s">
        <v>62</v>
      </c>
      <c r="E17" s="3">
        <v>45120</v>
      </c>
      <c r="F17" s="3">
        <v>45060</v>
      </c>
      <c r="G17" s="2" t="s">
        <v>27</v>
      </c>
      <c r="H17" s="2" t="s">
        <v>49</v>
      </c>
      <c r="I17" s="4">
        <v>34000</v>
      </c>
      <c r="J17" s="2"/>
      <c r="K17" s="2"/>
    </row>
    <row r="18" spans="1:11" x14ac:dyDescent="0.3">
      <c r="A18" s="5">
        <v>17</v>
      </c>
      <c r="B18" s="2" t="s">
        <v>60</v>
      </c>
      <c r="C18" s="2" t="s">
        <v>61</v>
      </c>
      <c r="D18" s="2" t="s">
        <v>63</v>
      </c>
      <c r="E18" s="3">
        <v>45121</v>
      </c>
      <c r="F18" s="3">
        <v>45124</v>
      </c>
      <c r="G18" s="2" t="s">
        <v>27</v>
      </c>
      <c r="H18" s="2" t="s">
        <v>49</v>
      </c>
      <c r="I18" s="4">
        <v>17000</v>
      </c>
      <c r="J18" s="2"/>
      <c r="K18" s="2"/>
    </row>
    <row r="19" spans="1:11" x14ac:dyDescent="0.3">
      <c r="A19" s="5">
        <v>18</v>
      </c>
      <c r="B19" s="2" t="s">
        <v>226</v>
      </c>
      <c r="C19" s="2" t="s">
        <v>65</v>
      </c>
      <c r="D19" s="2" t="s">
        <v>66</v>
      </c>
      <c r="E19" s="3">
        <v>45030</v>
      </c>
      <c r="F19" s="3">
        <v>45127</v>
      </c>
      <c r="G19" s="2" t="s">
        <v>27</v>
      </c>
      <c r="H19" s="2" t="s">
        <v>49</v>
      </c>
      <c r="I19" s="4">
        <v>146117.6</v>
      </c>
      <c r="J19" s="2"/>
      <c r="K19" s="2"/>
    </row>
    <row r="20" spans="1:11" x14ac:dyDescent="0.3">
      <c r="A20" s="5">
        <v>19</v>
      </c>
      <c r="B20" s="2" t="s">
        <v>67</v>
      </c>
      <c r="C20" s="2" t="s">
        <v>68</v>
      </c>
      <c r="D20" s="2" t="s">
        <v>69</v>
      </c>
      <c r="E20" s="3">
        <v>45030</v>
      </c>
      <c r="F20" s="3">
        <v>45126</v>
      </c>
      <c r="G20" s="2" t="s">
        <v>27</v>
      </c>
      <c r="H20" s="2" t="s">
        <v>49</v>
      </c>
      <c r="I20" s="4">
        <v>20000</v>
      </c>
      <c r="J20" s="2"/>
      <c r="K20" s="2"/>
    </row>
    <row r="21" spans="1:11" x14ac:dyDescent="0.3">
      <c r="A21" s="5">
        <v>20</v>
      </c>
      <c r="B21" s="2" t="s">
        <v>70</v>
      </c>
      <c r="C21" s="2" t="s">
        <v>71</v>
      </c>
      <c r="D21" s="2" t="s">
        <v>72</v>
      </c>
      <c r="E21" s="3">
        <v>45030</v>
      </c>
      <c r="F21" s="2" t="s">
        <v>92</v>
      </c>
      <c r="G21" s="2" t="s">
        <v>27</v>
      </c>
      <c r="H21" s="2" t="s">
        <v>49</v>
      </c>
      <c r="I21" s="4">
        <v>315810</v>
      </c>
      <c r="J21" s="2"/>
      <c r="K21" s="2"/>
    </row>
    <row r="22" spans="1:11" x14ac:dyDescent="0.3">
      <c r="A22" s="5">
        <v>21</v>
      </c>
      <c r="B22" s="2" t="s">
        <v>73</v>
      </c>
      <c r="C22" s="2" t="s">
        <v>74</v>
      </c>
      <c r="D22" s="2" t="s">
        <v>75</v>
      </c>
      <c r="E22" s="3">
        <v>45030</v>
      </c>
      <c r="F22" s="3">
        <v>45125</v>
      </c>
      <c r="G22" s="2" t="s">
        <v>27</v>
      </c>
      <c r="H22" s="2" t="s">
        <v>49</v>
      </c>
      <c r="I22" s="4">
        <v>16873.419999999998</v>
      </c>
      <c r="J22" s="2" t="s">
        <v>87</v>
      </c>
      <c r="K22" s="2"/>
    </row>
    <row r="23" spans="1:11" x14ac:dyDescent="0.3">
      <c r="A23" s="5">
        <v>22</v>
      </c>
      <c r="B23" s="2" t="s">
        <v>77</v>
      </c>
      <c r="C23" s="2" t="s">
        <v>79</v>
      </c>
      <c r="D23" s="2" t="s">
        <v>78</v>
      </c>
      <c r="E23" s="3">
        <v>45030</v>
      </c>
      <c r="F23" s="3">
        <v>45126</v>
      </c>
      <c r="G23" s="2" t="s">
        <v>27</v>
      </c>
      <c r="H23" s="2" t="s">
        <v>49</v>
      </c>
      <c r="I23" s="4">
        <v>13927.04</v>
      </c>
      <c r="J23" s="2" t="s">
        <v>89</v>
      </c>
      <c r="K23" s="2"/>
    </row>
    <row r="24" spans="1:11" x14ac:dyDescent="0.3">
      <c r="A24" s="5">
        <v>23</v>
      </c>
      <c r="B24" s="2" t="s">
        <v>82</v>
      </c>
      <c r="C24" s="2" t="s">
        <v>83</v>
      </c>
      <c r="D24" s="2" t="s">
        <v>84</v>
      </c>
      <c r="E24" s="3">
        <v>45124</v>
      </c>
      <c r="F24" s="3">
        <v>45125</v>
      </c>
      <c r="G24" s="2" t="s">
        <v>27</v>
      </c>
      <c r="H24" s="2" t="s">
        <v>49</v>
      </c>
      <c r="I24" s="4">
        <v>4900</v>
      </c>
      <c r="J24" s="2" t="s">
        <v>88</v>
      </c>
      <c r="K24" s="2"/>
    </row>
    <row r="25" spans="1:11" x14ac:dyDescent="0.3">
      <c r="A25" s="5">
        <v>24</v>
      </c>
      <c r="B25" s="2" t="s">
        <v>77</v>
      </c>
      <c r="C25" s="2" t="s">
        <v>85</v>
      </c>
      <c r="D25" s="2" t="s">
        <v>86</v>
      </c>
      <c r="E25" s="3">
        <v>45124</v>
      </c>
      <c r="F25" s="3">
        <v>45126</v>
      </c>
      <c r="G25" s="2" t="s">
        <v>27</v>
      </c>
      <c r="H25" s="2" t="s">
        <v>49</v>
      </c>
      <c r="I25" s="4">
        <v>44845.87</v>
      </c>
      <c r="J25" s="2" t="s">
        <v>90</v>
      </c>
      <c r="K25" s="2"/>
    </row>
    <row r="26" spans="1:11" x14ac:dyDescent="0.3">
      <c r="A26" s="5">
        <v>25</v>
      </c>
      <c r="B26" s="2" t="s">
        <v>67</v>
      </c>
      <c r="C26" s="2" t="s">
        <v>68</v>
      </c>
      <c r="D26" s="2" t="s">
        <v>93</v>
      </c>
      <c r="E26" s="3">
        <v>45125</v>
      </c>
      <c r="F26" s="3">
        <v>45127</v>
      </c>
      <c r="G26" s="2" t="s">
        <v>27</v>
      </c>
      <c r="H26" s="2" t="s">
        <v>49</v>
      </c>
      <c r="I26" s="4">
        <v>20000</v>
      </c>
      <c r="J26" s="2"/>
      <c r="K26" s="2"/>
    </row>
    <row r="27" spans="1:11" x14ac:dyDescent="0.3">
      <c r="A27" s="5">
        <v>26</v>
      </c>
      <c r="B27" s="2" t="s">
        <v>94</v>
      </c>
      <c r="C27" s="2" t="s">
        <v>95</v>
      </c>
      <c r="D27" s="2" t="s">
        <v>96</v>
      </c>
      <c r="E27" s="3">
        <v>45131</v>
      </c>
      <c r="F27" s="3">
        <v>45135</v>
      </c>
      <c r="G27" s="2" t="s">
        <v>27</v>
      </c>
      <c r="H27" s="2" t="s">
        <v>49</v>
      </c>
      <c r="I27" s="4">
        <v>1800</v>
      </c>
      <c r="J27" s="2"/>
      <c r="K27" s="2"/>
    </row>
    <row r="28" spans="1:11" x14ac:dyDescent="0.3">
      <c r="A28" s="5">
        <v>27</v>
      </c>
      <c r="B28" s="2" t="s">
        <v>94</v>
      </c>
      <c r="C28" s="2" t="s">
        <v>97</v>
      </c>
      <c r="D28" s="2" t="s">
        <v>98</v>
      </c>
      <c r="E28" s="3">
        <v>45131</v>
      </c>
      <c r="F28" s="3">
        <v>45135</v>
      </c>
      <c r="G28" s="2" t="s">
        <v>27</v>
      </c>
      <c r="H28" s="2" t="s">
        <v>49</v>
      </c>
      <c r="I28" s="4">
        <v>1050</v>
      </c>
      <c r="J28" s="2"/>
      <c r="K28" s="2"/>
    </row>
    <row r="29" spans="1:11" x14ac:dyDescent="0.3">
      <c r="A29" s="5">
        <v>28</v>
      </c>
      <c r="B29" s="2" t="s">
        <v>94</v>
      </c>
      <c r="C29" s="2" t="s">
        <v>99</v>
      </c>
      <c r="D29" s="2" t="s">
        <v>100</v>
      </c>
      <c r="E29" s="3">
        <v>45131</v>
      </c>
      <c r="F29" s="3">
        <v>45135</v>
      </c>
      <c r="G29" s="2" t="s">
        <v>27</v>
      </c>
      <c r="H29" s="2" t="s">
        <v>49</v>
      </c>
      <c r="I29" s="4">
        <v>1050</v>
      </c>
      <c r="J29" s="2"/>
      <c r="K29" s="2"/>
    </row>
    <row r="30" spans="1:11" x14ac:dyDescent="0.3">
      <c r="A30" s="5">
        <v>29</v>
      </c>
      <c r="B30" s="2" t="s">
        <v>101</v>
      </c>
      <c r="C30" s="2" t="s">
        <v>102</v>
      </c>
      <c r="D30" s="2" t="s">
        <v>103</v>
      </c>
      <c r="E30" s="3">
        <v>45131</v>
      </c>
      <c r="F30" s="3">
        <v>45135</v>
      </c>
      <c r="G30" s="2" t="s">
        <v>27</v>
      </c>
      <c r="H30" s="2" t="s">
        <v>56</v>
      </c>
      <c r="I30" s="4">
        <v>11470</v>
      </c>
      <c r="J30" s="2"/>
      <c r="K30" s="2"/>
    </row>
    <row r="31" spans="1:11" x14ac:dyDescent="0.3">
      <c r="A31" s="5">
        <v>30</v>
      </c>
      <c r="B31" s="2" t="s">
        <v>67</v>
      </c>
      <c r="C31" s="2" t="s">
        <v>105</v>
      </c>
      <c r="D31" s="3" t="s">
        <v>104</v>
      </c>
      <c r="E31" s="3">
        <v>45131</v>
      </c>
      <c r="F31" s="3">
        <v>45126</v>
      </c>
      <c r="G31" s="2" t="s">
        <v>27</v>
      </c>
      <c r="H31" s="2" t="s">
        <v>49</v>
      </c>
      <c r="I31" s="4">
        <v>2500</v>
      </c>
      <c r="J31" s="2"/>
      <c r="K31" s="2"/>
    </row>
    <row r="32" spans="1:11" x14ac:dyDescent="0.3">
      <c r="A32" s="5">
        <v>31</v>
      </c>
      <c r="B32" s="2" t="s">
        <v>64</v>
      </c>
      <c r="C32" s="2"/>
      <c r="D32" s="2" t="s">
        <v>106</v>
      </c>
      <c r="E32" s="3">
        <v>45131</v>
      </c>
      <c r="F32" s="3">
        <v>45134</v>
      </c>
      <c r="G32" s="2" t="s">
        <v>27</v>
      </c>
      <c r="H32" s="2" t="s">
        <v>49</v>
      </c>
      <c r="I32" s="4">
        <v>288861</v>
      </c>
      <c r="J32" s="2"/>
      <c r="K32" s="2"/>
    </row>
    <row r="33" spans="1:11" x14ac:dyDescent="0.3">
      <c r="A33" s="5">
        <v>32</v>
      </c>
      <c r="B33" s="2" t="s">
        <v>77</v>
      </c>
      <c r="C33" s="2" t="s">
        <v>107</v>
      </c>
      <c r="D33" s="2" t="s">
        <v>108</v>
      </c>
      <c r="E33" s="3">
        <v>45133</v>
      </c>
      <c r="F33" s="3">
        <v>45134</v>
      </c>
      <c r="G33" s="2" t="s">
        <v>27</v>
      </c>
      <c r="H33" s="2" t="s">
        <v>49</v>
      </c>
      <c r="I33" s="4">
        <v>9819.31</v>
      </c>
      <c r="J33" s="2"/>
      <c r="K33" s="2"/>
    </row>
    <row r="34" spans="1:11" x14ac:dyDescent="0.3">
      <c r="A34" s="5">
        <v>33</v>
      </c>
      <c r="B34" s="2" t="s">
        <v>77</v>
      </c>
      <c r="C34" s="2" t="s">
        <v>109</v>
      </c>
      <c r="D34" s="2" t="s">
        <v>110</v>
      </c>
      <c r="E34" s="3">
        <v>45134</v>
      </c>
      <c r="F34" s="3">
        <v>45134</v>
      </c>
      <c r="G34" s="2" t="s">
        <v>27</v>
      </c>
      <c r="H34" s="2" t="s">
        <v>49</v>
      </c>
      <c r="I34" s="4">
        <v>4912.8100000000004</v>
      </c>
      <c r="J34" s="2"/>
      <c r="K34" s="2"/>
    </row>
    <row r="35" spans="1:11" x14ac:dyDescent="0.3">
      <c r="A35" s="5">
        <v>34</v>
      </c>
      <c r="B35" s="2" t="s">
        <v>111</v>
      </c>
      <c r="C35" s="2" t="s">
        <v>112</v>
      </c>
      <c r="D35" s="2" t="s">
        <v>113</v>
      </c>
      <c r="E35" s="3">
        <v>45138</v>
      </c>
      <c r="F35" s="6">
        <v>45145</v>
      </c>
      <c r="G35" s="2" t="s">
        <v>27</v>
      </c>
      <c r="H35" s="2" t="s">
        <v>49</v>
      </c>
      <c r="I35" s="4">
        <v>7230</v>
      </c>
      <c r="J35" s="2"/>
      <c r="K35" s="2"/>
    </row>
    <row r="36" spans="1:11" x14ac:dyDescent="0.3">
      <c r="A36" s="5">
        <v>35</v>
      </c>
      <c r="B36" s="2" t="s">
        <v>70</v>
      </c>
      <c r="C36" s="2" t="s">
        <v>114</v>
      </c>
      <c r="D36" s="2" t="s">
        <v>115</v>
      </c>
      <c r="E36" s="3">
        <v>45138</v>
      </c>
      <c r="F36" s="3">
        <v>45140</v>
      </c>
      <c r="G36" s="2" t="s">
        <v>27</v>
      </c>
      <c r="H36" s="2" t="s">
        <v>49</v>
      </c>
      <c r="I36" s="4">
        <v>28873</v>
      </c>
      <c r="J36" s="2"/>
      <c r="K36" s="2"/>
    </row>
    <row r="37" spans="1:11" x14ac:dyDescent="0.3">
      <c r="A37" s="5">
        <v>36</v>
      </c>
      <c r="B37" s="2" t="s">
        <v>60</v>
      </c>
      <c r="C37" s="2" t="s">
        <v>116</v>
      </c>
      <c r="D37" s="2" t="s">
        <v>117</v>
      </c>
      <c r="E37" s="3">
        <v>45138</v>
      </c>
      <c r="F37" s="3">
        <v>45139</v>
      </c>
      <c r="G37" s="2" t="s">
        <v>27</v>
      </c>
      <c r="H37" s="2" t="s">
        <v>49</v>
      </c>
      <c r="I37" s="4">
        <v>28000</v>
      </c>
      <c r="J37" s="2"/>
      <c r="K37" s="2"/>
    </row>
    <row r="38" spans="1:11" x14ac:dyDescent="0.3">
      <c r="A38" s="5">
        <v>37</v>
      </c>
      <c r="B38" s="2" t="s">
        <v>34</v>
      </c>
      <c r="C38" s="2" t="s">
        <v>119</v>
      </c>
      <c r="D38" s="2" t="s">
        <v>118</v>
      </c>
      <c r="E38" s="3">
        <v>45138</v>
      </c>
      <c r="F38" s="3">
        <v>45138</v>
      </c>
      <c r="G38" s="2" t="s">
        <v>27</v>
      </c>
      <c r="H38" s="2" t="s">
        <v>49</v>
      </c>
      <c r="I38" s="4">
        <v>72000</v>
      </c>
      <c r="J38" s="2"/>
      <c r="K38" s="2"/>
    </row>
    <row r="39" spans="1:11" x14ac:dyDescent="0.3">
      <c r="B39" s="8" t="s">
        <v>129</v>
      </c>
      <c r="I39" s="7">
        <f>SUM(I2:I38)</f>
        <v>2958362.0500000003</v>
      </c>
    </row>
    <row r="1048563" spans="6:6" x14ac:dyDescent="0.3">
      <c r="F1048563" t="s">
        <v>41</v>
      </c>
    </row>
  </sheetData>
  <pageMargins left="0.7" right="0.7" top="0.75" bottom="0.75" header="0.3" footer="0.3"/>
  <pageSetup paperSize="9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D2EF-DB01-4B34-AD8B-4C50AD7C3377}">
  <dimension ref="A1:N40"/>
  <sheetViews>
    <sheetView workbookViewId="0">
      <pane ySplit="1" topLeftCell="A26" activePane="bottomLeft" state="frozen"/>
      <selection pane="bottomLeft" activeCell="N18" sqref="N18"/>
    </sheetView>
  </sheetViews>
  <sheetFormatPr defaultRowHeight="14.4" x14ac:dyDescent="0.3"/>
  <cols>
    <col min="2" max="2" width="28.6640625" customWidth="1"/>
    <col min="3" max="3" width="32.77734375" style="87" customWidth="1"/>
    <col min="4" max="4" width="30.5546875" customWidth="1"/>
    <col min="5" max="5" width="12.109375" bestFit="1" customWidth="1"/>
    <col min="6" max="6" width="11.5546875" bestFit="1" customWidth="1"/>
    <col min="7" max="7" width="13.88671875" bestFit="1" customWidth="1"/>
    <col min="8" max="8" width="11.109375" bestFit="1" customWidth="1"/>
    <col min="9" max="9" width="12.6640625" bestFit="1" customWidth="1"/>
    <col min="10" max="10" width="10.77734375" customWidth="1"/>
    <col min="11" max="11" width="12.5546875" customWidth="1"/>
    <col min="12" max="12" width="12.88671875" bestFit="1" customWidth="1"/>
    <col min="13" max="13" width="12.21875" bestFit="1" customWidth="1"/>
    <col min="14" max="14" width="19.33203125" customWidth="1"/>
  </cols>
  <sheetData>
    <row r="1" spans="1:14" ht="72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43.2" x14ac:dyDescent="0.3">
      <c r="A2" s="5">
        <v>1</v>
      </c>
      <c r="B2" s="2" t="s">
        <v>599</v>
      </c>
      <c r="C2" s="61" t="s">
        <v>731</v>
      </c>
      <c r="D2" s="2" t="s">
        <v>732</v>
      </c>
      <c r="E2" s="3">
        <v>45383</v>
      </c>
      <c r="F2" s="2"/>
      <c r="G2" s="2" t="s">
        <v>27</v>
      </c>
      <c r="H2" s="2" t="s">
        <v>49</v>
      </c>
      <c r="I2" s="4">
        <v>7500</v>
      </c>
      <c r="J2" s="2"/>
      <c r="K2" s="2"/>
      <c r="L2" s="2"/>
      <c r="M2" s="2"/>
      <c r="N2" s="2"/>
    </row>
    <row r="3" spans="1:14" x14ac:dyDescent="0.3">
      <c r="A3" s="5">
        <v>2</v>
      </c>
      <c r="B3" s="2" t="s">
        <v>735</v>
      </c>
      <c r="C3" s="61" t="s">
        <v>733</v>
      </c>
      <c r="D3" s="2" t="s">
        <v>734</v>
      </c>
      <c r="E3" s="3">
        <v>45383</v>
      </c>
      <c r="F3" s="3">
        <v>45386</v>
      </c>
      <c r="G3" s="2" t="s">
        <v>27</v>
      </c>
      <c r="H3" s="2" t="s">
        <v>49</v>
      </c>
      <c r="I3" s="4">
        <v>4301000</v>
      </c>
      <c r="J3" s="2"/>
      <c r="K3" s="2"/>
      <c r="L3" s="2" t="s">
        <v>736</v>
      </c>
      <c r="M3" s="2"/>
      <c r="N3" s="2"/>
    </row>
    <row r="4" spans="1:14" ht="28.8" x14ac:dyDescent="0.3">
      <c r="A4" s="5">
        <v>3</v>
      </c>
      <c r="B4" s="2" t="s">
        <v>610</v>
      </c>
      <c r="C4" s="61" t="s">
        <v>737</v>
      </c>
      <c r="D4" s="2" t="s">
        <v>738</v>
      </c>
      <c r="E4" s="3">
        <v>45383</v>
      </c>
      <c r="G4" s="2" t="s">
        <v>27</v>
      </c>
      <c r="H4" s="2" t="s">
        <v>49</v>
      </c>
      <c r="I4" s="4">
        <v>6591.66</v>
      </c>
      <c r="J4" s="2"/>
      <c r="K4" s="2"/>
      <c r="L4" s="2" t="s">
        <v>688</v>
      </c>
      <c r="M4" s="2"/>
      <c r="N4" s="2"/>
    </row>
    <row r="5" spans="1:14" ht="43.2" x14ac:dyDescent="0.3">
      <c r="A5" s="5">
        <v>4</v>
      </c>
      <c r="B5" s="40" t="s">
        <v>741</v>
      </c>
      <c r="C5" s="61" t="s">
        <v>739</v>
      </c>
      <c r="D5" s="40" t="s">
        <v>740</v>
      </c>
      <c r="E5" s="3">
        <v>45383</v>
      </c>
      <c r="F5" s="3">
        <v>45387</v>
      </c>
      <c r="G5" s="2" t="s">
        <v>27</v>
      </c>
      <c r="H5" s="2" t="s">
        <v>49</v>
      </c>
      <c r="I5" s="27">
        <v>1301.8800000000001</v>
      </c>
      <c r="J5" s="2"/>
      <c r="K5" s="2"/>
      <c r="L5" s="2" t="s">
        <v>653</v>
      </c>
      <c r="M5" s="2"/>
      <c r="N5" s="2"/>
    </row>
    <row r="6" spans="1:14" x14ac:dyDescent="0.3">
      <c r="A6" s="134">
        <v>5</v>
      </c>
      <c r="B6" s="40" t="s">
        <v>487</v>
      </c>
      <c r="C6" s="62" t="s">
        <v>742</v>
      </c>
      <c r="D6" s="40" t="s">
        <v>743</v>
      </c>
      <c r="E6" s="46">
        <v>45384</v>
      </c>
      <c r="F6" s="46">
        <v>45393</v>
      </c>
      <c r="G6" s="40" t="s">
        <v>27</v>
      </c>
      <c r="H6" s="40" t="s">
        <v>49</v>
      </c>
      <c r="I6" s="27">
        <v>196650</v>
      </c>
      <c r="J6" s="27">
        <f>98325+98325</f>
        <v>196650</v>
      </c>
      <c r="K6" s="135">
        <f>I6-J6</f>
        <v>0</v>
      </c>
      <c r="L6" s="40" t="s">
        <v>653</v>
      </c>
      <c r="M6" s="40" t="s">
        <v>799</v>
      </c>
      <c r="N6" s="40"/>
    </row>
    <row r="7" spans="1:14" ht="28.8" x14ac:dyDescent="0.3">
      <c r="A7" s="5">
        <v>6</v>
      </c>
      <c r="B7" s="40" t="s">
        <v>454</v>
      </c>
      <c r="C7" s="61" t="s">
        <v>746</v>
      </c>
      <c r="D7" s="40" t="s">
        <v>747</v>
      </c>
      <c r="E7" s="2"/>
      <c r="F7" s="3">
        <v>45386</v>
      </c>
      <c r="G7" s="2" t="s">
        <v>27</v>
      </c>
      <c r="H7" s="2" t="s">
        <v>49</v>
      </c>
      <c r="I7" s="27">
        <v>20000</v>
      </c>
      <c r="J7" s="2"/>
      <c r="K7" s="2"/>
      <c r="L7" s="2" t="s">
        <v>338</v>
      </c>
      <c r="M7" s="2"/>
      <c r="N7" s="2"/>
    </row>
    <row r="8" spans="1:14" ht="43.2" x14ac:dyDescent="0.3">
      <c r="A8" s="5">
        <v>7</v>
      </c>
      <c r="B8" s="40" t="s">
        <v>293</v>
      </c>
      <c r="C8" s="61" t="s">
        <v>748</v>
      </c>
      <c r="D8" s="40" t="s">
        <v>749</v>
      </c>
      <c r="E8" s="3">
        <v>45385</v>
      </c>
      <c r="F8" s="3">
        <v>45386</v>
      </c>
      <c r="G8" s="2" t="s">
        <v>27</v>
      </c>
      <c r="H8" s="2" t="s">
        <v>49</v>
      </c>
      <c r="I8" s="27">
        <v>82000</v>
      </c>
      <c r="J8" s="2"/>
      <c r="K8" s="2"/>
      <c r="L8" s="2" t="s">
        <v>688</v>
      </c>
      <c r="M8" s="2"/>
      <c r="N8" s="2"/>
    </row>
    <row r="9" spans="1:14" ht="28.8" x14ac:dyDescent="0.3">
      <c r="A9" s="5">
        <v>8</v>
      </c>
      <c r="B9" s="40" t="s">
        <v>323</v>
      </c>
      <c r="C9" s="61" t="s">
        <v>750</v>
      </c>
      <c r="D9" s="40" t="s">
        <v>751</v>
      </c>
      <c r="E9" s="3">
        <v>45390</v>
      </c>
      <c r="F9" s="3">
        <v>45391</v>
      </c>
      <c r="G9" s="2" t="s">
        <v>27</v>
      </c>
      <c r="H9" s="2" t="s">
        <v>49</v>
      </c>
      <c r="I9" s="27">
        <v>37109</v>
      </c>
      <c r="J9" s="2"/>
      <c r="K9" s="2"/>
      <c r="L9" s="2" t="s">
        <v>688</v>
      </c>
      <c r="M9" s="2"/>
      <c r="N9" s="2"/>
    </row>
    <row r="10" spans="1:14" ht="43.2" x14ac:dyDescent="0.3">
      <c r="A10" s="5">
        <v>9</v>
      </c>
      <c r="B10" s="40" t="s">
        <v>454</v>
      </c>
      <c r="C10" s="118" t="s">
        <v>753</v>
      </c>
      <c r="D10" s="40" t="s">
        <v>752</v>
      </c>
      <c r="E10" s="3">
        <v>45390</v>
      </c>
      <c r="F10" s="3">
        <v>45392</v>
      </c>
      <c r="G10" s="2" t="s">
        <v>27</v>
      </c>
      <c r="H10" s="2" t="s">
        <v>49</v>
      </c>
      <c r="I10" s="59">
        <v>85000</v>
      </c>
      <c r="J10" s="2"/>
      <c r="K10" s="2"/>
      <c r="L10" s="2" t="s">
        <v>653</v>
      </c>
      <c r="M10" s="2"/>
      <c r="N10" s="2"/>
    </row>
    <row r="11" spans="1:14" ht="28.8" x14ac:dyDescent="0.3">
      <c r="A11" s="5">
        <v>10</v>
      </c>
      <c r="B11" s="40" t="s">
        <v>755</v>
      </c>
      <c r="C11" s="61" t="s">
        <v>756</v>
      </c>
      <c r="D11" s="40" t="s">
        <v>754</v>
      </c>
      <c r="E11" s="3">
        <v>45390</v>
      </c>
      <c r="F11" s="2"/>
      <c r="G11" s="2" t="s">
        <v>27</v>
      </c>
      <c r="H11" s="2" t="s">
        <v>49</v>
      </c>
      <c r="I11" s="27">
        <v>27700</v>
      </c>
      <c r="J11" s="2"/>
      <c r="K11" s="2"/>
      <c r="L11" s="2" t="s">
        <v>653</v>
      </c>
      <c r="M11" s="2"/>
      <c r="N11" s="2" t="s">
        <v>805</v>
      </c>
    </row>
    <row r="12" spans="1:14" x14ac:dyDescent="0.3">
      <c r="A12" s="5">
        <v>11</v>
      </c>
      <c r="B12" s="40" t="s">
        <v>489</v>
      </c>
      <c r="C12" s="61" t="s">
        <v>715</v>
      </c>
      <c r="D12" s="2" t="s">
        <v>757</v>
      </c>
      <c r="E12" s="3">
        <v>45390</v>
      </c>
      <c r="F12" s="3">
        <v>45392</v>
      </c>
      <c r="G12" s="2" t="s">
        <v>27</v>
      </c>
      <c r="H12" s="2" t="s">
        <v>49</v>
      </c>
      <c r="I12" s="27">
        <v>12998.43</v>
      </c>
      <c r="J12" s="2"/>
      <c r="K12" s="2"/>
      <c r="L12" s="2" t="s">
        <v>653</v>
      </c>
      <c r="M12" s="2"/>
      <c r="N12" s="2"/>
    </row>
    <row r="13" spans="1:14" x14ac:dyDescent="0.3">
      <c r="A13" s="5">
        <v>12</v>
      </c>
      <c r="B13" s="40" t="s">
        <v>761</v>
      </c>
      <c r="C13" s="61" t="s">
        <v>758</v>
      </c>
      <c r="D13" s="40" t="s">
        <v>759</v>
      </c>
      <c r="E13" s="3">
        <v>45391</v>
      </c>
      <c r="F13" s="3">
        <v>45397</v>
      </c>
      <c r="G13" s="40" t="s">
        <v>760</v>
      </c>
      <c r="H13" s="40" t="s">
        <v>317</v>
      </c>
      <c r="I13" s="27">
        <v>12000</v>
      </c>
      <c r="J13" s="2"/>
      <c r="K13" s="2"/>
      <c r="L13" s="2" t="s">
        <v>653</v>
      </c>
      <c r="M13" s="2"/>
      <c r="N13" s="2" t="s">
        <v>762</v>
      </c>
    </row>
    <row r="14" spans="1:14" ht="28.8" x14ac:dyDescent="0.3">
      <c r="A14" s="5">
        <v>13</v>
      </c>
      <c r="B14" s="40" t="s">
        <v>323</v>
      </c>
      <c r="C14" s="61" t="s">
        <v>763</v>
      </c>
      <c r="D14" s="40" t="s">
        <v>764</v>
      </c>
      <c r="E14" s="3">
        <v>45392</v>
      </c>
      <c r="F14" s="3">
        <v>45394</v>
      </c>
      <c r="G14" s="2" t="s">
        <v>27</v>
      </c>
      <c r="H14" s="2" t="s">
        <v>49</v>
      </c>
      <c r="I14" s="27">
        <v>56969</v>
      </c>
      <c r="J14" s="2"/>
      <c r="K14" s="2"/>
      <c r="L14" s="2" t="s">
        <v>338</v>
      </c>
      <c r="M14" s="2"/>
      <c r="N14" s="2"/>
    </row>
    <row r="15" spans="1:14" ht="57.6" x14ac:dyDescent="0.3">
      <c r="A15" s="122">
        <v>14</v>
      </c>
      <c r="B15" s="123" t="s">
        <v>765</v>
      </c>
      <c r="C15" s="124" t="s">
        <v>766</v>
      </c>
      <c r="D15" s="123" t="s">
        <v>767</v>
      </c>
      <c r="E15" s="125">
        <v>45394</v>
      </c>
      <c r="F15" s="125"/>
      <c r="G15" s="123" t="s">
        <v>27</v>
      </c>
      <c r="H15" s="123" t="s">
        <v>49</v>
      </c>
      <c r="I15" s="126">
        <v>151565.69</v>
      </c>
      <c r="J15" s="123"/>
      <c r="K15" s="123"/>
      <c r="L15" s="123" t="s">
        <v>653</v>
      </c>
      <c r="M15" s="123"/>
      <c r="N15" s="127" t="s">
        <v>768</v>
      </c>
    </row>
    <row r="16" spans="1:14" ht="28.8" x14ac:dyDescent="0.3">
      <c r="A16" s="5">
        <v>15</v>
      </c>
      <c r="B16" s="2" t="s">
        <v>772</v>
      </c>
      <c r="C16" s="62" t="s">
        <v>773</v>
      </c>
      <c r="D16" s="40" t="s">
        <v>769</v>
      </c>
      <c r="E16" s="3">
        <v>45393</v>
      </c>
      <c r="F16" s="3">
        <v>45394</v>
      </c>
      <c r="G16" s="2" t="s">
        <v>27</v>
      </c>
      <c r="H16" s="2" t="s">
        <v>49</v>
      </c>
      <c r="I16" s="27">
        <v>89720</v>
      </c>
      <c r="J16" s="2"/>
      <c r="K16" s="2"/>
      <c r="L16" s="2" t="s">
        <v>653</v>
      </c>
      <c r="M16" s="2"/>
      <c r="N16" s="121" t="s">
        <v>770</v>
      </c>
    </row>
    <row r="17" spans="1:14" ht="28.8" x14ac:dyDescent="0.3">
      <c r="A17" s="5">
        <v>16</v>
      </c>
      <c r="B17" s="2" t="s">
        <v>775</v>
      </c>
      <c r="C17" s="62" t="s">
        <v>774</v>
      </c>
      <c r="D17" s="40" t="s">
        <v>771</v>
      </c>
      <c r="E17" s="3">
        <v>45393</v>
      </c>
      <c r="F17" s="3">
        <v>45394</v>
      </c>
      <c r="G17" s="2" t="s">
        <v>27</v>
      </c>
      <c r="H17" s="2" t="s">
        <v>49</v>
      </c>
      <c r="I17" s="27">
        <v>5600</v>
      </c>
      <c r="J17" s="2"/>
      <c r="K17" s="2"/>
      <c r="L17" s="2" t="s">
        <v>653</v>
      </c>
      <c r="M17" s="2"/>
      <c r="N17" s="2" t="s">
        <v>770</v>
      </c>
    </row>
    <row r="18" spans="1:14" ht="28.8" x14ac:dyDescent="0.3">
      <c r="A18" s="129">
        <v>17</v>
      </c>
      <c r="B18" s="130" t="s">
        <v>777</v>
      </c>
      <c r="C18" s="131" t="s">
        <v>778</v>
      </c>
      <c r="D18" s="130" t="s">
        <v>776</v>
      </c>
      <c r="E18" s="132">
        <v>45394</v>
      </c>
      <c r="F18" s="132">
        <v>45401</v>
      </c>
      <c r="G18" s="130" t="s">
        <v>27</v>
      </c>
      <c r="H18" s="130" t="s">
        <v>49</v>
      </c>
      <c r="I18" s="133">
        <v>85728</v>
      </c>
      <c r="J18" s="130"/>
      <c r="K18" s="130"/>
      <c r="L18" s="130" t="s">
        <v>653</v>
      </c>
      <c r="M18" s="130"/>
      <c r="N18" s="130" t="s">
        <v>779</v>
      </c>
    </row>
    <row r="19" spans="1:14" ht="28.8" x14ac:dyDescent="0.3">
      <c r="A19" s="5">
        <v>18</v>
      </c>
      <c r="B19" s="61" t="s">
        <v>781</v>
      </c>
      <c r="C19" s="62" t="s">
        <v>780</v>
      </c>
      <c r="D19" s="40" t="s">
        <v>782</v>
      </c>
      <c r="E19" s="3">
        <v>45397</v>
      </c>
      <c r="F19" s="3">
        <v>45400</v>
      </c>
      <c r="G19" s="2" t="s">
        <v>27</v>
      </c>
      <c r="H19" s="2" t="s">
        <v>49</v>
      </c>
      <c r="I19" s="27">
        <v>6000</v>
      </c>
      <c r="J19" s="2"/>
      <c r="K19" s="2"/>
      <c r="L19" s="2" t="s">
        <v>653</v>
      </c>
      <c r="M19" s="2"/>
      <c r="N19" s="2"/>
    </row>
    <row r="20" spans="1:14" x14ac:dyDescent="0.3">
      <c r="A20" s="5">
        <v>19</v>
      </c>
      <c r="B20" s="40" t="s">
        <v>693</v>
      </c>
      <c r="C20" s="62" t="s">
        <v>694</v>
      </c>
      <c r="D20" s="40" t="s">
        <v>784</v>
      </c>
      <c r="E20" s="3">
        <v>45397</v>
      </c>
      <c r="F20" s="3">
        <v>45398</v>
      </c>
      <c r="G20" s="2" t="s">
        <v>27</v>
      </c>
      <c r="H20" s="2" t="s">
        <v>49</v>
      </c>
      <c r="I20" s="27">
        <v>70560</v>
      </c>
      <c r="J20" s="2"/>
      <c r="K20" s="2"/>
      <c r="L20" s="40" t="s">
        <v>569</v>
      </c>
      <c r="M20" s="2"/>
      <c r="N20" s="2" t="s">
        <v>783</v>
      </c>
    </row>
    <row r="21" spans="1:14" ht="28.8" x14ac:dyDescent="0.3">
      <c r="A21" s="5">
        <v>20</v>
      </c>
      <c r="B21" s="40" t="s">
        <v>282</v>
      </c>
      <c r="C21" s="62" t="s">
        <v>786</v>
      </c>
      <c r="D21" s="40" t="s">
        <v>785</v>
      </c>
      <c r="E21" s="3">
        <v>45397</v>
      </c>
      <c r="F21" s="2"/>
      <c r="G21" s="2" t="s">
        <v>27</v>
      </c>
      <c r="H21" s="2" t="s">
        <v>49</v>
      </c>
      <c r="I21" s="59">
        <v>7670</v>
      </c>
      <c r="J21" s="2"/>
      <c r="K21" s="2"/>
      <c r="L21" s="40" t="s">
        <v>569</v>
      </c>
      <c r="M21" s="2"/>
      <c r="N21" s="2" t="s">
        <v>787</v>
      </c>
    </row>
    <row r="22" spans="1:14" x14ac:dyDescent="0.3">
      <c r="A22" s="5">
        <v>21</v>
      </c>
      <c r="B22" s="40" t="s">
        <v>789</v>
      </c>
      <c r="C22" s="61" t="s">
        <v>790</v>
      </c>
      <c r="D22" s="40" t="s">
        <v>788</v>
      </c>
      <c r="E22" s="3">
        <v>45398</v>
      </c>
      <c r="F22" s="3">
        <v>45404</v>
      </c>
      <c r="G22" s="2" t="s">
        <v>27</v>
      </c>
      <c r="H22" s="2" t="s">
        <v>49</v>
      </c>
      <c r="I22" s="59">
        <v>287532.15999999997</v>
      </c>
      <c r="J22" s="2"/>
      <c r="K22" s="2"/>
      <c r="L22" s="40" t="s">
        <v>569</v>
      </c>
      <c r="M22" s="2"/>
      <c r="N22" s="128" t="s">
        <v>791</v>
      </c>
    </row>
    <row r="23" spans="1:14" ht="28.8" x14ac:dyDescent="0.3">
      <c r="A23" s="5">
        <v>22</v>
      </c>
      <c r="B23" s="2" t="s">
        <v>772</v>
      </c>
      <c r="C23" s="61" t="s">
        <v>793</v>
      </c>
      <c r="D23" s="40" t="s">
        <v>792</v>
      </c>
      <c r="E23" s="3">
        <v>45398</v>
      </c>
      <c r="F23" s="3">
        <v>45398</v>
      </c>
      <c r="G23" s="2" t="s">
        <v>27</v>
      </c>
      <c r="H23" s="2" t="s">
        <v>49</v>
      </c>
      <c r="I23" s="27">
        <v>12960</v>
      </c>
      <c r="J23" s="2"/>
      <c r="K23" s="2"/>
      <c r="L23" s="2" t="s">
        <v>653</v>
      </c>
      <c r="M23" s="2"/>
      <c r="N23" s="2"/>
    </row>
    <row r="24" spans="1:14" x14ac:dyDescent="0.3">
      <c r="A24" s="5">
        <v>23</v>
      </c>
      <c r="B24" s="40" t="s">
        <v>697</v>
      </c>
      <c r="C24" s="61" t="s">
        <v>795</v>
      </c>
      <c r="D24" s="40" t="s">
        <v>794</v>
      </c>
      <c r="E24" s="3">
        <v>45398</v>
      </c>
      <c r="F24" s="3">
        <v>45398</v>
      </c>
      <c r="G24" s="2" t="s">
        <v>27</v>
      </c>
      <c r="H24" s="2" t="s">
        <v>49</v>
      </c>
      <c r="I24" s="27">
        <v>20000</v>
      </c>
      <c r="J24" s="2"/>
      <c r="K24" s="2"/>
      <c r="L24" s="2" t="s">
        <v>653</v>
      </c>
      <c r="M24" s="2"/>
      <c r="N24" s="2"/>
    </row>
    <row r="25" spans="1:14" ht="28.8" x14ac:dyDescent="0.3">
      <c r="A25" s="94">
        <v>24</v>
      </c>
      <c r="B25" s="41" t="s">
        <v>798</v>
      </c>
      <c r="C25" s="136" t="s">
        <v>796</v>
      </c>
      <c r="D25" s="41" t="s">
        <v>797</v>
      </c>
      <c r="E25" s="41"/>
      <c r="F25" s="41"/>
      <c r="G25" s="41" t="s">
        <v>27</v>
      </c>
      <c r="H25" s="41" t="s">
        <v>49</v>
      </c>
      <c r="I25" s="26">
        <v>57292.2</v>
      </c>
      <c r="J25" s="41"/>
      <c r="K25" s="41"/>
      <c r="L25" s="41" t="s">
        <v>569</v>
      </c>
      <c r="M25" s="41" t="s">
        <v>836</v>
      </c>
      <c r="N25" s="41" t="s">
        <v>804</v>
      </c>
    </row>
    <row r="26" spans="1:14" x14ac:dyDescent="0.3">
      <c r="A26" s="94">
        <v>25</v>
      </c>
      <c r="B26" s="41" t="s">
        <v>802</v>
      </c>
      <c r="C26" s="136" t="s">
        <v>801</v>
      </c>
      <c r="D26" s="41" t="s">
        <v>800</v>
      </c>
      <c r="E26" s="41"/>
      <c r="F26" s="41"/>
      <c r="G26" s="41" t="s">
        <v>27</v>
      </c>
      <c r="H26" s="41" t="s">
        <v>49</v>
      </c>
      <c r="I26" s="26">
        <v>103847</v>
      </c>
      <c r="J26" s="41"/>
      <c r="K26" s="41"/>
      <c r="L26" s="41" t="s">
        <v>569</v>
      </c>
      <c r="M26" s="41" t="s">
        <v>836</v>
      </c>
      <c r="N26" s="41" t="s">
        <v>803</v>
      </c>
    </row>
    <row r="27" spans="1:14" x14ac:dyDescent="0.3">
      <c r="A27" s="5">
        <v>26</v>
      </c>
      <c r="B27" s="40" t="s">
        <v>489</v>
      </c>
      <c r="C27" s="61" t="s">
        <v>706</v>
      </c>
      <c r="D27" s="40" t="s">
        <v>806</v>
      </c>
      <c r="E27" s="3">
        <v>45400</v>
      </c>
      <c r="F27" s="3">
        <v>45404</v>
      </c>
      <c r="G27" s="40" t="s">
        <v>760</v>
      </c>
      <c r="H27" s="40" t="s">
        <v>317</v>
      </c>
      <c r="I27" s="27">
        <v>5717.02</v>
      </c>
      <c r="J27" s="2"/>
      <c r="K27" s="2"/>
      <c r="L27" s="40" t="s">
        <v>719</v>
      </c>
      <c r="M27" s="2"/>
      <c r="N27" s="2"/>
    </row>
    <row r="28" spans="1:14" ht="43.2" x14ac:dyDescent="0.3">
      <c r="A28" s="5">
        <v>27</v>
      </c>
      <c r="B28" s="40" t="s">
        <v>293</v>
      </c>
      <c r="C28" s="61" t="s">
        <v>807</v>
      </c>
      <c r="D28" s="40" t="s">
        <v>808</v>
      </c>
      <c r="E28" s="3">
        <v>45400</v>
      </c>
      <c r="F28" s="3">
        <v>45404</v>
      </c>
      <c r="G28" s="2" t="s">
        <v>27</v>
      </c>
      <c r="H28" s="2" t="s">
        <v>49</v>
      </c>
      <c r="I28" s="27">
        <v>74000</v>
      </c>
      <c r="J28" s="2"/>
      <c r="K28" s="2"/>
      <c r="L28" s="2" t="s">
        <v>653</v>
      </c>
      <c r="M28" s="2"/>
      <c r="N28" s="2"/>
    </row>
    <row r="29" spans="1:14" x14ac:dyDescent="0.3">
      <c r="A29" s="5">
        <v>28</v>
      </c>
      <c r="B29" s="2" t="s">
        <v>772</v>
      </c>
      <c r="C29" s="61" t="s">
        <v>812</v>
      </c>
      <c r="D29" s="2" t="s">
        <v>811</v>
      </c>
      <c r="E29" s="3">
        <v>45400</v>
      </c>
      <c r="F29" s="3">
        <v>45400</v>
      </c>
      <c r="G29" s="2" t="s">
        <v>27</v>
      </c>
      <c r="H29" s="2" t="s">
        <v>49</v>
      </c>
      <c r="I29" s="27">
        <v>12960</v>
      </c>
      <c r="J29" s="2"/>
      <c r="K29" s="2"/>
      <c r="L29" s="2" t="s">
        <v>653</v>
      </c>
      <c r="M29" s="2"/>
      <c r="N29" s="2"/>
    </row>
    <row r="30" spans="1:14" ht="28.8" x14ac:dyDescent="0.3">
      <c r="A30" s="5">
        <v>29</v>
      </c>
      <c r="B30" s="2" t="s">
        <v>775</v>
      </c>
      <c r="C30" s="61" t="s">
        <v>809</v>
      </c>
      <c r="D30" s="2" t="s">
        <v>810</v>
      </c>
      <c r="E30" s="3">
        <v>45400</v>
      </c>
      <c r="F30" s="3">
        <v>45401</v>
      </c>
      <c r="G30" s="2" t="s">
        <v>27</v>
      </c>
      <c r="H30" s="2" t="s">
        <v>49</v>
      </c>
      <c r="I30" s="27">
        <v>2800</v>
      </c>
      <c r="J30" s="2"/>
      <c r="K30" s="2"/>
      <c r="L30" s="2" t="s">
        <v>653</v>
      </c>
      <c r="M30" s="2"/>
      <c r="N30" s="2"/>
    </row>
    <row r="31" spans="1:14" ht="43.2" x14ac:dyDescent="0.3">
      <c r="A31" s="5">
        <v>30</v>
      </c>
      <c r="B31" s="40" t="s">
        <v>323</v>
      </c>
      <c r="C31" s="61" t="s">
        <v>813</v>
      </c>
      <c r="D31" s="40" t="s">
        <v>814</v>
      </c>
      <c r="E31" s="3">
        <v>45404</v>
      </c>
      <c r="F31" s="3">
        <v>45405</v>
      </c>
      <c r="G31" s="2" t="s">
        <v>27</v>
      </c>
      <c r="H31" s="2" t="s">
        <v>49</v>
      </c>
      <c r="I31" s="27">
        <v>10160</v>
      </c>
      <c r="J31" s="2"/>
      <c r="K31" s="2"/>
      <c r="L31" s="40" t="s">
        <v>569</v>
      </c>
      <c r="M31" s="2"/>
      <c r="N31" s="2"/>
    </row>
    <row r="32" spans="1:14" x14ac:dyDescent="0.3">
      <c r="A32" s="5">
        <v>31</v>
      </c>
      <c r="B32" s="40" t="s">
        <v>323</v>
      </c>
      <c r="C32" s="61" t="s">
        <v>817</v>
      </c>
      <c r="D32" s="40" t="s">
        <v>815</v>
      </c>
      <c r="E32" s="3">
        <v>45404</v>
      </c>
      <c r="F32" s="3">
        <v>45405</v>
      </c>
      <c r="G32" s="2" t="s">
        <v>27</v>
      </c>
      <c r="H32" s="2" t="s">
        <v>49</v>
      </c>
      <c r="I32" s="27">
        <v>11839</v>
      </c>
      <c r="J32" s="2"/>
      <c r="K32" s="2"/>
      <c r="L32" s="40" t="s">
        <v>816</v>
      </c>
      <c r="M32" s="2"/>
      <c r="N32" s="2"/>
    </row>
    <row r="33" spans="1:14" ht="43.2" x14ac:dyDescent="0.3">
      <c r="A33" s="5">
        <v>32</v>
      </c>
      <c r="B33" s="40" t="s">
        <v>293</v>
      </c>
      <c r="C33" s="61" t="s">
        <v>807</v>
      </c>
      <c r="D33" s="40" t="s">
        <v>818</v>
      </c>
      <c r="E33" s="3">
        <v>45405</v>
      </c>
      <c r="F33" s="3">
        <v>45405</v>
      </c>
      <c r="G33" s="2" t="s">
        <v>27</v>
      </c>
      <c r="H33" s="2" t="s">
        <v>49</v>
      </c>
      <c r="I33" s="27">
        <v>74000</v>
      </c>
      <c r="J33" s="2"/>
      <c r="K33" s="2"/>
      <c r="L33" s="2" t="s">
        <v>653</v>
      </c>
      <c r="M33" s="2"/>
      <c r="N33" s="2"/>
    </row>
    <row r="34" spans="1:14" ht="43.2" x14ac:dyDescent="0.3">
      <c r="A34" s="5">
        <v>33</v>
      </c>
      <c r="B34" s="40" t="s">
        <v>819</v>
      </c>
      <c r="C34" s="61" t="s">
        <v>820</v>
      </c>
      <c r="D34" s="40" t="s">
        <v>821</v>
      </c>
      <c r="E34" s="3">
        <v>45405</v>
      </c>
      <c r="F34" s="3">
        <v>45407</v>
      </c>
      <c r="G34" s="2" t="s">
        <v>27</v>
      </c>
      <c r="H34" s="2" t="s">
        <v>49</v>
      </c>
      <c r="I34" s="27">
        <v>1840</v>
      </c>
      <c r="J34" s="2"/>
      <c r="K34" s="2"/>
      <c r="L34" s="2" t="s">
        <v>653</v>
      </c>
      <c r="M34" s="2" t="s">
        <v>835</v>
      </c>
      <c r="N34" s="2" t="s">
        <v>822</v>
      </c>
    </row>
    <row r="35" spans="1:14" ht="28.8" x14ac:dyDescent="0.3">
      <c r="A35" s="5">
        <v>34</v>
      </c>
      <c r="B35" s="2" t="s">
        <v>772</v>
      </c>
      <c r="C35" s="61" t="s">
        <v>824</v>
      </c>
      <c r="D35" s="40" t="s">
        <v>823</v>
      </c>
      <c r="E35" s="3">
        <v>45405</v>
      </c>
      <c r="F35" s="3">
        <v>45405</v>
      </c>
      <c r="G35" s="2" t="s">
        <v>27</v>
      </c>
      <c r="H35" s="2" t="s">
        <v>49</v>
      </c>
      <c r="I35" s="27">
        <v>6480</v>
      </c>
      <c r="J35" s="2"/>
      <c r="K35" s="2"/>
      <c r="L35" s="2" t="s">
        <v>653</v>
      </c>
      <c r="M35" s="2"/>
      <c r="N35" s="2"/>
    </row>
    <row r="36" spans="1:14" x14ac:dyDescent="0.3">
      <c r="A36" s="5">
        <v>35</v>
      </c>
      <c r="B36" s="40" t="s">
        <v>826</v>
      </c>
      <c r="C36" s="61" t="s">
        <v>825</v>
      </c>
      <c r="D36" s="40" t="s">
        <v>827</v>
      </c>
      <c r="E36" s="3">
        <v>45406</v>
      </c>
      <c r="F36" s="3">
        <v>45406</v>
      </c>
      <c r="G36" s="2" t="s">
        <v>27</v>
      </c>
      <c r="H36" s="2" t="s">
        <v>49</v>
      </c>
      <c r="I36" s="27">
        <v>9960</v>
      </c>
      <c r="J36" s="2"/>
      <c r="K36" s="2"/>
      <c r="L36" s="2" t="s">
        <v>653</v>
      </c>
      <c r="M36" s="2"/>
      <c r="N36" s="107" t="s">
        <v>828</v>
      </c>
    </row>
    <row r="37" spans="1:14" x14ac:dyDescent="0.3">
      <c r="A37" s="5">
        <v>36</v>
      </c>
      <c r="B37" s="40" t="s">
        <v>489</v>
      </c>
      <c r="C37" s="61" t="s">
        <v>715</v>
      </c>
      <c r="D37" s="40" t="s">
        <v>837</v>
      </c>
      <c r="E37" s="3">
        <v>45408</v>
      </c>
      <c r="F37" s="2"/>
      <c r="G37" s="2" t="s">
        <v>27</v>
      </c>
      <c r="H37" s="2" t="s">
        <v>49</v>
      </c>
      <c r="I37" s="27">
        <v>7346.03</v>
      </c>
      <c r="J37" s="2"/>
      <c r="K37" s="2"/>
      <c r="L37" s="2" t="s">
        <v>653</v>
      </c>
      <c r="M37" s="2"/>
      <c r="N37" s="2"/>
    </row>
    <row r="38" spans="1:14" ht="43.2" x14ac:dyDescent="0.3">
      <c r="A38" s="5">
        <v>37</v>
      </c>
      <c r="B38" s="61" t="s">
        <v>839</v>
      </c>
      <c r="C38" s="61" t="s">
        <v>840</v>
      </c>
      <c r="D38" s="40" t="s">
        <v>838</v>
      </c>
      <c r="E38" s="3">
        <v>45408</v>
      </c>
      <c r="F38" s="2"/>
      <c r="G38" s="2" t="s">
        <v>27</v>
      </c>
      <c r="H38" s="2" t="s">
        <v>49</v>
      </c>
      <c r="I38" s="27">
        <v>2010</v>
      </c>
      <c r="J38" s="2"/>
      <c r="K38" s="2"/>
      <c r="L38" s="40" t="s">
        <v>816</v>
      </c>
      <c r="M38" s="2"/>
      <c r="N38" s="2"/>
    </row>
    <row r="39" spans="1:14" x14ac:dyDescent="0.3">
      <c r="A39" s="5">
        <v>38</v>
      </c>
      <c r="B39" s="40" t="s">
        <v>323</v>
      </c>
      <c r="C39" s="61" t="s">
        <v>842</v>
      </c>
      <c r="D39" s="40" t="s">
        <v>841</v>
      </c>
      <c r="E39" s="3">
        <v>45408</v>
      </c>
      <c r="F39" s="2"/>
      <c r="G39" s="2" t="s">
        <v>27</v>
      </c>
      <c r="H39" s="2" t="s">
        <v>49</v>
      </c>
      <c r="I39" s="27">
        <v>3023</v>
      </c>
      <c r="J39" s="2"/>
      <c r="K39" s="2"/>
      <c r="L39" s="40" t="s">
        <v>816</v>
      </c>
      <c r="M39" s="2"/>
      <c r="N39" s="2"/>
    </row>
    <row r="40" spans="1:14" x14ac:dyDescent="0.3">
      <c r="I40" s="36">
        <f>SUM(I2:I39)</f>
        <v>5967430.0700000003</v>
      </c>
    </row>
  </sheetData>
  <hyperlinks>
    <hyperlink ref="N16" r:id="rId1" xr:uid="{CC2A2329-556E-48B5-B028-175E2AF96B70}"/>
    <hyperlink ref="N15" r:id="rId2" xr:uid="{CC6FA3D4-997F-42FD-BB5D-B2AEAC90B2B4}"/>
    <hyperlink ref="N36" r:id="rId3" xr:uid="{89FE8AAD-0FFB-4375-82B1-68FE0EE4D42A}"/>
  </hyperlinks>
  <pageMargins left="0.7" right="0.7" top="0.75" bottom="0.75" header="0.3" footer="0.3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673CA-D935-4068-9100-156D50B03A1B}">
  <dimension ref="A1:N15"/>
  <sheetViews>
    <sheetView topLeftCell="B1" workbookViewId="0">
      <selection activeCell="D15" sqref="D15"/>
    </sheetView>
  </sheetViews>
  <sheetFormatPr defaultRowHeight="14.4" x14ac:dyDescent="0.3"/>
  <cols>
    <col min="1" max="1" width="8.88671875" style="92"/>
    <col min="2" max="2" width="27.109375" bestFit="1" customWidth="1"/>
    <col min="3" max="3" width="27.109375" customWidth="1"/>
    <col min="4" max="4" width="23.44140625" customWidth="1"/>
    <col min="5" max="5" width="22.88671875" customWidth="1"/>
    <col min="6" max="6" width="15.109375" customWidth="1"/>
    <col min="7" max="7" width="13.44140625" bestFit="1" customWidth="1"/>
    <col min="8" max="8" width="13.21875" customWidth="1"/>
    <col min="9" max="9" width="9.88671875" bestFit="1" customWidth="1"/>
    <col min="10" max="10" width="10.21875" bestFit="1" customWidth="1"/>
    <col min="12" max="12" width="12.88671875" bestFit="1" customWidth="1"/>
    <col min="13" max="13" width="13.77734375" customWidth="1"/>
    <col min="14" max="14" width="16.44140625" customWidth="1"/>
    <col min="15" max="15" width="10.21875" bestFit="1" customWidth="1"/>
  </cols>
  <sheetData>
    <row r="1" spans="1:14" ht="57.6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867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x14ac:dyDescent="0.3">
      <c r="A2" s="5">
        <v>1</v>
      </c>
      <c r="B2" s="2" t="s">
        <v>700</v>
      </c>
      <c r="C2" s="2" t="s">
        <v>843</v>
      </c>
      <c r="D2" s="2" t="s">
        <v>844</v>
      </c>
      <c r="E2" s="3">
        <v>45415</v>
      </c>
      <c r="F2" s="3">
        <v>45428</v>
      </c>
      <c r="G2" s="2" t="s">
        <v>27</v>
      </c>
      <c r="H2" s="2" t="s">
        <v>49</v>
      </c>
      <c r="I2" s="59">
        <v>131283.46</v>
      </c>
      <c r="J2" s="2"/>
      <c r="K2" s="2"/>
      <c r="L2" s="2" t="s">
        <v>569</v>
      </c>
      <c r="M2" s="2"/>
      <c r="N2" s="2"/>
    </row>
    <row r="3" spans="1:14" x14ac:dyDescent="0.3">
      <c r="A3" s="5">
        <v>2</v>
      </c>
      <c r="B3" s="2" t="s">
        <v>454</v>
      </c>
      <c r="C3" s="2" t="s">
        <v>845</v>
      </c>
      <c r="D3" s="2" t="s">
        <v>846</v>
      </c>
      <c r="E3" s="3">
        <v>45425</v>
      </c>
      <c r="F3" s="2"/>
      <c r="G3" s="2"/>
      <c r="H3" s="2"/>
      <c r="I3" s="59">
        <v>10625</v>
      </c>
      <c r="J3" s="2"/>
      <c r="K3" s="2"/>
      <c r="L3" s="2"/>
      <c r="M3" s="2"/>
      <c r="N3" s="2"/>
    </row>
    <row r="4" spans="1:14" x14ac:dyDescent="0.3">
      <c r="A4" s="5">
        <v>3</v>
      </c>
      <c r="B4" s="2" t="s">
        <v>489</v>
      </c>
      <c r="C4" s="2" t="s">
        <v>848</v>
      </c>
      <c r="D4" s="2" t="s">
        <v>847</v>
      </c>
      <c r="E4" s="3">
        <v>45427</v>
      </c>
      <c r="F4" s="3">
        <v>45428</v>
      </c>
      <c r="G4" s="2" t="s">
        <v>290</v>
      </c>
      <c r="H4" s="2" t="s">
        <v>719</v>
      </c>
      <c r="I4" s="59">
        <v>13042.77</v>
      </c>
      <c r="J4" s="2"/>
      <c r="K4" s="2"/>
      <c r="L4" s="2" t="s">
        <v>719</v>
      </c>
      <c r="M4" s="2"/>
      <c r="N4" s="2"/>
    </row>
    <row r="5" spans="1:14" x14ac:dyDescent="0.3">
      <c r="A5" s="5">
        <v>4</v>
      </c>
      <c r="B5" s="40" t="s">
        <v>850</v>
      </c>
      <c r="C5" s="40" t="s">
        <v>849</v>
      </c>
      <c r="D5" s="40" t="s">
        <v>851</v>
      </c>
      <c r="E5" s="3">
        <v>45427</v>
      </c>
      <c r="F5" s="3">
        <v>45428</v>
      </c>
      <c r="G5" s="2"/>
      <c r="H5" s="2"/>
      <c r="I5" s="63">
        <v>2000</v>
      </c>
      <c r="J5" s="2"/>
      <c r="K5" s="2"/>
      <c r="L5" s="2"/>
      <c r="M5" s="2"/>
      <c r="N5" s="2" t="s">
        <v>852</v>
      </c>
    </row>
    <row r="6" spans="1:14" x14ac:dyDescent="0.3">
      <c r="A6" s="5">
        <v>5</v>
      </c>
      <c r="B6" s="41" t="s">
        <v>853</v>
      </c>
      <c r="C6" s="41" t="s">
        <v>854</v>
      </c>
      <c r="D6" s="41" t="s">
        <v>855</v>
      </c>
      <c r="E6" s="106">
        <v>45429</v>
      </c>
      <c r="F6" s="41"/>
      <c r="G6" s="41" t="s">
        <v>27</v>
      </c>
      <c r="H6" s="41" t="s">
        <v>49</v>
      </c>
      <c r="I6" s="137">
        <v>91050</v>
      </c>
      <c r="J6" s="41"/>
      <c r="K6" s="41"/>
      <c r="L6" s="41"/>
      <c r="M6" s="41" t="s">
        <v>872</v>
      </c>
      <c r="N6" s="41" t="s">
        <v>868</v>
      </c>
    </row>
    <row r="7" spans="1:14" x14ac:dyDescent="0.3">
      <c r="A7" s="5">
        <v>6</v>
      </c>
      <c r="B7" s="2" t="s">
        <v>454</v>
      </c>
      <c r="C7" s="2" t="s">
        <v>856</v>
      </c>
      <c r="D7" s="40" t="s">
        <v>857</v>
      </c>
      <c r="E7" s="2"/>
      <c r="F7" s="3">
        <v>45429</v>
      </c>
      <c r="G7" s="2" t="s">
        <v>27</v>
      </c>
      <c r="H7" s="2" t="s">
        <v>49</v>
      </c>
      <c r="I7" s="63">
        <v>2250</v>
      </c>
      <c r="J7" s="2"/>
      <c r="K7" s="2"/>
      <c r="L7" s="2" t="s">
        <v>569</v>
      </c>
      <c r="M7" s="2"/>
      <c r="N7" s="2"/>
    </row>
    <row r="8" spans="1:14" x14ac:dyDescent="0.3">
      <c r="A8" s="5">
        <v>7</v>
      </c>
      <c r="B8" s="2" t="s">
        <v>454</v>
      </c>
      <c r="C8" s="2" t="s">
        <v>858</v>
      </c>
      <c r="D8" s="40" t="s">
        <v>859</v>
      </c>
      <c r="E8" s="2"/>
      <c r="F8" s="3">
        <v>45429</v>
      </c>
      <c r="G8" s="2" t="s">
        <v>27</v>
      </c>
      <c r="H8" s="2" t="s">
        <v>49</v>
      </c>
      <c r="I8" s="63">
        <v>36000</v>
      </c>
      <c r="J8" s="2"/>
      <c r="K8" s="2"/>
      <c r="L8" s="2" t="s">
        <v>569</v>
      </c>
      <c r="M8" s="2"/>
      <c r="N8" s="2"/>
    </row>
    <row r="9" spans="1:14" ht="57.6" x14ac:dyDescent="0.3">
      <c r="A9" s="5">
        <v>8</v>
      </c>
      <c r="B9" s="40" t="s">
        <v>599</v>
      </c>
      <c r="C9" s="61" t="s">
        <v>860</v>
      </c>
      <c r="D9" s="40" t="s">
        <v>861</v>
      </c>
      <c r="E9" s="3">
        <v>45433</v>
      </c>
      <c r="F9" s="3">
        <v>45433</v>
      </c>
      <c r="G9" s="2" t="s">
        <v>27</v>
      </c>
      <c r="H9" s="2" t="s">
        <v>49</v>
      </c>
      <c r="I9" s="2" t="s">
        <v>862</v>
      </c>
      <c r="J9" s="2"/>
      <c r="K9" s="2"/>
      <c r="L9" s="40" t="s">
        <v>863</v>
      </c>
      <c r="M9" s="2"/>
      <c r="N9" s="2"/>
    </row>
    <row r="10" spans="1:14" ht="115.2" x14ac:dyDescent="0.3">
      <c r="A10" s="5">
        <v>9</v>
      </c>
      <c r="B10" s="40" t="s">
        <v>293</v>
      </c>
      <c r="C10" s="61" t="s">
        <v>864</v>
      </c>
      <c r="D10" s="40" t="s">
        <v>865</v>
      </c>
      <c r="E10" s="3">
        <v>45434</v>
      </c>
      <c r="F10" s="3">
        <v>45428</v>
      </c>
      <c r="G10" s="2" t="s">
        <v>27</v>
      </c>
      <c r="H10" s="2" t="s">
        <v>49</v>
      </c>
      <c r="I10" s="63">
        <v>10960</v>
      </c>
      <c r="J10" s="138">
        <v>32710</v>
      </c>
      <c r="K10" s="2"/>
      <c r="L10" s="40" t="s">
        <v>688</v>
      </c>
      <c r="M10" s="2"/>
      <c r="N10" s="2"/>
    </row>
    <row r="11" spans="1:14" x14ac:dyDescent="0.3">
      <c r="A11" s="5">
        <v>10</v>
      </c>
      <c r="B11" s="41" t="s">
        <v>513</v>
      </c>
      <c r="C11" s="41" t="s">
        <v>869</v>
      </c>
      <c r="D11" s="41" t="s">
        <v>870</v>
      </c>
      <c r="E11" s="106">
        <v>45439</v>
      </c>
      <c r="F11" s="106"/>
      <c r="G11" s="41" t="s">
        <v>27</v>
      </c>
      <c r="H11" s="41" t="s">
        <v>49</v>
      </c>
      <c r="I11" s="137">
        <v>129950</v>
      </c>
      <c r="J11" s="41"/>
      <c r="K11" s="41"/>
      <c r="L11" s="41" t="s">
        <v>688</v>
      </c>
      <c r="M11" s="41"/>
      <c r="N11" s="41"/>
    </row>
    <row r="12" spans="1:14" ht="115.2" x14ac:dyDescent="0.3">
      <c r="A12" s="5">
        <v>11</v>
      </c>
      <c r="B12" s="40" t="s">
        <v>293</v>
      </c>
      <c r="C12" s="61" t="s">
        <v>864</v>
      </c>
      <c r="D12" s="2" t="s">
        <v>871</v>
      </c>
      <c r="E12" s="3">
        <v>45439</v>
      </c>
      <c r="F12" s="3">
        <v>45439</v>
      </c>
      <c r="G12" s="2" t="s">
        <v>27</v>
      </c>
      <c r="H12" s="2" t="s">
        <v>49</v>
      </c>
      <c r="I12" s="59">
        <v>11686</v>
      </c>
      <c r="J12" s="2"/>
      <c r="K12" s="2"/>
      <c r="L12" s="2"/>
      <c r="M12" s="2"/>
      <c r="N12" s="2"/>
    </row>
    <row r="13" spans="1:14" ht="43.2" x14ac:dyDescent="0.3">
      <c r="A13" s="5">
        <v>12</v>
      </c>
      <c r="B13" s="40" t="s">
        <v>610</v>
      </c>
      <c r="C13" s="61" t="s">
        <v>873</v>
      </c>
      <c r="D13" s="62" t="s">
        <v>874</v>
      </c>
      <c r="E13" s="3">
        <v>45442</v>
      </c>
      <c r="F13" s="2"/>
      <c r="G13" s="2" t="s">
        <v>27</v>
      </c>
      <c r="H13" s="2" t="s">
        <v>49</v>
      </c>
      <c r="I13" s="59">
        <v>14164</v>
      </c>
      <c r="J13" s="2"/>
      <c r="K13" s="2"/>
      <c r="L13" s="40" t="s">
        <v>688</v>
      </c>
      <c r="M13" s="2"/>
      <c r="N13" s="2"/>
    </row>
    <row r="14" spans="1:14" ht="115.2" x14ac:dyDescent="0.3">
      <c r="A14" s="5">
        <v>13</v>
      </c>
      <c r="B14" s="40" t="s">
        <v>293</v>
      </c>
      <c r="C14" s="61" t="s">
        <v>875</v>
      </c>
      <c r="D14" s="40" t="s">
        <v>876</v>
      </c>
      <c r="E14" s="3">
        <v>45442</v>
      </c>
      <c r="F14" s="3">
        <v>45442</v>
      </c>
      <c r="G14" s="2" t="s">
        <v>27</v>
      </c>
      <c r="H14" s="2" t="s">
        <v>49</v>
      </c>
      <c r="I14" s="59">
        <v>21920</v>
      </c>
      <c r="J14" s="2"/>
      <c r="K14" s="2"/>
      <c r="L14" s="40" t="s">
        <v>688</v>
      </c>
      <c r="M14" s="2"/>
      <c r="N14" s="2"/>
    </row>
    <row r="15" spans="1:14" ht="43.2" x14ac:dyDescent="0.3">
      <c r="A15" s="5">
        <v>14</v>
      </c>
      <c r="B15" s="40" t="s">
        <v>610</v>
      </c>
      <c r="C15" s="61" t="s">
        <v>878</v>
      </c>
      <c r="D15" s="62" t="s">
        <v>877</v>
      </c>
      <c r="E15" s="3">
        <v>45443</v>
      </c>
      <c r="F15" s="2"/>
      <c r="G15" s="2" t="s">
        <v>27</v>
      </c>
      <c r="H15" s="2" t="s">
        <v>49</v>
      </c>
      <c r="I15" s="63">
        <v>29718</v>
      </c>
      <c r="J15" s="2"/>
      <c r="K15" s="2"/>
      <c r="L15" s="40" t="s">
        <v>653</v>
      </c>
      <c r="M15" s="2"/>
      <c r="N15" s="2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071DD-F2A2-459B-BF9D-44138930390F}">
  <dimension ref="A1:N35"/>
  <sheetViews>
    <sheetView topLeftCell="A13" workbookViewId="0">
      <selection activeCell="D22" sqref="D22"/>
    </sheetView>
  </sheetViews>
  <sheetFormatPr defaultRowHeight="14.4" x14ac:dyDescent="0.3"/>
  <cols>
    <col min="1" max="1" width="3.21875" style="66" bestFit="1" customWidth="1"/>
    <col min="2" max="2" width="30.5546875" bestFit="1" customWidth="1"/>
    <col min="3" max="3" width="42.109375" style="87" customWidth="1"/>
    <col min="4" max="4" width="35.6640625" bestFit="1" customWidth="1"/>
    <col min="5" max="5" width="12.109375" bestFit="1" customWidth="1"/>
    <col min="6" max="6" width="12.77734375" bestFit="1" customWidth="1"/>
    <col min="7" max="7" width="15.44140625" bestFit="1" customWidth="1"/>
    <col min="8" max="8" width="16.109375" bestFit="1" customWidth="1"/>
    <col min="9" max="9" width="12.6640625" bestFit="1" customWidth="1"/>
    <col min="10" max="10" width="11.5546875" customWidth="1"/>
    <col min="11" max="11" width="11.77734375" customWidth="1"/>
    <col min="12" max="12" width="12.88671875" bestFit="1" customWidth="1"/>
    <col min="13" max="13" width="18.88671875" customWidth="1"/>
    <col min="14" max="14" width="11.5546875" bestFit="1" customWidth="1"/>
  </cols>
  <sheetData>
    <row r="1" spans="1:14" ht="43.2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43.2" x14ac:dyDescent="0.3">
      <c r="A2" s="5">
        <v>1</v>
      </c>
      <c r="B2" s="2" t="s">
        <v>454</v>
      </c>
      <c r="C2" s="61" t="s">
        <v>879</v>
      </c>
      <c r="D2" s="2" t="s">
        <v>880</v>
      </c>
      <c r="E2" s="3">
        <v>45447</v>
      </c>
      <c r="F2" s="3">
        <v>45443</v>
      </c>
      <c r="G2" s="2" t="s">
        <v>27</v>
      </c>
      <c r="H2" s="2" t="s">
        <v>49</v>
      </c>
      <c r="I2" s="4">
        <v>46000</v>
      </c>
      <c r="J2" s="2"/>
      <c r="K2" s="2"/>
      <c r="L2" s="40" t="s">
        <v>688</v>
      </c>
      <c r="M2" s="2"/>
      <c r="N2" s="2"/>
    </row>
    <row r="3" spans="1:14" ht="28.8" x14ac:dyDescent="0.3">
      <c r="A3" s="5">
        <v>2</v>
      </c>
      <c r="B3" s="2" t="s">
        <v>454</v>
      </c>
      <c r="C3" s="61" t="s">
        <v>881</v>
      </c>
      <c r="D3" s="2" t="s">
        <v>882</v>
      </c>
      <c r="E3" s="3">
        <v>45447</v>
      </c>
      <c r="F3" s="3">
        <v>45443</v>
      </c>
      <c r="G3" s="2" t="s">
        <v>27</v>
      </c>
      <c r="H3" s="2" t="s">
        <v>49</v>
      </c>
      <c r="I3" s="140">
        <v>45435</v>
      </c>
      <c r="J3" s="2"/>
      <c r="K3" s="2"/>
      <c r="L3" s="40" t="s">
        <v>688</v>
      </c>
      <c r="M3" s="2"/>
      <c r="N3" s="2"/>
    </row>
    <row r="4" spans="1:14" ht="28.8" x14ac:dyDescent="0.3">
      <c r="A4" s="5">
        <v>3</v>
      </c>
      <c r="B4" s="2" t="s">
        <v>454</v>
      </c>
      <c r="C4" s="61" t="s">
        <v>885</v>
      </c>
      <c r="D4" s="2" t="s">
        <v>888</v>
      </c>
      <c r="E4" s="3">
        <v>45446</v>
      </c>
      <c r="F4" s="3">
        <v>45446</v>
      </c>
      <c r="G4" s="2" t="s">
        <v>27</v>
      </c>
      <c r="H4" s="2" t="s">
        <v>49</v>
      </c>
      <c r="I4" s="4">
        <v>5750</v>
      </c>
      <c r="J4" s="2"/>
      <c r="K4" s="2"/>
      <c r="L4" s="40" t="s">
        <v>688</v>
      </c>
      <c r="M4" s="2"/>
      <c r="N4" s="2"/>
    </row>
    <row r="5" spans="1:14" ht="28.8" x14ac:dyDescent="0.3">
      <c r="A5" s="5">
        <v>4</v>
      </c>
      <c r="B5" s="2" t="s">
        <v>454</v>
      </c>
      <c r="C5" s="61" t="s">
        <v>883</v>
      </c>
      <c r="D5" s="2" t="s">
        <v>884</v>
      </c>
      <c r="E5" s="3">
        <v>45450</v>
      </c>
      <c r="F5" s="3">
        <v>45448</v>
      </c>
      <c r="G5" s="2" t="s">
        <v>27</v>
      </c>
      <c r="H5" s="2" t="s">
        <v>49</v>
      </c>
      <c r="I5" s="4">
        <v>23000</v>
      </c>
      <c r="J5" s="2"/>
      <c r="K5" s="2"/>
      <c r="L5" s="2" t="s">
        <v>886</v>
      </c>
      <c r="M5" s="2"/>
      <c r="N5" s="2"/>
    </row>
    <row r="6" spans="1:14" x14ac:dyDescent="0.3">
      <c r="A6" s="5">
        <v>5</v>
      </c>
      <c r="B6" s="40" t="s">
        <v>73</v>
      </c>
      <c r="C6" s="61" t="s">
        <v>656</v>
      </c>
      <c r="D6" s="40" t="s">
        <v>887</v>
      </c>
      <c r="E6" s="6">
        <v>45448</v>
      </c>
      <c r="F6" s="6">
        <v>45450</v>
      </c>
      <c r="G6" s="2" t="s">
        <v>27</v>
      </c>
      <c r="H6" s="2" t="s">
        <v>49</v>
      </c>
      <c r="I6" s="4">
        <v>15847.55</v>
      </c>
      <c r="J6" s="2"/>
      <c r="K6" s="2"/>
      <c r="L6" s="2" t="s">
        <v>886</v>
      </c>
      <c r="M6" s="2"/>
      <c r="N6" s="2"/>
    </row>
    <row r="7" spans="1:14" x14ac:dyDescent="0.3">
      <c r="A7" s="5">
        <v>6</v>
      </c>
      <c r="B7" s="40" t="s">
        <v>73</v>
      </c>
      <c r="C7" s="61" t="s">
        <v>889</v>
      </c>
      <c r="D7" s="40" t="s">
        <v>890</v>
      </c>
      <c r="E7" s="3">
        <v>45454</v>
      </c>
      <c r="F7" s="3">
        <v>45427</v>
      </c>
      <c r="G7" s="40" t="s">
        <v>290</v>
      </c>
      <c r="H7" s="40" t="s">
        <v>21</v>
      </c>
      <c r="I7" s="4">
        <v>8708.58</v>
      </c>
      <c r="J7" s="2"/>
      <c r="K7" s="2"/>
      <c r="L7" s="40" t="s">
        <v>719</v>
      </c>
      <c r="M7" s="2"/>
      <c r="N7" s="2"/>
    </row>
    <row r="8" spans="1:14" ht="28.8" x14ac:dyDescent="0.3">
      <c r="A8" s="5">
        <v>7</v>
      </c>
      <c r="B8" s="40" t="s">
        <v>94</v>
      </c>
      <c r="C8" s="61" t="s">
        <v>891</v>
      </c>
      <c r="D8" s="40" t="s">
        <v>892</v>
      </c>
      <c r="E8" s="3">
        <v>45452</v>
      </c>
      <c r="F8" s="3">
        <v>45450</v>
      </c>
      <c r="G8" s="2" t="s">
        <v>27</v>
      </c>
      <c r="H8" s="2" t="s">
        <v>49</v>
      </c>
      <c r="I8" s="4">
        <v>3600</v>
      </c>
      <c r="J8" s="2"/>
      <c r="K8" s="2"/>
      <c r="L8" s="40" t="s">
        <v>863</v>
      </c>
      <c r="M8" s="2"/>
      <c r="N8" s="2"/>
    </row>
    <row r="9" spans="1:14" ht="72" x14ac:dyDescent="0.3">
      <c r="A9" s="5">
        <v>8</v>
      </c>
      <c r="B9" s="40" t="s">
        <v>293</v>
      </c>
      <c r="C9" s="61" t="s">
        <v>893</v>
      </c>
      <c r="D9" s="40" t="s">
        <v>894</v>
      </c>
      <c r="E9" s="3">
        <v>45458</v>
      </c>
      <c r="F9" s="3" t="s">
        <v>895</v>
      </c>
      <c r="G9" s="2" t="s">
        <v>27</v>
      </c>
      <c r="H9" s="2" t="s">
        <v>49</v>
      </c>
      <c r="I9" s="4">
        <v>23240</v>
      </c>
      <c r="J9" s="2"/>
      <c r="K9" s="2"/>
      <c r="L9" s="40" t="s">
        <v>688</v>
      </c>
      <c r="M9" s="2"/>
      <c r="N9" s="2"/>
    </row>
    <row r="10" spans="1:14" ht="43.2" x14ac:dyDescent="0.3">
      <c r="A10" s="5">
        <v>9</v>
      </c>
      <c r="B10" s="40" t="s">
        <v>323</v>
      </c>
      <c r="C10" s="61" t="s">
        <v>896</v>
      </c>
      <c r="D10" s="40" t="s">
        <v>897</v>
      </c>
      <c r="E10" s="3">
        <v>45462</v>
      </c>
      <c r="F10" s="3">
        <v>45462</v>
      </c>
      <c r="G10" s="40" t="s">
        <v>898</v>
      </c>
      <c r="H10" s="40" t="s">
        <v>21</v>
      </c>
      <c r="I10" s="4">
        <v>6419</v>
      </c>
      <c r="J10" s="2"/>
      <c r="K10" s="2"/>
      <c r="L10" s="40" t="s">
        <v>902</v>
      </c>
      <c r="M10" s="2"/>
      <c r="N10" s="2"/>
    </row>
    <row r="11" spans="1:14" ht="57.6" x14ac:dyDescent="0.3">
      <c r="A11" s="134">
        <v>10</v>
      </c>
      <c r="B11" s="40" t="s">
        <v>735</v>
      </c>
      <c r="C11" s="62" t="s">
        <v>899</v>
      </c>
      <c r="D11" s="40" t="s">
        <v>900</v>
      </c>
      <c r="E11" s="46">
        <v>45462</v>
      </c>
      <c r="F11" s="46">
        <v>45468</v>
      </c>
      <c r="G11" s="40" t="s">
        <v>901</v>
      </c>
      <c r="H11" s="40" t="s">
        <v>915</v>
      </c>
      <c r="I11" s="27">
        <f>2178000+30000</f>
        <v>2208000</v>
      </c>
      <c r="J11" s="40">
        <v>100</v>
      </c>
      <c r="K11" s="40"/>
      <c r="L11" s="40" t="s">
        <v>915</v>
      </c>
      <c r="M11" s="141" t="s">
        <v>912</v>
      </c>
      <c r="N11" s="2" t="s">
        <v>913</v>
      </c>
    </row>
    <row r="12" spans="1:14" ht="28.8" x14ac:dyDescent="0.3">
      <c r="A12" s="54">
        <v>11</v>
      </c>
      <c r="B12" s="40" t="s">
        <v>735</v>
      </c>
      <c r="C12" s="61" t="s">
        <v>917</v>
      </c>
      <c r="D12" s="40" t="s">
        <v>918</v>
      </c>
      <c r="E12" s="2"/>
      <c r="F12" s="3"/>
      <c r="G12" s="40" t="s">
        <v>901</v>
      </c>
      <c r="H12" s="40" t="s">
        <v>916</v>
      </c>
      <c r="I12" s="4">
        <v>2000</v>
      </c>
      <c r="J12" s="2"/>
      <c r="K12" s="2"/>
      <c r="L12" s="40" t="s">
        <v>916</v>
      </c>
      <c r="M12" s="2"/>
      <c r="N12" s="2"/>
    </row>
    <row r="13" spans="1:14" x14ac:dyDescent="0.3">
      <c r="A13" s="5">
        <v>12</v>
      </c>
      <c r="B13" s="40" t="s">
        <v>903</v>
      </c>
      <c r="C13" s="61" t="s">
        <v>780</v>
      </c>
      <c r="D13" s="40" t="s">
        <v>904</v>
      </c>
      <c r="E13" s="3">
        <v>45462</v>
      </c>
      <c r="F13" s="3">
        <v>45468</v>
      </c>
      <c r="G13" s="2"/>
      <c r="H13" s="40" t="s">
        <v>21</v>
      </c>
      <c r="I13" s="4">
        <v>6000</v>
      </c>
      <c r="J13" s="2"/>
      <c r="K13" s="2"/>
      <c r="L13" s="40" t="s">
        <v>916</v>
      </c>
      <c r="M13" s="2"/>
      <c r="N13" s="2"/>
    </row>
    <row r="14" spans="1:14" ht="57.6" x14ac:dyDescent="0.3">
      <c r="A14" s="134">
        <v>13</v>
      </c>
      <c r="B14" s="40" t="s">
        <v>755</v>
      </c>
      <c r="C14" s="61" t="s">
        <v>906</v>
      </c>
      <c r="D14" s="40" t="s">
        <v>905</v>
      </c>
      <c r="E14" s="3">
        <v>45462</v>
      </c>
      <c r="F14" s="46">
        <v>45470</v>
      </c>
      <c r="G14" s="40" t="s">
        <v>901</v>
      </c>
      <c r="H14" s="40" t="s">
        <v>916</v>
      </c>
      <c r="I14" s="4">
        <v>52020</v>
      </c>
      <c r="J14" s="2"/>
      <c r="K14" s="2"/>
      <c r="L14" s="40" t="s">
        <v>916</v>
      </c>
      <c r="M14" s="2"/>
      <c r="N14" s="128" t="s">
        <v>937</v>
      </c>
    </row>
    <row r="15" spans="1:14" ht="28.8" x14ac:dyDescent="0.3">
      <c r="A15" s="94">
        <v>14</v>
      </c>
      <c r="B15" s="41" t="s">
        <v>907</v>
      </c>
      <c r="C15" s="136" t="s">
        <v>909</v>
      </c>
      <c r="D15" s="41" t="s">
        <v>908</v>
      </c>
      <c r="E15" s="106">
        <v>45462</v>
      </c>
      <c r="F15" s="41"/>
      <c r="G15" s="41" t="s">
        <v>27</v>
      </c>
      <c r="H15" s="41" t="s">
        <v>49</v>
      </c>
      <c r="I15" s="26">
        <v>137052</v>
      </c>
      <c r="J15" s="41"/>
      <c r="K15" s="41"/>
      <c r="L15" s="41" t="s">
        <v>886</v>
      </c>
      <c r="M15" s="106" t="s">
        <v>940</v>
      </c>
      <c r="N15" s="41" t="s">
        <v>910</v>
      </c>
    </row>
    <row r="16" spans="1:14" x14ac:dyDescent="0.3">
      <c r="A16" s="54">
        <v>15</v>
      </c>
      <c r="B16" s="40" t="s">
        <v>293</v>
      </c>
      <c r="C16" s="61" t="s">
        <v>914</v>
      </c>
      <c r="D16" s="40" t="s">
        <v>911</v>
      </c>
      <c r="E16" s="3">
        <v>45463</v>
      </c>
      <c r="F16" s="3">
        <v>45463</v>
      </c>
      <c r="G16" s="2" t="s">
        <v>27</v>
      </c>
      <c r="H16" s="2" t="s">
        <v>49</v>
      </c>
      <c r="I16" s="4">
        <v>13000</v>
      </c>
      <c r="J16" s="2"/>
      <c r="K16" s="2"/>
      <c r="L16" s="2" t="s">
        <v>49</v>
      </c>
      <c r="M16" s="2"/>
      <c r="N16" s="2"/>
    </row>
    <row r="17" spans="1:14" x14ac:dyDescent="0.3">
      <c r="A17" s="134">
        <v>16</v>
      </c>
      <c r="B17" s="40" t="s">
        <v>674</v>
      </c>
      <c r="C17" s="62" t="s">
        <v>919</v>
      </c>
      <c r="D17" s="40" t="s">
        <v>920</v>
      </c>
      <c r="E17" s="46">
        <v>45463</v>
      </c>
      <c r="F17" s="46">
        <v>45468</v>
      </c>
      <c r="G17" s="40" t="s">
        <v>901</v>
      </c>
      <c r="H17" s="40" t="s">
        <v>916</v>
      </c>
      <c r="I17" s="63">
        <v>372911</v>
      </c>
      <c r="J17" s="40"/>
      <c r="K17" s="40"/>
      <c r="L17" s="40" t="s">
        <v>916</v>
      </c>
      <c r="M17" s="40"/>
      <c r="N17" s="2"/>
    </row>
    <row r="18" spans="1:14" ht="28.8" x14ac:dyDescent="0.3">
      <c r="A18" s="54">
        <v>17</v>
      </c>
      <c r="B18" s="2" t="s">
        <v>454</v>
      </c>
      <c r="C18" s="61" t="s">
        <v>921</v>
      </c>
      <c r="D18" s="40" t="s">
        <v>922</v>
      </c>
      <c r="E18" s="3">
        <v>45464</v>
      </c>
      <c r="F18" s="3">
        <v>45458</v>
      </c>
      <c r="G18" s="2" t="s">
        <v>27</v>
      </c>
      <c r="H18" s="2" t="s">
        <v>49</v>
      </c>
      <c r="I18" s="4">
        <v>23000</v>
      </c>
      <c r="J18" s="2"/>
      <c r="K18" s="2"/>
      <c r="L18" s="2" t="s">
        <v>886</v>
      </c>
      <c r="M18" s="2"/>
      <c r="N18" s="2"/>
    </row>
    <row r="19" spans="1:14" ht="57.6" x14ac:dyDescent="0.3">
      <c r="A19" s="54">
        <v>18</v>
      </c>
      <c r="B19" s="40" t="s">
        <v>293</v>
      </c>
      <c r="C19" s="61" t="s">
        <v>924</v>
      </c>
      <c r="D19" s="40" t="s">
        <v>923</v>
      </c>
      <c r="E19" s="3">
        <v>45467</v>
      </c>
      <c r="F19" s="3">
        <v>45449</v>
      </c>
      <c r="G19" s="2" t="s">
        <v>27</v>
      </c>
      <c r="H19" s="2" t="s">
        <v>49</v>
      </c>
      <c r="I19" s="4">
        <v>14260</v>
      </c>
      <c r="J19" s="2"/>
      <c r="K19" s="2"/>
      <c r="L19" s="2" t="s">
        <v>886</v>
      </c>
      <c r="M19" s="2"/>
      <c r="N19" s="2"/>
    </row>
    <row r="20" spans="1:14" x14ac:dyDescent="0.3">
      <c r="A20" s="54">
        <v>19</v>
      </c>
      <c r="B20" s="40" t="s">
        <v>925</v>
      </c>
      <c r="C20" s="61" t="s">
        <v>926</v>
      </c>
      <c r="D20" s="40" t="s">
        <v>927</v>
      </c>
      <c r="E20" s="3">
        <v>45467</v>
      </c>
      <c r="F20" s="3">
        <v>45470</v>
      </c>
      <c r="G20" s="2" t="s">
        <v>27</v>
      </c>
      <c r="H20" s="2" t="s">
        <v>49</v>
      </c>
      <c r="I20" s="4">
        <v>14474.8</v>
      </c>
      <c r="J20" s="2"/>
      <c r="K20" s="2"/>
      <c r="L20" s="2" t="s">
        <v>886</v>
      </c>
      <c r="M20" s="2"/>
      <c r="N20" s="2" t="s">
        <v>930</v>
      </c>
    </row>
    <row r="21" spans="1:14" ht="28.8" x14ac:dyDescent="0.3">
      <c r="A21" s="54">
        <v>20</v>
      </c>
      <c r="B21" s="2" t="s">
        <v>454</v>
      </c>
      <c r="C21" s="61" t="s">
        <v>928</v>
      </c>
      <c r="D21" s="40" t="s">
        <v>929</v>
      </c>
      <c r="E21" s="3">
        <v>45468</v>
      </c>
      <c r="F21" s="3">
        <v>45458</v>
      </c>
      <c r="G21" s="2" t="s">
        <v>27</v>
      </c>
      <c r="H21" s="2" t="s">
        <v>49</v>
      </c>
      <c r="I21" s="4">
        <v>2875</v>
      </c>
      <c r="J21" s="2"/>
      <c r="K21" s="2"/>
      <c r="L21" s="2" t="s">
        <v>886</v>
      </c>
      <c r="M21" s="2"/>
      <c r="N21" s="2"/>
    </row>
    <row r="22" spans="1:14" ht="28.8" x14ac:dyDescent="0.3">
      <c r="A22" s="143">
        <v>21</v>
      </c>
      <c r="B22" s="40" t="s">
        <v>931</v>
      </c>
      <c r="C22" s="62" t="s">
        <v>932</v>
      </c>
      <c r="D22" s="40" t="s">
        <v>936</v>
      </c>
      <c r="E22" s="46">
        <v>45468</v>
      </c>
      <c r="F22" s="46">
        <v>45470</v>
      </c>
      <c r="G22" s="40" t="s">
        <v>27</v>
      </c>
      <c r="H22" s="40" t="s">
        <v>49</v>
      </c>
      <c r="I22" s="27">
        <v>45300</v>
      </c>
      <c r="J22" s="40"/>
      <c r="K22" s="40"/>
      <c r="L22" s="40" t="s">
        <v>886</v>
      </c>
      <c r="M22" s="40"/>
      <c r="N22" s="40" t="s">
        <v>933</v>
      </c>
    </row>
    <row r="23" spans="1:14" ht="43.2" x14ac:dyDescent="0.3">
      <c r="A23" s="54">
        <v>22</v>
      </c>
      <c r="B23" s="2" t="s">
        <v>454</v>
      </c>
      <c r="C23" s="61" t="s">
        <v>934</v>
      </c>
      <c r="D23" s="40" t="s">
        <v>935</v>
      </c>
      <c r="E23" s="2"/>
      <c r="F23" s="3">
        <v>45467</v>
      </c>
      <c r="G23" s="40" t="s">
        <v>901</v>
      </c>
      <c r="H23" s="40" t="s">
        <v>916</v>
      </c>
      <c r="I23" s="4">
        <v>36250</v>
      </c>
      <c r="J23" s="2"/>
      <c r="K23" s="2"/>
      <c r="L23" s="40" t="s">
        <v>916</v>
      </c>
      <c r="M23" s="2"/>
      <c r="N23" s="2"/>
    </row>
    <row r="24" spans="1:14" x14ac:dyDescent="0.3">
      <c r="I24" s="139"/>
    </row>
    <row r="25" spans="1:14" x14ac:dyDescent="0.3">
      <c r="I25" s="139"/>
    </row>
    <row r="26" spans="1:14" x14ac:dyDescent="0.3">
      <c r="I26" s="139"/>
    </row>
    <row r="27" spans="1:14" x14ac:dyDescent="0.3">
      <c r="I27" s="139"/>
    </row>
    <row r="28" spans="1:14" x14ac:dyDescent="0.3">
      <c r="I28" s="139"/>
    </row>
    <row r="29" spans="1:14" x14ac:dyDescent="0.3">
      <c r="I29" s="139"/>
    </row>
    <row r="30" spans="1:14" x14ac:dyDescent="0.3">
      <c r="I30" s="139"/>
    </row>
    <row r="31" spans="1:14" x14ac:dyDescent="0.3">
      <c r="I31" s="139"/>
    </row>
    <row r="32" spans="1:14" x14ac:dyDescent="0.3">
      <c r="I32" s="139"/>
    </row>
    <row r="33" spans="9:9" x14ac:dyDescent="0.3">
      <c r="I33" s="139"/>
    </row>
    <row r="34" spans="9:9" x14ac:dyDescent="0.3">
      <c r="I34" s="139"/>
    </row>
    <row r="35" spans="9:9" x14ac:dyDescent="0.3">
      <c r="I35" s="13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0188-481A-416A-86D2-8731B493FD23}">
  <dimension ref="A1:N18"/>
  <sheetViews>
    <sheetView topLeftCell="A4" workbookViewId="0">
      <selection activeCell="C16" sqref="C16"/>
    </sheetView>
  </sheetViews>
  <sheetFormatPr defaultRowHeight="14.4" x14ac:dyDescent="0.3"/>
  <cols>
    <col min="1" max="1" width="8.88671875" style="66"/>
    <col min="2" max="2" width="25.44140625" bestFit="1" customWidth="1"/>
    <col min="3" max="3" width="33.6640625" customWidth="1"/>
    <col min="4" max="4" width="22.21875" bestFit="1" customWidth="1"/>
    <col min="5" max="5" width="10.109375" bestFit="1" customWidth="1"/>
    <col min="7" max="7" width="16.33203125" customWidth="1"/>
    <col min="8" max="8" width="13.109375" customWidth="1"/>
    <col min="9" max="9" width="13.77734375" bestFit="1" customWidth="1"/>
    <col min="10" max="10" width="12.6640625" bestFit="1" customWidth="1"/>
    <col min="11" max="11" width="12.21875" customWidth="1"/>
    <col min="12" max="12" width="12.109375" customWidth="1"/>
    <col min="13" max="13" width="18.88671875" customWidth="1"/>
    <col min="14" max="14" width="14.88671875" customWidth="1"/>
  </cols>
  <sheetData>
    <row r="1" spans="1:14" ht="57.6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43.2" x14ac:dyDescent="0.3">
      <c r="A2" s="54">
        <v>1</v>
      </c>
      <c r="B2" s="2" t="s">
        <v>560</v>
      </c>
      <c r="C2" s="61" t="s">
        <v>938</v>
      </c>
      <c r="D2" s="2" t="s">
        <v>939</v>
      </c>
      <c r="E2" s="3">
        <v>45474</v>
      </c>
      <c r="F2" s="2"/>
      <c r="G2" s="2" t="s">
        <v>27</v>
      </c>
      <c r="H2" s="2" t="s">
        <v>49</v>
      </c>
      <c r="I2" s="4">
        <v>7500</v>
      </c>
      <c r="J2" s="2"/>
      <c r="K2" s="2"/>
      <c r="L2" s="2"/>
      <c r="M2" s="2"/>
      <c r="N2" s="2"/>
    </row>
    <row r="3" spans="1:14" ht="28.8" x14ac:dyDescent="0.3">
      <c r="A3" s="54">
        <v>2</v>
      </c>
      <c r="B3" s="2" t="s">
        <v>735</v>
      </c>
      <c r="C3" s="61" t="s">
        <v>941</v>
      </c>
      <c r="D3" s="2" t="s">
        <v>954</v>
      </c>
      <c r="E3" s="3">
        <v>45485</v>
      </c>
      <c r="F3" s="2"/>
      <c r="G3" s="2" t="s">
        <v>942</v>
      </c>
      <c r="H3" s="2" t="s">
        <v>943</v>
      </c>
      <c r="I3" s="4">
        <v>60000</v>
      </c>
      <c r="J3" s="2"/>
      <c r="K3" s="2"/>
      <c r="L3" s="2" t="s">
        <v>502</v>
      </c>
      <c r="M3" s="2"/>
      <c r="N3" s="2"/>
    </row>
    <row r="4" spans="1:14" x14ac:dyDescent="0.3">
      <c r="A4" s="54">
        <v>3</v>
      </c>
      <c r="B4" s="2" t="s">
        <v>94</v>
      </c>
      <c r="C4" s="2" t="s">
        <v>944</v>
      </c>
      <c r="D4" s="2" t="s">
        <v>945</v>
      </c>
      <c r="E4" s="3">
        <v>45477</v>
      </c>
      <c r="F4" s="2"/>
      <c r="G4" s="2" t="s">
        <v>27</v>
      </c>
      <c r="H4" s="2" t="s">
        <v>49</v>
      </c>
      <c r="I4" s="2">
        <v>1000</v>
      </c>
      <c r="J4" s="2"/>
      <c r="K4" s="2"/>
      <c r="L4" s="2" t="s">
        <v>49</v>
      </c>
      <c r="M4" s="2"/>
      <c r="N4" s="2"/>
    </row>
    <row r="5" spans="1:14" ht="72" x14ac:dyDescent="0.3">
      <c r="A5" s="54">
        <v>4</v>
      </c>
      <c r="B5" s="2" t="s">
        <v>735</v>
      </c>
      <c r="C5" s="61" t="s">
        <v>948</v>
      </c>
      <c r="D5" s="2" t="s">
        <v>947</v>
      </c>
      <c r="E5" s="3">
        <v>45483</v>
      </c>
      <c r="F5" s="2"/>
      <c r="G5" s="2" t="s">
        <v>942</v>
      </c>
      <c r="H5" s="2" t="s">
        <v>946</v>
      </c>
      <c r="I5" s="4">
        <v>207000</v>
      </c>
      <c r="J5" s="2"/>
      <c r="K5" s="2"/>
      <c r="L5" s="2" t="s">
        <v>502</v>
      </c>
      <c r="M5" s="2"/>
      <c r="N5" s="2"/>
    </row>
    <row r="6" spans="1:14" x14ac:dyDescent="0.3">
      <c r="A6" s="142">
        <v>5</v>
      </c>
      <c r="B6" s="41" t="s">
        <v>674</v>
      </c>
      <c r="C6" s="136" t="s">
        <v>949</v>
      </c>
      <c r="D6" s="41" t="s">
        <v>950</v>
      </c>
      <c r="E6" s="106">
        <v>45484</v>
      </c>
      <c r="F6" s="41"/>
      <c r="G6" s="41" t="s">
        <v>942</v>
      </c>
      <c r="H6" s="41" t="s">
        <v>946</v>
      </c>
      <c r="I6" s="26">
        <v>11267928</v>
      </c>
      <c r="J6" s="26">
        <v>5633964</v>
      </c>
      <c r="K6" s="41"/>
      <c r="L6" s="41" t="s">
        <v>502</v>
      </c>
      <c r="M6" s="41" t="s">
        <v>953</v>
      </c>
      <c r="N6" s="41"/>
    </row>
    <row r="7" spans="1:14" x14ac:dyDescent="0.3">
      <c r="A7" s="54">
        <v>6</v>
      </c>
      <c r="B7" s="2" t="s">
        <v>94</v>
      </c>
      <c r="C7" s="62" t="s">
        <v>951</v>
      </c>
      <c r="D7" s="40" t="s">
        <v>952</v>
      </c>
      <c r="E7" s="2"/>
      <c r="F7" s="2"/>
      <c r="G7" s="2" t="s">
        <v>27</v>
      </c>
      <c r="H7" s="2" t="s">
        <v>49</v>
      </c>
      <c r="I7" s="27">
        <v>3800</v>
      </c>
      <c r="J7" s="2"/>
      <c r="K7" s="2"/>
      <c r="L7" s="2" t="s">
        <v>49</v>
      </c>
      <c r="M7" s="2"/>
      <c r="N7" s="2"/>
    </row>
    <row r="8" spans="1:14" ht="86.4" x14ac:dyDescent="0.3">
      <c r="A8" s="54">
        <v>7</v>
      </c>
      <c r="B8" s="2" t="s">
        <v>293</v>
      </c>
      <c r="C8" s="61" t="s">
        <v>955</v>
      </c>
      <c r="D8" s="2" t="s">
        <v>956</v>
      </c>
      <c r="E8" s="2"/>
      <c r="F8" s="2"/>
      <c r="G8" s="2" t="s">
        <v>27</v>
      </c>
      <c r="H8" s="2" t="s">
        <v>49</v>
      </c>
      <c r="I8" s="27">
        <v>20020</v>
      </c>
      <c r="J8" s="2"/>
      <c r="K8" s="2"/>
      <c r="L8" s="2" t="s">
        <v>49</v>
      </c>
      <c r="M8" s="2"/>
      <c r="N8" s="2"/>
    </row>
    <row r="9" spans="1:14" ht="43.2" x14ac:dyDescent="0.3">
      <c r="A9" s="143">
        <v>8</v>
      </c>
      <c r="B9" s="40" t="s">
        <v>958</v>
      </c>
      <c r="C9" s="62" t="s">
        <v>957</v>
      </c>
      <c r="D9" s="40" t="s">
        <v>959</v>
      </c>
      <c r="E9" s="40"/>
      <c r="F9" s="40"/>
      <c r="G9" s="40" t="s">
        <v>27</v>
      </c>
      <c r="H9" s="40" t="s">
        <v>498</v>
      </c>
      <c r="I9" s="27">
        <v>15202</v>
      </c>
      <c r="J9" s="40"/>
      <c r="K9" s="40"/>
      <c r="L9" s="40" t="s">
        <v>498</v>
      </c>
      <c r="M9" s="40"/>
      <c r="N9" s="40" t="s">
        <v>910</v>
      </c>
    </row>
    <row r="10" spans="1:14" ht="28.8" x14ac:dyDescent="0.3">
      <c r="A10" s="54">
        <v>9</v>
      </c>
      <c r="B10" s="61" t="s">
        <v>960</v>
      </c>
      <c r="C10" s="61" t="s">
        <v>961</v>
      </c>
      <c r="D10" s="2" t="s">
        <v>962</v>
      </c>
      <c r="E10" s="3">
        <v>45490</v>
      </c>
      <c r="F10" s="2"/>
      <c r="G10" s="2" t="s">
        <v>27</v>
      </c>
      <c r="H10" s="2" t="s">
        <v>497</v>
      </c>
      <c r="I10" s="4">
        <v>43748</v>
      </c>
      <c r="J10" s="2"/>
      <c r="K10" s="2"/>
      <c r="L10" s="2" t="s">
        <v>497</v>
      </c>
      <c r="M10" s="2"/>
      <c r="N10" s="2"/>
    </row>
    <row r="11" spans="1:14" ht="72" x14ac:dyDescent="0.3">
      <c r="A11" s="54">
        <v>10</v>
      </c>
      <c r="B11" s="2" t="s">
        <v>610</v>
      </c>
      <c r="C11" s="61" t="s">
        <v>963</v>
      </c>
      <c r="D11" s="62" t="s">
        <v>964</v>
      </c>
      <c r="E11" s="3">
        <v>45490</v>
      </c>
      <c r="F11" s="2"/>
      <c r="G11" s="2" t="s">
        <v>27</v>
      </c>
      <c r="H11" s="2" t="s">
        <v>497</v>
      </c>
      <c r="I11" s="59">
        <v>23720</v>
      </c>
      <c r="J11" s="2"/>
      <c r="K11" s="2"/>
      <c r="L11" s="2" t="s">
        <v>497</v>
      </c>
      <c r="M11" s="2"/>
      <c r="N11" s="2"/>
    </row>
    <row r="12" spans="1:14" x14ac:dyDescent="0.3">
      <c r="A12" s="54">
        <v>11</v>
      </c>
      <c r="B12" s="40" t="s">
        <v>73</v>
      </c>
      <c r="C12" s="62" t="s">
        <v>967</v>
      </c>
      <c r="D12" s="40" t="s">
        <v>966</v>
      </c>
      <c r="E12" s="2"/>
      <c r="F12" s="2"/>
      <c r="G12" s="40" t="s">
        <v>965</v>
      </c>
      <c r="H12" s="40" t="s">
        <v>537</v>
      </c>
      <c r="I12" s="27">
        <v>9106.83</v>
      </c>
      <c r="J12" s="2"/>
      <c r="K12" s="2"/>
      <c r="L12" s="40" t="s">
        <v>501</v>
      </c>
      <c r="M12" s="2"/>
      <c r="N12" s="82"/>
    </row>
    <row r="13" spans="1:14" x14ac:dyDescent="0.3">
      <c r="A13" s="54">
        <v>12</v>
      </c>
      <c r="B13" s="40" t="s">
        <v>970</v>
      </c>
      <c r="C13" s="62" t="s">
        <v>969</v>
      </c>
      <c r="D13" s="40" t="s">
        <v>968</v>
      </c>
      <c r="E13" s="3">
        <v>45492</v>
      </c>
      <c r="F13" s="2"/>
      <c r="G13" s="2" t="s">
        <v>27</v>
      </c>
      <c r="H13" s="2" t="s">
        <v>497</v>
      </c>
      <c r="I13" s="27">
        <v>2560</v>
      </c>
      <c r="J13" s="2"/>
      <c r="K13" s="2"/>
      <c r="L13" s="2" t="s">
        <v>497</v>
      </c>
      <c r="M13" s="2"/>
      <c r="N13" s="2"/>
    </row>
    <row r="14" spans="1:14" ht="43.2" x14ac:dyDescent="0.3">
      <c r="A14" s="54">
        <v>13</v>
      </c>
      <c r="B14" s="2" t="s">
        <v>94</v>
      </c>
      <c r="C14" s="61" t="s">
        <v>971</v>
      </c>
      <c r="D14" s="40" t="s">
        <v>972</v>
      </c>
      <c r="E14" s="3">
        <v>45491</v>
      </c>
      <c r="F14" s="2"/>
      <c r="G14" s="2" t="s">
        <v>27</v>
      </c>
      <c r="H14" s="2" t="s">
        <v>49</v>
      </c>
      <c r="I14" s="27">
        <v>2880</v>
      </c>
      <c r="J14" s="2"/>
      <c r="K14" s="2"/>
      <c r="L14" s="2" t="s">
        <v>49</v>
      </c>
      <c r="M14" s="2"/>
      <c r="N14" s="2"/>
    </row>
    <row r="15" spans="1:14" x14ac:dyDescent="0.3">
      <c r="A15" s="54">
        <v>14</v>
      </c>
      <c r="B15" s="40" t="s">
        <v>489</v>
      </c>
      <c r="C15" s="62" t="s">
        <v>974</v>
      </c>
      <c r="D15" s="40" t="s">
        <v>973</v>
      </c>
      <c r="E15" s="2"/>
      <c r="F15" s="2"/>
      <c r="G15" s="2" t="s">
        <v>27</v>
      </c>
      <c r="H15" s="2" t="s">
        <v>49</v>
      </c>
      <c r="I15" s="27">
        <v>7389.8</v>
      </c>
      <c r="J15" s="2"/>
      <c r="K15" s="2"/>
      <c r="L15" s="2" t="s">
        <v>502</v>
      </c>
      <c r="M15" s="2"/>
      <c r="N15" s="2"/>
    </row>
    <row r="16" spans="1:14" ht="28.8" x14ac:dyDescent="0.3">
      <c r="A16" s="54">
        <v>15</v>
      </c>
      <c r="B16" s="40" t="s">
        <v>976</v>
      </c>
      <c r="C16" s="62" t="s">
        <v>975</v>
      </c>
      <c r="D16" s="40" t="s">
        <v>977</v>
      </c>
      <c r="E16" s="3">
        <v>45496</v>
      </c>
      <c r="F16" s="2"/>
      <c r="G16" s="40" t="s">
        <v>965</v>
      </c>
      <c r="H16" s="40" t="s">
        <v>537</v>
      </c>
      <c r="I16" s="27">
        <v>3300</v>
      </c>
      <c r="J16" s="2"/>
      <c r="K16" s="2"/>
      <c r="L16" s="40" t="s">
        <v>501</v>
      </c>
      <c r="M16" s="2"/>
      <c r="N16" s="2"/>
    </row>
    <row r="17" spans="1:14" ht="57.6" x14ac:dyDescent="0.3">
      <c r="A17" s="54">
        <v>16</v>
      </c>
      <c r="B17" s="2" t="s">
        <v>735</v>
      </c>
      <c r="C17" s="61" t="s">
        <v>979</v>
      </c>
      <c r="D17" s="40" t="s">
        <v>978</v>
      </c>
      <c r="E17" s="3">
        <v>45497</v>
      </c>
      <c r="F17" s="2"/>
      <c r="G17" s="40" t="s">
        <v>942</v>
      </c>
      <c r="H17" s="40" t="s">
        <v>980</v>
      </c>
      <c r="I17" s="27">
        <v>322000</v>
      </c>
      <c r="J17" s="2"/>
      <c r="K17" s="2"/>
      <c r="L17" s="40" t="s">
        <v>981</v>
      </c>
      <c r="M17" s="2"/>
      <c r="N17" s="2"/>
    </row>
    <row r="18" spans="1:14" x14ac:dyDescent="0.3">
      <c r="A18" s="54">
        <v>17</v>
      </c>
      <c r="B18" s="40" t="s">
        <v>674</v>
      </c>
      <c r="C18" s="2" t="s">
        <v>982</v>
      </c>
      <c r="D18" s="40" t="s">
        <v>983</v>
      </c>
      <c r="E18" s="3">
        <v>45503</v>
      </c>
      <c r="F18" s="2"/>
      <c r="G18" s="40" t="s">
        <v>942</v>
      </c>
      <c r="H18" s="2"/>
      <c r="I18" s="27">
        <v>50600</v>
      </c>
      <c r="J18" s="2"/>
      <c r="K18" s="2"/>
      <c r="L18" s="40" t="s">
        <v>981</v>
      </c>
      <c r="M18" s="2"/>
      <c r="N18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358A-FEAA-45F2-B72A-63DAABB25D99}">
  <dimension ref="A1:N24"/>
  <sheetViews>
    <sheetView workbookViewId="0">
      <selection activeCell="B3" sqref="B3"/>
    </sheetView>
  </sheetViews>
  <sheetFormatPr defaultRowHeight="14.4" x14ac:dyDescent="0.3"/>
  <cols>
    <col min="2" max="2" width="25.44140625" bestFit="1" customWidth="1"/>
    <col min="3" max="3" width="25.6640625" customWidth="1"/>
    <col min="4" max="4" width="21.109375" bestFit="1" customWidth="1"/>
    <col min="5" max="5" width="13.44140625" customWidth="1"/>
    <col min="6" max="6" width="12.77734375" customWidth="1"/>
    <col min="8" max="8" width="12.88671875" customWidth="1"/>
    <col min="9" max="9" width="10.21875" bestFit="1" customWidth="1"/>
    <col min="14" max="14" width="29.5546875" bestFit="1" customWidth="1"/>
  </cols>
  <sheetData>
    <row r="1" spans="1:14" ht="57.6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28.8" x14ac:dyDescent="0.3">
      <c r="A2" s="54">
        <v>1</v>
      </c>
      <c r="B2" s="2" t="s">
        <v>293</v>
      </c>
      <c r="C2" s="61" t="s">
        <v>984</v>
      </c>
      <c r="D2" s="2" t="s">
        <v>985</v>
      </c>
      <c r="E2" s="3">
        <v>45506</v>
      </c>
      <c r="F2" s="2"/>
      <c r="G2" s="2" t="s">
        <v>27</v>
      </c>
      <c r="H2" s="2" t="s">
        <v>49</v>
      </c>
      <c r="I2" s="4">
        <v>6500</v>
      </c>
      <c r="J2" s="2"/>
      <c r="K2" s="2"/>
      <c r="L2" s="2"/>
      <c r="M2" s="2"/>
      <c r="N2" s="2"/>
    </row>
    <row r="3" spans="1:14" ht="72" x14ac:dyDescent="0.3">
      <c r="A3" s="54">
        <v>2</v>
      </c>
      <c r="B3" s="2" t="s">
        <v>599</v>
      </c>
      <c r="C3" s="61" t="s">
        <v>986</v>
      </c>
      <c r="D3" s="2" t="s">
        <v>987</v>
      </c>
      <c r="E3" s="3">
        <v>45510</v>
      </c>
      <c r="F3" s="2"/>
      <c r="G3" s="2" t="s">
        <v>27</v>
      </c>
      <c r="H3" s="2" t="s">
        <v>49</v>
      </c>
      <c r="I3" s="4">
        <v>7500</v>
      </c>
      <c r="J3" s="2"/>
      <c r="K3" s="2"/>
      <c r="L3" s="2"/>
      <c r="M3" s="2"/>
      <c r="N3" s="2"/>
    </row>
    <row r="4" spans="1:14" x14ac:dyDescent="0.3">
      <c r="A4" s="54">
        <v>3</v>
      </c>
      <c r="B4" s="2" t="s">
        <v>988</v>
      </c>
      <c r="C4" s="61" t="s">
        <v>989</v>
      </c>
      <c r="D4" s="2" t="s">
        <v>990</v>
      </c>
      <c r="E4" s="2"/>
      <c r="F4" s="2"/>
      <c r="G4" s="2" t="s">
        <v>27</v>
      </c>
      <c r="H4" s="40" t="s">
        <v>498</v>
      </c>
      <c r="I4" s="4">
        <v>31696</v>
      </c>
      <c r="J4" s="2"/>
      <c r="K4" s="2"/>
      <c r="L4" s="2" t="s">
        <v>498</v>
      </c>
      <c r="M4" s="2"/>
      <c r="N4" s="2" t="s">
        <v>991</v>
      </c>
    </row>
    <row r="5" spans="1:14" x14ac:dyDescent="0.3">
      <c r="A5" s="54">
        <v>4</v>
      </c>
      <c r="B5" s="77" t="s">
        <v>489</v>
      </c>
      <c r="C5" s="84" t="s">
        <v>974</v>
      </c>
      <c r="D5" s="47" t="s">
        <v>992</v>
      </c>
      <c r="G5" s="47" t="s">
        <v>27</v>
      </c>
      <c r="H5" s="47" t="s">
        <v>49</v>
      </c>
      <c r="I5" s="139">
        <v>13240.32</v>
      </c>
      <c r="L5" t="s">
        <v>502</v>
      </c>
    </row>
    <row r="6" spans="1:14" ht="43.2" x14ac:dyDescent="0.3">
      <c r="A6" s="54">
        <v>5</v>
      </c>
      <c r="B6" s="40" t="s">
        <v>993</v>
      </c>
      <c r="C6" s="61" t="s">
        <v>994</v>
      </c>
      <c r="D6" s="40" t="s">
        <v>996</v>
      </c>
      <c r="E6" s="2"/>
      <c r="F6" s="2"/>
      <c r="G6" s="40" t="s">
        <v>995</v>
      </c>
      <c r="H6" s="2"/>
      <c r="I6" s="4">
        <v>5180</v>
      </c>
      <c r="J6" s="2"/>
      <c r="K6" s="2"/>
      <c r="L6" s="2" t="s">
        <v>501</v>
      </c>
      <c r="M6" s="2"/>
      <c r="N6" s="2" t="s">
        <v>997</v>
      </c>
    </row>
    <row r="7" spans="1:14" x14ac:dyDescent="0.3">
      <c r="A7" s="54">
        <v>6</v>
      </c>
      <c r="B7" s="2" t="s">
        <v>988</v>
      </c>
      <c r="C7" s="61" t="s">
        <v>989</v>
      </c>
      <c r="D7" s="2" t="s">
        <v>998</v>
      </c>
      <c r="E7" s="3">
        <v>45518</v>
      </c>
      <c r="F7" s="2"/>
      <c r="G7" s="2" t="s">
        <v>27</v>
      </c>
      <c r="H7" s="40" t="s">
        <v>498</v>
      </c>
      <c r="I7" s="4">
        <v>16688</v>
      </c>
      <c r="J7" s="2"/>
      <c r="K7" s="2"/>
      <c r="L7" s="2" t="s">
        <v>498</v>
      </c>
      <c r="M7" s="2"/>
      <c r="N7" s="2" t="s">
        <v>991</v>
      </c>
    </row>
    <row r="8" spans="1:14" ht="57.6" x14ac:dyDescent="0.3">
      <c r="A8" s="54">
        <v>7</v>
      </c>
      <c r="B8" s="40" t="s">
        <v>1000</v>
      </c>
      <c r="C8" s="61" t="s">
        <v>999</v>
      </c>
      <c r="D8" s="2" t="s">
        <v>1001</v>
      </c>
      <c r="E8" s="2"/>
      <c r="F8" s="2"/>
      <c r="G8" s="40" t="s">
        <v>27</v>
      </c>
      <c r="H8" s="40" t="s">
        <v>49</v>
      </c>
      <c r="I8" s="4">
        <v>12500</v>
      </c>
      <c r="J8" s="2"/>
      <c r="K8" s="2"/>
      <c r="L8" s="40" t="s">
        <v>497</v>
      </c>
      <c r="M8" s="2"/>
      <c r="N8" s="2"/>
    </row>
    <row r="9" spans="1:14" x14ac:dyDescent="0.3">
      <c r="A9" s="54">
        <v>8</v>
      </c>
      <c r="B9" s="40" t="s">
        <v>73</v>
      </c>
      <c r="C9" s="62" t="s">
        <v>967</v>
      </c>
      <c r="D9" s="40" t="s">
        <v>1002</v>
      </c>
      <c r="E9" s="2"/>
      <c r="F9" s="2"/>
      <c r="G9" s="40" t="s">
        <v>995</v>
      </c>
      <c r="H9" s="2"/>
      <c r="I9" s="4">
        <v>8979.15</v>
      </c>
      <c r="J9" s="2"/>
      <c r="K9" s="2"/>
      <c r="L9" s="2" t="s">
        <v>501</v>
      </c>
      <c r="M9" s="2"/>
      <c r="N9" s="2"/>
    </row>
    <row r="10" spans="1:14" x14ac:dyDescent="0.3">
      <c r="A10" s="54">
        <v>9</v>
      </c>
      <c r="B10" s="40" t="s">
        <v>73</v>
      </c>
      <c r="C10" s="61" t="s">
        <v>715</v>
      </c>
      <c r="D10" s="40" t="s">
        <v>1003</v>
      </c>
      <c r="E10" s="2"/>
      <c r="F10" s="2"/>
      <c r="G10" s="40" t="s">
        <v>27</v>
      </c>
      <c r="H10" s="40" t="s">
        <v>49</v>
      </c>
      <c r="I10" s="4">
        <v>16341.81</v>
      </c>
      <c r="J10" s="2"/>
      <c r="K10" s="2"/>
      <c r="L10" s="40" t="s">
        <v>1004</v>
      </c>
      <c r="M10" s="2"/>
      <c r="N10" s="2"/>
    </row>
    <row r="11" spans="1:14" ht="43.2" x14ac:dyDescent="0.3">
      <c r="A11" s="54">
        <v>10</v>
      </c>
      <c r="B11" s="40" t="s">
        <v>454</v>
      </c>
      <c r="C11" s="61" t="s">
        <v>1005</v>
      </c>
      <c r="D11" s="40" t="s">
        <v>1006</v>
      </c>
      <c r="E11" s="2"/>
      <c r="F11" s="2"/>
      <c r="G11" s="40" t="s">
        <v>27</v>
      </c>
      <c r="H11" s="40" t="s">
        <v>49</v>
      </c>
      <c r="I11" s="4">
        <v>25875</v>
      </c>
      <c r="J11" s="2"/>
      <c r="K11" s="2"/>
      <c r="L11" s="2" t="s">
        <v>498</v>
      </c>
      <c r="M11" s="2"/>
      <c r="N11" s="2"/>
    </row>
    <row r="12" spans="1:14" ht="28.8" x14ac:dyDescent="0.3">
      <c r="A12" s="54">
        <v>11</v>
      </c>
      <c r="B12" s="40" t="s">
        <v>1007</v>
      </c>
      <c r="C12" s="61" t="s">
        <v>1008</v>
      </c>
      <c r="D12" s="40" t="s">
        <v>1009</v>
      </c>
      <c r="E12" s="2"/>
      <c r="F12" s="2"/>
      <c r="G12" s="40" t="s">
        <v>27</v>
      </c>
      <c r="H12" s="40" t="s">
        <v>49</v>
      </c>
      <c r="I12" s="4">
        <v>24785</v>
      </c>
      <c r="J12" s="2"/>
      <c r="K12" s="2"/>
      <c r="L12" s="2" t="s">
        <v>498</v>
      </c>
      <c r="M12" s="2"/>
      <c r="N12" s="2" t="s">
        <v>1010</v>
      </c>
    </row>
    <row r="14" spans="1:14" x14ac:dyDescent="0.3">
      <c r="A14" s="66"/>
      <c r="C14" s="87"/>
    </row>
    <row r="15" spans="1:14" x14ac:dyDescent="0.3">
      <c r="A15" s="66"/>
      <c r="C15" s="87"/>
    </row>
    <row r="16" spans="1:14" x14ac:dyDescent="0.3">
      <c r="A16" s="66"/>
      <c r="C16" s="87"/>
    </row>
    <row r="17" spans="1:3" x14ac:dyDescent="0.3">
      <c r="A17" s="66"/>
      <c r="C17" s="87"/>
    </row>
    <row r="18" spans="1:3" x14ac:dyDescent="0.3">
      <c r="A18" s="66"/>
      <c r="C18" s="87"/>
    </row>
    <row r="19" spans="1:3" x14ac:dyDescent="0.3">
      <c r="C19" s="87"/>
    </row>
    <row r="20" spans="1:3" x14ac:dyDescent="0.3">
      <c r="C20" s="87"/>
    </row>
    <row r="21" spans="1:3" x14ac:dyDescent="0.3">
      <c r="C21" s="87"/>
    </row>
    <row r="22" spans="1:3" x14ac:dyDescent="0.3">
      <c r="C22" s="87"/>
    </row>
    <row r="23" spans="1:3" x14ac:dyDescent="0.3">
      <c r="C23" s="87"/>
    </row>
    <row r="24" spans="1:3" x14ac:dyDescent="0.3">
      <c r="C24" s="8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C4F2F-92AB-4C44-B1A0-FA1256929216}">
  <dimension ref="A1:N9"/>
  <sheetViews>
    <sheetView workbookViewId="0">
      <selection activeCell="F2" sqref="F2"/>
    </sheetView>
  </sheetViews>
  <sheetFormatPr defaultRowHeight="14.4" x14ac:dyDescent="0.3"/>
  <cols>
    <col min="1" max="1" width="3.21875" bestFit="1" customWidth="1"/>
    <col min="2" max="2" width="33.77734375" bestFit="1" customWidth="1"/>
    <col min="3" max="3" width="39.6640625" bestFit="1" customWidth="1"/>
    <col min="4" max="4" width="23.109375" bestFit="1" customWidth="1"/>
    <col min="5" max="5" width="10.109375" bestFit="1" customWidth="1"/>
    <col min="8" max="8" width="10.109375" bestFit="1" customWidth="1"/>
    <col min="9" max="9" width="12.6640625" bestFit="1" customWidth="1"/>
    <col min="10" max="10" width="6.21875" bestFit="1" customWidth="1"/>
    <col min="11" max="11" width="7.6640625" bestFit="1" customWidth="1"/>
    <col min="12" max="12" width="10.5546875" customWidth="1"/>
    <col min="14" max="14" width="22.77734375" bestFit="1" customWidth="1"/>
  </cols>
  <sheetData>
    <row r="1" spans="1:14" ht="86.4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43.2" x14ac:dyDescent="0.3">
      <c r="A2" s="5">
        <v>1</v>
      </c>
      <c r="B2" s="2" t="s">
        <v>560</v>
      </c>
      <c r="C2" s="61" t="s">
        <v>1011</v>
      </c>
      <c r="D2" s="40" t="s">
        <v>1012</v>
      </c>
      <c r="E2" s="2"/>
      <c r="F2" s="2"/>
      <c r="G2" s="40" t="s">
        <v>27</v>
      </c>
      <c r="H2" s="40" t="s">
        <v>49</v>
      </c>
      <c r="I2" s="4">
        <v>7500</v>
      </c>
      <c r="J2" s="2"/>
      <c r="K2" s="2"/>
      <c r="L2" s="2"/>
      <c r="M2" s="2"/>
      <c r="N2" s="2"/>
    </row>
    <row r="3" spans="1:14" ht="43.2" x14ac:dyDescent="0.3">
      <c r="A3" s="5">
        <v>2</v>
      </c>
      <c r="B3" s="2" t="s">
        <v>1014</v>
      </c>
      <c r="C3" s="61" t="s">
        <v>1013</v>
      </c>
      <c r="D3" s="2" t="s">
        <v>1023</v>
      </c>
      <c r="E3" s="2"/>
      <c r="F3" s="2"/>
      <c r="G3" s="40" t="s">
        <v>27</v>
      </c>
      <c r="H3" s="40" t="s">
        <v>49</v>
      </c>
      <c r="I3" s="4">
        <v>21870</v>
      </c>
      <c r="J3" s="2"/>
      <c r="K3" s="2"/>
      <c r="L3" s="2" t="s">
        <v>502</v>
      </c>
      <c r="M3" s="2"/>
      <c r="N3" s="144" t="s">
        <v>1015</v>
      </c>
    </row>
    <row r="4" spans="1:14" x14ac:dyDescent="0.3">
      <c r="A4" s="5">
        <v>3</v>
      </c>
      <c r="B4" s="2" t="s">
        <v>94</v>
      </c>
      <c r="C4" s="2" t="s">
        <v>1016</v>
      </c>
      <c r="D4" s="2" t="s">
        <v>1017</v>
      </c>
      <c r="E4" s="3">
        <v>45541</v>
      </c>
      <c r="F4" s="2"/>
      <c r="G4" s="2" t="s">
        <v>266</v>
      </c>
      <c r="H4" s="2"/>
      <c r="I4" s="4">
        <v>5400</v>
      </c>
      <c r="J4" s="2"/>
      <c r="K4" s="2"/>
      <c r="L4" s="2" t="s">
        <v>501</v>
      </c>
      <c r="M4" s="2"/>
      <c r="N4" s="2"/>
    </row>
    <row r="5" spans="1:14" x14ac:dyDescent="0.3">
      <c r="A5" s="94">
        <v>4</v>
      </c>
      <c r="B5" s="41" t="s">
        <v>1018</v>
      </c>
      <c r="C5" s="41" t="s">
        <v>1019</v>
      </c>
      <c r="D5" s="41" t="s">
        <v>1024</v>
      </c>
      <c r="E5" s="41"/>
      <c r="F5" s="41"/>
      <c r="G5" s="41" t="s">
        <v>942</v>
      </c>
      <c r="H5" s="41" t="s">
        <v>946</v>
      </c>
      <c r="I5" s="26">
        <v>659200</v>
      </c>
      <c r="J5" s="41"/>
      <c r="K5" s="41"/>
      <c r="L5" s="41" t="s">
        <v>1020</v>
      </c>
      <c r="M5" s="41"/>
      <c r="N5" s="41"/>
    </row>
    <row r="6" spans="1:14" x14ac:dyDescent="0.3">
      <c r="A6" s="5">
        <v>5</v>
      </c>
      <c r="B6" s="40" t="s">
        <v>293</v>
      </c>
      <c r="C6" s="2" t="s">
        <v>1021</v>
      </c>
      <c r="D6" s="40" t="s">
        <v>1022</v>
      </c>
      <c r="E6" s="2"/>
      <c r="F6" s="2"/>
      <c r="G6" s="40" t="s">
        <v>27</v>
      </c>
      <c r="H6" s="40" t="s">
        <v>49</v>
      </c>
      <c r="I6" s="27">
        <v>6500</v>
      </c>
      <c r="J6" s="2"/>
      <c r="K6" s="2"/>
      <c r="L6" s="40" t="s">
        <v>502</v>
      </c>
      <c r="M6" s="2"/>
      <c r="N6" s="2"/>
    </row>
    <row r="7" spans="1:14" x14ac:dyDescent="0.3">
      <c r="A7" s="2">
        <v>6</v>
      </c>
      <c r="B7" s="40" t="s">
        <v>1025</v>
      </c>
      <c r="C7" s="2" t="s">
        <v>1026</v>
      </c>
      <c r="D7" s="40" t="s">
        <v>1030</v>
      </c>
      <c r="E7" s="3">
        <v>45559</v>
      </c>
      <c r="F7" s="2"/>
      <c r="G7" s="2"/>
      <c r="H7" s="2"/>
      <c r="I7" s="27">
        <v>59385</v>
      </c>
      <c r="J7" s="2"/>
      <c r="K7" s="2"/>
      <c r="L7" s="40" t="s">
        <v>736</v>
      </c>
      <c r="M7" s="2"/>
      <c r="N7" s="2" t="s">
        <v>1032</v>
      </c>
    </row>
    <row r="8" spans="1:14" x14ac:dyDescent="0.3">
      <c r="A8" s="5">
        <v>7</v>
      </c>
      <c r="B8" s="40" t="s">
        <v>1027</v>
      </c>
      <c r="C8" s="2" t="s">
        <v>1028</v>
      </c>
      <c r="D8" s="2" t="s">
        <v>1029</v>
      </c>
      <c r="E8" s="3">
        <v>45559</v>
      </c>
      <c r="F8" s="2"/>
      <c r="G8" s="2"/>
      <c r="H8" s="2"/>
      <c r="I8" s="27">
        <v>27900</v>
      </c>
      <c r="J8" s="2"/>
      <c r="K8" s="2"/>
      <c r="L8" s="40" t="s">
        <v>736</v>
      </c>
      <c r="M8" s="2"/>
      <c r="N8" s="2" t="s">
        <v>1031</v>
      </c>
    </row>
    <row r="9" spans="1:14" x14ac:dyDescent="0.3">
      <c r="A9" s="2">
        <v>8</v>
      </c>
      <c r="B9" s="40" t="s">
        <v>1025</v>
      </c>
      <c r="C9" s="2" t="s">
        <v>1033</v>
      </c>
      <c r="D9" s="2" t="s">
        <v>1034</v>
      </c>
      <c r="E9" s="2"/>
      <c r="F9" s="2"/>
      <c r="G9" s="2"/>
      <c r="H9" s="2"/>
      <c r="I9" s="27">
        <v>11235</v>
      </c>
      <c r="J9" s="2"/>
      <c r="K9" s="2"/>
      <c r="L9" s="40" t="s">
        <v>736</v>
      </c>
      <c r="M9" s="2"/>
      <c r="N9" s="2" t="s">
        <v>1032</v>
      </c>
    </row>
  </sheetData>
  <hyperlinks>
    <hyperlink ref="N3" r:id="rId1" xr:uid="{E516D9D3-E7CD-4156-A4FC-BB364937682A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576E-DD15-487F-AAB8-95DBA2B0439A}">
  <dimension ref="A1:N4"/>
  <sheetViews>
    <sheetView tabSelected="1" workbookViewId="0">
      <selection activeCell="R1" sqref="R1"/>
    </sheetView>
  </sheetViews>
  <sheetFormatPr defaultRowHeight="14.4" x14ac:dyDescent="0.3"/>
  <cols>
    <col min="1" max="1" width="3.21875" bestFit="1" customWidth="1"/>
    <col min="2" max="2" width="22.33203125" bestFit="1" customWidth="1"/>
    <col min="3" max="3" width="20.5546875" bestFit="1" customWidth="1"/>
    <col min="4" max="4" width="30" bestFit="1" customWidth="1"/>
    <col min="5" max="5" width="19.44140625" bestFit="1" customWidth="1"/>
    <col min="6" max="6" width="10.109375" bestFit="1" customWidth="1"/>
    <col min="9" max="9" width="10.21875" bestFit="1" customWidth="1"/>
    <col min="10" max="10" width="6.21875" bestFit="1" customWidth="1"/>
    <col min="11" max="11" width="7.6640625" bestFit="1" customWidth="1"/>
    <col min="12" max="12" width="10" bestFit="1" customWidth="1"/>
    <col min="13" max="13" width="12.109375" customWidth="1"/>
    <col min="14" max="14" width="16.6640625" customWidth="1"/>
  </cols>
  <sheetData>
    <row r="1" spans="1:14" ht="86.4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x14ac:dyDescent="0.3">
      <c r="A2" s="2">
        <v>1</v>
      </c>
      <c r="B2" s="2" t="s">
        <v>1035</v>
      </c>
      <c r="C2" s="2" t="s">
        <v>1036</v>
      </c>
      <c r="D2" s="2" t="s">
        <v>1037</v>
      </c>
      <c r="E2" s="2" t="s">
        <v>1038</v>
      </c>
      <c r="F2" s="2"/>
      <c r="G2" s="2" t="s">
        <v>27</v>
      </c>
      <c r="H2" s="2" t="s">
        <v>593</v>
      </c>
      <c r="I2" s="4">
        <v>40400.160000000003</v>
      </c>
      <c r="J2" s="2"/>
      <c r="K2" s="2"/>
      <c r="L2" s="2" t="s">
        <v>498</v>
      </c>
      <c r="M2" s="2"/>
      <c r="N2" s="2"/>
    </row>
    <row r="3" spans="1:14" x14ac:dyDescent="0.3">
      <c r="A3" s="2">
        <v>2</v>
      </c>
      <c r="B3" s="2" t="s">
        <v>323</v>
      </c>
      <c r="C3" s="2" t="s">
        <v>1039</v>
      </c>
      <c r="D3" s="2" t="s">
        <v>1040</v>
      </c>
      <c r="E3" s="3">
        <v>45569</v>
      </c>
      <c r="F3" s="3">
        <v>45570</v>
      </c>
      <c r="G3" s="2" t="s">
        <v>27</v>
      </c>
      <c r="H3" s="2" t="s">
        <v>593</v>
      </c>
      <c r="I3" s="4">
        <v>86881</v>
      </c>
      <c r="J3" s="2"/>
      <c r="K3" s="2"/>
      <c r="L3" s="2" t="s">
        <v>498</v>
      </c>
      <c r="M3" s="2"/>
      <c r="N3" s="2"/>
    </row>
    <row r="4" spans="1:14" ht="57.6" x14ac:dyDescent="0.3">
      <c r="A4" s="2"/>
      <c r="B4" s="2" t="s">
        <v>610</v>
      </c>
      <c r="C4" s="61" t="s">
        <v>1044</v>
      </c>
      <c r="D4" s="61" t="s">
        <v>1044</v>
      </c>
      <c r="E4" s="3">
        <v>45596</v>
      </c>
      <c r="F4" s="2"/>
      <c r="G4" s="2"/>
      <c r="H4" s="2"/>
      <c r="I4" s="4">
        <v>7481</v>
      </c>
      <c r="J4" s="2"/>
      <c r="K4" s="2"/>
      <c r="L4" s="2" t="s">
        <v>498</v>
      </c>
      <c r="M4" s="2"/>
      <c r="N4" s="107" t="s">
        <v>1045</v>
      </c>
    </row>
  </sheetData>
  <hyperlinks>
    <hyperlink ref="N4" r:id="rId1" xr:uid="{A4A3D8D2-001B-4CA1-9F3D-AA939BCEE8C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31B99-EC4C-4560-B09E-DCA3F20D0CAD}">
  <dimension ref="A1:N9"/>
  <sheetViews>
    <sheetView workbookViewId="0">
      <selection activeCell="C2" sqref="C2"/>
    </sheetView>
  </sheetViews>
  <sheetFormatPr defaultRowHeight="14.4" x14ac:dyDescent="0.3"/>
  <cols>
    <col min="1" max="1" width="3.21875" bestFit="1" customWidth="1"/>
    <col min="2" max="2" width="16.21875" bestFit="1" customWidth="1"/>
    <col min="3" max="3" width="31.5546875" customWidth="1"/>
    <col min="4" max="4" width="15" bestFit="1" customWidth="1"/>
    <col min="5" max="5" width="12.109375" bestFit="1" customWidth="1"/>
    <col min="6" max="6" width="11.5546875" bestFit="1" customWidth="1"/>
    <col min="7" max="7" width="9" bestFit="1" customWidth="1"/>
    <col min="8" max="8" width="12.44140625" bestFit="1" customWidth="1"/>
    <col min="9" max="9" width="11" bestFit="1" customWidth="1"/>
    <col min="10" max="10" width="10.44140625" bestFit="1" customWidth="1"/>
    <col min="11" max="11" width="11.88671875" bestFit="1" customWidth="1"/>
    <col min="12" max="12" width="10.5546875" bestFit="1" customWidth="1"/>
    <col min="13" max="13" width="17.88671875" bestFit="1" customWidth="1"/>
    <col min="14" max="14" width="11.5546875" bestFit="1" customWidth="1"/>
  </cols>
  <sheetData>
    <row r="1" spans="1:14" ht="57.6" x14ac:dyDescent="0.3">
      <c r="A1" s="119" t="s">
        <v>76</v>
      </c>
      <c r="B1" s="119" t="s">
        <v>2</v>
      </c>
      <c r="C1" s="119" t="s">
        <v>3</v>
      </c>
      <c r="D1" s="119" t="s">
        <v>4</v>
      </c>
      <c r="E1" s="119" t="s">
        <v>0</v>
      </c>
      <c r="F1" s="119" t="s">
        <v>1</v>
      </c>
      <c r="G1" s="119" t="s">
        <v>7</v>
      </c>
      <c r="H1" s="119" t="s">
        <v>866</v>
      </c>
      <c r="I1" s="119" t="s">
        <v>12</v>
      </c>
      <c r="J1" s="120" t="s">
        <v>518</v>
      </c>
      <c r="K1" s="120" t="s">
        <v>722</v>
      </c>
      <c r="L1" s="119" t="s">
        <v>496</v>
      </c>
      <c r="M1" s="120" t="s">
        <v>641</v>
      </c>
      <c r="N1" s="119" t="s">
        <v>640</v>
      </c>
    </row>
    <row r="2" spans="1:14" ht="43.2" x14ac:dyDescent="0.3">
      <c r="A2" s="54">
        <v>1</v>
      </c>
      <c r="B2" s="54" t="s">
        <v>454</v>
      </c>
      <c r="C2" s="1" t="s">
        <v>1043</v>
      </c>
      <c r="D2" s="54" t="s">
        <v>1041</v>
      </c>
      <c r="E2" s="145">
        <v>45598</v>
      </c>
      <c r="F2" s="145">
        <v>45599</v>
      </c>
      <c r="G2" s="54" t="s">
        <v>27</v>
      </c>
      <c r="H2" s="54" t="s">
        <v>497</v>
      </c>
      <c r="I2" s="146">
        <v>96000</v>
      </c>
      <c r="J2" s="54"/>
      <c r="K2" s="54"/>
      <c r="L2" s="54" t="s">
        <v>502</v>
      </c>
      <c r="M2" s="54" t="s">
        <v>1042</v>
      </c>
      <c r="N2" s="54"/>
    </row>
    <row r="3" spans="1:14" x14ac:dyDescent="0.3">
      <c r="A3" s="54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66"/>
    </row>
    <row r="5" spans="1:14" x14ac:dyDescent="0.3">
      <c r="A5" s="66"/>
    </row>
    <row r="6" spans="1:14" x14ac:dyDescent="0.3">
      <c r="A6" s="66"/>
    </row>
    <row r="7" spans="1:14" x14ac:dyDescent="0.3">
      <c r="A7" s="66"/>
    </row>
    <row r="8" spans="1:14" x14ac:dyDescent="0.3">
      <c r="A8" s="66"/>
    </row>
    <row r="9" spans="1:14" x14ac:dyDescent="0.3">
      <c r="A9" s="6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3C9E-0751-45E4-9CD0-9DC769684195}">
  <dimension ref="A1:N1048563"/>
  <sheetViews>
    <sheetView topLeftCell="B1" workbookViewId="0">
      <selection activeCell="C2" sqref="C2"/>
    </sheetView>
  </sheetViews>
  <sheetFormatPr defaultRowHeight="14.4" x14ac:dyDescent="0.3"/>
  <cols>
    <col min="2" max="2" width="40.44140625" customWidth="1"/>
    <col min="3" max="3" width="29.6640625" customWidth="1"/>
    <col min="4" max="4" width="21.6640625" customWidth="1"/>
    <col min="5" max="5" width="15.44140625" customWidth="1"/>
    <col min="6" max="6" width="15.33203125" customWidth="1"/>
    <col min="7" max="7" width="20.5546875" customWidth="1"/>
    <col min="8" max="8" width="16.88671875" customWidth="1"/>
    <col min="9" max="9" width="13.77734375" customWidth="1"/>
    <col min="10" max="10" width="19.44140625" customWidth="1"/>
    <col min="11" max="11" width="17.6640625" customWidth="1"/>
    <col min="14" max="14" width="15.21875" bestFit="1" customWidth="1"/>
  </cols>
  <sheetData>
    <row r="1" spans="1:11" ht="43.2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1" t="s">
        <v>55</v>
      </c>
      <c r="K1" s="1" t="s">
        <v>42</v>
      </c>
    </row>
    <row r="2" spans="1:11" x14ac:dyDescent="0.3">
      <c r="A2" s="5">
        <v>1</v>
      </c>
      <c r="B2" s="2" t="s">
        <v>73</v>
      </c>
      <c r="C2" s="2" t="s">
        <v>120</v>
      </c>
      <c r="D2" s="2" t="s">
        <v>121</v>
      </c>
      <c r="E2" s="6">
        <v>45139</v>
      </c>
      <c r="F2" s="3">
        <v>45142</v>
      </c>
      <c r="G2" s="2" t="s">
        <v>27</v>
      </c>
      <c r="H2" s="2" t="s">
        <v>49</v>
      </c>
      <c r="I2" s="4">
        <v>37559.040000000001</v>
      </c>
      <c r="J2" s="2"/>
      <c r="K2" s="2"/>
    </row>
    <row r="3" spans="1:11" x14ac:dyDescent="0.3">
      <c r="A3" s="5">
        <v>2</v>
      </c>
      <c r="B3" s="2" t="s">
        <v>122</v>
      </c>
      <c r="C3" s="2" t="s">
        <v>123</v>
      </c>
      <c r="D3" s="2" t="s">
        <v>124</v>
      </c>
      <c r="E3" s="3">
        <v>45140</v>
      </c>
      <c r="F3" s="3">
        <v>45142</v>
      </c>
      <c r="G3" s="2" t="s">
        <v>27</v>
      </c>
      <c r="H3" s="2" t="s">
        <v>49</v>
      </c>
      <c r="I3" s="4">
        <v>47900</v>
      </c>
      <c r="J3" s="2"/>
      <c r="K3" s="2"/>
    </row>
    <row r="4" spans="1:11" x14ac:dyDescent="0.3">
      <c r="A4" s="5">
        <v>3</v>
      </c>
      <c r="B4" s="2" t="s">
        <v>60</v>
      </c>
      <c r="C4" s="2" t="s">
        <v>125</v>
      </c>
      <c r="D4" s="2" t="s">
        <v>126</v>
      </c>
      <c r="E4" s="3">
        <v>110883</v>
      </c>
      <c r="F4" s="3">
        <v>45139</v>
      </c>
      <c r="G4" s="2" t="s">
        <v>27</v>
      </c>
      <c r="H4" s="2" t="s">
        <v>49</v>
      </c>
      <c r="I4" s="4">
        <v>5800</v>
      </c>
      <c r="J4" s="2"/>
      <c r="K4" s="2"/>
    </row>
    <row r="5" spans="1:11" x14ac:dyDescent="0.3">
      <c r="A5" s="5">
        <v>4</v>
      </c>
      <c r="B5" s="2" t="s">
        <v>77</v>
      </c>
      <c r="C5" s="2" t="s">
        <v>127</v>
      </c>
      <c r="D5" s="2" t="s">
        <v>128</v>
      </c>
      <c r="E5" s="3">
        <v>45142</v>
      </c>
      <c r="F5" s="3">
        <v>45145</v>
      </c>
      <c r="G5" s="2" t="s">
        <v>27</v>
      </c>
      <c r="H5" s="2" t="s">
        <v>49</v>
      </c>
      <c r="I5" s="4">
        <v>31914</v>
      </c>
      <c r="J5" s="2"/>
      <c r="K5" s="2"/>
    </row>
    <row r="6" spans="1:11" x14ac:dyDescent="0.3">
      <c r="A6" s="5">
        <v>5</v>
      </c>
      <c r="B6" s="2" t="s">
        <v>94</v>
      </c>
      <c r="C6" s="2" t="s">
        <v>130</v>
      </c>
      <c r="D6" s="2" t="s">
        <v>131</v>
      </c>
      <c r="E6" s="3">
        <v>45145</v>
      </c>
      <c r="F6" s="3">
        <v>45145</v>
      </c>
      <c r="G6" s="2" t="s">
        <v>27</v>
      </c>
      <c r="H6" s="2" t="s">
        <v>49</v>
      </c>
      <c r="I6" s="4">
        <v>2800</v>
      </c>
      <c r="J6" s="2"/>
      <c r="K6" s="2"/>
    </row>
    <row r="7" spans="1:11" x14ac:dyDescent="0.3">
      <c r="A7" s="5">
        <v>6</v>
      </c>
      <c r="B7" s="2" t="s">
        <v>34</v>
      </c>
      <c r="C7" s="2" t="s">
        <v>132</v>
      </c>
      <c r="D7" s="2" t="s">
        <v>133</v>
      </c>
      <c r="E7" s="3">
        <v>45147</v>
      </c>
      <c r="F7" s="3">
        <v>45138</v>
      </c>
      <c r="G7" s="2" t="s">
        <v>27</v>
      </c>
      <c r="H7" s="2" t="s">
        <v>49</v>
      </c>
      <c r="I7" s="4">
        <v>9000</v>
      </c>
      <c r="J7" s="2"/>
      <c r="K7" s="2"/>
    </row>
    <row r="8" spans="1:11" x14ac:dyDescent="0.3">
      <c r="A8" s="5">
        <v>7</v>
      </c>
      <c r="B8" s="2" t="s">
        <v>64</v>
      </c>
      <c r="C8" s="2" t="s">
        <v>134</v>
      </c>
      <c r="D8" s="2" t="s">
        <v>135</v>
      </c>
      <c r="E8" s="3">
        <v>45147</v>
      </c>
      <c r="F8" s="3">
        <v>45149</v>
      </c>
      <c r="G8" s="2" t="s">
        <v>27</v>
      </c>
      <c r="H8" s="2" t="s">
        <v>49</v>
      </c>
      <c r="I8" s="4">
        <v>4440</v>
      </c>
      <c r="J8" s="2"/>
      <c r="K8" s="2"/>
    </row>
    <row r="9" spans="1:11" x14ac:dyDescent="0.3">
      <c r="A9" s="5">
        <v>8</v>
      </c>
      <c r="B9" s="2" t="s">
        <v>136</v>
      </c>
      <c r="C9" s="2" t="s">
        <v>138</v>
      </c>
      <c r="D9" s="2" t="s">
        <v>137</v>
      </c>
      <c r="E9" s="3">
        <v>45117</v>
      </c>
      <c r="F9" s="3">
        <v>45152</v>
      </c>
      <c r="G9" s="2" t="s">
        <v>27</v>
      </c>
      <c r="H9" s="2" t="s">
        <v>49</v>
      </c>
      <c r="I9" s="4">
        <v>23936</v>
      </c>
      <c r="J9" s="2"/>
      <c r="K9" s="2"/>
    </row>
    <row r="10" spans="1:11" x14ac:dyDescent="0.3">
      <c r="A10" s="5">
        <v>9</v>
      </c>
      <c r="B10" s="2" t="s">
        <v>139</v>
      </c>
      <c r="C10" s="2" t="s">
        <v>140</v>
      </c>
      <c r="D10" s="2" t="s">
        <v>141</v>
      </c>
      <c r="E10" s="3">
        <v>45117</v>
      </c>
      <c r="F10" s="3">
        <v>45154</v>
      </c>
      <c r="G10" s="2" t="s">
        <v>27</v>
      </c>
      <c r="H10" s="2" t="s">
        <v>49</v>
      </c>
      <c r="I10" s="4">
        <v>5629</v>
      </c>
      <c r="J10" s="2"/>
      <c r="K10" s="2" t="s">
        <v>54</v>
      </c>
    </row>
    <row r="11" spans="1:11" x14ac:dyDescent="0.3">
      <c r="A11" s="5">
        <v>10</v>
      </c>
      <c r="B11" s="10" t="s">
        <v>142</v>
      </c>
      <c r="C11" s="10" t="s">
        <v>143</v>
      </c>
      <c r="D11" s="10" t="s">
        <v>144</v>
      </c>
      <c r="E11" s="11">
        <v>45148</v>
      </c>
      <c r="F11" s="11"/>
      <c r="G11" s="10" t="s">
        <v>27</v>
      </c>
      <c r="H11" s="10" t="s">
        <v>49</v>
      </c>
      <c r="I11" s="12">
        <v>38988170.799999997</v>
      </c>
      <c r="J11" s="10"/>
      <c r="K11" s="10" t="s">
        <v>145</v>
      </c>
    </row>
    <row r="12" spans="1:11" x14ac:dyDescent="0.3">
      <c r="A12" s="5">
        <v>11</v>
      </c>
      <c r="B12" s="13" t="s">
        <v>146</v>
      </c>
      <c r="C12" s="13" t="s">
        <v>147</v>
      </c>
      <c r="D12" s="13" t="s">
        <v>148</v>
      </c>
      <c r="E12" s="14">
        <v>45148</v>
      </c>
      <c r="F12" s="14"/>
      <c r="G12" s="13" t="s">
        <v>27</v>
      </c>
      <c r="H12" s="13" t="s">
        <v>49</v>
      </c>
      <c r="I12" s="15">
        <v>1634794</v>
      </c>
      <c r="J12" s="13"/>
      <c r="K12" s="13" t="s">
        <v>206</v>
      </c>
    </row>
    <row r="13" spans="1:11" x14ac:dyDescent="0.3">
      <c r="A13" s="5">
        <v>12</v>
      </c>
      <c r="B13" s="23" t="s">
        <v>149</v>
      </c>
      <c r="C13" s="23" t="s">
        <v>150</v>
      </c>
      <c r="D13" s="24" t="s">
        <v>151</v>
      </c>
      <c r="E13" s="24">
        <v>45148</v>
      </c>
      <c r="F13" s="24"/>
      <c r="G13" s="23" t="s">
        <v>27</v>
      </c>
      <c r="H13" s="23" t="s">
        <v>49</v>
      </c>
      <c r="I13" s="25">
        <v>12724200</v>
      </c>
      <c r="J13" s="23"/>
      <c r="K13" s="23" t="s">
        <v>145</v>
      </c>
    </row>
    <row r="14" spans="1:11" x14ac:dyDescent="0.3">
      <c r="A14" s="5">
        <v>13</v>
      </c>
      <c r="B14" s="41" t="s">
        <v>73</v>
      </c>
      <c r="C14" s="2" t="s">
        <v>152</v>
      </c>
      <c r="D14" s="2" t="s">
        <v>153</v>
      </c>
      <c r="E14" s="3">
        <v>45149</v>
      </c>
      <c r="F14" s="3">
        <v>45154</v>
      </c>
      <c r="G14" s="2" t="s">
        <v>27</v>
      </c>
      <c r="H14" s="2" t="s">
        <v>49</v>
      </c>
      <c r="I14" s="4">
        <v>65853.31</v>
      </c>
      <c r="J14" s="2"/>
      <c r="K14" s="2"/>
    </row>
    <row r="15" spans="1:11" x14ac:dyDescent="0.3">
      <c r="A15" s="5">
        <v>14</v>
      </c>
      <c r="B15" s="2" t="s">
        <v>154</v>
      </c>
      <c r="C15" s="2" t="s">
        <v>155</v>
      </c>
      <c r="D15" s="2" t="s">
        <v>156</v>
      </c>
      <c r="E15" s="3">
        <v>45149</v>
      </c>
      <c r="F15" s="3">
        <v>45155</v>
      </c>
      <c r="G15" s="2" t="s">
        <v>27</v>
      </c>
      <c r="H15" s="2" t="s">
        <v>49</v>
      </c>
      <c r="I15" s="4">
        <v>55400.4</v>
      </c>
      <c r="J15" s="2"/>
      <c r="K15" s="2"/>
    </row>
    <row r="16" spans="1:11" x14ac:dyDescent="0.3">
      <c r="A16" s="5">
        <v>15</v>
      </c>
      <c r="B16" s="2" t="s">
        <v>157</v>
      </c>
      <c r="C16" s="2" t="s">
        <v>158</v>
      </c>
      <c r="D16" s="2" t="s">
        <v>159</v>
      </c>
      <c r="E16" s="3">
        <v>45149</v>
      </c>
      <c r="F16" s="3">
        <v>45155</v>
      </c>
      <c r="G16" s="2" t="s">
        <v>27</v>
      </c>
      <c r="H16" s="2" t="s">
        <v>49</v>
      </c>
      <c r="I16" s="4">
        <f>117150-81150</f>
        <v>36000</v>
      </c>
      <c r="J16" s="2"/>
      <c r="K16" s="2" t="s">
        <v>173</v>
      </c>
    </row>
    <row r="17" spans="1:11" x14ac:dyDescent="0.3">
      <c r="A17" s="5">
        <v>16</v>
      </c>
      <c r="B17" s="2" t="s">
        <v>37</v>
      </c>
      <c r="C17" s="2" t="s">
        <v>160</v>
      </c>
      <c r="D17" s="2" t="s">
        <v>161</v>
      </c>
      <c r="E17" s="3">
        <v>45149</v>
      </c>
      <c r="F17" s="3">
        <v>45154</v>
      </c>
      <c r="G17" s="2" t="s">
        <v>27</v>
      </c>
      <c r="H17" s="2" t="s">
        <v>49</v>
      </c>
      <c r="I17" s="4">
        <v>8270</v>
      </c>
      <c r="J17" s="2"/>
      <c r="K17" s="2" t="s">
        <v>54</v>
      </c>
    </row>
    <row r="18" spans="1:11" x14ac:dyDescent="0.3">
      <c r="A18" s="5">
        <v>17</v>
      </c>
      <c r="B18" s="2" t="s">
        <v>122</v>
      </c>
      <c r="C18" s="2" t="s">
        <v>123</v>
      </c>
      <c r="D18" s="2" t="s">
        <v>162</v>
      </c>
      <c r="E18" s="3">
        <v>45152</v>
      </c>
      <c r="F18" s="3">
        <v>45153</v>
      </c>
      <c r="G18" s="2" t="s">
        <v>27</v>
      </c>
      <c r="H18" s="2" t="s">
        <v>49</v>
      </c>
      <c r="I18" s="4">
        <v>58600</v>
      </c>
      <c r="J18" s="2"/>
      <c r="K18" s="2"/>
    </row>
    <row r="19" spans="1:11" x14ac:dyDescent="0.3">
      <c r="A19" s="5">
        <v>18</v>
      </c>
      <c r="B19" s="9" t="s">
        <v>67</v>
      </c>
      <c r="C19" s="9" t="s">
        <v>167</v>
      </c>
      <c r="D19" s="9" t="s">
        <v>163</v>
      </c>
      <c r="E19" s="6">
        <v>45153</v>
      </c>
      <c r="F19" s="3">
        <v>45153</v>
      </c>
      <c r="G19" s="2" t="s">
        <v>27</v>
      </c>
      <c r="H19" s="2" t="s">
        <v>49</v>
      </c>
      <c r="I19" s="4">
        <v>177000</v>
      </c>
      <c r="J19" s="2"/>
      <c r="K19" s="2"/>
    </row>
    <row r="20" spans="1:11" x14ac:dyDescent="0.3">
      <c r="A20" s="5">
        <v>19</v>
      </c>
      <c r="B20" s="23" t="s">
        <v>149</v>
      </c>
      <c r="C20" s="23" t="s">
        <v>168</v>
      </c>
      <c r="D20" s="24" t="s">
        <v>151</v>
      </c>
      <c r="E20" s="24">
        <v>45153</v>
      </c>
      <c r="F20" s="24">
        <v>45160</v>
      </c>
      <c r="G20" s="23" t="s">
        <v>27</v>
      </c>
      <c r="H20" s="23" t="s">
        <v>49</v>
      </c>
      <c r="I20" s="25">
        <v>4972200</v>
      </c>
      <c r="J20" s="23"/>
      <c r="K20" s="23" t="s">
        <v>169</v>
      </c>
    </row>
    <row r="21" spans="1:11" x14ac:dyDescent="0.3">
      <c r="A21" s="5">
        <v>20</v>
      </c>
      <c r="B21" s="41" t="s">
        <v>164</v>
      </c>
      <c r="C21" s="2" t="s">
        <v>165</v>
      </c>
      <c r="D21" s="2" t="s">
        <v>166</v>
      </c>
      <c r="E21" s="3">
        <v>45153</v>
      </c>
      <c r="F21" s="3">
        <v>45154</v>
      </c>
      <c r="G21" s="2" t="s">
        <v>27</v>
      </c>
      <c r="H21" s="2" t="s">
        <v>49</v>
      </c>
      <c r="I21" s="4">
        <v>6350</v>
      </c>
      <c r="J21" s="2"/>
      <c r="K21" s="2"/>
    </row>
    <row r="22" spans="1:11" x14ac:dyDescent="0.3">
      <c r="A22" s="5">
        <v>21</v>
      </c>
      <c r="B22" s="41" t="s">
        <v>170</v>
      </c>
      <c r="C22" s="2" t="s">
        <v>171</v>
      </c>
      <c r="D22" s="2" t="s">
        <v>172</v>
      </c>
      <c r="E22" s="3">
        <v>45123</v>
      </c>
      <c r="F22" s="3">
        <v>45155</v>
      </c>
      <c r="G22" s="2" t="s">
        <v>27</v>
      </c>
      <c r="H22" s="2" t="s">
        <v>49</v>
      </c>
      <c r="I22" s="4">
        <v>96125</v>
      </c>
      <c r="J22" s="2"/>
      <c r="K22" s="2"/>
    </row>
    <row r="23" spans="1:11" x14ac:dyDescent="0.3">
      <c r="A23" s="5">
        <v>22</v>
      </c>
      <c r="B23" s="2" t="s">
        <v>31</v>
      </c>
      <c r="C23" s="2" t="s">
        <v>174</v>
      </c>
      <c r="D23" s="2" t="s">
        <v>175</v>
      </c>
      <c r="E23" s="3">
        <v>45155</v>
      </c>
      <c r="F23" s="3">
        <v>45162</v>
      </c>
      <c r="G23" s="2" t="s">
        <v>27</v>
      </c>
      <c r="H23" s="2" t="s">
        <v>49</v>
      </c>
      <c r="I23" s="4">
        <v>7830</v>
      </c>
      <c r="J23" s="2"/>
      <c r="K23" s="2"/>
    </row>
    <row r="24" spans="1:11" x14ac:dyDescent="0.3">
      <c r="A24" s="5">
        <v>23</v>
      </c>
      <c r="B24" s="41" t="s">
        <v>176</v>
      </c>
      <c r="C24" s="17" t="s">
        <v>177</v>
      </c>
      <c r="D24" s="17" t="s">
        <v>178</v>
      </c>
      <c r="E24" s="18">
        <v>45156</v>
      </c>
      <c r="F24" s="18"/>
      <c r="G24" s="17" t="s">
        <v>27</v>
      </c>
      <c r="H24" s="17"/>
      <c r="I24" s="19">
        <v>2514545</v>
      </c>
      <c r="J24" s="17"/>
      <c r="K24" s="16" t="s">
        <v>194</v>
      </c>
    </row>
    <row r="25" spans="1:11" x14ac:dyDescent="0.3">
      <c r="A25" s="5">
        <v>24</v>
      </c>
      <c r="B25" s="20" t="s">
        <v>179</v>
      </c>
      <c r="C25" s="20" t="s">
        <v>180</v>
      </c>
      <c r="D25" s="20" t="s">
        <v>181</v>
      </c>
      <c r="E25" s="21">
        <v>45156</v>
      </c>
      <c r="F25" s="21"/>
      <c r="G25" s="20" t="s">
        <v>27</v>
      </c>
      <c r="H25" s="20"/>
      <c r="I25" s="22">
        <v>1415266</v>
      </c>
      <c r="J25" s="20"/>
      <c r="K25" s="20" t="s">
        <v>182</v>
      </c>
    </row>
    <row r="26" spans="1:11" x14ac:dyDescent="0.3">
      <c r="A26" s="5">
        <v>25</v>
      </c>
      <c r="B26" s="23" t="s">
        <v>149</v>
      </c>
      <c r="C26" s="23" t="s">
        <v>183</v>
      </c>
      <c r="D26" s="24" t="s">
        <v>151</v>
      </c>
      <c r="E26" s="24">
        <v>45160</v>
      </c>
      <c r="F26" s="24">
        <v>45166</v>
      </c>
      <c r="G26" s="23" t="s">
        <v>27</v>
      </c>
      <c r="H26" s="23" t="s">
        <v>49</v>
      </c>
      <c r="I26" s="25">
        <v>7752000</v>
      </c>
      <c r="J26" s="23"/>
      <c r="K26" s="23" t="s">
        <v>200</v>
      </c>
    </row>
    <row r="27" spans="1:11" x14ac:dyDescent="0.3">
      <c r="A27" s="5">
        <v>26</v>
      </c>
      <c r="B27" s="2" t="s">
        <v>24</v>
      </c>
      <c r="C27" s="2" t="s">
        <v>184</v>
      </c>
      <c r="D27" s="2" t="s">
        <v>185</v>
      </c>
      <c r="E27" s="3">
        <v>45159</v>
      </c>
      <c r="F27" s="3">
        <v>45167</v>
      </c>
      <c r="G27" s="2" t="s">
        <v>27</v>
      </c>
      <c r="H27" s="2" t="s">
        <v>49</v>
      </c>
      <c r="I27" s="4">
        <v>5470</v>
      </c>
      <c r="J27" s="2"/>
    </row>
    <row r="28" spans="1:11" x14ac:dyDescent="0.3">
      <c r="A28" s="5">
        <v>27</v>
      </c>
      <c r="B28" s="2" t="s">
        <v>186</v>
      </c>
      <c r="C28" s="2" t="s">
        <v>192</v>
      </c>
      <c r="D28" t="s">
        <v>193</v>
      </c>
      <c r="E28" s="3">
        <v>45160</v>
      </c>
      <c r="F28" s="3"/>
      <c r="G28" s="2" t="s">
        <v>27</v>
      </c>
      <c r="H28" s="2" t="s">
        <v>187</v>
      </c>
      <c r="I28" s="26">
        <v>3500000</v>
      </c>
      <c r="J28" s="2"/>
      <c r="K28" s="2" t="s">
        <v>188</v>
      </c>
    </row>
    <row r="29" spans="1:11" x14ac:dyDescent="0.3">
      <c r="A29" s="5">
        <v>28</v>
      </c>
      <c r="B29" s="41" t="s">
        <v>189</v>
      </c>
      <c r="C29" s="2" t="s">
        <v>190</v>
      </c>
      <c r="D29" s="2" t="s">
        <v>191</v>
      </c>
      <c r="E29" s="3">
        <v>45161</v>
      </c>
      <c r="F29" s="3"/>
      <c r="G29" s="2" t="s">
        <v>27</v>
      </c>
      <c r="H29" s="2" t="s">
        <v>49</v>
      </c>
      <c r="I29" s="4">
        <v>41396</v>
      </c>
      <c r="J29" s="2"/>
      <c r="K29" s="2"/>
    </row>
    <row r="30" spans="1:11" x14ac:dyDescent="0.3">
      <c r="A30" s="5">
        <v>29</v>
      </c>
      <c r="B30" s="2" t="s">
        <v>94</v>
      </c>
      <c r="C30" s="2" t="s">
        <v>195</v>
      </c>
      <c r="D30" s="2" t="s">
        <v>196</v>
      </c>
      <c r="E30" s="3">
        <v>45162</v>
      </c>
      <c r="F30" s="3"/>
      <c r="G30" s="2" t="s">
        <v>27</v>
      </c>
      <c r="H30" s="2" t="s">
        <v>49</v>
      </c>
      <c r="I30" s="4">
        <v>2450</v>
      </c>
      <c r="J30" s="2"/>
      <c r="K30" s="2"/>
    </row>
    <row r="31" spans="1:11" x14ac:dyDescent="0.3">
      <c r="A31" s="5">
        <v>30</v>
      </c>
      <c r="B31" s="2" t="s">
        <v>17</v>
      </c>
      <c r="C31" s="2" t="s">
        <v>9</v>
      </c>
      <c r="D31" s="3" t="s">
        <v>197</v>
      </c>
      <c r="E31" s="3">
        <v>45162</v>
      </c>
      <c r="F31" s="3"/>
      <c r="G31" s="2" t="s">
        <v>198</v>
      </c>
      <c r="H31" s="2" t="s">
        <v>199</v>
      </c>
      <c r="I31" s="4">
        <v>104350</v>
      </c>
      <c r="J31" s="2"/>
      <c r="K31" s="2"/>
    </row>
    <row r="32" spans="1:11" x14ac:dyDescent="0.3">
      <c r="A32" s="5">
        <v>31</v>
      </c>
      <c r="B32" s="2" t="s">
        <v>186</v>
      </c>
      <c r="C32" s="2" t="s">
        <v>192</v>
      </c>
      <c r="D32" t="s">
        <v>193</v>
      </c>
      <c r="E32" s="3">
        <v>45163</v>
      </c>
      <c r="F32" s="3"/>
      <c r="G32" s="2" t="s">
        <v>27</v>
      </c>
      <c r="H32" s="2" t="s">
        <v>187</v>
      </c>
      <c r="I32" s="26">
        <v>3000000</v>
      </c>
      <c r="J32" s="2"/>
      <c r="K32" s="2" t="s">
        <v>188</v>
      </c>
    </row>
    <row r="33" spans="1:14" x14ac:dyDescent="0.3">
      <c r="A33" s="5">
        <v>32</v>
      </c>
      <c r="B33" s="2" t="s">
        <v>64</v>
      </c>
      <c r="C33" s="2" t="s">
        <v>201</v>
      </c>
      <c r="D33" s="2" t="s">
        <v>202</v>
      </c>
      <c r="E33" s="3">
        <v>45163</v>
      </c>
      <c r="F33" s="3">
        <v>45166</v>
      </c>
      <c r="G33" s="2" t="s">
        <v>8</v>
      </c>
      <c r="H33" s="2" t="s">
        <v>207</v>
      </c>
      <c r="I33" s="4">
        <v>4800</v>
      </c>
      <c r="J33" s="2"/>
      <c r="K33" s="2"/>
    </row>
    <row r="34" spans="1:14" x14ac:dyDescent="0.3">
      <c r="A34" s="5">
        <v>33</v>
      </c>
      <c r="B34" s="2" t="s">
        <v>64</v>
      </c>
      <c r="C34" s="2" t="s">
        <v>203</v>
      </c>
      <c r="D34" s="2" t="s">
        <v>204</v>
      </c>
      <c r="E34" s="3">
        <v>45163</v>
      </c>
      <c r="F34" s="3">
        <v>45166</v>
      </c>
      <c r="G34" s="2" t="s">
        <v>8</v>
      </c>
      <c r="H34" s="2" t="s">
        <v>207</v>
      </c>
      <c r="I34" s="4">
        <v>99980</v>
      </c>
      <c r="J34" s="2"/>
      <c r="K34" s="2"/>
    </row>
    <row r="35" spans="1:14" x14ac:dyDescent="0.3">
      <c r="A35" s="5">
        <v>34</v>
      </c>
      <c r="B35" s="2" t="s">
        <v>94</v>
      </c>
      <c r="C35" s="2" t="s">
        <v>195</v>
      </c>
      <c r="D35" s="2" t="s">
        <v>205</v>
      </c>
      <c r="E35" s="3">
        <v>45166</v>
      </c>
      <c r="F35" s="2"/>
      <c r="G35" s="2" t="s">
        <v>27</v>
      </c>
      <c r="H35" s="2" t="s">
        <v>49</v>
      </c>
      <c r="I35" s="4">
        <v>2450</v>
      </c>
      <c r="J35" s="2"/>
      <c r="K35" s="2"/>
      <c r="N35" s="34"/>
    </row>
    <row r="36" spans="1:14" x14ac:dyDescent="0.3">
      <c r="A36" s="5">
        <v>35</v>
      </c>
      <c r="B36" s="9" t="s">
        <v>67</v>
      </c>
      <c r="C36" s="2" t="s">
        <v>216</v>
      </c>
      <c r="D36" s="2" t="s">
        <v>208</v>
      </c>
      <c r="E36" s="3">
        <v>45166</v>
      </c>
      <c r="F36" s="3">
        <v>45167</v>
      </c>
      <c r="G36" s="2" t="s">
        <v>27</v>
      </c>
      <c r="H36" s="2" t="s">
        <v>49</v>
      </c>
      <c r="I36" s="4">
        <v>40000</v>
      </c>
      <c r="J36" s="2"/>
      <c r="K36" s="2" t="s">
        <v>209</v>
      </c>
    </row>
    <row r="37" spans="1:14" x14ac:dyDescent="0.3">
      <c r="A37" s="5">
        <v>36</v>
      </c>
      <c r="B37" s="2" t="s">
        <v>210</v>
      </c>
      <c r="C37" s="2" t="s">
        <v>211</v>
      </c>
      <c r="D37" s="2" t="s">
        <v>212</v>
      </c>
      <c r="E37" s="3">
        <v>45167</v>
      </c>
      <c r="F37" s="2"/>
      <c r="G37" s="2" t="s">
        <v>27</v>
      </c>
      <c r="H37" s="2" t="s">
        <v>49</v>
      </c>
      <c r="I37" s="4">
        <v>1000000</v>
      </c>
      <c r="J37" s="2"/>
      <c r="K37" s="2" t="s">
        <v>188</v>
      </c>
    </row>
    <row r="38" spans="1:14" x14ac:dyDescent="0.3">
      <c r="A38" s="5">
        <v>37</v>
      </c>
      <c r="B38" s="2" t="s">
        <v>64</v>
      </c>
      <c r="C38" s="2" t="s">
        <v>213</v>
      </c>
      <c r="D38" s="2" t="s">
        <v>214</v>
      </c>
      <c r="E38" s="3">
        <v>45168</v>
      </c>
      <c r="F38" s="2"/>
      <c r="G38" s="2" t="s">
        <v>8</v>
      </c>
      <c r="H38" s="2" t="s">
        <v>207</v>
      </c>
      <c r="I38" s="4">
        <v>46151</v>
      </c>
      <c r="J38" s="2"/>
      <c r="K38" s="2"/>
    </row>
    <row r="39" spans="1:14" x14ac:dyDescent="0.3">
      <c r="A39" s="5">
        <v>38</v>
      </c>
      <c r="B39" s="2" t="s">
        <v>67</v>
      </c>
      <c r="C39" s="2" t="s">
        <v>215</v>
      </c>
      <c r="D39" s="2" t="s">
        <v>217</v>
      </c>
      <c r="E39" s="3">
        <v>45168</v>
      </c>
      <c r="F39" s="3">
        <v>45167</v>
      </c>
      <c r="G39" s="2" t="s">
        <v>27</v>
      </c>
      <c r="H39" s="2" t="s">
        <v>49</v>
      </c>
      <c r="I39" s="4">
        <v>20000</v>
      </c>
      <c r="J39" s="2"/>
      <c r="K39" s="2"/>
    </row>
    <row r="40" spans="1:14" x14ac:dyDescent="0.3">
      <c r="A40" s="5">
        <v>39</v>
      </c>
      <c r="B40" s="10" t="s">
        <v>142</v>
      </c>
      <c r="C40" s="10" t="s">
        <v>143</v>
      </c>
      <c r="D40" s="10" t="s">
        <v>144</v>
      </c>
      <c r="E40" s="11">
        <v>45169</v>
      </c>
      <c r="F40" s="10"/>
      <c r="G40" s="10" t="s">
        <v>27</v>
      </c>
      <c r="H40" s="10" t="s">
        <v>49</v>
      </c>
      <c r="I40" s="12">
        <v>18866972.600000001</v>
      </c>
      <c r="J40" s="10"/>
      <c r="K40" s="10" t="s">
        <v>218</v>
      </c>
    </row>
    <row r="41" spans="1:14" x14ac:dyDescent="0.3">
      <c r="A41" s="5">
        <v>40</v>
      </c>
      <c r="B41" s="10" t="s">
        <v>142</v>
      </c>
      <c r="C41" s="10" t="s">
        <v>219</v>
      </c>
      <c r="D41" s="10" t="s">
        <v>220</v>
      </c>
      <c r="E41" s="11">
        <v>45169</v>
      </c>
      <c r="F41" s="11">
        <v>45199</v>
      </c>
      <c r="G41" s="10" t="s">
        <v>27</v>
      </c>
      <c r="H41" s="10" t="s">
        <v>49</v>
      </c>
      <c r="I41" s="12">
        <v>1164400</v>
      </c>
      <c r="J41" s="10"/>
      <c r="K41" s="10"/>
    </row>
    <row r="42" spans="1:14" x14ac:dyDescent="0.3">
      <c r="A42" s="5">
        <v>41</v>
      </c>
      <c r="B42" s="2" t="s">
        <v>67</v>
      </c>
      <c r="C42" s="2" t="s">
        <v>216</v>
      </c>
      <c r="D42" s="2" t="s">
        <v>225</v>
      </c>
      <c r="E42" s="3">
        <v>45169</v>
      </c>
      <c r="F42" s="2"/>
      <c r="G42" s="2" t="s">
        <v>27</v>
      </c>
      <c r="H42" s="2" t="s">
        <v>49</v>
      </c>
      <c r="I42" s="27">
        <v>60000</v>
      </c>
      <c r="J42" s="2"/>
      <c r="K42" s="2"/>
    </row>
    <row r="43" spans="1:14" x14ac:dyDescent="0.3">
      <c r="A43" s="5">
        <v>42</v>
      </c>
      <c r="B43" s="28" t="s">
        <v>221</v>
      </c>
      <c r="C43" s="28" t="s">
        <v>222</v>
      </c>
      <c r="D43" s="28" t="s">
        <v>223</v>
      </c>
      <c r="E43" s="29">
        <v>45169</v>
      </c>
      <c r="F43" s="28"/>
      <c r="G43" s="28" t="s">
        <v>27</v>
      </c>
      <c r="H43" s="28" t="s">
        <v>49</v>
      </c>
      <c r="I43" s="33">
        <v>836827.77</v>
      </c>
      <c r="J43" s="28"/>
      <c r="K43" s="28" t="s">
        <v>224</v>
      </c>
    </row>
    <row r="44" spans="1:14" x14ac:dyDescent="0.3">
      <c r="B44" s="8" t="s">
        <v>246</v>
      </c>
      <c r="I44" s="36">
        <f>SUM(I2:I43)</f>
        <v>99476829.920000002</v>
      </c>
    </row>
    <row r="1048562" spans="6:10" x14ac:dyDescent="0.3">
      <c r="J1048562" t="s">
        <v>41</v>
      </c>
    </row>
    <row r="1048563" spans="6:10" x14ac:dyDescent="0.3">
      <c r="F1048563" t="s">
        <v>41</v>
      </c>
      <c r="J1048563" t="s">
        <v>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7073-8B36-4DCB-8341-EDD34B4295F6}">
  <dimension ref="A1:K21"/>
  <sheetViews>
    <sheetView workbookViewId="0">
      <selection activeCell="B14" sqref="B14"/>
    </sheetView>
  </sheetViews>
  <sheetFormatPr defaultRowHeight="14.4" x14ac:dyDescent="0.3"/>
  <cols>
    <col min="2" max="2" width="26.44140625" customWidth="1"/>
    <col min="3" max="3" width="27.33203125" customWidth="1"/>
    <col min="4" max="4" width="21.21875" customWidth="1"/>
    <col min="5" max="5" width="12.77734375" customWidth="1"/>
    <col min="6" max="6" width="13.109375" customWidth="1"/>
    <col min="7" max="7" width="15.33203125" customWidth="1"/>
    <col min="8" max="8" width="16.77734375" customWidth="1"/>
    <col min="9" max="9" width="18.77734375" customWidth="1"/>
    <col min="10" max="10" width="13.44140625" customWidth="1"/>
    <col min="11" max="11" width="15.109375" customWidth="1"/>
  </cols>
  <sheetData>
    <row r="1" spans="1:11" ht="32.4" customHeight="1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1" t="s">
        <v>55</v>
      </c>
      <c r="K1" s="1" t="s">
        <v>42</v>
      </c>
    </row>
    <row r="2" spans="1:11" x14ac:dyDescent="0.3">
      <c r="A2" s="5">
        <v>1</v>
      </c>
      <c r="B2" s="2" t="s">
        <v>94</v>
      </c>
      <c r="C2" s="2" t="s">
        <v>227</v>
      </c>
      <c r="D2" s="2" t="s">
        <v>228</v>
      </c>
      <c r="E2" s="3">
        <v>45170</v>
      </c>
      <c r="F2" s="3">
        <v>45176</v>
      </c>
      <c r="G2" s="2" t="s">
        <v>8</v>
      </c>
      <c r="H2" s="2" t="s">
        <v>229</v>
      </c>
      <c r="I2" s="4">
        <v>5400</v>
      </c>
      <c r="J2" s="2"/>
      <c r="K2" s="2"/>
    </row>
    <row r="3" spans="1:11" x14ac:dyDescent="0.3">
      <c r="A3" s="5">
        <v>2</v>
      </c>
      <c r="B3" s="2" t="s">
        <v>94</v>
      </c>
      <c r="C3" s="2" t="s">
        <v>230</v>
      </c>
      <c r="D3" s="2" t="s">
        <v>231</v>
      </c>
      <c r="E3" s="3">
        <v>45170</v>
      </c>
      <c r="F3" s="3">
        <v>45176</v>
      </c>
      <c r="G3" s="2" t="s">
        <v>8</v>
      </c>
      <c r="H3" s="2" t="s">
        <v>229</v>
      </c>
      <c r="I3" s="4">
        <v>1050</v>
      </c>
      <c r="J3" s="2"/>
      <c r="K3" s="2"/>
    </row>
    <row r="4" spans="1:11" x14ac:dyDescent="0.3">
      <c r="A4" s="5">
        <v>3</v>
      </c>
      <c r="B4" s="2" t="s">
        <v>94</v>
      </c>
      <c r="C4" s="2" t="s">
        <v>232</v>
      </c>
      <c r="D4" s="2" t="s">
        <v>233</v>
      </c>
      <c r="E4" s="3">
        <v>45170</v>
      </c>
      <c r="F4" s="3">
        <v>45176</v>
      </c>
      <c r="G4" s="2" t="s">
        <v>8</v>
      </c>
      <c r="H4" s="2" t="s">
        <v>229</v>
      </c>
      <c r="I4" s="4">
        <v>1050</v>
      </c>
      <c r="J4" s="2"/>
      <c r="K4" s="2"/>
    </row>
    <row r="5" spans="1:11" x14ac:dyDescent="0.3">
      <c r="A5" s="5">
        <v>4</v>
      </c>
      <c r="B5" s="2" t="s">
        <v>234</v>
      </c>
      <c r="C5" s="9" t="s">
        <v>236</v>
      </c>
      <c r="D5" s="2" t="s">
        <v>235</v>
      </c>
      <c r="E5" s="3">
        <v>45173</v>
      </c>
      <c r="F5" s="3">
        <v>45176</v>
      </c>
      <c r="G5" s="2" t="s">
        <v>8</v>
      </c>
      <c r="H5" s="2" t="s">
        <v>237</v>
      </c>
      <c r="I5" s="4">
        <v>3356</v>
      </c>
      <c r="J5" s="2"/>
      <c r="K5" s="2"/>
    </row>
    <row r="6" spans="1:11" x14ac:dyDescent="0.3">
      <c r="A6" s="5">
        <v>5</v>
      </c>
      <c r="B6" s="2" t="s">
        <v>238</v>
      </c>
      <c r="C6" s="2" t="s">
        <v>239</v>
      </c>
      <c r="D6" s="2" t="s">
        <v>240</v>
      </c>
      <c r="E6" s="3">
        <v>45173</v>
      </c>
      <c r="F6" s="2"/>
      <c r="G6" s="2" t="s">
        <v>27</v>
      </c>
      <c r="H6" s="2" t="s">
        <v>49</v>
      </c>
      <c r="I6" s="4">
        <v>11988</v>
      </c>
      <c r="J6" s="2"/>
      <c r="K6" s="2" t="s">
        <v>54</v>
      </c>
    </row>
    <row r="7" spans="1:11" x14ac:dyDescent="0.3">
      <c r="A7" s="5">
        <v>6</v>
      </c>
      <c r="B7" s="2" t="s">
        <v>241</v>
      </c>
      <c r="C7" s="2" t="s">
        <v>242</v>
      </c>
      <c r="D7" s="2" t="s">
        <v>243</v>
      </c>
      <c r="E7" s="3">
        <v>45173</v>
      </c>
      <c r="F7" s="3">
        <v>45173</v>
      </c>
      <c r="G7" s="2" t="s">
        <v>8</v>
      </c>
      <c r="H7" s="2" t="s">
        <v>237</v>
      </c>
      <c r="I7" s="4">
        <v>2775</v>
      </c>
      <c r="J7" s="2"/>
      <c r="K7" s="2"/>
    </row>
    <row r="8" spans="1:11" x14ac:dyDescent="0.3">
      <c r="A8" s="5">
        <v>7</v>
      </c>
      <c r="B8" s="2" t="s">
        <v>73</v>
      </c>
      <c r="C8" s="2" t="s">
        <v>152</v>
      </c>
      <c r="D8" s="2" t="s">
        <v>244</v>
      </c>
      <c r="E8" s="3">
        <v>45173</v>
      </c>
      <c r="F8" s="3">
        <v>45179</v>
      </c>
      <c r="G8" s="2" t="s">
        <v>27</v>
      </c>
      <c r="H8" s="2" t="s">
        <v>49</v>
      </c>
      <c r="I8" s="4">
        <v>43163.27</v>
      </c>
      <c r="J8" s="2"/>
      <c r="K8" s="2"/>
    </row>
    <row r="9" spans="1:11" x14ac:dyDescent="0.3">
      <c r="A9" s="5">
        <v>8</v>
      </c>
      <c r="B9" s="2" t="s">
        <v>67</v>
      </c>
      <c r="C9" s="2" t="s">
        <v>216</v>
      </c>
      <c r="D9" s="2" t="s">
        <v>245</v>
      </c>
      <c r="E9" s="3">
        <v>45174</v>
      </c>
      <c r="F9" s="3">
        <v>45175</v>
      </c>
      <c r="G9" s="2" t="s">
        <v>27</v>
      </c>
      <c r="H9" s="2" t="s">
        <v>49</v>
      </c>
      <c r="I9" s="4">
        <v>40000</v>
      </c>
      <c r="J9" s="2"/>
      <c r="K9" s="2"/>
    </row>
    <row r="10" spans="1:11" x14ac:dyDescent="0.3">
      <c r="A10" s="5">
        <v>9</v>
      </c>
      <c r="B10" s="30" t="s">
        <v>248</v>
      </c>
      <c r="C10" s="30" t="s">
        <v>249</v>
      </c>
      <c r="D10" s="30" t="s">
        <v>250</v>
      </c>
      <c r="E10" s="31">
        <v>45174</v>
      </c>
      <c r="F10" s="31">
        <v>45202</v>
      </c>
      <c r="G10" s="30" t="s">
        <v>27</v>
      </c>
      <c r="H10" s="30" t="s">
        <v>49</v>
      </c>
      <c r="I10" s="32">
        <v>690481</v>
      </c>
      <c r="J10" s="30"/>
      <c r="K10" s="30" t="s">
        <v>251</v>
      </c>
    </row>
    <row r="11" spans="1:11" x14ac:dyDescent="0.3">
      <c r="A11" s="5">
        <v>10</v>
      </c>
      <c r="B11" s="2" t="s">
        <v>73</v>
      </c>
      <c r="C11" s="2" t="s">
        <v>152</v>
      </c>
      <c r="D11" s="2" t="s">
        <v>247</v>
      </c>
      <c r="E11" s="3">
        <v>45176</v>
      </c>
      <c r="F11" s="3">
        <v>45180</v>
      </c>
      <c r="G11" s="2" t="s">
        <v>8</v>
      </c>
      <c r="H11" s="2" t="s">
        <v>229</v>
      </c>
      <c r="I11" s="4">
        <v>50783.66</v>
      </c>
      <c r="J11" s="2"/>
      <c r="K11" s="2"/>
    </row>
    <row r="12" spans="1:11" x14ac:dyDescent="0.3">
      <c r="A12" s="5">
        <v>11</v>
      </c>
      <c r="B12" s="2" t="s">
        <v>67</v>
      </c>
      <c r="C12" s="2" t="s">
        <v>216</v>
      </c>
      <c r="D12" s="2" t="s">
        <v>252</v>
      </c>
      <c r="E12" s="3">
        <v>45182</v>
      </c>
      <c r="F12" s="3">
        <v>45183</v>
      </c>
      <c r="G12" s="2" t="s">
        <v>27</v>
      </c>
      <c r="H12" s="2" t="s">
        <v>49</v>
      </c>
      <c r="I12" s="4">
        <v>40000</v>
      </c>
      <c r="J12" s="2"/>
      <c r="K12" s="2"/>
    </row>
    <row r="13" spans="1:11" x14ac:dyDescent="0.3">
      <c r="A13" s="5">
        <v>12</v>
      </c>
      <c r="B13" s="2" t="s">
        <v>67</v>
      </c>
      <c r="C13" s="2" t="s">
        <v>253</v>
      </c>
      <c r="D13" s="2" t="s">
        <v>254</v>
      </c>
      <c r="E13" s="3">
        <v>45184</v>
      </c>
      <c r="F13" s="3">
        <v>45183</v>
      </c>
      <c r="G13" s="2" t="s">
        <v>27</v>
      </c>
      <c r="H13" s="2" t="s">
        <v>49</v>
      </c>
      <c r="I13" s="27">
        <v>20000</v>
      </c>
      <c r="J13" s="2"/>
      <c r="K13" s="2"/>
    </row>
    <row r="14" spans="1:11" x14ac:dyDescent="0.3">
      <c r="A14" s="5">
        <v>13</v>
      </c>
      <c r="B14" s="2" t="s">
        <v>64</v>
      </c>
      <c r="C14" s="2" t="s">
        <v>213</v>
      </c>
      <c r="D14" s="2" t="s">
        <v>255</v>
      </c>
      <c r="E14" s="3">
        <v>45184</v>
      </c>
      <c r="F14" s="3">
        <v>48842</v>
      </c>
      <c r="G14" s="2" t="s">
        <v>27</v>
      </c>
      <c r="H14" s="2" t="s">
        <v>49</v>
      </c>
      <c r="I14" s="27">
        <v>246240</v>
      </c>
      <c r="J14" s="2"/>
      <c r="K14" s="2"/>
    </row>
    <row r="15" spans="1:11" x14ac:dyDescent="0.3">
      <c r="A15" s="5">
        <v>14</v>
      </c>
      <c r="B15" s="2" t="s">
        <v>67</v>
      </c>
      <c r="C15" s="2" t="s">
        <v>216</v>
      </c>
      <c r="D15" s="2" t="s">
        <v>256</v>
      </c>
      <c r="E15" s="3">
        <v>45188</v>
      </c>
      <c r="F15" s="3">
        <v>45183</v>
      </c>
      <c r="G15" s="2" t="s">
        <v>27</v>
      </c>
      <c r="H15" s="2" t="s">
        <v>49</v>
      </c>
      <c r="I15" s="27">
        <v>42500</v>
      </c>
      <c r="J15" s="2"/>
      <c r="K15" s="2"/>
    </row>
    <row r="16" spans="1:11" x14ac:dyDescent="0.3">
      <c r="A16" s="5">
        <v>15</v>
      </c>
      <c r="B16" s="2" t="s">
        <v>73</v>
      </c>
      <c r="C16" s="2" t="s">
        <v>257</v>
      </c>
      <c r="D16" s="2" t="s">
        <v>258</v>
      </c>
      <c r="E16" s="3">
        <v>45157</v>
      </c>
      <c r="F16" s="3">
        <v>45190</v>
      </c>
      <c r="G16" s="2" t="s">
        <v>27</v>
      </c>
      <c r="H16" s="2" t="s">
        <v>49</v>
      </c>
      <c r="I16" s="27">
        <v>9090</v>
      </c>
      <c r="J16" s="2"/>
      <c r="K16" s="2"/>
    </row>
    <row r="17" spans="1:11" x14ac:dyDescent="0.3">
      <c r="A17" s="5">
        <v>16</v>
      </c>
      <c r="B17" s="2" t="s">
        <v>64</v>
      </c>
      <c r="C17" s="2" t="s">
        <v>259</v>
      </c>
      <c r="D17" s="2" t="s">
        <v>260</v>
      </c>
      <c r="E17" s="3">
        <v>45188</v>
      </c>
      <c r="F17" s="2"/>
      <c r="G17" s="2" t="s">
        <v>27</v>
      </c>
      <c r="H17" s="2" t="s">
        <v>261</v>
      </c>
      <c r="I17" s="27">
        <v>71561.600000000006</v>
      </c>
      <c r="J17" s="2"/>
      <c r="K17" s="2"/>
    </row>
    <row r="18" spans="1:11" x14ac:dyDescent="0.3">
      <c r="A18" s="5">
        <v>17</v>
      </c>
      <c r="B18" s="10" t="s">
        <v>142</v>
      </c>
      <c r="C18" s="10" t="s">
        <v>143</v>
      </c>
      <c r="D18" s="10" t="s">
        <v>144</v>
      </c>
      <c r="E18" s="11">
        <v>45190</v>
      </c>
      <c r="F18" s="10"/>
      <c r="G18" s="10" t="s">
        <v>27</v>
      </c>
      <c r="H18" s="10" t="s">
        <v>49</v>
      </c>
      <c r="I18" s="12">
        <v>3253284.2</v>
      </c>
      <c r="J18" s="10"/>
      <c r="K18" s="10" t="s">
        <v>188</v>
      </c>
    </row>
    <row r="19" spans="1:11" x14ac:dyDescent="0.3">
      <c r="A19" s="5">
        <v>18</v>
      </c>
      <c r="B19" s="2" t="s">
        <v>94</v>
      </c>
      <c r="C19" s="2" t="s">
        <v>262</v>
      </c>
      <c r="D19" s="2" t="s">
        <v>263</v>
      </c>
      <c r="E19" s="3">
        <v>45196</v>
      </c>
      <c r="F19" s="3">
        <v>45195</v>
      </c>
      <c r="G19" s="2" t="s">
        <v>27</v>
      </c>
      <c r="H19" s="2" t="s">
        <v>49</v>
      </c>
      <c r="I19" s="27">
        <v>3150</v>
      </c>
      <c r="J19" s="2"/>
      <c r="K19" s="2"/>
    </row>
    <row r="20" spans="1:11" x14ac:dyDescent="0.3">
      <c r="A20" s="5">
        <v>19</v>
      </c>
      <c r="B20" s="2" t="s">
        <v>241</v>
      </c>
      <c r="C20" s="2" t="s">
        <v>264</v>
      </c>
      <c r="D20" s="2" t="s">
        <v>265</v>
      </c>
      <c r="E20" s="3">
        <v>45196</v>
      </c>
      <c r="F20" s="3">
        <v>45165</v>
      </c>
      <c r="G20" s="2" t="s">
        <v>266</v>
      </c>
      <c r="H20" s="2" t="s">
        <v>54</v>
      </c>
      <c r="I20" s="27">
        <v>39960</v>
      </c>
      <c r="J20" s="2"/>
      <c r="K20" s="2"/>
    </row>
    <row r="21" spans="1:11" x14ac:dyDescent="0.3">
      <c r="A21" s="35"/>
      <c r="B21" s="8" t="s">
        <v>268</v>
      </c>
      <c r="I21" s="36">
        <f>SUM(I2:I20)</f>
        <v>4575832.7300000004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BE03C-DA04-44AE-9A17-BE3E8C3680B9}">
  <dimension ref="A1:K46"/>
  <sheetViews>
    <sheetView topLeftCell="A10" workbookViewId="0">
      <selection activeCell="C45" sqref="C45"/>
    </sheetView>
  </sheetViews>
  <sheetFormatPr defaultRowHeight="14.4" x14ac:dyDescent="0.3"/>
  <cols>
    <col min="2" max="2" width="32.21875" customWidth="1"/>
    <col min="3" max="3" width="45.5546875" customWidth="1"/>
    <col min="4" max="4" width="20.44140625" customWidth="1"/>
    <col min="5" max="5" width="16.77734375" customWidth="1"/>
    <col min="6" max="6" width="18.44140625" customWidth="1"/>
    <col min="7" max="7" width="15.44140625" customWidth="1"/>
    <col min="8" max="8" width="15.88671875" customWidth="1"/>
    <col min="9" max="9" width="18.21875" customWidth="1"/>
    <col min="10" max="11" width="14" customWidth="1"/>
  </cols>
  <sheetData>
    <row r="1" spans="1:11" ht="43.2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1" t="s">
        <v>55</v>
      </c>
      <c r="K1" s="1" t="s">
        <v>42</v>
      </c>
    </row>
    <row r="2" spans="1:11" x14ac:dyDescent="0.3">
      <c r="A2" s="5">
        <v>1</v>
      </c>
      <c r="B2" s="2" t="s">
        <v>67</v>
      </c>
      <c r="C2" s="2" t="s">
        <v>271</v>
      </c>
      <c r="D2" s="2" t="s">
        <v>267</v>
      </c>
      <c r="E2" s="3">
        <v>45201</v>
      </c>
      <c r="F2" s="3">
        <v>45201</v>
      </c>
      <c r="G2" s="2" t="s">
        <v>27</v>
      </c>
      <c r="H2" s="2" t="s">
        <v>49</v>
      </c>
      <c r="I2" s="4">
        <v>81000</v>
      </c>
      <c r="J2" s="2"/>
      <c r="K2" s="2"/>
    </row>
    <row r="3" spans="1:11" x14ac:dyDescent="0.3">
      <c r="A3" s="5">
        <v>2</v>
      </c>
      <c r="B3" s="2" t="s">
        <v>73</v>
      </c>
      <c r="C3" s="2" t="s">
        <v>269</v>
      </c>
      <c r="D3" s="2" t="s">
        <v>270</v>
      </c>
      <c r="E3" s="3">
        <v>45201</v>
      </c>
      <c r="F3" s="3">
        <v>45205</v>
      </c>
      <c r="G3" s="2" t="s">
        <v>27</v>
      </c>
      <c r="H3" s="2" t="s">
        <v>49</v>
      </c>
      <c r="I3" s="4">
        <v>19938.02</v>
      </c>
      <c r="J3" s="2"/>
      <c r="K3" s="2"/>
    </row>
    <row r="4" spans="1:11" x14ac:dyDescent="0.3">
      <c r="A4" s="5">
        <v>3</v>
      </c>
      <c r="B4" s="2" t="s">
        <v>73</v>
      </c>
      <c r="C4" s="2" t="s">
        <v>272</v>
      </c>
      <c r="D4" s="2" t="s">
        <v>273</v>
      </c>
      <c r="E4" s="3">
        <v>45204</v>
      </c>
      <c r="F4" s="3">
        <v>45208</v>
      </c>
      <c r="G4" s="2" t="s">
        <v>27</v>
      </c>
      <c r="H4" s="2" t="s">
        <v>49</v>
      </c>
      <c r="I4" s="4">
        <v>12210</v>
      </c>
      <c r="J4" s="2"/>
      <c r="K4" s="2"/>
    </row>
    <row r="5" spans="1:11" x14ac:dyDescent="0.3">
      <c r="A5" s="5">
        <v>4</v>
      </c>
      <c r="B5" s="30" t="s">
        <v>248</v>
      </c>
      <c r="C5" s="30" t="s">
        <v>249</v>
      </c>
      <c r="D5" s="30" t="s">
        <v>274</v>
      </c>
      <c r="E5" s="31">
        <v>45205</v>
      </c>
      <c r="F5" s="31">
        <v>45202</v>
      </c>
      <c r="G5" s="30" t="s">
        <v>27</v>
      </c>
      <c r="H5" s="30" t="s">
        <v>49</v>
      </c>
      <c r="I5" s="32">
        <v>288071.03999999998</v>
      </c>
      <c r="J5" s="30"/>
      <c r="K5" s="30" t="s">
        <v>281</v>
      </c>
    </row>
    <row r="6" spans="1:11" x14ac:dyDescent="0.3">
      <c r="A6" s="5">
        <v>5</v>
      </c>
      <c r="B6" s="10" t="s">
        <v>142</v>
      </c>
      <c r="C6" s="10" t="s">
        <v>143</v>
      </c>
      <c r="D6" s="10" t="s">
        <v>144</v>
      </c>
      <c r="E6" s="11">
        <v>45205</v>
      </c>
      <c r="F6" s="11">
        <v>45210</v>
      </c>
      <c r="G6" s="10" t="s">
        <v>27</v>
      </c>
      <c r="H6" s="10" t="s">
        <v>49</v>
      </c>
      <c r="I6" s="12">
        <v>9259275</v>
      </c>
      <c r="J6" s="10"/>
      <c r="K6" s="10"/>
    </row>
    <row r="7" spans="1:11" x14ac:dyDescent="0.3">
      <c r="A7" s="5">
        <v>6</v>
      </c>
      <c r="B7" s="2" t="s">
        <v>67</v>
      </c>
      <c r="C7" s="2" t="s">
        <v>275</v>
      </c>
      <c r="D7" s="2" t="s">
        <v>276</v>
      </c>
      <c r="E7" s="3">
        <v>45205</v>
      </c>
      <c r="F7" s="3">
        <v>45205</v>
      </c>
      <c r="G7" s="2" t="s">
        <v>27</v>
      </c>
      <c r="H7" s="2" t="s">
        <v>49</v>
      </c>
      <c r="I7" s="4">
        <v>30938</v>
      </c>
      <c r="J7" s="2"/>
      <c r="K7" s="2"/>
    </row>
    <row r="8" spans="1:11" x14ac:dyDescent="0.3">
      <c r="A8" s="5">
        <v>7</v>
      </c>
      <c r="B8" s="37" t="s">
        <v>277</v>
      </c>
      <c r="C8" s="37" t="s">
        <v>278</v>
      </c>
      <c r="D8" s="37" t="s">
        <v>280</v>
      </c>
      <c r="E8" s="38">
        <v>45205</v>
      </c>
      <c r="F8" s="37"/>
      <c r="G8" s="37" t="s">
        <v>27</v>
      </c>
      <c r="H8" s="37" t="s">
        <v>49</v>
      </c>
      <c r="I8" s="39">
        <v>2501330.5</v>
      </c>
      <c r="J8" s="37"/>
      <c r="K8" s="37" t="s">
        <v>279</v>
      </c>
    </row>
    <row r="9" spans="1:11" x14ac:dyDescent="0.3">
      <c r="A9" s="5">
        <v>8</v>
      </c>
      <c r="B9" s="2" t="s">
        <v>318</v>
      </c>
      <c r="C9" s="2" t="s">
        <v>319</v>
      </c>
      <c r="D9" s="2" t="s">
        <v>320</v>
      </c>
      <c r="E9" s="3">
        <v>45208</v>
      </c>
      <c r="F9" s="3">
        <v>45212</v>
      </c>
      <c r="G9" s="2" t="s">
        <v>27</v>
      </c>
      <c r="H9" s="2" t="s">
        <v>49</v>
      </c>
      <c r="I9" s="27">
        <v>11963</v>
      </c>
      <c r="J9" s="2"/>
      <c r="K9" s="2"/>
    </row>
    <row r="10" spans="1:11" x14ac:dyDescent="0.3">
      <c r="A10" s="5">
        <v>9</v>
      </c>
      <c r="B10" s="2" t="s">
        <v>282</v>
      </c>
      <c r="C10" s="2" t="s">
        <v>283</v>
      </c>
      <c r="D10" s="2" t="s">
        <v>284</v>
      </c>
      <c r="E10" s="3">
        <v>45208</v>
      </c>
      <c r="F10" s="3">
        <v>45212</v>
      </c>
      <c r="G10" s="2" t="s">
        <v>27</v>
      </c>
      <c r="H10" s="2" t="s">
        <v>49</v>
      </c>
      <c r="I10" s="4">
        <v>24642.14</v>
      </c>
      <c r="J10" s="2"/>
      <c r="K10" s="2"/>
    </row>
    <row r="11" spans="1:11" x14ac:dyDescent="0.3">
      <c r="A11" s="5">
        <v>10</v>
      </c>
      <c r="B11" s="2" t="s">
        <v>293</v>
      </c>
      <c r="C11" s="2" t="s">
        <v>285</v>
      </c>
      <c r="D11" s="2" t="s">
        <v>286</v>
      </c>
      <c r="E11" s="3">
        <v>45208</v>
      </c>
      <c r="F11" s="3">
        <v>45210</v>
      </c>
      <c r="G11" s="2" t="s">
        <v>27</v>
      </c>
      <c r="H11" s="2" t="s">
        <v>49</v>
      </c>
      <c r="I11" s="4">
        <v>15800</v>
      </c>
      <c r="J11" s="2"/>
      <c r="K11" s="2"/>
    </row>
    <row r="12" spans="1:11" x14ac:dyDescent="0.3">
      <c r="A12" s="5">
        <v>11</v>
      </c>
      <c r="B12" s="2" t="s">
        <v>64</v>
      </c>
      <c r="C12" s="2" t="s">
        <v>287</v>
      </c>
      <c r="D12" s="2" t="s">
        <v>289</v>
      </c>
      <c r="E12" s="3">
        <v>45208</v>
      </c>
      <c r="F12" s="3">
        <v>45210</v>
      </c>
      <c r="G12" s="2" t="s">
        <v>290</v>
      </c>
      <c r="H12" s="2" t="s">
        <v>229</v>
      </c>
      <c r="I12" s="4">
        <v>57062</v>
      </c>
      <c r="J12" s="2"/>
      <c r="K12" s="2"/>
    </row>
    <row r="13" spans="1:11" x14ac:dyDescent="0.3">
      <c r="A13" s="5">
        <v>12</v>
      </c>
      <c r="B13" s="2" t="s">
        <v>291</v>
      </c>
      <c r="C13" s="2" t="s">
        <v>292</v>
      </c>
      <c r="D13" s="2" t="s">
        <v>288</v>
      </c>
      <c r="E13" s="3">
        <v>45209</v>
      </c>
      <c r="F13" s="3">
        <v>45208</v>
      </c>
      <c r="G13" s="2" t="s">
        <v>27</v>
      </c>
      <c r="H13" s="2" t="s">
        <v>49</v>
      </c>
      <c r="I13" s="4">
        <v>5325</v>
      </c>
      <c r="J13" s="2"/>
      <c r="K13" s="2"/>
    </row>
    <row r="14" spans="1:11" x14ac:dyDescent="0.3">
      <c r="A14" s="5">
        <v>13</v>
      </c>
      <c r="B14" s="2" t="s">
        <v>294</v>
      </c>
      <c r="C14" s="2" t="s">
        <v>295</v>
      </c>
      <c r="D14" s="2" t="s">
        <v>296</v>
      </c>
      <c r="E14" s="3">
        <v>45209</v>
      </c>
      <c r="F14" s="3">
        <v>45213</v>
      </c>
      <c r="G14" s="2" t="s">
        <v>290</v>
      </c>
      <c r="H14" s="2" t="s">
        <v>317</v>
      </c>
      <c r="I14" s="4">
        <v>117090.6</v>
      </c>
      <c r="J14" s="2"/>
      <c r="K14" s="2"/>
    </row>
    <row r="15" spans="1:11" x14ac:dyDescent="0.3">
      <c r="A15" s="5">
        <v>14</v>
      </c>
      <c r="B15" s="2" t="s">
        <v>294</v>
      </c>
      <c r="C15" s="2" t="s">
        <v>298</v>
      </c>
      <c r="D15" s="2" t="s">
        <v>297</v>
      </c>
      <c r="E15" s="3">
        <v>45209</v>
      </c>
      <c r="F15" s="3">
        <v>45213</v>
      </c>
      <c r="G15" s="2" t="s">
        <v>290</v>
      </c>
      <c r="H15" s="2" t="s">
        <v>317</v>
      </c>
      <c r="I15" s="4">
        <v>45784.2</v>
      </c>
      <c r="J15" s="2"/>
      <c r="K15" s="2"/>
    </row>
    <row r="16" spans="1:11" x14ac:dyDescent="0.3">
      <c r="A16" s="5">
        <v>15</v>
      </c>
      <c r="B16" s="2" t="s">
        <v>67</v>
      </c>
      <c r="C16" s="2" t="s">
        <v>299</v>
      </c>
      <c r="D16" s="2" t="s">
        <v>300</v>
      </c>
      <c r="E16" s="3">
        <v>45209</v>
      </c>
      <c r="F16" s="3">
        <v>45210</v>
      </c>
      <c r="G16" s="2" t="s">
        <v>27</v>
      </c>
      <c r="H16" s="2" t="s">
        <v>49</v>
      </c>
      <c r="I16" s="4">
        <v>46000</v>
      </c>
      <c r="J16" s="2"/>
      <c r="K16" s="2"/>
    </row>
    <row r="17" spans="1:11" x14ac:dyDescent="0.3">
      <c r="A17" s="5">
        <v>16</v>
      </c>
      <c r="B17" s="2" t="s">
        <v>64</v>
      </c>
      <c r="C17" s="2" t="s">
        <v>301</v>
      </c>
      <c r="D17" s="2" t="s">
        <v>303</v>
      </c>
      <c r="E17" s="3">
        <v>45210</v>
      </c>
      <c r="F17" s="3">
        <v>45216</v>
      </c>
      <c r="G17" s="2" t="s">
        <v>27</v>
      </c>
      <c r="H17" s="2" t="s">
        <v>49</v>
      </c>
      <c r="I17" s="4">
        <v>9500</v>
      </c>
      <c r="J17" s="2"/>
      <c r="K17" s="2"/>
    </row>
    <row r="18" spans="1:11" x14ac:dyDescent="0.3">
      <c r="A18" s="5">
        <v>17</v>
      </c>
      <c r="B18" s="2" t="s">
        <v>64</v>
      </c>
      <c r="C18" s="2" t="s">
        <v>304</v>
      </c>
      <c r="D18" s="2" t="s">
        <v>305</v>
      </c>
      <c r="E18" s="3">
        <v>45210</v>
      </c>
      <c r="F18" s="3">
        <v>45217</v>
      </c>
      <c r="G18" s="2" t="s">
        <v>290</v>
      </c>
      <c r="H18" s="2" t="s">
        <v>229</v>
      </c>
      <c r="I18" s="4">
        <v>20185</v>
      </c>
      <c r="J18" s="2"/>
      <c r="K18" s="2"/>
    </row>
    <row r="19" spans="1:11" x14ac:dyDescent="0.3">
      <c r="A19" s="5">
        <v>18</v>
      </c>
      <c r="B19" s="10" t="s">
        <v>142</v>
      </c>
      <c r="C19" s="10" t="s">
        <v>143</v>
      </c>
      <c r="D19" s="10" t="s">
        <v>144</v>
      </c>
      <c r="E19" s="11">
        <v>45226</v>
      </c>
      <c r="F19" s="10"/>
      <c r="G19" s="10" t="s">
        <v>27</v>
      </c>
      <c r="H19" s="10" t="s">
        <v>49</v>
      </c>
      <c r="I19" s="12">
        <v>7282080</v>
      </c>
      <c r="J19" s="10"/>
      <c r="K19" s="10" t="s">
        <v>355</v>
      </c>
    </row>
    <row r="20" spans="1:11" x14ac:dyDescent="0.3">
      <c r="A20" s="5">
        <v>19</v>
      </c>
      <c r="B20" s="2" t="s">
        <v>73</v>
      </c>
      <c r="C20" s="2" t="s">
        <v>306</v>
      </c>
      <c r="D20" s="2" t="s">
        <v>307</v>
      </c>
      <c r="E20" s="3">
        <v>45211</v>
      </c>
      <c r="F20" s="3">
        <v>45216</v>
      </c>
      <c r="G20" s="2" t="s">
        <v>27</v>
      </c>
      <c r="H20" s="2" t="s">
        <v>49</v>
      </c>
      <c r="I20" s="4">
        <v>23495.200000000001</v>
      </c>
      <c r="J20" s="2"/>
      <c r="K20" s="2"/>
    </row>
    <row r="21" spans="1:11" x14ac:dyDescent="0.3">
      <c r="A21" s="5">
        <v>20</v>
      </c>
      <c r="B21" s="2" t="s">
        <v>308</v>
      </c>
      <c r="C21" s="2" t="s">
        <v>309</v>
      </c>
      <c r="D21" s="2" t="s">
        <v>310</v>
      </c>
      <c r="E21" s="3">
        <v>45211</v>
      </c>
      <c r="F21" s="3">
        <v>45217</v>
      </c>
      <c r="G21" s="2" t="s">
        <v>27</v>
      </c>
      <c r="H21" s="2" t="s">
        <v>49</v>
      </c>
      <c r="I21" s="4">
        <v>170000</v>
      </c>
      <c r="J21" s="2"/>
      <c r="K21" s="2"/>
    </row>
    <row r="22" spans="1:11" x14ac:dyDescent="0.3">
      <c r="A22" s="5">
        <v>21</v>
      </c>
      <c r="B22" s="2" t="s">
        <v>238</v>
      </c>
      <c r="C22" s="2" t="s">
        <v>334</v>
      </c>
      <c r="D22" s="2" t="s">
        <v>311</v>
      </c>
      <c r="E22" s="3">
        <v>45211</v>
      </c>
      <c r="F22" s="3">
        <v>45216</v>
      </c>
      <c r="G22" s="2" t="s">
        <v>27</v>
      </c>
      <c r="H22" s="2" t="s">
        <v>338</v>
      </c>
      <c r="I22" s="4">
        <v>4500</v>
      </c>
      <c r="J22" s="2"/>
      <c r="K22" s="2"/>
    </row>
    <row r="23" spans="1:11" x14ac:dyDescent="0.3">
      <c r="A23" s="5">
        <v>22</v>
      </c>
      <c r="B23" s="2" t="s">
        <v>312</v>
      </c>
      <c r="C23" s="2" t="s">
        <v>313</v>
      </c>
      <c r="D23" s="2" t="s">
        <v>314</v>
      </c>
      <c r="E23" s="3">
        <v>45211</v>
      </c>
      <c r="F23" s="3">
        <v>45224</v>
      </c>
      <c r="G23" s="2" t="s">
        <v>315</v>
      </c>
      <c r="H23" s="2" t="s">
        <v>316</v>
      </c>
      <c r="I23" s="4">
        <v>20600</v>
      </c>
      <c r="J23" s="2"/>
      <c r="K23" s="2"/>
    </row>
    <row r="24" spans="1:11" x14ac:dyDescent="0.3">
      <c r="A24" s="5">
        <v>23</v>
      </c>
      <c r="B24" s="51" t="s">
        <v>323</v>
      </c>
      <c r="C24" s="51" t="s">
        <v>321</v>
      </c>
      <c r="D24" s="51" t="s">
        <v>322</v>
      </c>
      <c r="E24" s="52">
        <v>45211</v>
      </c>
      <c r="F24" s="51"/>
      <c r="G24" s="51"/>
      <c r="H24" s="51"/>
      <c r="I24" s="53">
        <f>70000-I42</f>
        <v>35934</v>
      </c>
      <c r="J24" s="51"/>
      <c r="K24" s="51"/>
    </row>
    <row r="25" spans="1:11" x14ac:dyDescent="0.3">
      <c r="A25" s="5">
        <v>24</v>
      </c>
      <c r="B25" s="2" t="s">
        <v>324</v>
      </c>
      <c r="C25" s="2" t="s">
        <v>325</v>
      </c>
      <c r="D25" s="2" t="s">
        <v>326</v>
      </c>
      <c r="E25" s="2"/>
      <c r="F25" s="2"/>
      <c r="G25" s="2"/>
      <c r="H25" s="2"/>
      <c r="I25" s="2"/>
      <c r="J25" s="2"/>
      <c r="K25" s="4">
        <v>67810</v>
      </c>
    </row>
    <row r="26" spans="1:11" x14ac:dyDescent="0.3">
      <c r="A26" s="5">
        <v>25</v>
      </c>
      <c r="B26" s="2" t="s">
        <v>17</v>
      </c>
      <c r="C26" s="40" t="s">
        <v>327</v>
      </c>
      <c r="D26" s="40" t="s">
        <v>328</v>
      </c>
      <c r="E26" s="3">
        <v>45217</v>
      </c>
      <c r="F26" s="3">
        <v>45219</v>
      </c>
      <c r="G26" s="2" t="s">
        <v>290</v>
      </c>
      <c r="H26" s="2" t="s">
        <v>317</v>
      </c>
      <c r="I26" s="4">
        <v>26000</v>
      </c>
      <c r="J26" s="2"/>
      <c r="K26" s="2"/>
    </row>
    <row r="27" spans="1:11" x14ac:dyDescent="0.3">
      <c r="A27" s="5">
        <v>26</v>
      </c>
      <c r="B27" s="2" t="s">
        <v>73</v>
      </c>
      <c r="C27" s="40" t="s">
        <v>329</v>
      </c>
      <c r="D27" s="2" t="s">
        <v>330</v>
      </c>
      <c r="E27" s="3">
        <v>45217</v>
      </c>
      <c r="F27" s="3">
        <v>45219</v>
      </c>
      <c r="G27" s="2" t="s">
        <v>290</v>
      </c>
      <c r="H27" s="2" t="s">
        <v>317</v>
      </c>
      <c r="I27" s="4">
        <v>9647.81</v>
      </c>
      <c r="J27" s="2"/>
      <c r="K27" s="2"/>
    </row>
    <row r="28" spans="1:11" x14ac:dyDescent="0.3">
      <c r="A28" s="5">
        <v>27</v>
      </c>
      <c r="B28" s="2" t="s">
        <v>67</v>
      </c>
      <c r="C28" s="40" t="s">
        <v>331</v>
      </c>
      <c r="D28" s="40" t="s">
        <v>332</v>
      </c>
      <c r="E28" s="3">
        <v>45217</v>
      </c>
      <c r="F28" s="3">
        <v>45216</v>
      </c>
      <c r="G28" s="2" t="s">
        <v>27</v>
      </c>
      <c r="H28" s="2" t="s">
        <v>49</v>
      </c>
      <c r="I28" s="4">
        <v>20000</v>
      </c>
      <c r="J28" s="2"/>
      <c r="K28" s="2"/>
    </row>
    <row r="29" spans="1:11" x14ac:dyDescent="0.3">
      <c r="A29" s="5">
        <v>28</v>
      </c>
      <c r="B29" s="2" t="s">
        <v>238</v>
      </c>
      <c r="C29" s="2" t="s">
        <v>333</v>
      </c>
      <c r="D29" s="40" t="s">
        <v>335</v>
      </c>
      <c r="E29" s="3">
        <v>45218</v>
      </c>
      <c r="F29" s="3">
        <v>45222</v>
      </c>
      <c r="G29" s="2" t="s">
        <v>27</v>
      </c>
      <c r="H29" s="2" t="s">
        <v>317</v>
      </c>
      <c r="I29" s="4">
        <v>14500</v>
      </c>
      <c r="J29" s="2"/>
      <c r="K29" s="2"/>
    </row>
    <row r="30" spans="1:11" x14ac:dyDescent="0.3">
      <c r="A30" s="5">
        <v>29</v>
      </c>
      <c r="B30" s="40" t="s">
        <v>176</v>
      </c>
      <c r="C30" s="40" t="s">
        <v>336</v>
      </c>
      <c r="D30" s="40" t="s">
        <v>337</v>
      </c>
      <c r="E30" s="3">
        <v>45219</v>
      </c>
      <c r="F30" s="3">
        <v>45219</v>
      </c>
      <c r="G30" s="2" t="s">
        <v>27</v>
      </c>
      <c r="H30" s="2" t="s">
        <v>49</v>
      </c>
      <c r="I30" s="4">
        <v>72403</v>
      </c>
      <c r="J30" s="2"/>
      <c r="K30" s="2"/>
    </row>
    <row r="31" spans="1:11" x14ac:dyDescent="0.3">
      <c r="A31" s="5">
        <v>30</v>
      </c>
      <c r="B31" s="42" t="s">
        <v>339</v>
      </c>
      <c r="C31" s="42" t="s">
        <v>147</v>
      </c>
      <c r="D31" s="42" t="s">
        <v>340</v>
      </c>
      <c r="E31" s="43">
        <v>45223</v>
      </c>
      <c r="F31" s="44">
        <v>45275</v>
      </c>
      <c r="G31" s="42" t="s">
        <v>27</v>
      </c>
      <c r="H31" s="42" t="s">
        <v>49</v>
      </c>
      <c r="I31" s="45">
        <f>1400000</f>
        <v>1400000</v>
      </c>
      <c r="J31" s="42"/>
      <c r="K31" s="42" t="s">
        <v>279</v>
      </c>
    </row>
    <row r="32" spans="1:11" x14ac:dyDescent="0.3">
      <c r="A32" s="5">
        <v>31</v>
      </c>
      <c r="B32" s="40" t="s">
        <v>323</v>
      </c>
      <c r="C32" s="47" t="s">
        <v>349</v>
      </c>
      <c r="D32" s="40" t="s">
        <v>348</v>
      </c>
      <c r="E32" s="46">
        <v>45222</v>
      </c>
      <c r="F32" s="46">
        <v>45223</v>
      </c>
      <c r="G32" s="2" t="s">
        <v>27</v>
      </c>
      <c r="H32" s="2" t="s">
        <v>49</v>
      </c>
      <c r="I32" s="27">
        <v>72249</v>
      </c>
      <c r="J32" s="40"/>
      <c r="K32" s="40"/>
    </row>
    <row r="33" spans="1:11" x14ac:dyDescent="0.3">
      <c r="A33" s="5">
        <v>32</v>
      </c>
      <c r="B33" s="40" t="s">
        <v>294</v>
      </c>
      <c r="C33" s="40" t="s">
        <v>342</v>
      </c>
      <c r="D33" s="40" t="s">
        <v>341</v>
      </c>
      <c r="E33" s="3">
        <v>45222</v>
      </c>
      <c r="F33" s="3">
        <v>45230</v>
      </c>
      <c r="G33" s="2" t="s">
        <v>290</v>
      </c>
      <c r="H33" s="2" t="s">
        <v>317</v>
      </c>
      <c r="I33" s="4">
        <v>30060</v>
      </c>
      <c r="J33" s="2"/>
      <c r="K33" s="2"/>
    </row>
    <row r="34" spans="1:11" x14ac:dyDescent="0.3">
      <c r="A34" s="5">
        <v>33</v>
      </c>
      <c r="B34" s="40" t="s">
        <v>294</v>
      </c>
      <c r="C34" s="40" t="s">
        <v>344</v>
      </c>
      <c r="D34" s="2" t="s">
        <v>343</v>
      </c>
      <c r="E34" s="3">
        <v>45222</v>
      </c>
      <c r="F34" s="3">
        <v>45230</v>
      </c>
      <c r="G34" s="2" t="s">
        <v>290</v>
      </c>
      <c r="H34" s="2" t="s">
        <v>317</v>
      </c>
      <c r="I34" s="4">
        <v>14645.4</v>
      </c>
      <c r="J34" s="2"/>
      <c r="K34" s="2"/>
    </row>
    <row r="35" spans="1:11" x14ac:dyDescent="0.3">
      <c r="A35" s="5">
        <v>34</v>
      </c>
      <c r="B35" s="2" t="s">
        <v>67</v>
      </c>
      <c r="C35" s="2" t="s">
        <v>357</v>
      </c>
      <c r="D35" s="2" t="s">
        <v>346</v>
      </c>
      <c r="E35" s="3">
        <v>45224</v>
      </c>
      <c r="F35" s="3">
        <v>45224</v>
      </c>
      <c r="G35" s="2" t="s">
        <v>27</v>
      </c>
      <c r="H35" s="2" t="s">
        <v>49</v>
      </c>
      <c r="I35" s="4">
        <v>96000</v>
      </c>
      <c r="J35" s="2"/>
      <c r="K35" s="2"/>
    </row>
    <row r="36" spans="1:11" x14ac:dyDescent="0.3">
      <c r="A36" s="5">
        <v>35</v>
      </c>
      <c r="B36" s="2" t="s">
        <v>64</v>
      </c>
      <c r="C36" s="2" t="s">
        <v>345</v>
      </c>
      <c r="D36" s="40" t="s">
        <v>347</v>
      </c>
      <c r="E36" s="3">
        <v>45224</v>
      </c>
      <c r="F36" s="3">
        <v>45230</v>
      </c>
      <c r="G36" s="2" t="s">
        <v>27</v>
      </c>
      <c r="H36" s="2" t="s">
        <v>49</v>
      </c>
      <c r="I36" s="4">
        <v>90000</v>
      </c>
      <c r="J36" s="2"/>
      <c r="K36" s="2"/>
    </row>
    <row r="37" spans="1:11" x14ac:dyDescent="0.3">
      <c r="A37" s="5">
        <v>36</v>
      </c>
      <c r="B37" s="2" t="s">
        <v>67</v>
      </c>
      <c r="C37" s="2" t="s">
        <v>356</v>
      </c>
      <c r="D37" s="2"/>
      <c r="E37" s="3">
        <v>45229</v>
      </c>
      <c r="F37" s="3">
        <v>45229</v>
      </c>
      <c r="G37" s="2" t="s">
        <v>27</v>
      </c>
      <c r="H37" s="2" t="s">
        <v>49</v>
      </c>
      <c r="I37" s="27">
        <v>84000</v>
      </c>
      <c r="J37" s="2"/>
      <c r="K37" s="2"/>
    </row>
    <row r="38" spans="1:11" x14ac:dyDescent="0.3">
      <c r="A38" s="5">
        <v>37</v>
      </c>
      <c r="B38" s="40" t="s">
        <v>350</v>
      </c>
      <c r="C38" s="40" t="s">
        <v>351</v>
      </c>
      <c r="D38" s="2" t="s">
        <v>359</v>
      </c>
      <c r="E38" s="3">
        <v>45229</v>
      </c>
      <c r="F38" s="3">
        <v>45230</v>
      </c>
      <c r="G38" s="2" t="s">
        <v>27</v>
      </c>
      <c r="H38" s="2" t="s">
        <v>49</v>
      </c>
      <c r="I38" s="27">
        <v>5764</v>
      </c>
      <c r="J38" s="2"/>
      <c r="K38" s="58" t="s">
        <v>426</v>
      </c>
    </row>
    <row r="39" spans="1:11" x14ac:dyDescent="0.3">
      <c r="A39" s="5">
        <v>38</v>
      </c>
      <c r="B39" s="20" t="s">
        <v>179</v>
      </c>
      <c r="C39" s="20" t="s">
        <v>180</v>
      </c>
      <c r="D39" s="20" t="s">
        <v>181</v>
      </c>
      <c r="E39" s="21">
        <v>45226</v>
      </c>
      <c r="F39" s="20"/>
      <c r="G39" s="20" t="s">
        <v>27</v>
      </c>
      <c r="H39" s="20" t="s">
        <v>49</v>
      </c>
      <c r="I39" s="22">
        <v>5661064</v>
      </c>
      <c r="J39" s="20"/>
      <c r="K39" s="20" t="s">
        <v>302</v>
      </c>
    </row>
    <row r="40" spans="1:11" x14ac:dyDescent="0.3">
      <c r="A40" s="5">
        <v>39</v>
      </c>
      <c r="B40" s="49" t="s">
        <v>352</v>
      </c>
      <c r="C40" s="49" t="s">
        <v>353</v>
      </c>
      <c r="D40" s="49" t="s">
        <v>354</v>
      </c>
      <c r="E40" s="50">
        <v>45226</v>
      </c>
      <c r="F40" s="49"/>
      <c r="G40" s="49" t="s">
        <v>27</v>
      </c>
      <c r="H40" s="49" t="s">
        <v>49</v>
      </c>
      <c r="I40" s="48">
        <v>11500000</v>
      </c>
      <c r="J40" s="49"/>
      <c r="K40" s="49" t="s">
        <v>279</v>
      </c>
    </row>
    <row r="41" spans="1:11" x14ac:dyDescent="0.3">
      <c r="A41" s="5">
        <v>40</v>
      </c>
      <c r="B41" s="2" t="s">
        <v>67</v>
      </c>
      <c r="C41" s="2" t="s">
        <v>358</v>
      </c>
      <c r="D41" s="2" t="s">
        <v>360</v>
      </c>
      <c r="E41" s="3">
        <v>45229</v>
      </c>
      <c r="F41" s="3">
        <v>45229</v>
      </c>
      <c r="G41" s="2"/>
      <c r="H41" s="2"/>
      <c r="I41" s="27">
        <v>69000</v>
      </c>
      <c r="K41" s="2"/>
    </row>
    <row r="42" spans="1:11" x14ac:dyDescent="0.3">
      <c r="A42" s="5">
        <v>41</v>
      </c>
      <c r="B42" s="2" t="s">
        <v>323</v>
      </c>
      <c r="C42" s="2" t="s">
        <v>361</v>
      </c>
      <c r="D42" s="2" t="s">
        <v>363</v>
      </c>
      <c r="E42" s="3">
        <v>45229</v>
      </c>
      <c r="F42" s="3">
        <v>45231</v>
      </c>
      <c r="G42" s="2" t="s">
        <v>27</v>
      </c>
      <c r="H42" s="2" t="s">
        <v>49</v>
      </c>
      <c r="I42" s="27">
        <v>34066</v>
      </c>
      <c r="J42" s="2"/>
      <c r="K42" s="2" t="s">
        <v>362</v>
      </c>
    </row>
    <row r="43" spans="1:11" x14ac:dyDescent="0.3">
      <c r="A43" s="5">
        <v>42</v>
      </c>
      <c r="B43" s="2" t="s">
        <v>94</v>
      </c>
      <c r="C43" s="2" t="s">
        <v>365</v>
      </c>
      <c r="D43" s="2"/>
      <c r="E43" s="2"/>
      <c r="F43" s="3">
        <v>45230</v>
      </c>
      <c r="G43" s="2" t="s">
        <v>27</v>
      </c>
      <c r="H43" s="2" t="s">
        <v>49</v>
      </c>
      <c r="I43" s="27"/>
      <c r="J43" s="2"/>
      <c r="K43" s="2"/>
    </row>
    <row r="44" spans="1:11" x14ac:dyDescent="0.3">
      <c r="A44" s="5">
        <v>43</v>
      </c>
      <c r="B44" s="2" t="s">
        <v>73</v>
      </c>
      <c r="C44" s="2" t="s">
        <v>306</v>
      </c>
      <c r="D44" s="2" t="s">
        <v>364</v>
      </c>
      <c r="E44" s="3">
        <v>45230</v>
      </c>
      <c r="F44" s="2"/>
      <c r="G44" s="2" t="s">
        <v>27</v>
      </c>
      <c r="H44" s="2" t="s">
        <v>49</v>
      </c>
      <c r="I44" s="27">
        <v>32852.94</v>
      </c>
      <c r="J44" s="2"/>
      <c r="K44" s="2"/>
    </row>
    <row r="45" spans="1:11" x14ac:dyDescent="0.3">
      <c r="A45" s="5">
        <v>44</v>
      </c>
      <c r="B45" s="2" t="s">
        <v>17</v>
      </c>
      <c r="C45" s="40" t="s">
        <v>327</v>
      </c>
      <c r="D45" s="40" t="s">
        <v>366</v>
      </c>
      <c r="E45" s="3">
        <v>45232</v>
      </c>
      <c r="F45" s="2"/>
      <c r="G45" s="2" t="s">
        <v>290</v>
      </c>
      <c r="H45" s="2" t="s">
        <v>317</v>
      </c>
      <c r="I45" s="27">
        <v>26000</v>
      </c>
      <c r="J45" s="2"/>
      <c r="K45" s="2"/>
    </row>
    <row r="46" spans="1:11" x14ac:dyDescent="0.3">
      <c r="I46" s="36">
        <f>SUM(I2:I45)</f>
        <v>39340975.849999994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D5C55-516E-485E-B66D-1D1CF43C089D}">
  <dimension ref="A1:M55"/>
  <sheetViews>
    <sheetView workbookViewId="0">
      <selection activeCell="H1" sqref="H1"/>
    </sheetView>
  </sheetViews>
  <sheetFormatPr defaultRowHeight="14.4" x14ac:dyDescent="0.3"/>
  <cols>
    <col min="2" max="2" width="38.5546875" customWidth="1"/>
    <col min="3" max="3" width="34.88671875" customWidth="1"/>
    <col min="4" max="4" width="18.77734375" customWidth="1"/>
    <col min="5" max="5" width="10.109375" bestFit="1" customWidth="1"/>
    <col min="6" max="6" width="15.44140625" customWidth="1"/>
    <col min="7" max="7" width="14.21875" customWidth="1"/>
    <col min="8" max="11" width="17.5546875" customWidth="1"/>
    <col min="12" max="12" width="18.6640625" customWidth="1"/>
    <col min="13" max="13" width="24.33203125" customWidth="1"/>
  </cols>
  <sheetData>
    <row r="1" spans="1:13" ht="43.2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73" t="s">
        <v>518</v>
      </c>
      <c r="K1" s="73" t="s">
        <v>519</v>
      </c>
      <c r="L1" s="1" t="s">
        <v>496</v>
      </c>
      <c r="M1" s="1" t="s">
        <v>42</v>
      </c>
    </row>
    <row r="2" spans="1:13" x14ac:dyDescent="0.3">
      <c r="A2" s="54">
        <v>1</v>
      </c>
      <c r="B2" s="2" t="s">
        <v>31</v>
      </c>
      <c r="C2" s="2" t="s">
        <v>367</v>
      </c>
      <c r="D2" s="2" t="s">
        <v>368</v>
      </c>
      <c r="E2" s="3">
        <v>45232</v>
      </c>
      <c r="F2" s="3">
        <v>45238</v>
      </c>
      <c r="G2" s="2" t="s">
        <v>27</v>
      </c>
      <c r="H2" s="2" t="s">
        <v>49</v>
      </c>
      <c r="I2" s="4">
        <v>2080</v>
      </c>
      <c r="J2" s="4"/>
      <c r="K2" s="4"/>
      <c r="L2" s="2"/>
      <c r="M2" s="2"/>
    </row>
    <row r="3" spans="1:13" x14ac:dyDescent="0.3">
      <c r="A3" s="54">
        <v>2</v>
      </c>
      <c r="B3" s="2" t="s">
        <v>67</v>
      </c>
      <c r="C3" s="2" t="s">
        <v>358</v>
      </c>
      <c r="D3" s="2" t="s">
        <v>369</v>
      </c>
      <c r="E3" s="3">
        <v>45233</v>
      </c>
      <c r="F3" s="3">
        <v>45233</v>
      </c>
      <c r="G3" s="2" t="s">
        <v>27</v>
      </c>
      <c r="H3" s="2" t="s">
        <v>49</v>
      </c>
      <c r="I3" s="4">
        <v>84000</v>
      </c>
      <c r="J3" s="4"/>
      <c r="K3" s="4"/>
      <c r="L3" s="2"/>
      <c r="M3" s="2"/>
    </row>
    <row r="4" spans="1:13" x14ac:dyDescent="0.3">
      <c r="A4" s="54">
        <v>3</v>
      </c>
      <c r="B4" s="2" t="s">
        <v>370</v>
      </c>
      <c r="C4" s="2" t="s">
        <v>371</v>
      </c>
      <c r="D4" s="2" t="s">
        <v>372</v>
      </c>
      <c r="E4" s="3">
        <v>45233</v>
      </c>
      <c r="F4" s="3">
        <v>45238</v>
      </c>
      <c r="G4" s="2" t="s">
        <v>27</v>
      </c>
      <c r="H4" s="2" t="s">
        <v>49</v>
      </c>
      <c r="I4" s="4">
        <v>191362</v>
      </c>
      <c r="J4" s="4"/>
      <c r="K4" s="4"/>
      <c r="L4" s="2"/>
      <c r="M4" s="2"/>
    </row>
    <row r="5" spans="1:13" x14ac:dyDescent="0.3">
      <c r="A5" s="54">
        <v>4</v>
      </c>
      <c r="B5" s="2" t="s">
        <v>73</v>
      </c>
      <c r="C5" s="2" t="s">
        <v>373</v>
      </c>
      <c r="D5" s="40" t="s">
        <v>374</v>
      </c>
      <c r="E5" s="3">
        <v>45233</v>
      </c>
      <c r="F5" s="3">
        <v>45238</v>
      </c>
      <c r="G5" s="40" t="s">
        <v>290</v>
      </c>
      <c r="H5" s="40" t="s">
        <v>229</v>
      </c>
      <c r="I5" s="4">
        <v>4297.8100000000004</v>
      </c>
      <c r="J5" s="4"/>
      <c r="K5" s="4"/>
      <c r="L5" s="2"/>
      <c r="M5" s="2"/>
    </row>
    <row r="6" spans="1:13" x14ac:dyDescent="0.3">
      <c r="A6" s="54">
        <v>5</v>
      </c>
      <c r="B6" s="2" t="s">
        <v>370</v>
      </c>
      <c r="C6" s="2" t="s">
        <v>371</v>
      </c>
      <c r="D6" s="40" t="s">
        <v>375</v>
      </c>
      <c r="E6" s="3">
        <v>45233</v>
      </c>
      <c r="F6" s="3">
        <v>45238</v>
      </c>
      <c r="G6" s="2" t="s">
        <v>27</v>
      </c>
      <c r="H6" s="2" t="s">
        <v>49</v>
      </c>
      <c r="I6" s="4">
        <v>90383</v>
      </c>
      <c r="J6" s="4"/>
      <c r="K6" s="4"/>
      <c r="L6" s="2"/>
      <c r="M6" s="2"/>
    </row>
    <row r="7" spans="1:13" x14ac:dyDescent="0.3">
      <c r="A7" s="54">
        <v>6</v>
      </c>
      <c r="B7" s="40" t="s">
        <v>376</v>
      </c>
      <c r="C7" s="2" t="s">
        <v>371</v>
      </c>
      <c r="D7" s="2" t="s">
        <v>377</v>
      </c>
      <c r="E7" s="3">
        <v>45233</v>
      </c>
      <c r="F7" s="3">
        <v>45237</v>
      </c>
      <c r="G7" s="2" t="s">
        <v>27</v>
      </c>
      <c r="H7" s="2" t="s">
        <v>49</v>
      </c>
      <c r="I7" s="4">
        <v>6780</v>
      </c>
      <c r="J7" s="4"/>
      <c r="K7" s="4"/>
      <c r="L7" s="2"/>
      <c r="M7" s="2"/>
    </row>
    <row r="8" spans="1:13" x14ac:dyDescent="0.3">
      <c r="A8" s="54">
        <v>7</v>
      </c>
      <c r="B8" s="2" t="s">
        <v>323</v>
      </c>
      <c r="C8" s="2" t="s">
        <v>378</v>
      </c>
      <c r="D8" s="40" t="s">
        <v>379</v>
      </c>
      <c r="E8" s="3">
        <v>45233</v>
      </c>
      <c r="F8" s="3">
        <v>45237</v>
      </c>
      <c r="G8" s="2" t="s">
        <v>27</v>
      </c>
      <c r="H8" s="2" t="s">
        <v>49</v>
      </c>
      <c r="I8" s="4">
        <v>53463</v>
      </c>
      <c r="J8" s="4"/>
      <c r="K8" s="4"/>
      <c r="L8" s="2"/>
      <c r="M8" s="2"/>
    </row>
    <row r="9" spans="1:13" x14ac:dyDescent="0.3">
      <c r="A9" s="54">
        <v>8</v>
      </c>
      <c r="B9" s="2" t="s">
        <v>238</v>
      </c>
      <c r="C9" s="40" t="s">
        <v>381</v>
      </c>
      <c r="D9" s="40" t="s">
        <v>380</v>
      </c>
      <c r="E9" s="3">
        <v>45238</v>
      </c>
      <c r="F9" s="3">
        <v>45243</v>
      </c>
      <c r="G9" s="2" t="s">
        <v>27</v>
      </c>
      <c r="H9" s="2" t="s">
        <v>431</v>
      </c>
      <c r="I9" s="4">
        <v>16820</v>
      </c>
      <c r="J9" s="4"/>
      <c r="K9" s="4"/>
      <c r="L9" s="2"/>
      <c r="M9" s="2"/>
    </row>
    <row r="10" spans="1:13" x14ac:dyDescent="0.3">
      <c r="A10" s="54">
        <v>9</v>
      </c>
      <c r="B10" s="2" t="s">
        <v>67</v>
      </c>
      <c r="C10" s="40" t="s">
        <v>382</v>
      </c>
      <c r="D10" s="40" t="s">
        <v>383</v>
      </c>
      <c r="E10" s="3">
        <v>45238</v>
      </c>
      <c r="F10" s="3">
        <v>45238</v>
      </c>
      <c r="G10" s="2" t="s">
        <v>27</v>
      </c>
      <c r="H10" s="2" t="s">
        <v>49</v>
      </c>
      <c r="I10" s="4">
        <v>41500</v>
      </c>
      <c r="J10" s="4"/>
      <c r="K10" s="4"/>
      <c r="L10" s="2"/>
      <c r="M10" s="2"/>
    </row>
    <row r="11" spans="1:13" x14ac:dyDescent="0.3">
      <c r="A11" s="54">
        <v>10</v>
      </c>
      <c r="B11" s="2" t="s">
        <v>67</v>
      </c>
      <c r="C11" s="40" t="s">
        <v>385</v>
      </c>
      <c r="D11" s="40" t="s">
        <v>384</v>
      </c>
      <c r="E11" s="3">
        <v>45238</v>
      </c>
      <c r="F11" s="3">
        <v>45238</v>
      </c>
      <c r="G11" s="2" t="s">
        <v>27</v>
      </c>
      <c r="H11" s="2" t="s">
        <v>49</v>
      </c>
      <c r="I11" s="4">
        <v>46000</v>
      </c>
      <c r="J11" s="4"/>
      <c r="K11" s="4"/>
      <c r="L11" s="2"/>
      <c r="M11" s="2"/>
    </row>
    <row r="12" spans="1:13" x14ac:dyDescent="0.3">
      <c r="A12" s="54">
        <v>11</v>
      </c>
      <c r="B12" s="2" t="s">
        <v>282</v>
      </c>
      <c r="C12" s="2" t="s">
        <v>388</v>
      </c>
      <c r="D12" s="40" t="s">
        <v>386</v>
      </c>
      <c r="E12" s="3">
        <v>45238</v>
      </c>
      <c r="F12" s="2"/>
      <c r="G12" s="2" t="s">
        <v>27</v>
      </c>
      <c r="H12" s="2" t="s">
        <v>49</v>
      </c>
      <c r="I12" s="4">
        <v>13979.42</v>
      </c>
      <c r="J12" s="4"/>
      <c r="K12" s="4"/>
      <c r="L12" s="2"/>
      <c r="M12" s="2"/>
    </row>
    <row r="13" spans="1:13" x14ac:dyDescent="0.3">
      <c r="A13" s="54">
        <v>12</v>
      </c>
      <c r="B13" s="2" t="s">
        <v>67</v>
      </c>
      <c r="C13" s="2" t="s">
        <v>389</v>
      </c>
      <c r="D13" s="40" t="s">
        <v>387</v>
      </c>
      <c r="E13" s="3">
        <v>45238</v>
      </c>
      <c r="F13" s="3">
        <v>45238</v>
      </c>
      <c r="G13" s="2" t="s">
        <v>27</v>
      </c>
      <c r="H13" s="2" t="s">
        <v>49</v>
      </c>
      <c r="I13" s="4">
        <v>54000</v>
      </c>
      <c r="J13" s="4"/>
      <c r="K13" s="4"/>
      <c r="L13" s="2"/>
      <c r="M13" s="2"/>
    </row>
    <row r="14" spans="1:13" x14ac:dyDescent="0.3">
      <c r="A14" s="54">
        <v>13</v>
      </c>
      <c r="B14" s="2" t="s">
        <v>67</v>
      </c>
      <c r="C14" s="40" t="s">
        <v>390</v>
      </c>
      <c r="D14" s="2" t="s">
        <v>394</v>
      </c>
      <c r="E14" s="3">
        <v>45238</v>
      </c>
      <c r="F14" s="3">
        <v>45238</v>
      </c>
      <c r="G14" s="2" t="s">
        <v>27</v>
      </c>
      <c r="H14" s="2" t="s">
        <v>49</v>
      </c>
      <c r="I14" s="4">
        <v>49000</v>
      </c>
      <c r="J14" s="4"/>
      <c r="K14" s="4"/>
      <c r="L14" s="2"/>
      <c r="M14" s="2"/>
    </row>
    <row r="15" spans="1:13" x14ac:dyDescent="0.3">
      <c r="A15" s="54">
        <v>14</v>
      </c>
      <c r="B15" s="55" t="s">
        <v>391</v>
      </c>
      <c r="C15" s="55" t="s">
        <v>392</v>
      </c>
      <c r="D15" s="55" t="s">
        <v>393</v>
      </c>
      <c r="E15" s="56">
        <v>45239</v>
      </c>
      <c r="F15" s="55"/>
      <c r="G15" s="55" t="s">
        <v>27</v>
      </c>
      <c r="H15" s="55" t="s">
        <v>49</v>
      </c>
      <c r="I15" s="57">
        <v>1020015.55</v>
      </c>
      <c r="J15" s="57">
        <v>510007.78</v>
      </c>
      <c r="K15" s="57">
        <f>I15-J15</f>
        <v>510007.77</v>
      </c>
      <c r="L15" s="55"/>
      <c r="M15" s="55" t="s">
        <v>520</v>
      </c>
    </row>
    <row r="16" spans="1:13" x14ac:dyDescent="0.3">
      <c r="A16" s="54">
        <v>15</v>
      </c>
      <c r="B16" s="2" t="s">
        <v>395</v>
      </c>
      <c r="C16" s="2" t="s">
        <v>396</v>
      </c>
      <c r="D16" s="2" t="s">
        <v>397</v>
      </c>
      <c r="E16" s="3">
        <v>45238</v>
      </c>
      <c r="F16" s="2"/>
      <c r="G16" s="2" t="s">
        <v>27</v>
      </c>
      <c r="H16" s="2" t="s">
        <v>49</v>
      </c>
      <c r="I16" s="4">
        <v>67550</v>
      </c>
      <c r="J16" s="4"/>
      <c r="K16" s="4"/>
      <c r="L16" s="2"/>
      <c r="M16" s="2"/>
    </row>
    <row r="17" spans="1:13" x14ac:dyDescent="0.3">
      <c r="A17" s="54">
        <v>16</v>
      </c>
      <c r="B17" s="40" t="s">
        <v>398</v>
      </c>
      <c r="C17" s="40" t="s">
        <v>399</v>
      </c>
      <c r="D17" s="40" t="s">
        <v>400</v>
      </c>
      <c r="E17" s="3">
        <v>45238</v>
      </c>
      <c r="F17" s="3">
        <v>45239</v>
      </c>
      <c r="G17" s="2" t="s">
        <v>27</v>
      </c>
      <c r="H17" s="2" t="s">
        <v>49</v>
      </c>
      <c r="I17" s="4">
        <v>26700</v>
      </c>
      <c r="J17" s="4"/>
      <c r="K17" s="4"/>
      <c r="L17" s="2"/>
      <c r="M17" s="2"/>
    </row>
    <row r="18" spans="1:13" x14ac:dyDescent="0.3">
      <c r="A18" s="54">
        <v>17</v>
      </c>
      <c r="B18" s="40" t="s">
        <v>401</v>
      </c>
      <c r="C18" s="40" t="s">
        <v>829</v>
      </c>
      <c r="D18" s="2" t="s">
        <v>402</v>
      </c>
      <c r="E18" s="3">
        <v>45239</v>
      </c>
      <c r="F18" s="2"/>
      <c r="G18" s="2" t="s">
        <v>27</v>
      </c>
      <c r="H18" s="2" t="s">
        <v>49</v>
      </c>
      <c r="I18" s="4">
        <v>20175.599999999999</v>
      </c>
      <c r="J18" s="4"/>
      <c r="K18" s="4"/>
      <c r="L18" s="2"/>
      <c r="M18" s="2" t="s">
        <v>830</v>
      </c>
    </row>
    <row r="19" spans="1:13" x14ac:dyDescent="0.3">
      <c r="A19" s="54">
        <v>18</v>
      </c>
      <c r="B19" s="40" t="s">
        <v>293</v>
      </c>
      <c r="C19" s="40" t="s">
        <v>403</v>
      </c>
      <c r="D19" s="40" t="s">
        <v>404</v>
      </c>
      <c r="E19" s="3">
        <v>45239</v>
      </c>
      <c r="F19" s="2"/>
      <c r="G19" s="2" t="s">
        <v>27</v>
      </c>
      <c r="H19" s="2" t="s">
        <v>49</v>
      </c>
      <c r="I19" s="27">
        <v>6500</v>
      </c>
      <c r="J19" s="27"/>
      <c r="K19" s="27"/>
      <c r="L19" s="2"/>
      <c r="M19" s="2"/>
    </row>
    <row r="20" spans="1:13" x14ac:dyDescent="0.3">
      <c r="A20" s="54">
        <v>19</v>
      </c>
      <c r="B20" s="2" t="s">
        <v>94</v>
      </c>
      <c r="C20" s="40" t="s">
        <v>405</v>
      </c>
      <c r="D20" s="40" t="s">
        <v>406</v>
      </c>
      <c r="E20" s="2"/>
      <c r="F20" s="3">
        <v>45229</v>
      </c>
      <c r="G20" s="2" t="s">
        <v>27</v>
      </c>
      <c r="H20" s="2" t="s">
        <v>49</v>
      </c>
      <c r="I20" s="27">
        <v>3500</v>
      </c>
      <c r="J20" s="27"/>
      <c r="K20" s="27"/>
      <c r="L20" s="2"/>
      <c r="M20" s="2"/>
    </row>
    <row r="21" spans="1:13" x14ac:dyDescent="0.3">
      <c r="A21" s="54">
        <v>20</v>
      </c>
      <c r="B21" s="2" t="s">
        <v>67</v>
      </c>
      <c r="C21" s="40" t="s">
        <v>412</v>
      </c>
      <c r="D21" s="40" t="s">
        <v>409</v>
      </c>
      <c r="E21" s="3">
        <v>45240</v>
      </c>
      <c r="F21" s="3">
        <v>45240</v>
      </c>
      <c r="G21" s="2" t="s">
        <v>27</v>
      </c>
      <c r="H21" s="2" t="s">
        <v>49</v>
      </c>
      <c r="I21" s="27">
        <v>52000</v>
      </c>
      <c r="J21" s="27"/>
      <c r="K21" s="27"/>
      <c r="L21" s="2"/>
      <c r="M21" s="2"/>
    </row>
    <row r="22" spans="1:13" x14ac:dyDescent="0.3">
      <c r="A22" s="54">
        <v>21</v>
      </c>
      <c r="B22" s="2" t="s">
        <v>67</v>
      </c>
      <c r="C22" s="40" t="s">
        <v>407</v>
      </c>
      <c r="D22" s="2" t="s">
        <v>408</v>
      </c>
      <c r="E22" s="3">
        <v>45240</v>
      </c>
      <c r="F22" s="3">
        <v>45240</v>
      </c>
      <c r="G22" s="2" t="s">
        <v>27</v>
      </c>
      <c r="H22" s="2" t="s">
        <v>49</v>
      </c>
      <c r="I22" s="27">
        <v>54000</v>
      </c>
      <c r="J22" s="27"/>
      <c r="K22" s="27"/>
      <c r="L22" s="2"/>
      <c r="M22" s="2"/>
    </row>
    <row r="23" spans="1:13" x14ac:dyDescent="0.3">
      <c r="A23" s="54">
        <v>22</v>
      </c>
      <c r="B23" s="2" t="s">
        <v>67</v>
      </c>
      <c r="C23" s="40" t="s">
        <v>410</v>
      </c>
      <c r="D23" s="2" t="s">
        <v>411</v>
      </c>
      <c r="E23" s="3">
        <v>45243</v>
      </c>
      <c r="F23" s="3">
        <v>45243</v>
      </c>
      <c r="G23" s="2" t="s">
        <v>27</v>
      </c>
      <c r="H23" s="2" t="s">
        <v>49</v>
      </c>
      <c r="I23" s="27">
        <v>168000</v>
      </c>
      <c r="J23" s="27"/>
      <c r="K23" s="27"/>
      <c r="L23" s="2"/>
      <c r="M23" s="2"/>
    </row>
    <row r="24" spans="1:13" x14ac:dyDescent="0.3">
      <c r="A24" s="54">
        <v>23</v>
      </c>
      <c r="B24" s="2" t="s">
        <v>67</v>
      </c>
      <c r="C24" s="40" t="s">
        <v>413</v>
      </c>
      <c r="D24" s="40" t="s">
        <v>414</v>
      </c>
      <c r="E24" s="3">
        <v>45240</v>
      </c>
      <c r="F24" s="3">
        <v>45240</v>
      </c>
      <c r="G24" s="2" t="s">
        <v>27</v>
      </c>
      <c r="H24" s="2" t="s">
        <v>49</v>
      </c>
      <c r="I24" s="27">
        <v>20125</v>
      </c>
      <c r="J24" s="27"/>
      <c r="K24" s="27"/>
      <c r="L24" s="2"/>
      <c r="M24" s="2"/>
    </row>
    <row r="25" spans="1:13" x14ac:dyDescent="0.3">
      <c r="A25" s="54">
        <v>24</v>
      </c>
      <c r="B25" s="40" t="s">
        <v>398</v>
      </c>
      <c r="C25" s="40" t="s">
        <v>417</v>
      </c>
      <c r="D25" s="40" t="s">
        <v>400</v>
      </c>
      <c r="E25" s="3">
        <v>45244</v>
      </c>
      <c r="F25" s="3">
        <v>45243</v>
      </c>
      <c r="G25" s="2" t="s">
        <v>27</v>
      </c>
      <c r="H25" s="2" t="s">
        <v>49</v>
      </c>
      <c r="I25" s="27">
        <v>4000</v>
      </c>
      <c r="J25" s="27"/>
      <c r="K25" s="27"/>
      <c r="L25" s="2"/>
      <c r="M25" s="2"/>
    </row>
    <row r="26" spans="1:13" x14ac:dyDescent="0.3">
      <c r="A26" s="54">
        <v>25</v>
      </c>
      <c r="B26" s="40" t="s">
        <v>398</v>
      </c>
      <c r="C26" s="2" t="s">
        <v>416</v>
      </c>
      <c r="D26" s="2" t="s">
        <v>415</v>
      </c>
      <c r="E26" s="3">
        <v>45243</v>
      </c>
      <c r="F26" s="3">
        <v>45243</v>
      </c>
      <c r="G26" s="2" t="s">
        <v>27</v>
      </c>
      <c r="H26" s="2" t="s">
        <v>49</v>
      </c>
      <c r="I26" s="27">
        <v>86600</v>
      </c>
      <c r="J26" s="27"/>
      <c r="K26" s="27"/>
      <c r="L26" s="2"/>
      <c r="M26" s="2"/>
    </row>
    <row r="27" spans="1:13" x14ac:dyDescent="0.3">
      <c r="A27" s="54"/>
      <c r="B27" s="40" t="s">
        <v>398</v>
      </c>
      <c r="C27" s="2" t="s">
        <v>510</v>
      </c>
      <c r="D27" s="2" t="s">
        <v>511</v>
      </c>
      <c r="E27" s="3">
        <v>45272</v>
      </c>
      <c r="F27" s="3">
        <v>45254</v>
      </c>
      <c r="G27" s="2" t="s">
        <v>27</v>
      </c>
      <c r="H27" s="2" t="s">
        <v>49</v>
      </c>
      <c r="I27" s="27">
        <v>2000</v>
      </c>
      <c r="J27" s="27"/>
      <c r="K27" s="27"/>
      <c r="L27" s="2"/>
      <c r="M27" s="2"/>
    </row>
    <row r="28" spans="1:13" x14ac:dyDescent="0.3">
      <c r="A28" s="54"/>
      <c r="B28" s="40" t="s">
        <v>398</v>
      </c>
      <c r="C28" s="2" t="s">
        <v>512</v>
      </c>
      <c r="D28" s="2" t="s">
        <v>430</v>
      </c>
      <c r="E28" s="3">
        <v>45242</v>
      </c>
      <c r="F28" s="3">
        <v>45246</v>
      </c>
      <c r="G28" s="2" t="s">
        <v>27</v>
      </c>
      <c r="H28" s="2" t="s">
        <v>49</v>
      </c>
      <c r="I28" s="27">
        <v>4000</v>
      </c>
      <c r="J28" s="27"/>
      <c r="K28" s="27"/>
      <c r="L28" s="2"/>
      <c r="M28" s="2"/>
    </row>
    <row r="29" spans="1:13" x14ac:dyDescent="0.3">
      <c r="A29" s="54">
        <v>26</v>
      </c>
      <c r="B29" s="2" t="s">
        <v>73</v>
      </c>
      <c r="C29" s="2" t="s">
        <v>373</v>
      </c>
      <c r="D29" s="2" t="s">
        <v>418</v>
      </c>
      <c r="E29" s="3">
        <v>45244</v>
      </c>
      <c r="F29" s="3">
        <v>45246</v>
      </c>
      <c r="G29" s="40" t="s">
        <v>290</v>
      </c>
      <c r="H29" s="40" t="s">
        <v>229</v>
      </c>
      <c r="I29" s="27">
        <v>2370.9699999999998</v>
      </c>
      <c r="J29" s="27"/>
      <c r="K29" s="27"/>
      <c r="L29" s="2"/>
      <c r="M29" s="2"/>
    </row>
    <row r="30" spans="1:13" x14ac:dyDescent="0.3">
      <c r="A30" s="54">
        <v>27</v>
      </c>
      <c r="B30" s="2" t="s">
        <v>67</v>
      </c>
      <c r="C30" s="40" t="s">
        <v>419</v>
      </c>
      <c r="D30" s="2" t="s">
        <v>420</v>
      </c>
      <c r="E30" s="3">
        <v>45244</v>
      </c>
      <c r="F30" s="2"/>
      <c r="G30" s="2" t="s">
        <v>27</v>
      </c>
      <c r="H30" s="2" t="s">
        <v>49</v>
      </c>
      <c r="I30" s="27">
        <v>106000</v>
      </c>
      <c r="J30" s="27"/>
      <c r="K30" s="27"/>
      <c r="L30" s="2"/>
      <c r="M30" s="2"/>
    </row>
    <row r="31" spans="1:13" x14ac:dyDescent="0.3">
      <c r="A31" s="54">
        <v>28</v>
      </c>
      <c r="B31" s="40" t="s">
        <v>421</v>
      </c>
      <c r="C31" s="40" t="s">
        <v>422</v>
      </c>
      <c r="D31" s="40" t="s">
        <v>423</v>
      </c>
      <c r="E31" s="3">
        <v>45245</v>
      </c>
      <c r="F31" s="2"/>
      <c r="G31" s="2" t="s">
        <v>27</v>
      </c>
      <c r="H31" s="2" t="s">
        <v>49</v>
      </c>
      <c r="I31" s="27">
        <v>1823000</v>
      </c>
      <c r="J31" s="27"/>
      <c r="K31" s="27"/>
      <c r="L31" s="2"/>
      <c r="M31" s="2"/>
    </row>
    <row r="32" spans="1:13" x14ac:dyDescent="0.3">
      <c r="A32" s="54">
        <v>29</v>
      </c>
      <c r="B32" s="2" t="s">
        <v>67</v>
      </c>
      <c r="C32" s="40" t="s">
        <v>424</v>
      </c>
      <c r="D32" s="40" t="s">
        <v>425</v>
      </c>
      <c r="E32" s="3">
        <v>45246</v>
      </c>
      <c r="F32" s="2"/>
      <c r="G32" s="2" t="s">
        <v>27</v>
      </c>
      <c r="H32" s="2" t="s">
        <v>49</v>
      </c>
      <c r="I32" s="27">
        <v>73250</v>
      </c>
      <c r="J32" s="27"/>
      <c r="K32" s="27"/>
      <c r="L32" s="2"/>
      <c r="M32" s="2"/>
    </row>
    <row r="33" spans="1:13" ht="28.8" x14ac:dyDescent="0.3">
      <c r="A33" s="54">
        <v>30</v>
      </c>
      <c r="B33" s="40" t="s">
        <v>376</v>
      </c>
      <c r="C33" s="62" t="s">
        <v>427</v>
      </c>
      <c r="D33" s="40" t="s">
        <v>428</v>
      </c>
      <c r="E33" s="2"/>
      <c r="F33" s="3">
        <v>45247</v>
      </c>
      <c r="G33" s="2" t="s">
        <v>27</v>
      </c>
      <c r="H33" s="2" t="s">
        <v>49</v>
      </c>
      <c r="I33" s="27">
        <v>5150</v>
      </c>
      <c r="J33" s="27"/>
      <c r="K33" s="27"/>
      <c r="L33" s="2"/>
      <c r="M33" s="2"/>
    </row>
    <row r="34" spans="1:13" x14ac:dyDescent="0.3">
      <c r="A34" s="54">
        <v>31</v>
      </c>
      <c r="B34" s="40" t="s">
        <v>398</v>
      </c>
      <c r="C34" s="40" t="s">
        <v>429</v>
      </c>
      <c r="D34" s="40" t="s">
        <v>430</v>
      </c>
      <c r="E34" s="3">
        <v>45246</v>
      </c>
      <c r="F34" s="3">
        <v>45247</v>
      </c>
      <c r="G34" s="2" t="s">
        <v>27</v>
      </c>
      <c r="H34" s="2" t="s">
        <v>49</v>
      </c>
      <c r="I34" s="27">
        <v>27250</v>
      </c>
      <c r="J34" s="27"/>
      <c r="K34" s="27"/>
      <c r="L34" s="2"/>
      <c r="M34" s="2"/>
    </row>
    <row r="35" spans="1:13" x14ac:dyDescent="0.3">
      <c r="A35" s="54">
        <v>32</v>
      </c>
      <c r="B35" s="2" t="s">
        <v>67</v>
      </c>
      <c r="C35" s="40" t="s">
        <v>433</v>
      </c>
      <c r="D35" s="40" t="s">
        <v>432</v>
      </c>
      <c r="E35" s="3">
        <v>45251</v>
      </c>
      <c r="F35" s="3">
        <v>45245</v>
      </c>
      <c r="G35" s="2" t="s">
        <v>27</v>
      </c>
      <c r="H35" s="2" t="s">
        <v>49</v>
      </c>
      <c r="I35" s="27">
        <v>212000</v>
      </c>
      <c r="J35" s="27"/>
      <c r="K35" s="27"/>
      <c r="L35" s="2"/>
      <c r="M35" s="2"/>
    </row>
    <row r="36" spans="1:13" x14ac:dyDescent="0.3">
      <c r="A36" s="54">
        <v>33</v>
      </c>
      <c r="B36" s="2" t="s">
        <v>67</v>
      </c>
      <c r="C36" s="40" t="s">
        <v>434</v>
      </c>
      <c r="D36" s="40" t="s">
        <v>435</v>
      </c>
      <c r="E36" s="3">
        <v>45251</v>
      </c>
      <c r="F36" s="3">
        <v>45247</v>
      </c>
      <c r="G36" s="2" t="s">
        <v>27</v>
      </c>
      <c r="H36" s="2" t="s">
        <v>49</v>
      </c>
      <c r="I36" s="27">
        <v>84000</v>
      </c>
      <c r="J36" s="27"/>
      <c r="K36" s="27"/>
      <c r="L36" s="2"/>
      <c r="M36" s="2"/>
    </row>
    <row r="37" spans="1:13" x14ac:dyDescent="0.3">
      <c r="A37" s="54">
        <v>34</v>
      </c>
      <c r="B37" s="40" t="s">
        <v>436</v>
      </c>
      <c r="C37" s="40" t="s">
        <v>440</v>
      </c>
      <c r="D37" s="40" t="s">
        <v>437</v>
      </c>
      <c r="E37" s="3">
        <v>45251</v>
      </c>
      <c r="F37" s="2"/>
      <c r="G37" s="2" t="s">
        <v>27</v>
      </c>
      <c r="H37" s="2" t="s">
        <v>49</v>
      </c>
      <c r="I37" s="27">
        <v>20400</v>
      </c>
      <c r="J37" s="27"/>
      <c r="K37" s="27"/>
      <c r="L37" s="2"/>
      <c r="M37" s="2"/>
    </row>
    <row r="38" spans="1:13" x14ac:dyDescent="0.3">
      <c r="A38" s="54">
        <v>35</v>
      </c>
      <c r="B38" s="37" t="s">
        <v>277</v>
      </c>
      <c r="C38" s="37" t="s">
        <v>439</v>
      </c>
      <c r="D38" s="37" t="s">
        <v>438</v>
      </c>
      <c r="E38" s="38">
        <v>45279</v>
      </c>
      <c r="F38" s="37"/>
      <c r="G38" s="37" t="s">
        <v>27</v>
      </c>
      <c r="H38" s="37" t="s">
        <v>49</v>
      </c>
      <c r="I38" s="39">
        <v>2501330.4900000002</v>
      </c>
      <c r="J38" s="39"/>
      <c r="K38" s="39"/>
      <c r="L38" s="37"/>
      <c r="M38" s="37"/>
    </row>
    <row r="39" spans="1:13" ht="100.8" x14ac:dyDescent="0.3">
      <c r="A39" s="54">
        <v>36</v>
      </c>
      <c r="B39" s="2" t="s">
        <v>67</v>
      </c>
      <c r="C39" s="61" t="s">
        <v>441</v>
      </c>
      <c r="D39" s="40" t="s">
        <v>442</v>
      </c>
      <c r="E39" s="2"/>
      <c r="F39" s="2"/>
      <c r="G39" s="2" t="s">
        <v>27</v>
      </c>
      <c r="H39" s="2" t="s">
        <v>49</v>
      </c>
      <c r="I39" s="59">
        <v>189375</v>
      </c>
      <c r="J39" s="59"/>
      <c r="K39" s="59"/>
      <c r="L39" s="2"/>
      <c r="M39" s="2"/>
    </row>
    <row r="40" spans="1:13" x14ac:dyDescent="0.3">
      <c r="A40" s="54">
        <v>37</v>
      </c>
      <c r="B40" s="2" t="s">
        <v>94</v>
      </c>
      <c r="C40" s="60" t="s">
        <v>443</v>
      </c>
      <c r="D40" s="40" t="s">
        <v>444</v>
      </c>
      <c r="E40" s="3">
        <v>45251</v>
      </c>
      <c r="F40" s="2"/>
      <c r="G40" s="40" t="s">
        <v>290</v>
      </c>
      <c r="H40" s="40" t="s">
        <v>229</v>
      </c>
      <c r="I40" s="59">
        <v>1050</v>
      </c>
      <c r="J40" s="59"/>
      <c r="K40" s="59"/>
      <c r="L40" s="2"/>
      <c r="M40" s="2"/>
    </row>
    <row r="41" spans="1:13" x14ac:dyDescent="0.3">
      <c r="A41" s="54">
        <v>38</v>
      </c>
      <c r="B41" s="2" t="s">
        <v>67</v>
      </c>
      <c r="C41" s="60" t="s">
        <v>445</v>
      </c>
      <c r="D41" s="40" t="s">
        <v>446</v>
      </c>
      <c r="E41" s="2"/>
      <c r="F41" s="2"/>
      <c r="G41" s="2" t="s">
        <v>27</v>
      </c>
      <c r="H41" s="2" t="s">
        <v>49</v>
      </c>
      <c r="I41" s="59">
        <v>112000</v>
      </c>
      <c r="J41" s="59"/>
      <c r="K41" s="59"/>
      <c r="L41" s="2"/>
      <c r="M41" s="2"/>
    </row>
    <row r="42" spans="1:13" x14ac:dyDescent="0.3">
      <c r="A42" s="54">
        <v>39</v>
      </c>
      <c r="B42" s="2" t="s">
        <v>73</v>
      </c>
      <c r="C42" s="2" t="s">
        <v>373</v>
      </c>
      <c r="D42" s="40" t="s">
        <v>447</v>
      </c>
      <c r="E42" s="3">
        <v>45252</v>
      </c>
      <c r="F42" s="2"/>
      <c r="G42" s="40" t="s">
        <v>290</v>
      </c>
      <c r="H42" s="40" t="s">
        <v>229</v>
      </c>
      <c r="I42" s="2">
        <v>10218.19</v>
      </c>
      <c r="J42" s="2"/>
      <c r="K42" s="2"/>
      <c r="L42" s="2"/>
      <c r="M42" s="2"/>
    </row>
    <row r="43" spans="1:13" x14ac:dyDescent="0.3">
      <c r="A43" s="54">
        <v>40</v>
      </c>
      <c r="B43" s="10" t="s">
        <v>142</v>
      </c>
      <c r="C43" s="10" t="s">
        <v>448</v>
      </c>
      <c r="D43" s="10" t="s">
        <v>449</v>
      </c>
      <c r="E43" s="11">
        <v>45258</v>
      </c>
      <c r="F43" s="10"/>
      <c r="G43" s="10" t="s">
        <v>27</v>
      </c>
      <c r="H43" s="10" t="s">
        <v>49</v>
      </c>
      <c r="I43" s="64">
        <v>11799841.9</v>
      </c>
      <c r="J43" s="64">
        <f>5899920.95+1763948.5+1653466.8+1722367.25</f>
        <v>11039703.5</v>
      </c>
      <c r="K43" s="64">
        <f>I43-J43</f>
        <v>760138.40000000037</v>
      </c>
      <c r="L43" s="10"/>
      <c r="M43" s="12" t="s">
        <v>279</v>
      </c>
    </row>
    <row r="44" spans="1:13" x14ac:dyDescent="0.3">
      <c r="A44" s="54">
        <v>41</v>
      </c>
      <c r="B44" s="40" t="s">
        <v>451</v>
      </c>
      <c r="C44" s="40" t="s">
        <v>452</v>
      </c>
      <c r="D44" s="40" t="s">
        <v>453</v>
      </c>
      <c r="E44" s="3">
        <v>45257</v>
      </c>
      <c r="F44" s="2"/>
      <c r="G44" s="2" t="s">
        <v>27</v>
      </c>
      <c r="H44" s="2" t="s">
        <v>49</v>
      </c>
      <c r="I44" s="63">
        <v>28750</v>
      </c>
      <c r="J44" s="63"/>
      <c r="K44" s="63"/>
      <c r="L44" s="2"/>
      <c r="M44" s="2"/>
    </row>
    <row r="45" spans="1:13" ht="57.6" x14ac:dyDescent="0.3">
      <c r="A45" s="54">
        <v>42</v>
      </c>
      <c r="B45" s="40" t="s">
        <v>454</v>
      </c>
      <c r="C45" s="62" t="s">
        <v>455</v>
      </c>
      <c r="D45" s="40" t="s">
        <v>456</v>
      </c>
      <c r="E45" s="3">
        <v>45254</v>
      </c>
      <c r="F45" s="2"/>
      <c r="G45" s="2" t="s">
        <v>27</v>
      </c>
      <c r="H45" s="2" t="s">
        <v>49</v>
      </c>
      <c r="I45" s="63">
        <v>106000</v>
      </c>
      <c r="J45" s="63"/>
      <c r="K45" s="63"/>
      <c r="L45" s="2"/>
      <c r="M45" s="2"/>
    </row>
    <row r="46" spans="1:13" ht="57.6" x14ac:dyDescent="0.3">
      <c r="A46" s="54">
        <v>43</v>
      </c>
      <c r="B46" s="40" t="s">
        <v>454</v>
      </c>
      <c r="C46" s="62" t="s">
        <v>457</v>
      </c>
      <c r="D46" s="2" t="s">
        <v>459</v>
      </c>
      <c r="E46" s="3">
        <v>45254</v>
      </c>
      <c r="F46" s="2"/>
      <c r="G46" s="2" t="s">
        <v>27</v>
      </c>
      <c r="H46" s="2" t="s">
        <v>49</v>
      </c>
      <c r="I46" s="63">
        <v>130750</v>
      </c>
      <c r="J46" s="63"/>
      <c r="K46" s="63"/>
      <c r="L46" s="2"/>
      <c r="M46" s="2"/>
    </row>
    <row r="47" spans="1:13" ht="28.8" x14ac:dyDescent="0.3">
      <c r="A47" s="54">
        <v>44</v>
      </c>
      <c r="B47" s="40" t="s">
        <v>454</v>
      </c>
      <c r="C47" s="62" t="s">
        <v>458</v>
      </c>
      <c r="D47" s="40" t="s">
        <v>460</v>
      </c>
      <c r="E47" s="3">
        <v>48542</v>
      </c>
      <c r="F47" s="2"/>
      <c r="G47" s="2" t="s">
        <v>27</v>
      </c>
      <c r="H47" s="2" t="s">
        <v>49</v>
      </c>
      <c r="I47" s="63">
        <v>41000</v>
      </c>
      <c r="J47" s="63"/>
      <c r="K47" s="63"/>
      <c r="L47" s="2"/>
      <c r="M47" s="2"/>
    </row>
    <row r="48" spans="1:13" ht="28.8" x14ac:dyDescent="0.3">
      <c r="A48" s="54">
        <v>45</v>
      </c>
      <c r="B48" s="40" t="s">
        <v>454</v>
      </c>
      <c r="C48" s="62" t="s">
        <v>461</v>
      </c>
      <c r="D48" s="40" t="s">
        <v>462</v>
      </c>
      <c r="E48" s="3">
        <v>45254</v>
      </c>
      <c r="F48" s="2"/>
      <c r="G48" s="2" t="s">
        <v>27</v>
      </c>
      <c r="H48" s="2" t="s">
        <v>49</v>
      </c>
      <c r="I48" s="63">
        <v>34500</v>
      </c>
      <c r="J48" s="63"/>
      <c r="K48" s="63"/>
      <c r="L48" s="2"/>
      <c r="M48" s="2"/>
    </row>
    <row r="49" spans="1:13" ht="28.8" x14ac:dyDescent="0.3">
      <c r="A49" s="54">
        <v>46</v>
      </c>
      <c r="B49" s="40" t="s">
        <v>464</v>
      </c>
      <c r="C49" s="62" t="s">
        <v>463</v>
      </c>
      <c r="D49" s="2" t="s">
        <v>465</v>
      </c>
      <c r="E49" s="3">
        <v>45254</v>
      </c>
      <c r="F49" s="2"/>
      <c r="G49" s="2" t="s">
        <v>27</v>
      </c>
      <c r="H49" s="2" t="s">
        <v>49</v>
      </c>
      <c r="I49" s="63">
        <v>14100</v>
      </c>
      <c r="J49" s="63"/>
      <c r="K49" s="63"/>
      <c r="L49" s="2"/>
      <c r="M49" s="2"/>
    </row>
    <row r="50" spans="1:13" x14ac:dyDescent="0.3">
      <c r="A50" s="54">
        <v>47</v>
      </c>
      <c r="B50" s="40" t="s">
        <v>464</v>
      </c>
      <c r="C50" s="62" t="s">
        <v>467</v>
      </c>
      <c r="D50" s="2" t="s">
        <v>466</v>
      </c>
      <c r="E50" s="3">
        <v>45251</v>
      </c>
      <c r="F50" s="2"/>
      <c r="G50" s="2" t="s">
        <v>27</v>
      </c>
      <c r="H50" s="2" t="s">
        <v>49</v>
      </c>
      <c r="I50" s="63">
        <v>108824.72</v>
      </c>
      <c r="J50" s="63"/>
      <c r="K50" s="63"/>
      <c r="L50" s="2"/>
      <c r="M50" s="2"/>
    </row>
    <row r="51" spans="1:13" ht="28.8" x14ac:dyDescent="0.3">
      <c r="A51" s="54">
        <v>48</v>
      </c>
      <c r="B51" s="61" t="s">
        <v>469</v>
      </c>
      <c r="C51" s="62" t="s">
        <v>470</v>
      </c>
      <c r="D51" s="2" t="s">
        <v>468</v>
      </c>
      <c r="E51" s="3">
        <v>45254</v>
      </c>
      <c r="F51" s="2"/>
      <c r="G51" s="2" t="s">
        <v>27</v>
      </c>
      <c r="H51" s="2" t="s">
        <v>49</v>
      </c>
      <c r="I51" s="63">
        <v>10812.74</v>
      </c>
      <c r="J51" s="63"/>
      <c r="K51" s="63"/>
      <c r="L51" s="2"/>
      <c r="M51" s="2"/>
    </row>
    <row r="52" spans="1:13" x14ac:dyDescent="0.3">
      <c r="A52" s="54">
        <v>49</v>
      </c>
      <c r="B52" s="2" t="s">
        <v>73</v>
      </c>
      <c r="C52" s="62" t="s">
        <v>479</v>
      </c>
      <c r="D52" s="47" t="s">
        <v>477</v>
      </c>
      <c r="E52" s="6">
        <v>45254</v>
      </c>
      <c r="G52" s="47" t="s">
        <v>290</v>
      </c>
      <c r="H52" s="47" t="s">
        <v>478</v>
      </c>
      <c r="I52" s="65">
        <v>113510.04</v>
      </c>
      <c r="J52" s="65"/>
      <c r="K52" s="65"/>
      <c r="L52" s="2"/>
      <c r="M52" s="2"/>
    </row>
    <row r="53" spans="1:13" x14ac:dyDescent="0.3">
      <c r="A53" s="54">
        <v>50</v>
      </c>
      <c r="B53" s="40" t="s">
        <v>471</v>
      </c>
      <c r="C53" s="62" t="s">
        <v>473</v>
      </c>
      <c r="D53" s="40" t="s">
        <v>472</v>
      </c>
      <c r="E53" s="3">
        <v>45254</v>
      </c>
      <c r="F53" s="2"/>
      <c r="G53" s="2" t="s">
        <v>27</v>
      </c>
      <c r="H53" s="2" t="s">
        <v>49</v>
      </c>
      <c r="I53" s="59">
        <v>212212.1</v>
      </c>
      <c r="J53" s="59"/>
      <c r="K53" s="59"/>
      <c r="L53" s="2"/>
      <c r="M53" s="2"/>
    </row>
    <row r="54" spans="1:13" x14ac:dyDescent="0.3">
      <c r="A54" s="54">
        <v>51</v>
      </c>
      <c r="B54" s="40" t="s">
        <v>454</v>
      </c>
      <c r="C54" s="62" t="s">
        <v>475</v>
      </c>
      <c r="D54" s="40" t="s">
        <v>474</v>
      </c>
      <c r="E54" s="3">
        <v>45260</v>
      </c>
      <c r="F54" s="2"/>
      <c r="G54" s="2" t="s">
        <v>27</v>
      </c>
      <c r="H54" s="2" t="s">
        <v>49</v>
      </c>
      <c r="I54" s="63">
        <v>20000</v>
      </c>
      <c r="J54" s="63"/>
      <c r="K54" s="63"/>
      <c r="L54" s="2"/>
      <c r="M54" s="2"/>
    </row>
    <row r="55" spans="1:13" x14ac:dyDescent="0.3">
      <c r="I55" s="36">
        <f>SUM(I2:I54)</f>
        <v>19976527.529999997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E3C91-B5BE-4FF5-BBC6-5857A7FAF283}">
  <dimension ref="A1:M33"/>
  <sheetViews>
    <sheetView topLeftCell="B1" workbookViewId="0">
      <selection activeCell="H1" sqref="H1"/>
    </sheetView>
  </sheetViews>
  <sheetFormatPr defaultRowHeight="14.4" x14ac:dyDescent="0.3"/>
  <cols>
    <col min="1" max="1" width="8.88671875" style="66"/>
    <col min="2" max="2" width="37.109375" customWidth="1"/>
    <col min="3" max="3" width="36.88671875" style="87" customWidth="1"/>
    <col min="4" max="4" width="24.6640625" bestFit="1" customWidth="1"/>
    <col min="5" max="5" width="16.109375" customWidth="1"/>
    <col min="6" max="6" width="14.5546875" customWidth="1"/>
    <col min="7" max="7" width="14.33203125" customWidth="1"/>
    <col min="8" max="9" width="16" customWidth="1"/>
    <col min="10" max="11" width="14.44140625" customWidth="1"/>
    <col min="12" max="12" width="18.5546875" customWidth="1"/>
    <col min="13" max="13" width="16.44140625" customWidth="1"/>
  </cols>
  <sheetData>
    <row r="1" spans="1:13" ht="43.2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81" t="s">
        <v>518</v>
      </c>
      <c r="K1" s="81" t="s">
        <v>540</v>
      </c>
      <c r="L1" s="1" t="s">
        <v>496</v>
      </c>
      <c r="M1" s="1" t="s">
        <v>42</v>
      </c>
    </row>
    <row r="2" spans="1:13" x14ac:dyDescent="0.3">
      <c r="A2" s="54">
        <v>1</v>
      </c>
      <c r="B2" s="2" t="s">
        <v>323</v>
      </c>
      <c r="C2" s="62" t="s">
        <v>476</v>
      </c>
      <c r="D2" s="40" t="s">
        <v>486</v>
      </c>
      <c r="E2" s="3">
        <v>45261</v>
      </c>
      <c r="F2" s="3">
        <v>45264</v>
      </c>
      <c r="G2" s="2" t="s">
        <v>27</v>
      </c>
      <c r="H2" s="2" t="s">
        <v>49</v>
      </c>
      <c r="I2" s="63">
        <v>19911</v>
      </c>
      <c r="J2" s="4"/>
      <c r="K2" s="2"/>
      <c r="L2" s="2" t="s">
        <v>497</v>
      </c>
      <c r="M2" s="2"/>
    </row>
    <row r="3" spans="1:13" ht="28.8" x14ac:dyDescent="0.3">
      <c r="A3" s="54">
        <v>2</v>
      </c>
      <c r="B3" s="2" t="s">
        <v>482</v>
      </c>
      <c r="C3" s="61" t="s">
        <v>481</v>
      </c>
      <c r="D3" s="2" t="s">
        <v>480</v>
      </c>
      <c r="E3" s="3">
        <v>45265</v>
      </c>
      <c r="F3" s="3">
        <v>45272</v>
      </c>
      <c r="G3" s="2" t="s">
        <v>27</v>
      </c>
      <c r="H3" s="2" t="s">
        <v>49</v>
      </c>
      <c r="I3" s="63">
        <v>34298</v>
      </c>
      <c r="J3" s="4"/>
      <c r="K3" s="2"/>
      <c r="L3" s="2" t="s">
        <v>502</v>
      </c>
      <c r="M3" s="2"/>
    </row>
    <row r="4" spans="1:13" x14ac:dyDescent="0.3">
      <c r="A4" s="54">
        <v>3</v>
      </c>
      <c r="B4" s="2" t="s">
        <v>484</v>
      </c>
      <c r="C4" s="61" t="s">
        <v>531</v>
      </c>
      <c r="D4" s="2" t="s">
        <v>483</v>
      </c>
      <c r="E4" s="3">
        <v>45265</v>
      </c>
      <c r="F4" s="3">
        <v>45272</v>
      </c>
      <c r="G4" s="2" t="s">
        <v>290</v>
      </c>
      <c r="H4" s="2" t="s">
        <v>537</v>
      </c>
      <c r="I4" s="63">
        <v>3890</v>
      </c>
      <c r="J4" s="4"/>
      <c r="K4" s="2"/>
      <c r="L4" s="2" t="s">
        <v>501</v>
      </c>
      <c r="M4" s="2"/>
    </row>
    <row r="5" spans="1:13" x14ac:dyDescent="0.3">
      <c r="A5" s="54">
        <v>4</v>
      </c>
      <c r="B5" s="40" t="s">
        <v>487</v>
      </c>
      <c r="C5" s="61" t="s">
        <v>525</v>
      </c>
      <c r="D5" s="40" t="s">
        <v>485</v>
      </c>
      <c r="E5" s="3">
        <v>45266</v>
      </c>
      <c r="F5" s="3"/>
      <c r="G5" s="2" t="s">
        <v>27</v>
      </c>
      <c r="H5" s="2" t="s">
        <v>49</v>
      </c>
      <c r="I5" s="63">
        <v>235500</v>
      </c>
      <c r="J5" s="4">
        <f>117750+70650+47100</f>
        <v>235500</v>
      </c>
      <c r="K5" s="88">
        <f>I5-J5</f>
        <v>0</v>
      </c>
      <c r="L5" s="2"/>
      <c r="M5" s="2" t="s">
        <v>517</v>
      </c>
    </row>
    <row r="6" spans="1:13" ht="28.8" x14ac:dyDescent="0.3">
      <c r="A6" s="54">
        <v>5</v>
      </c>
      <c r="B6" s="40" t="s">
        <v>489</v>
      </c>
      <c r="C6" s="62" t="s">
        <v>490</v>
      </c>
      <c r="D6" s="40" t="s">
        <v>488</v>
      </c>
      <c r="E6" s="3">
        <v>45266</v>
      </c>
      <c r="F6" s="3">
        <v>45271</v>
      </c>
      <c r="G6" s="2" t="s">
        <v>27</v>
      </c>
      <c r="H6" s="2" t="s">
        <v>49</v>
      </c>
      <c r="I6" s="63">
        <v>23591.84</v>
      </c>
      <c r="J6" s="4"/>
      <c r="K6" s="2"/>
      <c r="L6" s="2" t="s">
        <v>497</v>
      </c>
      <c r="M6" s="2"/>
    </row>
    <row r="7" spans="1:13" x14ac:dyDescent="0.3">
      <c r="A7" s="54">
        <v>6</v>
      </c>
      <c r="B7" s="2" t="s">
        <v>293</v>
      </c>
      <c r="C7" s="61" t="s">
        <v>491</v>
      </c>
      <c r="D7" s="2" t="s">
        <v>492</v>
      </c>
      <c r="E7" s="3">
        <v>45266</v>
      </c>
      <c r="F7" s="3">
        <v>45267</v>
      </c>
      <c r="G7" s="2" t="s">
        <v>27</v>
      </c>
      <c r="H7" s="2" t="s">
        <v>49</v>
      </c>
      <c r="I7" s="63">
        <v>9300</v>
      </c>
      <c r="J7" s="4"/>
      <c r="K7" s="2"/>
      <c r="L7" s="2" t="s">
        <v>500</v>
      </c>
      <c r="M7" s="2"/>
    </row>
    <row r="8" spans="1:13" x14ac:dyDescent="0.3">
      <c r="A8" s="54">
        <v>7</v>
      </c>
      <c r="B8" s="40" t="s">
        <v>376</v>
      </c>
      <c r="C8" s="62" t="s">
        <v>494</v>
      </c>
      <c r="D8" s="40" t="s">
        <v>493</v>
      </c>
      <c r="E8" s="3">
        <v>45266</v>
      </c>
      <c r="F8" s="3">
        <v>45268</v>
      </c>
      <c r="G8" s="2" t="s">
        <v>27</v>
      </c>
      <c r="H8" s="2" t="s">
        <v>49</v>
      </c>
      <c r="I8" s="63">
        <v>26673</v>
      </c>
      <c r="J8" s="4"/>
      <c r="K8" s="2"/>
      <c r="L8" s="2" t="s">
        <v>497</v>
      </c>
      <c r="M8" s="16" t="s">
        <v>509</v>
      </c>
    </row>
    <row r="9" spans="1:13" x14ac:dyDescent="0.3">
      <c r="A9" s="54">
        <v>8</v>
      </c>
      <c r="B9" s="40" t="s">
        <v>376</v>
      </c>
      <c r="C9" s="61" t="s">
        <v>499</v>
      </c>
      <c r="D9" s="40" t="s">
        <v>495</v>
      </c>
      <c r="E9" s="3">
        <v>45266</v>
      </c>
      <c r="F9" s="3">
        <v>45268</v>
      </c>
      <c r="G9" s="2" t="s">
        <v>27</v>
      </c>
      <c r="H9" s="2" t="s">
        <v>49</v>
      </c>
      <c r="I9" s="63">
        <v>5211</v>
      </c>
      <c r="J9" s="4"/>
      <c r="K9" s="2"/>
      <c r="L9" s="2" t="s">
        <v>498</v>
      </c>
      <c r="M9" s="2"/>
    </row>
    <row r="10" spans="1:13" x14ac:dyDescent="0.3">
      <c r="A10" s="54">
        <v>9</v>
      </c>
      <c r="B10" s="40" t="s">
        <v>489</v>
      </c>
      <c r="C10" s="62" t="s">
        <v>504</v>
      </c>
      <c r="D10" s="40" t="s">
        <v>503</v>
      </c>
      <c r="E10" s="3">
        <v>45268</v>
      </c>
      <c r="F10" s="3">
        <v>45268</v>
      </c>
      <c r="G10" s="2" t="s">
        <v>27</v>
      </c>
      <c r="H10" s="2" t="s">
        <v>49</v>
      </c>
      <c r="I10" s="63">
        <v>1759.99</v>
      </c>
      <c r="J10" s="4"/>
      <c r="K10" s="2"/>
      <c r="L10" s="2" t="s">
        <v>497</v>
      </c>
      <c r="M10" s="2"/>
    </row>
    <row r="11" spans="1:13" x14ac:dyDescent="0.3">
      <c r="A11" s="76">
        <v>10</v>
      </c>
      <c r="B11" s="77" t="s">
        <v>489</v>
      </c>
      <c r="C11" s="84" t="s">
        <v>505</v>
      </c>
      <c r="D11" s="77" t="s">
        <v>503</v>
      </c>
      <c r="E11" s="78">
        <v>45268</v>
      </c>
      <c r="F11" s="78">
        <v>45268</v>
      </c>
      <c r="G11" s="79" t="s">
        <v>27</v>
      </c>
      <c r="H11" s="79" t="s">
        <v>49</v>
      </c>
      <c r="I11" s="80">
        <v>10791</v>
      </c>
      <c r="J11" s="4"/>
      <c r="K11" s="2"/>
      <c r="L11" s="79" t="s">
        <v>502</v>
      </c>
      <c r="M11" s="2"/>
    </row>
    <row r="12" spans="1:13" x14ac:dyDescent="0.3">
      <c r="A12" s="54">
        <v>11</v>
      </c>
      <c r="B12" s="67" t="s">
        <v>507</v>
      </c>
      <c r="C12" s="85" t="s">
        <v>508</v>
      </c>
      <c r="D12" s="67" t="s">
        <v>506</v>
      </c>
      <c r="E12" s="67"/>
      <c r="F12" s="67"/>
      <c r="G12" s="67" t="s">
        <v>27</v>
      </c>
      <c r="H12" s="67"/>
      <c r="I12" s="68">
        <v>3920000</v>
      </c>
      <c r="J12" s="19"/>
      <c r="K12" s="17"/>
      <c r="L12" s="67"/>
      <c r="M12" s="74"/>
    </row>
    <row r="13" spans="1:13" x14ac:dyDescent="0.3">
      <c r="A13" s="76">
        <v>12</v>
      </c>
      <c r="B13" s="69" t="s">
        <v>513</v>
      </c>
      <c r="C13" s="86" t="s">
        <v>514</v>
      </c>
      <c r="D13" s="69" t="s">
        <v>515</v>
      </c>
      <c r="E13" s="70">
        <v>45272</v>
      </c>
      <c r="F13" s="69"/>
      <c r="G13" s="69" t="s">
        <v>27</v>
      </c>
      <c r="H13" s="69" t="s">
        <v>49</v>
      </c>
      <c r="I13" s="71">
        <v>655653.92000000004</v>
      </c>
      <c r="J13" s="83">
        <f>458957.74+196696.18</f>
        <v>655653.91999999993</v>
      </c>
      <c r="K13" s="93">
        <f>I13-J13</f>
        <v>0</v>
      </c>
      <c r="L13" s="69"/>
      <c r="M13" s="75" t="s">
        <v>516</v>
      </c>
    </row>
    <row r="14" spans="1:13" ht="28.8" x14ac:dyDescent="0.3">
      <c r="A14" s="54">
        <v>13</v>
      </c>
      <c r="B14" s="40" t="s">
        <v>471</v>
      </c>
      <c r="C14" s="62" t="s">
        <v>522</v>
      </c>
      <c r="D14" s="40" t="s">
        <v>521</v>
      </c>
      <c r="E14" s="3">
        <v>45272</v>
      </c>
      <c r="F14" s="3">
        <v>45279</v>
      </c>
      <c r="G14" s="2" t="s">
        <v>27</v>
      </c>
      <c r="H14" s="2" t="s">
        <v>49</v>
      </c>
      <c r="I14" s="63">
        <v>108400</v>
      </c>
      <c r="J14" s="4"/>
      <c r="K14" s="2"/>
      <c r="L14" s="2" t="s">
        <v>497</v>
      </c>
      <c r="M14" s="2"/>
    </row>
    <row r="15" spans="1:13" ht="28.8" x14ac:dyDescent="0.3">
      <c r="A15" s="54">
        <v>14</v>
      </c>
      <c r="B15" s="40" t="s">
        <v>523</v>
      </c>
      <c r="C15" s="62" t="s">
        <v>524</v>
      </c>
      <c r="D15" s="40" t="s">
        <v>526</v>
      </c>
      <c r="E15" s="3">
        <v>45274</v>
      </c>
      <c r="F15" s="3">
        <v>45278</v>
      </c>
      <c r="G15" s="2" t="s">
        <v>27</v>
      </c>
      <c r="H15" s="2" t="s">
        <v>49</v>
      </c>
      <c r="I15" s="63">
        <v>63600</v>
      </c>
      <c r="J15" s="4"/>
      <c r="K15" s="2"/>
      <c r="L15" s="2" t="s">
        <v>502</v>
      </c>
      <c r="M15" s="82"/>
    </row>
    <row r="16" spans="1:13" ht="28.8" x14ac:dyDescent="0.3">
      <c r="A16" s="54">
        <v>15</v>
      </c>
      <c r="B16" s="40" t="s">
        <v>528</v>
      </c>
      <c r="C16" s="62" t="s">
        <v>529</v>
      </c>
      <c r="D16" s="40" t="s">
        <v>527</v>
      </c>
      <c r="E16" s="3">
        <v>45275</v>
      </c>
      <c r="F16" s="2"/>
      <c r="G16" s="2" t="s">
        <v>27</v>
      </c>
      <c r="H16" s="2" t="s">
        <v>49</v>
      </c>
      <c r="I16" s="63">
        <v>6436.2</v>
      </c>
      <c r="J16" s="4"/>
      <c r="K16" s="2"/>
      <c r="L16" s="2" t="s">
        <v>498</v>
      </c>
      <c r="M16" s="2" t="s">
        <v>535</v>
      </c>
    </row>
    <row r="17" spans="1:13" ht="28.8" x14ac:dyDescent="0.3">
      <c r="A17" s="54">
        <v>16</v>
      </c>
      <c r="B17" s="40" t="s">
        <v>454</v>
      </c>
      <c r="C17" s="62" t="s">
        <v>530</v>
      </c>
      <c r="D17" s="40" t="s">
        <v>532</v>
      </c>
      <c r="E17" s="3">
        <v>45278</v>
      </c>
      <c r="F17" s="3">
        <v>45278</v>
      </c>
      <c r="G17" s="2" t="s">
        <v>27</v>
      </c>
      <c r="H17" s="2" t="s">
        <v>49</v>
      </c>
      <c r="I17" s="63">
        <v>40000</v>
      </c>
      <c r="J17" s="4"/>
      <c r="K17" s="2"/>
      <c r="L17" s="2" t="s">
        <v>536</v>
      </c>
      <c r="M17" s="2"/>
    </row>
    <row r="18" spans="1:13" ht="43.2" x14ac:dyDescent="0.3">
      <c r="A18" s="54">
        <v>17</v>
      </c>
      <c r="B18" s="2" t="s">
        <v>484</v>
      </c>
      <c r="C18" s="62" t="s">
        <v>533</v>
      </c>
      <c r="D18" s="40" t="s">
        <v>534</v>
      </c>
      <c r="E18" s="3">
        <v>45278</v>
      </c>
      <c r="F18" s="3">
        <v>45280</v>
      </c>
      <c r="G18" s="2" t="s">
        <v>290</v>
      </c>
      <c r="H18" s="2" t="s">
        <v>537</v>
      </c>
      <c r="I18" s="63">
        <v>7780</v>
      </c>
      <c r="J18" s="2"/>
      <c r="K18" s="2"/>
      <c r="L18" s="40" t="s">
        <v>501</v>
      </c>
      <c r="M18" s="2"/>
    </row>
    <row r="19" spans="1:13" ht="28.8" x14ac:dyDescent="0.3">
      <c r="A19" s="54">
        <v>18</v>
      </c>
      <c r="B19" s="40" t="s">
        <v>451</v>
      </c>
      <c r="C19" s="62" t="s">
        <v>538</v>
      </c>
      <c r="D19" s="40" t="s">
        <v>539</v>
      </c>
      <c r="E19" s="3">
        <v>45278</v>
      </c>
      <c r="F19" s="3">
        <v>45278</v>
      </c>
      <c r="G19" s="2" t="s">
        <v>27</v>
      </c>
      <c r="H19" s="2" t="s">
        <v>49</v>
      </c>
      <c r="I19" s="63">
        <v>45050</v>
      </c>
      <c r="J19" s="2"/>
      <c r="K19" s="2"/>
      <c r="L19" s="2" t="s">
        <v>497</v>
      </c>
      <c r="M19" s="2"/>
    </row>
    <row r="20" spans="1:13" x14ac:dyDescent="0.3">
      <c r="A20" s="54">
        <v>19</v>
      </c>
      <c r="B20" s="72" t="s">
        <v>142</v>
      </c>
      <c r="C20" s="72" t="s">
        <v>450</v>
      </c>
      <c r="D20" s="10" t="s">
        <v>542</v>
      </c>
      <c r="E20" s="11">
        <v>45279</v>
      </c>
      <c r="F20" s="10"/>
      <c r="G20" s="10" t="s">
        <v>27</v>
      </c>
      <c r="H20" s="10" t="s">
        <v>49</v>
      </c>
      <c r="I20" s="64">
        <v>7408988.7999999998</v>
      </c>
      <c r="J20" s="12">
        <f>I20/2+983672+2720822.4</f>
        <v>7408988.8000000007</v>
      </c>
      <c r="K20" s="91">
        <f>I20-J20</f>
        <v>0</v>
      </c>
      <c r="L20" s="10" t="s">
        <v>543</v>
      </c>
      <c r="M20" s="10"/>
    </row>
    <row r="21" spans="1:13" ht="28.8" x14ac:dyDescent="0.3">
      <c r="A21" s="54">
        <v>20</v>
      </c>
      <c r="B21" s="2" t="s">
        <v>323</v>
      </c>
      <c r="C21" s="61" t="s">
        <v>541</v>
      </c>
      <c r="D21" s="40" t="s">
        <v>544</v>
      </c>
      <c r="E21" s="3">
        <v>45279</v>
      </c>
      <c r="F21" s="3">
        <v>45282</v>
      </c>
      <c r="G21" s="2" t="s">
        <v>27</v>
      </c>
      <c r="H21" s="2" t="s">
        <v>49</v>
      </c>
      <c r="I21" s="63">
        <v>8477</v>
      </c>
      <c r="J21" s="2"/>
      <c r="K21" s="2"/>
      <c r="L21" s="40" t="s">
        <v>497</v>
      </c>
      <c r="M21" s="2"/>
    </row>
    <row r="22" spans="1:13" x14ac:dyDescent="0.3">
      <c r="A22" s="54">
        <v>21</v>
      </c>
      <c r="B22" s="16" t="s">
        <v>339</v>
      </c>
      <c r="C22" s="16" t="s">
        <v>147</v>
      </c>
      <c r="D22" s="16" t="s">
        <v>545</v>
      </c>
      <c r="E22" s="89">
        <v>45281</v>
      </c>
      <c r="F22" s="89">
        <v>45278</v>
      </c>
      <c r="G22" s="16" t="s">
        <v>27</v>
      </c>
      <c r="H22" s="16" t="s">
        <v>49</v>
      </c>
      <c r="I22" s="90">
        <v>1400000</v>
      </c>
      <c r="J22" s="16"/>
      <c r="K22" s="16"/>
      <c r="L22" s="16"/>
      <c r="M22" s="16"/>
    </row>
    <row r="23" spans="1:13" x14ac:dyDescent="0.3">
      <c r="A23" s="54">
        <v>22</v>
      </c>
      <c r="B23" s="2" t="s">
        <v>282</v>
      </c>
      <c r="C23" s="61" t="s">
        <v>546</v>
      </c>
      <c r="D23" s="40" t="s">
        <v>547</v>
      </c>
      <c r="E23" s="3">
        <v>45280</v>
      </c>
      <c r="F23" s="3">
        <v>45282</v>
      </c>
      <c r="G23" s="2" t="s">
        <v>27</v>
      </c>
      <c r="H23" s="2" t="s">
        <v>49</v>
      </c>
      <c r="I23" s="63">
        <v>6197.5</v>
      </c>
      <c r="J23" s="2"/>
      <c r="K23" s="2"/>
      <c r="L23" s="40" t="s">
        <v>497</v>
      </c>
      <c r="M23" s="2"/>
    </row>
    <row r="24" spans="1:13" x14ac:dyDescent="0.3">
      <c r="A24" s="54">
        <v>23</v>
      </c>
      <c r="B24" s="69" t="s">
        <v>513</v>
      </c>
      <c r="C24" s="86" t="s">
        <v>548</v>
      </c>
      <c r="D24" s="69" t="s">
        <v>549</v>
      </c>
      <c r="E24" s="70">
        <v>45280</v>
      </c>
      <c r="F24" s="69"/>
      <c r="G24" s="69" t="s">
        <v>27</v>
      </c>
      <c r="H24" s="69" t="s">
        <v>49</v>
      </c>
      <c r="I24" s="83">
        <v>59724</v>
      </c>
      <c r="J24" s="69"/>
      <c r="K24" s="69"/>
      <c r="L24" s="69" t="s">
        <v>502</v>
      </c>
      <c r="M24" s="69"/>
    </row>
    <row r="25" spans="1:13" x14ac:dyDescent="0.3">
      <c r="A25" s="54">
        <v>24</v>
      </c>
      <c r="B25" s="40" t="s">
        <v>376</v>
      </c>
      <c r="C25" s="61" t="s">
        <v>550</v>
      </c>
      <c r="D25" s="2" t="s">
        <v>551</v>
      </c>
      <c r="E25" s="3">
        <v>45280</v>
      </c>
      <c r="F25" s="3">
        <v>45282</v>
      </c>
      <c r="G25" s="2" t="s">
        <v>27</v>
      </c>
      <c r="H25" s="2" t="s">
        <v>49</v>
      </c>
      <c r="I25" s="63">
        <v>2914</v>
      </c>
      <c r="J25" s="2"/>
      <c r="K25" s="2"/>
      <c r="L25" s="2" t="s">
        <v>497</v>
      </c>
      <c r="M25" s="2"/>
    </row>
    <row r="26" spans="1:13" ht="28.8" x14ac:dyDescent="0.3">
      <c r="A26" s="54"/>
      <c r="B26" s="40" t="s">
        <v>831</v>
      </c>
      <c r="C26" s="61" t="s">
        <v>832</v>
      </c>
      <c r="D26" s="2" t="s">
        <v>833</v>
      </c>
      <c r="E26" s="3">
        <v>45402</v>
      </c>
      <c r="F26" s="3"/>
      <c r="G26" s="2"/>
      <c r="H26" s="2"/>
      <c r="I26" s="63">
        <v>1200</v>
      </c>
      <c r="J26" s="2"/>
      <c r="K26" s="2"/>
      <c r="L26" s="40" t="s">
        <v>501</v>
      </c>
      <c r="M26" s="2" t="s">
        <v>834</v>
      </c>
    </row>
    <row r="27" spans="1:13" ht="28.8" x14ac:dyDescent="0.3">
      <c r="A27" s="54">
        <v>25</v>
      </c>
      <c r="B27" s="40" t="s">
        <v>454</v>
      </c>
      <c r="C27" s="61" t="s">
        <v>552</v>
      </c>
      <c r="D27" s="40" t="s">
        <v>553</v>
      </c>
      <c r="E27" s="3">
        <v>45281</v>
      </c>
      <c r="F27" s="3">
        <v>45281</v>
      </c>
      <c r="G27" s="2" t="s">
        <v>27</v>
      </c>
      <c r="H27" s="2" t="s">
        <v>49</v>
      </c>
      <c r="I27" s="63">
        <v>20000</v>
      </c>
      <c r="J27" s="2"/>
      <c r="K27" s="2"/>
      <c r="L27" s="40" t="s">
        <v>554</v>
      </c>
      <c r="M27" s="2"/>
    </row>
    <row r="28" spans="1:13" x14ac:dyDescent="0.3">
      <c r="A28" s="54">
        <v>26</v>
      </c>
      <c r="B28" s="40" t="s">
        <v>398</v>
      </c>
      <c r="C28" s="61" t="s">
        <v>556</v>
      </c>
      <c r="D28" s="61" t="s">
        <v>555</v>
      </c>
      <c r="E28" s="3">
        <v>45281</v>
      </c>
      <c r="F28" s="3">
        <v>45281</v>
      </c>
      <c r="G28" s="2" t="s">
        <v>27</v>
      </c>
      <c r="H28" s="2" t="s">
        <v>49</v>
      </c>
      <c r="I28" s="63">
        <v>189525</v>
      </c>
      <c r="J28" s="2"/>
      <c r="K28" s="2"/>
      <c r="L28" s="40" t="s">
        <v>557</v>
      </c>
      <c r="M28" s="2" t="s">
        <v>558</v>
      </c>
    </row>
    <row r="29" spans="1:13" x14ac:dyDescent="0.3">
      <c r="A29" s="54">
        <v>27</v>
      </c>
      <c r="B29" s="2"/>
      <c r="C29" s="61"/>
      <c r="D29" s="2"/>
      <c r="E29" s="2"/>
      <c r="F29" s="2"/>
      <c r="G29" s="2"/>
      <c r="H29" s="2"/>
      <c r="I29" s="2"/>
      <c r="J29" s="2"/>
      <c r="K29" s="2"/>
      <c r="L29" s="2"/>
      <c r="M29" s="2" t="s">
        <v>559</v>
      </c>
    </row>
    <row r="30" spans="1:13" ht="43.2" x14ac:dyDescent="0.3">
      <c r="A30" s="54">
        <v>28</v>
      </c>
      <c r="B30" s="40" t="s">
        <v>560</v>
      </c>
      <c r="C30" s="61" t="s">
        <v>561</v>
      </c>
      <c r="D30" s="40" t="s">
        <v>562</v>
      </c>
      <c r="E30" s="3">
        <v>45286</v>
      </c>
      <c r="F30" s="2"/>
      <c r="G30" s="2" t="s">
        <v>27</v>
      </c>
      <c r="H30" s="2" t="s">
        <v>49</v>
      </c>
      <c r="I30" s="63">
        <v>7497.58</v>
      </c>
      <c r="J30" s="2"/>
      <c r="K30" s="2"/>
      <c r="L30" s="2"/>
      <c r="M30" s="2"/>
    </row>
    <row r="31" spans="1:13" x14ac:dyDescent="0.3">
      <c r="A31" s="54">
        <v>29</v>
      </c>
      <c r="B31" s="40" t="s">
        <v>487</v>
      </c>
      <c r="C31" s="61" t="s">
        <v>596</v>
      </c>
      <c r="D31" s="40" t="s">
        <v>597</v>
      </c>
      <c r="E31" s="3">
        <v>45286</v>
      </c>
      <c r="F31" s="2"/>
      <c r="G31" s="2" t="s">
        <v>27</v>
      </c>
      <c r="H31" s="2" t="s">
        <v>49</v>
      </c>
      <c r="I31" s="63">
        <v>48150</v>
      </c>
      <c r="J31" s="4">
        <f>24075+24075</f>
        <v>48150</v>
      </c>
      <c r="K31" s="59">
        <f>I31-J31</f>
        <v>0</v>
      </c>
      <c r="L31" s="2"/>
      <c r="M31" s="2"/>
    </row>
    <row r="32" spans="1:13" x14ac:dyDescent="0.3">
      <c r="B32" s="40" t="s">
        <v>613</v>
      </c>
      <c r="C32" s="61" t="s">
        <v>614</v>
      </c>
      <c r="D32" s="40" t="s">
        <v>615</v>
      </c>
      <c r="E32" s="3">
        <v>45289</v>
      </c>
      <c r="F32" s="2"/>
      <c r="G32" s="2" t="s">
        <v>27</v>
      </c>
      <c r="H32" s="2" t="s">
        <v>49</v>
      </c>
      <c r="I32" s="63">
        <v>2550873.6800000002</v>
      </c>
      <c r="J32" s="4">
        <v>1577871.96</v>
      </c>
      <c r="K32" s="88">
        <f>I32-J32</f>
        <v>973001.7200000002</v>
      </c>
      <c r="L32" s="40" t="s">
        <v>577</v>
      </c>
      <c r="M32" s="2"/>
    </row>
    <row r="33" spans="9:9" x14ac:dyDescent="0.3">
      <c r="I33" s="114">
        <f>SUM(I2:I32)</f>
        <v>16921393.510000002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B379-0100-4A6E-8E3A-2F7F522E2B76}">
  <dimension ref="A1:M19"/>
  <sheetViews>
    <sheetView topLeftCell="B1" workbookViewId="0">
      <selection activeCell="C18" sqref="C18"/>
    </sheetView>
  </sheetViews>
  <sheetFormatPr defaultRowHeight="14.4" x14ac:dyDescent="0.3"/>
  <cols>
    <col min="1" max="1" width="8.88671875" style="92"/>
    <col min="2" max="2" width="25" customWidth="1"/>
    <col min="3" max="3" width="37.33203125" customWidth="1"/>
    <col min="4" max="4" width="25.77734375" customWidth="1"/>
    <col min="5" max="6" width="14.33203125" customWidth="1"/>
    <col min="7" max="7" width="16.5546875" customWidth="1"/>
    <col min="8" max="8" width="13.33203125" customWidth="1"/>
    <col min="9" max="9" width="13" customWidth="1"/>
    <col min="10" max="10" width="14" customWidth="1"/>
    <col min="11" max="11" width="15.21875" customWidth="1"/>
    <col min="12" max="12" width="12.77734375" customWidth="1"/>
    <col min="13" max="13" width="13.6640625" customWidth="1"/>
  </cols>
  <sheetData>
    <row r="1" spans="1:13" ht="57.6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81" t="s">
        <v>518</v>
      </c>
      <c r="K1" s="81" t="s">
        <v>540</v>
      </c>
      <c r="L1" s="1" t="s">
        <v>496</v>
      </c>
      <c r="M1" s="1" t="s">
        <v>42</v>
      </c>
    </row>
    <row r="2" spans="1:13" x14ac:dyDescent="0.3">
      <c r="A2" s="5">
        <v>1</v>
      </c>
      <c r="B2" s="2" t="s">
        <v>563</v>
      </c>
      <c r="C2" s="2" t="s">
        <v>564</v>
      </c>
      <c r="D2" s="2" t="s">
        <v>565</v>
      </c>
      <c r="E2" s="3">
        <v>45301</v>
      </c>
      <c r="F2" s="3">
        <v>45306</v>
      </c>
      <c r="G2" s="2" t="s">
        <v>290</v>
      </c>
      <c r="H2" s="2" t="s">
        <v>537</v>
      </c>
      <c r="I2" s="4">
        <v>27442.01</v>
      </c>
      <c r="J2" s="2"/>
      <c r="K2" s="2"/>
      <c r="L2" s="2" t="s">
        <v>501</v>
      </c>
      <c r="M2" s="82"/>
    </row>
    <row r="3" spans="1:13" ht="57.6" x14ac:dyDescent="0.3">
      <c r="A3" s="5">
        <v>2</v>
      </c>
      <c r="B3" s="2" t="s">
        <v>566</v>
      </c>
      <c r="C3" s="61" t="s">
        <v>567</v>
      </c>
      <c r="D3" s="2" t="s">
        <v>568</v>
      </c>
      <c r="E3" s="3">
        <v>45301</v>
      </c>
      <c r="F3" s="3">
        <v>45297</v>
      </c>
      <c r="G3" s="2" t="s">
        <v>27</v>
      </c>
      <c r="H3" s="2" t="s">
        <v>49</v>
      </c>
      <c r="I3" s="4">
        <v>43750</v>
      </c>
      <c r="J3" s="2"/>
      <c r="K3" s="2"/>
      <c r="L3" s="2" t="s">
        <v>569</v>
      </c>
      <c r="M3" s="82"/>
    </row>
    <row r="4" spans="1:13" x14ac:dyDescent="0.3">
      <c r="A4" s="5">
        <v>3</v>
      </c>
      <c r="B4" s="40" t="s">
        <v>454</v>
      </c>
      <c r="C4" s="2" t="s">
        <v>571</v>
      </c>
      <c r="D4" s="2" t="s">
        <v>570</v>
      </c>
      <c r="E4" s="3">
        <v>45302</v>
      </c>
      <c r="F4" s="3">
        <v>45301</v>
      </c>
      <c r="G4" s="2" t="s">
        <v>27</v>
      </c>
      <c r="H4" s="2" t="s">
        <v>49</v>
      </c>
      <c r="I4" s="4">
        <v>40000</v>
      </c>
      <c r="J4" s="2"/>
      <c r="K4" s="2"/>
      <c r="L4" s="2" t="s">
        <v>569</v>
      </c>
      <c r="M4" s="82"/>
    </row>
    <row r="5" spans="1:13" x14ac:dyDescent="0.3">
      <c r="A5" s="5">
        <v>4</v>
      </c>
      <c r="B5" s="40" t="s">
        <v>454</v>
      </c>
      <c r="C5" s="2" t="s">
        <v>572</v>
      </c>
      <c r="D5" s="2" t="s">
        <v>573</v>
      </c>
      <c r="E5" s="3">
        <v>45302</v>
      </c>
      <c r="F5" s="3">
        <v>45289</v>
      </c>
      <c r="G5" s="2" t="s">
        <v>27</v>
      </c>
      <c r="H5" s="2" t="s">
        <v>49</v>
      </c>
      <c r="I5" s="4">
        <v>20000</v>
      </c>
      <c r="J5" s="2"/>
      <c r="K5" s="2"/>
      <c r="L5" s="2" t="s">
        <v>569</v>
      </c>
      <c r="M5" s="82"/>
    </row>
    <row r="6" spans="1:13" x14ac:dyDescent="0.3">
      <c r="A6" s="5">
        <v>5</v>
      </c>
      <c r="B6" s="2" t="s">
        <v>574</v>
      </c>
      <c r="C6" s="2" t="s">
        <v>575</v>
      </c>
      <c r="D6" s="2" t="s">
        <v>576</v>
      </c>
      <c r="E6" s="3">
        <v>45303</v>
      </c>
      <c r="F6" s="3">
        <v>45308</v>
      </c>
      <c r="G6" s="2" t="s">
        <v>27</v>
      </c>
      <c r="H6" s="2" t="s">
        <v>49</v>
      </c>
      <c r="I6" s="4">
        <v>15000</v>
      </c>
      <c r="J6" s="2"/>
      <c r="K6" s="2"/>
      <c r="L6" s="2" t="s">
        <v>577</v>
      </c>
      <c r="M6" s="82"/>
    </row>
    <row r="7" spans="1:13" x14ac:dyDescent="0.3">
      <c r="A7" s="5">
        <v>6</v>
      </c>
      <c r="B7" s="2" t="s">
        <v>323</v>
      </c>
      <c r="C7" s="2" t="s">
        <v>578</v>
      </c>
      <c r="D7" s="2" t="s">
        <v>579</v>
      </c>
      <c r="E7" s="3">
        <v>45307</v>
      </c>
      <c r="F7" s="3">
        <v>45308</v>
      </c>
      <c r="G7" s="2" t="s">
        <v>27</v>
      </c>
      <c r="H7" s="2" t="s">
        <v>49</v>
      </c>
      <c r="I7" s="4">
        <v>9944</v>
      </c>
      <c r="J7" s="2"/>
      <c r="K7" s="2"/>
      <c r="L7" s="2" t="s">
        <v>569</v>
      </c>
      <c r="M7" s="82"/>
    </row>
    <row r="8" spans="1:13" x14ac:dyDescent="0.3">
      <c r="A8" s="5">
        <v>7</v>
      </c>
      <c r="B8" s="2" t="s">
        <v>323</v>
      </c>
      <c r="C8" s="2" t="s">
        <v>580</v>
      </c>
      <c r="D8" s="2" t="s">
        <v>581</v>
      </c>
      <c r="E8" s="3">
        <v>45307</v>
      </c>
      <c r="F8" s="3">
        <v>45308</v>
      </c>
      <c r="G8" s="2" t="s">
        <v>27</v>
      </c>
      <c r="H8" s="2" t="s">
        <v>49</v>
      </c>
      <c r="I8" s="4">
        <v>50000</v>
      </c>
      <c r="J8" s="2"/>
      <c r="K8" s="2"/>
      <c r="L8" s="2" t="s">
        <v>537</v>
      </c>
      <c r="M8" s="82"/>
    </row>
    <row r="9" spans="1:13" ht="28.8" x14ac:dyDescent="0.3">
      <c r="A9" s="5">
        <v>8</v>
      </c>
      <c r="B9" s="2" t="s">
        <v>582</v>
      </c>
      <c r="C9" s="61" t="s">
        <v>583</v>
      </c>
      <c r="D9" s="2" t="s">
        <v>584</v>
      </c>
      <c r="E9" s="3">
        <v>45307</v>
      </c>
      <c r="F9" s="3">
        <v>45320</v>
      </c>
      <c r="G9" s="2" t="s">
        <v>290</v>
      </c>
      <c r="H9" s="2" t="s">
        <v>537</v>
      </c>
      <c r="I9" s="4">
        <v>9000</v>
      </c>
      <c r="J9" s="2"/>
      <c r="K9" s="2"/>
      <c r="L9" s="2" t="s">
        <v>585</v>
      </c>
      <c r="M9" s="82"/>
    </row>
    <row r="10" spans="1:13" x14ac:dyDescent="0.3">
      <c r="A10" s="5">
        <v>9</v>
      </c>
      <c r="B10" s="2" t="s">
        <v>94</v>
      </c>
      <c r="C10" s="2" t="s">
        <v>589</v>
      </c>
      <c r="D10" s="2" t="s">
        <v>587</v>
      </c>
      <c r="E10" s="3">
        <v>45309</v>
      </c>
      <c r="F10" s="3">
        <v>45307</v>
      </c>
      <c r="G10" s="2" t="s">
        <v>27</v>
      </c>
      <c r="H10" s="2" t="s">
        <v>49</v>
      </c>
      <c r="I10" s="4">
        <v>2450</v>
      </c>
      <c r="J10" s="2"/>
      <c r="K10" s="2"/>
      <c r="L10" s="2" t="s">
        <v>593</v>
      </c>
      <c r="M10" s="82"/>
    </row>
    <row r="11" spans="1:13" x14ac:dyDescent="0.3">
      <c r="A11" s="5">
        <v>10</v>
      </c>
      <c r="B11" s="2" t="s">
        <v>94</v>
      </c>
      <c r="C11" s="40" t="s">
        <v>586</v>
      </c>
      <c r="D11" s="40" t="s">
        <v>588</v>
      </c>
      <c r="E11" s="3">
        <v>45309</v>
      </c>
      <c r="F11" s="3">
        <v>45307</v>
      </c>
      <c r="G11" s="2" t="s">
        <v>27</v>
      </c>
      <c r="H11" s="2" t="s">
        <v>49</v>
      </c>
      <c r="I11" s="27">
        <v>3600</v>
      </c>
      <c r="J11" s="2"/>
      <c r="K11" s="2"/>
      <c r="L11" s="2" t="s">
        <v>593</v>
      </c>
      <c r="M11" s="2"/>
    </row>
    <row r="12" spans="1:13" x14ac:dyDescent="0.3">
      <c r="A12" s="99">
        <v>11</v>
      </c>
      <c r="B12" s="100" t="s">
        <v>590</v>
      </c>
      <c r="C12" s="100" t="s">
        <v>591</v>
      </c>
      <c r="D12" s="100" t="s">
        <v>592</v>
      </c>
      <c r="E12" s="101">
        <v>45309</v>
      </c>
      <c r="F12" s="100"/>
      <c r="G12" s="100" t="s">
        <v>27</v>
      </c>
      <c r="H12" s="100" t="s">
        <v>49</v>
      </c>
      <c r="I12" s="102">
        <v>7470960.4000000004</v>
      </c>
      <c r="J12" s="102">
        <v>5229672.28</v>
      </c>
      <c r="K12" s="103">
        <f>I12-J12</f>
        <v>2241288.12</v>
      </c>
      <c r="L12" s="100" t="s">
        <v>577</v>
      </c>
      <c r="M12" s="102">
        <v>2052273.12</v>
      </c>
    </row>
    <row r="13" spans="1:13" x14ac:dyDescent="0.3">
      <c r="A13" s="5">
        <v>12</v>
      </c>
      <c r="B13" s="2" t="s">
        <v>563</v>
      </c>
      <c r="C13" s="2" t="s">
        <v>594</v>
      </c>
      <c r="D13" s="2" t="s">
        <v>595</v>
      </c>
      <c r="E13" s="3">
        <v>45313</v>
      </c>
      <c r="F13" s="3">
        <v>45314</v>
      </c>
      <c r="G13" s="2" t="s">
        <v>27</v>
      </c>
      <c r="H13" s="2" t="s">
        <v>49</v>
      </c>
      <c r="I13" s="2">
        <v>14153.55</v>
      </c>
      <c r="J13" s="2"/>
      <c r="K13" s="2"/>
      <c r="L13" s="2" t="s">
        <v>577</v>
      </c>
      <c r="M13" s="2"/>
    </row>
    <row r="14" spans="1:13" x14ac:dyDescent="0.3">
      <c r="A14" s="5">
        <v>13</v>
      </c>
      <c r="B14" s="40" t="s">
        <v>599</v>
      </c>
      <c r="C14" s="40" t="s">
        <v>598</v>
      </c>
      <c r="D14" s="40" t="s">
        <v>600</v>
      </c>
      <c r="E14" s="3">
        <v>45320</v>
      </c>
      <c r="F14" s="3">
        <v>45317</v>
      </c>
      <c r="G14" s="2" t="s">
        <v>27</v>
      </c>
      <c r="H14" s="2" t="s">
        <v>49</v>
      </c>
      <c r="I14" s="27">
        <v>7500</v>
      </c>
      <c r="J14" s="2"/>
      <c r="K14" s="2"/>
      <c r="L14" s="2" t="s">
        <v>593</v>
      </c>
      <c r="M14" s="2"/>
    </row>
    <row r="15" spans="1:13" ht="100.8" x14ac:dyDescent="0.3">
      <c r="A15" s="5">
        <v>14</v>
      </c>
      <c r="B15" s="40" t="s">
        <v>484</v>
      </c>
      <c r="C15" s="61" t="s">
        <v>602</v>
      </c>
      <c r="D15" s="40" t="s">
        <v>601</v>
      </c>
      <c r="E15" s="3">
        <v>45321</v>
      </c>
      <c r="F15" s="2"/>
      <c r="G15" s="2" t="s">
        <v>27</v>
      </c>
      <c r="H15" s="2" t="s">
        <v>49</v>
      </c>
      <c r="I15" s="27">
        <v>46800</v>
      </c>
      <c r="J15" s="2"/>
      <c r="K15" s="2"/>
      <c r="L15" s="2" t="s">
        <v>577</v>
      </c>
      <c r="M15" s="2"/>
    </row>
    <row r="16" spans="1:13" x14ac:dyDescent="0.3">
      <c r="A16" s="5">
        <v>15</v>
      </c>
      <c r="B16" s="40" t="s">
        <v>603</v>
      </c>
      <c r="C16" s="40" t="s">
        <v>604</v>
      </c>
      <c r="D16" s="40" t="s">
        <v>605</v>
      </c>
      <c r="E16" s="3">
        <v>45322</v>
      </c>
      <c r="F16" s="2"/>
      <c r="G16" s="2" t="s">
        <v>27</v>
      </c>
      <c r="H16" s="2" t="s">
        <v>49</v>
      </c>
      <c r="I16" s="27">
        <v>8200</v>
      </c>
      <c r="J16" s="2"/>
      <c r="K16" s="2"/>
      <c r="L16" s="40" t="s">
        <v>577</v>
      </c>
      <c r="M16" s="2"/>
    </row>
    <row r="17" spans="1:13" x14ac:dyDescent="0.3">
      <c r="A17" s="5">
        <v>16</v>
      </c>
      <c r="B17" s="2" t="s">
        <v>293</v>
      </c>
      <c r="C17" s="2" t="s">
        <v>607</v>
      </c>
      <c r="D17" s="2" t="s">
        <v>606</v>
      </c>
      <c r="E17" s="3">
        <v>45322</v>
      </c>
      <c r="F17" s="3">
        <v>45313</v>
      </c>
      <c r="G17" s="2" t="s">
        <v>27</v>
      </c>
      <c r="H17" s="2" t="s">
        <v>49</v>
      </c>
      <c r="I17" s="27">
        <v>6500</v>
      </c>
      <c r="J17" s="2"/>
      <c r="K17" s="2"/>
      <c r="L17" s="40" t="s">
        <v>577</v>
      </c>
      <c r="M17" s="2"/>
    </row>
    <row r="18" spans="1:13" x14ac:dyDescent="0.3">
      <c r="A18" s="5">
        <v>17</v>
      </c>
      <c r="B18" s="2" t="s">
        <v>293</v>
      </c>
      <c r="C18" s="40" t="s">
        <v>609</v>
      </c>
      <c r="D18" s="40" t="s">
        <v>608</v>
      </c>
      <c r="E18" s="3">
        <v>45322</v>
      </c>
      <c r="F18" s="3">
        <v>45313</v>
      </c>
      <c r="G18" s="2" t="s">
        <v>27</v>
      </c>
      <c r="H18" s="2" t="s">
        <v>49</v>
      </c>
      <c r="I18" s="27">
        <v>10300</v>
      </c>
      <c r="J18" s="2"/>
      <c r="K18" s="2"/>
      <c r="L18" s="40" t="s">
        <v>577</v>
      </c>
      <c r="M18" s="2"/>
    </row>
    <row r="19" spans="1:13" x14ac:dyDescent="0.3">
      <c r="I19" s="36">
        <f>SUM(I2:I18)</f>
        <v>7785599.96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9F73-3E0B-41E2-9A3D-F789C824DB67}">
  <dimension ref="A1:N26"/>
  <sheetViews>
    <sheetView workbookViewId="0">
      <selection activeCell="B23" sqref="B23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40" customWidth="1"/>
    <col min="4" max="4" width="29.77734375" bestFit="1" customWidth="1"/>
    <col min="5" max="5" width="10.109375" bestFit="1" customWidth="1"/>
    <col min="6" max="6" width="11.6640625" customWidth="1"/>
    <col min="7" max="7" width="11.21875" customWidth="1"/>
    <col min="8" max="8" width="9.44140625" customWidth="1"/>
    <col min="9" max="9" width="14.21875" customWidth="1"/>
    <col min="10" max="10" width="12.44140625" customWidth="1"/>
    <col min="11" max="11" width="14" customWidth="1"/>
    <col min="12" max="12" width="14.44140625" customWidth="1"/>
    <col min="13" max="13" width="18.109375" customWidth="1"/>
    <col min="14" max="14" width="12" customWidth="1"/>
  </cols>
  <sheetData>
    <row r="1" spans="1:14" ht="86.4" x14ac:dyDescent="0.3">
      <c r="A1" s="1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81" t="s">
        <v>518</v>
      </c>
      <c r="K1" s="81" t="s">
        <v>540</v>
      </c>
      <c r="L1" s="1" t="s">
        <v>496</v>
      </c>
      <c r="M1" s="81" t="s">
        <v>641</v>
      </c>
      <c r="N1" s="104" t="s">
        <v>640</v>
      </c>
    </row>
    <row r="2" spans="1:14" x14ac:dyDescent="0.3">
      <c r="A2" s="5">
        <v>1</v>
      </c>
      <c r="B2" s="40" t="s">
        <v>610</v>
      </c>
      <c r="C2" s="40" t="s">
        <v>611</v>
      </c>
      <c r="D2" s="40" t="s">
        <v>612</v>
      </c>
      <c r="E2" s="3">
        <v>45323</v>
      </c>
      <c r="F2" s="3">
        <v>45331</v>
      </c>
      <c r="G2" s="2" t="s">
        <v>27</v>
      </c>
      <c r="H2" s="2" t="s">
        <v>49</v>
      </c>
      <c r="I2" s="27">
        <v>5836</v>
      </c>
      <c r="J2" s="2"/>
      <c r="K2" s="2"/>
      <c r="L2" s="40" t="s">
        <v>577</v>
      </c>
      <c r="M2" s="2"/>
      <c r="N2" s="82"/>
    </row>
    <row r="3" spans="1:14" x14ac:dyDescent="0.3">
      <c r="A3" s="5">
        <v>2</v>
      </c>
      <c r="B3" s="2" t="s">
        <v>293</v>
      </c>
      <c r="C3" s="2" t="s">
        <v>616</v>
      </c>
      <c r="D3" s="2" t="s">
        <v>617</v>
      </c>
      <c r="E3" s="3">
        <v>45328</v>
      </c>
      <c r="F3" s="3">
        <v>45328</v>
      </c>
      <c r="G3" s="2" t="s">
        <v>27</v>
      </c>
      <c r="H3" s="2" t="s">
        <v>49</v>
      </c>
      <c r="I3" s="27">
        <v>24000</v>
      </c>
      <c r="J3" s="2"/>
      <c r="K3" s="2"/>
      <c r="L3" s="2" t="s">
        <v>618</v>
      </c>
      <c r="M3" s="2"/>
      <c r="N3" s="82"/>
    </row>
    <row r="4" spans="1:14" x14ac:dyDescent="0.3">
      <c r="A4" s="94">
        <v>3</v>
      </c>
      <c r="B4" s="41" t="s">
        <v>507</v>
      </c>
      <c r="C4" s="41" t="s">
        <v>619</v>
      </c>
      <c r="D4" s="41" t="s">
        <v>620</v>
      </c>
      <c r="E4" s="41"/>
      <c r="F4" s="41"/>
      <c r="G4" s="41" t="s">
        <v>27</v>
      </c>
      <c r="H4" s="41" t="s">
        <v>49</v>
      </c>
      <c r="I4" s="26">
        <v>3920000</v>
      </c>
      <c r="J4" s="26">
        <v>3136000</v>
      </c>
      <c r="K4" s="95">
        <f>I4-J4</f>
        <v>784000</v>
      </c>
      <c r="L4" s="41" t="s">
        <v>577</v>
      </c>
      <c r="M4" s="41"/>
      <c r="N4" s="105"/>
    </row>
    <row r="5" spans="1:14" x14ac:dyDescent="0.3">
      <c r="A5" s="5">
        <v>4</v>
      </c>
      <c r="B5" s="2" t="s">
        <v>623</v>
      </c>
      <c r="C5" s="2" t="s">
        <v>621</v>
      </c>
      <c r="D5" s="2" t="s">
        <v>622</v>
      </c>
      <c r="E5" s="3">
        <v>45329</v>
      </c>
      <c r="F5" s="3">
        <v>45330</v>
      </c>
      <c r="G5" s="2" t="s">
        <v>27</v>
      </c>
      <c r="H5" s="2" t="s">
        <v>49</v>
      </c>
      <c r="I5" s="27">
        <v>60300</v>
      </c>
      <c r="J5" s="2"/>
      <c r="K5" s="2"/>
      <c r="L5" s="40" t="s">
        <v>577</v>
      </c>
      <c r="M5" s="2"/>
      <c r="N5" s="82" t="s">
        <v>633</v>
      </c>
    </row>
    <row r="6" spans="1:14" x14ac:dyDescent="0.3">
      <c r="A6" s="5">
        <v>5</v>
      </c>
      <c r="B6" s="2" t="s">
        <v>323</v>
      </c>
      <c r="C6" s="2" t="s">
        <v>625</v>
      </c>
      <c r="D6" s="2" t="s">
        <v>624</v>
      </c>
      <c r="E6" s="3">
        <v>45329</v>
      </c>
      <c r="F6" s="3">
        <v>45330</v>
      </c>
      <c r="G6" s="2" t="s">
        <v>27</v>
      </c>
      <c r="H6" s="2" t="s">
        <v>49</v>
      </c>
      <c r="I6" s="27">
        <v>8957</v>
      </c>
      <c r="J6" s="2"/>
      <c r="K6" s="2"/>
      <c r="L6" s="40" t="s">
        <v>577</v>
      </c>
      <c r="M6" s="2"/>
      <c r="N6" s="82"/>
    </row>
    <row r="7" spans="1:14" x14ac:dyDescent="0.3">
      <c r="A7" s="5">
        <v>6</v>
      </c>
      <c r="B7" s="47" t="s">
        <v>628</v>
      </c>
      <c r="C7" s="47" t="s">
        <v>626</v>
      </c>
      <c r="D7" s="47" t="s">
        <v>627</v>
      </c>
      <c r="E7" s="97">
        <v>45331</v>
      </c>
      <c r="F7" s="3">
        <v>45334</v>
      </c>
      <c r="G7" s="2" t="s">
        <v>27</v>
      </c>
      <c r="H7" s="2" t="s">
        <v>49</v>
      </c>
      <c r="I7" s="98">
        <v>24999</v>
      </c>
      <c r="J7" s="96"/>
      <c r="K7" s="96"/>
      <c r="L7" s="77" t="s">
        <v>577</v>
      </c>
      <c r="M7" s="2" t="s">
        <v>643</v>
      </c>
      <c r="N7" s="96"/>
    </row>
    <row r="8" spans="1:14" x14ac:dyDescent="0.3">
      <c r="A8" s="5">
        <v>7</v>
      </c>
      <c r="B8" s="2" t="s">
        <v>293</v>
      </c>
      <c r="C8" s="40" t="s">
        <v>616</v>
      </c>
      <c r="D8" s="40" t="s">
        <v>629</v>
      </c>
      <c r="E8" s="3">
        <v>45335</v>
      </c>
      <c r="F8" s="3">
        <v>45336</v>
      </c>
      <c r="G8" s="2" t="s">
        <v>27</v>
      </c>
      <c r="H8" s="2" t="s">
        <v>49</v>
      </c>
      <c r="I8" s="27">
        <v>24000</v>
      </c>
      <c r="J8" s="2"/>
      <c r="K8" s="2"/>
      <c r="L8" s="40" t="s">
        <v>577</v>
      </c>
      <c r="M8" s="2"/>
      <c r="N8" s="82"/>
    </row>
    <row r="9" spans="1:14" x14ac:dyDescent="0.3">
      <c r="A9" s="5">
        <v>8</v>
      </c>
      <c r="B9" s="40" t="s">
        <v>630</v>
      </c>
      <c r="C9" s="40" t="s">
        <v>631</v>
      </c>
      <c r="D9" s="2" t="s">
        <v>632</v>
      </c>
      <c r="E9" s="3">
        <v>45334</v>
      </c>
      <c r="F9" s="3">
        <v>44977</v>
      </c>
      <c r="G9" s="2" t="s">
        <v>27</v>
      </c>
      <c r="H9" s="2" t="s">
        <v>49</v>
      </c>
      <c r="I9" s="27">
        <v>86400</v>
      </c>
      <c r="J9" s="2"/>
      <c r="K9" s="2"/>
      <c r="L9" s="40" t="s">
        <v>577</v>
      </c>
      <c r="M9" s="2"/>
      <c r="N9" s="82" t="s">
        <v>638</v>
      </c>
    </row>
    <row r="10" spans="1:14" x14ac:dyDescent="0.3">
      <c r="A10" s="5">
        <v>9</v>
      </c>
      <c r="B10" s="2" t="s">
        <v>634</v>
      </c>
      <c r="C10" s="2" t="s">
        <v>635</v>
      </c>
      <c r="D10" s="2" t="s">
        <v>636</v>
      </c>
      <c r="E10" s="3">
        <v>45335</v>
      </c>
      <c r="F10" s="3">
        <v>45336</v>
      </c>
      <c r="G10" s="2" t="s">
        <v>27</v>
      </c>
      <c r="H10" s="2" t="s">
        <v>49</v>
      </c>
      <c r="I10" s="27">
        <v>43827</v>
      </c>
      <c r="J10" s="2"/>
      <c r="K10" s="2"/>
      <c r="L10" s="40" t="s">
        <v>577</v>
      </c>
      <c r="M10" s="2"/>
      <c r="N10" s="82" t="s">
        <v>637</v>
      </c>
    </row>
    <row r="11" spans="1:14" x14ac:dyDescent="0.3">
      <c r="A11" s="5">
        <v>10</v>
      </c>
      <c r="B11" s="2" t="s">
        <v>484</v>
      </c>
      <c r="C11" s="2" t="s">
        <v>642</v>
      </c>
      <c r="D11" s="2" t="s">
        <v>639</v>
      </c>
      <c r="E11" s="3">
        <v>45335</v>
      </c>
      <c r="F11" s="2"/>
      <c r="G11" s="2" t="s">
        <v>27</v>
      </c>
      <c r="H11" s="2" t="s">
        <v>49</v>
      </c>
      <c r="I11" s="27">
        <v>16478</v>
      </c>
      <c r="J11" s="2"/>
      <c r="K11" s="2"/>
      <c r="L11" s="40" t="s">
        <v>577</v>
      </c>
      <c r="M11" s="2"/>
      <c r="N11" s="2"/>
    </row>
    <row r="12" spans="1:14" x14ac:dyDescent="0.3">
      <c r="A12" s="5">
        <v>11</v>
      </c>
      <c r="B12" s="2" t="s">
        <v>563</v>
      </c>
      <c r="C12" s="40" t="s">
        <v>645</v>
      </c>
      <c r="D12" s="40" t="s">
        <v>644</v>
      </c>
      <c r="E12" s="3">
        <v>45336</v>
      </c>
      <c r="F12" s="3">
        <v>45341</v>
      </c>
      <c r="G12" s="40" t="s">
        <v>290</v>
      </c>
      <c r="H12" s="40" t="s">
        <v>537</v>
      </c>
      <c r="I12" s="27">
        <v>7949.01</v>
      </c>
      <c r="J12" s="2"/>
      <c r="K12" s="2"/>
      <c r="L12" s="2" t="s">
        <v>646</v>
      </c>
      <c r="M12" s="2"/>
      <c r="N12" s="2"/>
    </row>
    <row r="13" spans="1:14" x14ac:dyDescent="0.3">
      <c r="A13" s="5">
        <v>12</v>
      </c>
      <c r="B13" s="40" t="s">
        <v>94</v>
      </c>
      <c r="C13" s="40" t="s">
        <v>648</v>
      </c>
      <c r="D13" s="40" t="s">
        <v>647</v>
      </c>
      <c r="E13" s="3">
        <v>45336</v>
      </c>
      <c r="F13" s="3">
        <v>45336</v>
      </c>
      <c r="G13" s="2" t="s">
        <v>27</v>
      </c>
      <c r="H13" s="2" t="s">
        <v>49</v>
      </c>
      <c r="I13" s="27">
        <v>3240</v>
      </c>
      <c r="J13" s="2"/>
      <c r="K13" s="2"/>
      <c r="L13" s="40" t="s">
        <v>577</v>
      </c>
      <c r="M13" s="2"/>
      <c r="N13" s="2"/>
    </row>
    <row r="14" spans="1:14" x14ac:dyDescent="0.3">
      <c r="A14" s="5">
        <v>13</v>
      </c>
      <c r="B14" s="40" t="s">
        <v>436</v>
      </c>
      <c r="C14" s="40" t="s">
        <v>650</v>
      </c>
      <c r="D14" s="40" t="s">
        <v>649</v>
      </c>
      <c r="E14" s="3">
        <v>45338</v>
      </c>
      <c r="F14" s="3">
        <v>45342</v>
      </c>
      <c r="G14" s="40" t="s">
        <v>654</v>
      </c>
      <c r="H14" s="40" t="s">
        <v>317</v>
      </c>
      <c r="I14" s="27">
        <v>28500</v>
      </c>
      <c r="J14" s="2"/>
      <c r="K14" s="2"/>
      <c r="L14" s="40" t="s">
        <v>338</v>
      </c>
      <c r="M14" s="2"/>
      <c r="N14" s="2"/>
    </row>
    <row r="15" spans="1:14" x14ac:dyDescent="0.3">
      <c r="A15" s="5">
        <v>14</v>
      </c>
      <c r="B15" s="40" t="s">
        <v>454</v>
      </c>
      <c r="C15" s="40" t="s">
        <v>651</v>
      </c>
      <c r="D15" s="40" t="s">
        <v>652</v>
      </c>
      <c r="E15" s="3">
        <v>45338</v>
      </c>
      <c r="F15" s="3">
        <v>45338</v>
      </c>
      <c r="G15" s="2" t="s">
        <v>27</v>
      </c>
      <c r="H15" s="2" t="s">
        <v>49</v>
      </c>
      <c r="I15" s="27">
        <v>20000</v>
      </c>
      <c r="J15" s="2"/>
      <c r="K15" s="2"/>
      <c r="L15" s="40" t="s">
        <v>653</v>
      </c>
      <c r="M15" s="2"/>
      <c r="N15" s="2"/>
    </row>
    <row r="16" spans="1:14" x14ac:dyDescent="0.3">
      <c r="A16" s="5">
        <v>15</v>
      </c>
      <c r="B16" s="2" t="s">
        <v>563</v>
      </c>
      <c r="C16" s="40" t="s">
        <v>656</v>
      </c>
      <c r="D16" s="40" t="s">
        <v>655</v>
      </c>
      <c r="E16" s="3">
        <v>45341</v>
      </c>
      <c r="F16" s="3">
        <v>45342</v>
      </c>
      <c r="G16" s="2" t="s">
        <v>27</v>
      </c>
      <c r="H16" s="2" t="s">
        <v>49</v>
      </c>
      <c r="I16" s="27">
        <v>14321.18</v>
      </c>
      <c r="J16" s="2"/>
      <c r="K16" s="2"/>
      <c r="L16" s="40" t="s">
        <v>653</v>
      </c>
      <c r="M16" s="2"/>
      <c r="N16" s="2"/>
    </row>
    <row r="17" spans="1:14" x14ac:dyDescent="0.3">
      <c r="A17" s="5">
        <v>16</v>
      </c>
      <c r="B17" s="40" t="s">
        <v>293</v>
      </c>
      <c r="C17" s="40" t="s">
        <v>657</v>
      </c>
      <c r="D17" s="40" t="s">
        <v>658</v>
      </c>
      <c r="E17" s="3">
        <v>45341</v>
      </c>
      <c r="F17" s="3">
        <v>44976</v>
      </c>
      <c r="G17" s="2" t="s">
        <v>27</v>
      </c>
      <c r="H17" s="2" t="s">
        <v>49</v>
      </c>
      <c r="I17" s="27">
        <v>24000</v>
      </c>
      <c r="J17" s="2"/>
      <c r="K17" s="2"/>
      <c r="L17" s="40" t="s">
        <v>653</v>
      </c>
      <c r="M17" s="2"/>
      <c r="N17" s="2"/>
    </row>
    <row r="18" spans="1:14" x14ac:dyDescent="0.3">
      <c r="A18" s="109">
        <v>17</v>
      </c>
      <c r="B18" s="110" t="s">
        <v>661</v>
      </c>
      <c r="C18" s="110" t="s">
        <v>662</v>
      </c>
      <c r="D18" s="110" t="s">
        <v>659</v>
      </c>
      <c r="E18" s="111">
        <v>45343</v>
      </c>
      <c r="F18" s="110"/>
      <c r="G18" s="110" t="s">
        <v>27</v>
      </c>
      <c r="H18" s="110" t="s">
        <v>49</v>
      </c>
      <c r="I18" s="112">
        <v>4046000</v>
      </c>
      <c r="J18" s="112">
        <v>2832200</v>
      </c>
      <c r="K18" s="113">
        <f>I18-J18-809200</f>
        <v>404600</v>
      </c>
      <c r="L18" s="110" t="s">
        <v>660</v>
      </c>
      <c r="M18" s="110" t="s">
        <v>744</v>
      </c>
      <c r="N18" s="110"/>
    </row>
    <row r="19" spans="1:14" x14ac:dyDescent="0.3">
      <c r="A19" s="5">
        <v>18</v>
      </c>
      <c r="B19" s="40" t="s">
        <v>665</v>
      </c>
      <c r="C19" s="40" t="s">
        <v>664</v>
      </c>
      <c r="D19" s="40" t="s">
        <v>663</v>
      </c>
      <c r="E19" s="3">
        <v>45342</v>
      </c>
      <c r="F19" s="2"/>
      <c r="G19" s="2" t="s">
        <v>27</v>
      </c>
      <c r="H19" s="2" t="s">
        <v>49</v>
      </c>
      <c r="I19" s="27">
        <v>3560</v>
      </c>
      <c r="J19" s="2"/>
      <c r="K19" s="2"/>
      <c r="L19" s="40" t="s">
        <v>666</v>
      </c>
      <c r="M19" s="2"/>
      <c r="N19" s="2"/>
    </row>
    <row r="20" spans="1:14" x14ac:dyDescent="0.3">
      <c r="A20" s="5">
        <v>19</v>
      </c>
      <c r="B20" s="40" t="s">
        <v>471</v>
      </c>
      <c r="C20" s="40" t="s">
        <v>667</v>
      </c>
      <c r="D20" s="40" t="s">
        <v>668</v>
      </c>
      <c r="E20" s="3">
        <v>45342</v>
      </c>
      <c r="F20" s="2"/>
      <c r="G20" s="2" t="s">
        <v>27</v>
      </c>
      <c r="H20" s="2" t="s">
        <v>49</v>
      </c>
      <c r="I20" s="27">
        <v>47320</v>
      </c>
      <c r="J20" s="2"/>
      <c r="K20" s="2"/>
      <c r="L20" s="40" t="s">
        <v>666</v>
      </c>
      <c r="M20" s="2"/>
      <c r="N20" s="2"/>
    </row>
    <row r="21" spans="1:14" x14ac:dyDescent="0.3">
      <c r="A21" s="5">
        <v>20</v>
      </c>
      <c r="B21" s="2" t="s">
        <v>323</v>
      </c>
      <c r="C21" s="40" t="s">
        <v>669</v>
      </c>
      <c r="D21" s="40" t="s">
        <v>670</v>
      </c>
      <c r="E21" s="3">
        <v>45338</v>
      </c>
      <c r="F21" s="2"/>
      <c r="G21" s="2" t="s">
        <v>27</v>
      </c>
      <c r="H21" s="40" t="s">
        <v>671</v>
      </c>
      <c r="I21" s="27">
        <v>6604</v>
      </c>
      <c r="J21" s="2"/>
      <c r="K21" s="2"/>
      <c r="L21" s="40" t="s">
        <v>653</v>
      </c>
      <c r="M21" s="2"/>
      <c r="N21" s="2"/>
    </row>
    <row r="22" spans="1:14" x14ac:dyDescent="0.3">
      <c r="A22" s="94">
        <v>21</v>
      </c>
      <c r="B22" s="41" t="s">
        <v>507</v>
      </c>
      <c r="C22" s="41" t="s">
        <v>672</v>
      </c>
      <c r="D22" s="41" t="s">
        <v>673</v>
      </c>
      <c r="E22" s="106">
        <v>45343</v>
      </c>
      <c r="F22" s="41"/>
      <c r="G22" s="41" t="s">
        <v>27</v>
      </c>
      <c r="H22" s="41" t="s">
        <v>49</v>
      </c>
      <c r="I22" s="26">
        <v>780000</v>
      </c>
      <c r="J22" s="26">
        <v>624000</v>
      </c>
      <c r="K22" s="95">
        <f>I22-J22</f>
        <v>156000</v>
      </c>
      <c r="L22" s="41" t="s">
        <v>660</v>
      </c>
      <c r="M22" s="41"/>
      <c r="N22" s="41"/>
    </row>
    <row r="23" spans="1:14" x14ac:dyDescent="0.3">
      <c r="A23" s="5">
        <v>22</v>
      </c>
      <c r="B23" s="40" t="s">
        <v>674</v>
      </c>
      <c r="C23" s="2" t="s">
        <v>676</v>
      </c>
      <c r="D23" s="40" t="s">
        <v>675</v>
      </c>
      <c r="E23" s="3">
        <v>45343</v>
      </c>
      <c r="F23" s="2"/>
      <c r="G23" s="2" t="s">
        <v>27</v>
      </c>
      <c r="H23" s="2" t="s">
        <v>49</v>
      </c>
      <c r="I23" s="27">
        <v>2659655.1</v>
      </c>
      <c r="J23" s="2"/>
      <c r="K23" s="2"/>
      <c r="L23" s="40" t="s">
        <v>653</v>
      </c>
      <c r="M23" s="2"/>
      <c r="N23" s="2"/>
    </row>
    <row r="24" spans="1:14" x14ac:dyDescent="0.3">
      <c r="A24" s="5">
        <v>23</v>
      </c>
      <c r="B24" s="40" t="s">
        <v>677</v>
      </c>
      <c r="C24" s="40" t="s">
        <v>678</v>
      </c>
      <c r="D24" s="40" t="s">
        <v>679</v>
      </c>
      <c r="E24" s="3">
        <v>45342</v>
      </c>
      <c r="F24" s="2"/>
      <c r="G24" s="2" t="s">
        <v>27</v>
      </c>
      <c r="H24" s="2" t="s">
        <v>49</v>
      </c>
      <c r="I24" s="27">
        <v>15000</v>
      </c>
      <c r="J24" s="2"/>
      <c r="K24" s="2"/>
      <c r="L24" s="40" t="s">
        <v>338</v>
      </c>
      <c r="M24" s="2"/>
      <c r="N24" s="2"/>
    </row>
    <row r="25" spans="1:14" x14ac:dyDescent="0.3">
      <c r="A25" s="5">
        <v>24</v>
      </c>
      <c r="B25" s="2" t="s">
        <v>563</v>
      </c>
      <c r="C25" s="40" t="s">
        <v>656</v>
      </c>
      <c r="D25" s="2" t="s">
        <v>680</v>
      </c>
      <c r="E25" s="3">
        <v>45343</v>
      </c>
      <c r="F25" s="2"/>
      <c r="G25" s="2" t="s">
        <v>27</v>
      </c>
      <c r="H25" s="2" t="s">
        <v>49</v>
      </c>
      <c r="I25" s="27">
        <v>16703.71</v>
      </c>
      <c r="J25" s="2"/>
      <c r="K25" s="2"/>
      <c r="L25" s="40" t="s">
        <v>653</v>
      </c>
      <c r="M25" s="2"/>
      <c r="N25" s="2"/>
    </row>
    <row r="26" spans="1:14" x14ac:dyDescent="0.3">
      <c r="I26" s="115">
        <f>SUM(I2:I25)</f>
        <v>11887650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2901E-EBFB-4C4B-9E22-0AFFDC525535}">
  <dimension ref="A1:N22"/>
  <sheetViews>
    <sheetView topLeftCell="B1" workbookViewId="0">
      <selection activeCell="C14" sqref="C14"/>
    </sheetView>
  </sheetViews>
  <sheetFormatPr defaultRowHeight="14.4" x14ac:dyDescent="0.3"/>
  <cols>
    <col min="1" max="1" width="8.88671875" style="92"/>
    <col min="2" max="2" width="27.6640625" bestFit="1" customWidth="1"/>
    <col min="3" max="3" width="42" style="87" customWidth="1"/>
    <col min="4" max="4" width="23.77734375" customWidth="1"/>
    <col min="5" max="5" width="16.77734375" customWidth="1"/>
    <col min="6" max="6" width="12.88671875" customWidth="1"/>
    <col min="7" max="7" width="14.21875" customWidth="1"/>
    <col min="8" max="8" width="15.88671875" customWidth="1"/>
    <col min="9" max="9" width="13.21875" customWidth="1"/>
    <col min="10" max="10" width="13.77734375" customWidth="1"/>
    <col min="11" max="12" width="12.44140625" customWidth="1"/>
    <col min="13" max="13" width="18.21875" customWidth="1"/>
    <col min="14" max="14" width="21.5546875" customWidth="1"/>
  </cols>
  <sheetData>
    <row r="1" spans="1:14" ht="43.2" x14ac:dyDescent="0.3">
      <c r="A1" s="108" t="s">
        <v>76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  <c r="G1" s="1" t="s">
        <v>7</v>
      </c>
      <c r="H1" s="119" t="s">
        <v>866</v>
      </c>
      <c r="I1" s="1" t="s">
        <v>12</v>
      </c>
      <c r="J1" s="81" t="s">
        <v>518</v>
      </c>
      <c r="K1" s="81" t="s">
        <v>722</v>
      </c>
      <c r="L1" s="1" t="s">
        <v>496</v>
      </c>
      <c r="M1" s="81" t="s">
        <v>641</v>
      </c>
      <c r="N1" s="104" t="s">
        <v>640</v>
      </c>
    </row>
    <row r="2" spans="1:14" x14ac:dyDescent="0.3">
      <c r="A2" s="5">
        <v>1</v>
      </c>
      <c r="B2" s="2" t="s">
        <v>323</v>
      </c>
      <c r="C2" s="61" t="s">
        <v>580</v>
      </c>
      <c r="D2" s="2" t="s">
        <v>681</v>
      </c>
      <c r="E2" s="3">
        <v>45362</v>
      </c>
      <c r="F2" s="2"/>
      <c r="G2" s="2"/>
      <c r="H2" s="2"/>
      <c r="I2" s="4">
        <v>50000</v>
      </c>
      <c r="J2" s="2"/>
      <c r="K2" s="2"/>
      <c r="L2" s="2" t="s">
        <v>537</v>
      </c>
      <c r="M2" s="2"/>
      <c r="N2" s="107" t="s">
        <v>682</v>
      </c>
    </row>
    <row r="3" spans="1:14" x14ac:dyDescent="0.3">
      <c r="A3" s="5">
        <v>2</v>
      </c>
      <c r="B3" s="2" t="s">
        <v>323</v>
      </c>
      <c r="C3" s="61" t="s">
        <v>684</v>
      </c>
      <c r="D3" s="2" t="s">
        <v>683</v>
      </c>
      <c r="E3" s="2" t="s">
        <v>691</v>
      </c>
      <c r="F3" s="3">
        <v>45364</v>
      </c>
      <c r="G3" s="2" t="s">
        <v>27</v>
      </c>
      <c r="H3" s="2" t="s">
        <v>49</v>
      </c>
      <c r="I3" s="4">
        <v>4214</v>
      </c>
      <c r="J3" s="2"/>
      <c r="K3" s="2"/>
      <c r="L3" s="2" t="s">
        <v>569</v>
      </c>
      <c r="M3" s="2" t="s">
        <v>685</v>
      </c>
      <c r="N3" s="2"/>
    </row>
    <row r="4" spans="1:14" x14ac:dyDescent="0.3">
      <c r="A4" s="5">
        <v>3</v>
      </c>
      <c r="B4" s="2" t="s">
        <v>610</v>
      </c>
      <c r="C4" s="61" t="s">
        <v>686</v>
      </c>
      <c r="D4" s="2" t="s">
        <v>687</v>
      </c>
      <c r="E4" s="2"/>
      <c r="F4" s="2"/>
      <c r="G4" s="2" t="s">
        <v>27</v>
      </c>
      <c r="H4" s="2" t="s">
        <v>49</v>
      </c>
      <c r="I4" s="4">
        <v>9915</v>
      </c>
      <c r="J4" s="2"/>
      <c r="K4" s="2"/>
      <c r="L4" s="2" t="s">
        <v>688</v>
      </c>
      <c r="M4" s="2"/>
      <c r="N4" s="2"/>
    </row>
    <row r="5" spans="1:14" x14ac:dyDescent="0.3">
      <c r="A5" s="5">
        <v>4</v>
      </c>
      <c r="B5" s="2" t="s">
        <v>323</v>
      </c>
      <c r="C5" s="61" t="s">
        <v>689</v>
      </c>
      <c r="D5" s="2" t="s">
        <v>690</v>
      </c>
      <c r="E5" s="2" t="s">
        <v>691</v>
      </c>
      <c r="F5" s="3">
        <v>45365</v>
      </c>
      <c r="G5" s="2" t="s">
        <v>27</v>
      </c>
      <c r="H5" s="2" t="s">
        <v>49</v>
      </c>
      <c r="I5" s="4">
        <v>40759</v>
      </c>
      <c r="J5" s="2"/>
      <c r="K5" s="2"/>
      <c r="L5" s="2" t="s">
        <v>688</v>
      </c>
      <c r="M5" s="2"/>
      <c r="N5" s="2"/>
    </row>
    <row r="6" spans="1:14" x14ac:dyDescent="0.3">
      <c r="A6" s="5">
        <v>5</v>
      </c>
      <c r="B6" s="40" t="s">
        <v>693</v>
      </c>
      <c r="C6" s="62" t="s">
        <v>694</v>
      </c>
      <c r="D6" s="40" t="s">
        <v>692</v>
      </c>
      <c r="E6" s="3">
        <v>45366</v>
      </c>
      <c r="F6" s="3">
        <v>45369</v>
      </c>
      <c r="G6" s="2" t="s">
        <v>27</v>
      </c>
      <c r="H6" s="2" t="s">
        <v>49</v>
      </c>
      <c r="I6" s="4">
        <v>49000</v>
      </c>
      <c r="J6" s="2"/>
      <c r="K6" s="2"/>
      <c r="L6" s="40" t="s">
        <v>569</v>
      </c>
      <c r="M6" s="2"/>
      <c r="N6" s="2" t="s">
        <v>783</v>
      </c>
    </row>
    <row r="7" spans="1:14" x14ac:dyDescent="0.3">
      <c r="A7" s="5">
        <v>6</v>
      </c>
      <c r="B7" s="40" t="s">
        <v>282</v>
      </c>
      <c r="C7" s="62" t="s">
        <v>695</v>
      </c>
      <c r="D7" s="40" t="s">
        <v>704</v>
      </c>
      <c r="E7" s="3">
        <v>45366</v>
      </c>
      <c r="F7" s="3">
        <v>45371</v>
      </c>
      <c r="G7" s="2" t="s">
        <v>27</v>
      </c>
      <c r="H7" s="2" t="s">
        <v>49</v>
      </c>
      <c r="I7" s="4">
        <v>7935</v>
      </c>
      <c r="J7" s="2"/>
      <c r="K7" s="2"/>
      <c r="L7" s="40" t="s">
        <v>569</v>
      </c>
      <c r="M7" s="2"/>
      <c r="N7" s="2"/>
    </row>
    <row r="8" spans="1:14" ht="43.2" x14ac:dyDescent="0.3">
      <c r="A8" s="116">
        <v>7</v>
      </c>
      <c r="B8" s="28" t="s">
        <v>697</v>
      </c>
      <c r="C8" s="117" t="s">
        <v>696</v>
      </c>
      <c r="D8" s="28" t="s">
        <v>698</v>
      </c>
      <c r="E8" s="29">
        <v>45366</v>
      </c>
      <c r="F8" s="28"/>
      <c r="G8" s="28" t="s">
        <v>27</v>
      </c>
      <c r="H8" s="28" t="s">
        <v>49</v>
      </c>
      <c r="I8" s="33">
        <v>165000</v>
      </c>
      <c r="J8" s="28"/>
      <c r="K8" s="28"/>
      <c r="L8" s="28" t="s">
        <v>653</v>
      </c>
      <c r="M8" s="28" t="s">
        <v>745</v>
      </c>
      <c r="N8" s="28"/>
    </row>
    <row r="9" spans="1:14" ht="28.8" x14ac:dyDescent="0.3">
      <c r="A9" s="5">
        <v>8</v>
      </c>
      <c r="B9" s="40" t="s">
        <v>700</v>
      </c>
      <c r="C9" s="62" t="s">
        <v>699</v>
      </c>
      <c r="D9" s="40" t="s">
        <v>701</v>
      </c>
      <c r="E9" s="3">
        <v>45370</v>
      </c>
      <c r="F9" s="3">
        <v>45373</v>
      </c>
      <c r="G9" s="2" t="s">
        <v>27</v>
      </c>
      <c r="H9" s="2" t="s">
        <v>49</v>
      </c>
      <c r="I9" s="4">
        <v>46009.45</v>
      </c>
      <c r="J9" s="2"/>
      <c r="K9" s="2"/>
      <c r="L9" s="40" t="s">
        <v>653</v>
      </c>
      <c r="M9" s="2"/>
      <c r="N9" s="2"/>
    </row>
    <row r="10" spans="1:14" x14ac:dyDescent="0.3">
      <c r="A10" s="5">
        <v>9</v>
      </c>
      <c r="B10" s="40" t="s">
        <v>700</v>
      </c>
      <c r="C10" s="61" t="s">
        <v>702</v>
      </c>
      <c r="D10" s="40" t="s">
        <v>703</v>
      </c>
      <c r="E10" s="3">
        <v>45367</v>
      </c>
      <c r="F10" s="3">
        <v>45377</v>
      </c>
      <c r="G10" s="2" t="s">
        <v>27</v>
      </c>
      <c r="H10" s="2" t="s">
        <v>49</v>
      </c>
      <c r="I10" s="4">
        <v>733176.7</v>
      </c>
      <c r="J10" s="2"/>
      <c r="K10" s="2"/>
      <c r="L10" s="40" t="s">
        <v>569</v>
      </c>
      <c r="M10" s="2"/>
      <c r="N10" s="2"/>
    </row>
    <row r="11" spans="1:14" x14ac:dyDescent="0.3">
      <c r="A11" s="5">
        <v>10</v>
      </c>
      <c r="B11" s="40" t="s">
        <v>489</v>
      </c>
      <c r="C11" s="61" t="s">
        <v>706</v>
      </c>
      <c r="D11" s="40" t="s">
        <v>705</v>
      </c>
      <c r="E11" s="3">
        <v>45370</v>
      </c>
      <c r="F11" s="3">
        <v>45372</v>
      </c>
      <c r="G11" s="40" t="s">
        <v>290</v>
      </c>
      <c r="H11" s="40" t="s">
        <v>537</v>
      </c>
      <c r="I11" s="4">
        <v>9675.33</v>
      </c>
      <c r="J11" s="2"/>
      <c r="K11" s="2"/>
      <c r="L11" s="40" t="s">
        <v>719</v>
      </c>
      <c r="M11" s="2"/>
      <c r="N11" s="2"/>
    </row>
    <row r="12" spans="1:14" ht="43.2" x14ac:dyDescent="0.3">
      <c r="A12" s="5">
        <v>11</v>
      </c>
      <c r="B12" s="40" t="s">
        <v>293</v>
      </c>
      <c r="C12" s="61" t="s">
        <v>707</v>
      </c>
      <c r="D12" s="40" t="s">
        <v>708</v>
      </c>
      <c r="E12" s="2"/>
      <c r="F12" s="2"/>
      <c r="G12" s="2" t="s">
        <v>27</v>
      </c>
      <c r="H12" s="2" t="s">
        <v>49</v>
      </c>
      <c r="I12" s="4">
        <v>85500</v>
      </c>
      <c r="J12" s="2"/>
      <c r="K12" s="2"/>
      <c r="L12" s="2" t="s">
        <v>688</v>
      </c>
      <c r="M12" s="2"/>
      <c r="N12" s="2"/>
    </row>
    <row r="13" spans="1:14" x14ac:dyDescent="0.3">
      <c r="A13" s="5">
        <v>12</v>
      </c>
      <c r="B13" s="40" t="s">
        <v>323</v>
      </c>
      <c r="C13" s="61" t="s">
        <v>709</v>
      </c>
      <c r="D13" s="40" t="s">
        <v>710</v>
      </c>
      <c r="E13" s="3">
        <v>45373</v>
      </c>
      <c r="F13" s="3">
        <v>45374</v>
      </c>
      <c r="G13" s="2" t="s">
        <v>27</v>
      </c>
      <c r="H13" s="2" t="s">
        <v>49</v>
      </c>
      <c r="I13" s="4">
        <v>32171</v>
      </c>
      <c r="J13" s="2"/>
      <c r="K13" s="2"/>
      <c r="L13" s="2" t="s">
        <v>688</v>
      </c>
      <c r="M13" s="2"/>
      <c r="N13" s="2"/>
    </row>
    <row r="14" spans="1:14" ht="43.2" x14ac:dyDescent="0.3">
      <c r="A14" s="5">
        <v>13</v>
      </c>
      <c r="B14" s="40" t="s">
        <v>484</v>
      </c>
      <c r="C14" s="61" t="s">
        <v>712</v>
      </c>
      <c r="D14" s="2" t="s">
        <v>711</v>
      </c>
      <c r="E14" s="3">
        <v>45372</v>
      </c>
      <c r="F14" s="3">
        <v>45377</v>
      </c>
      <c r="G14" s="40" t="s">
        <v>290</v>
      </c>
      <c r="H14" s="40" t="s">
        <v>537</v>
      </c>
      <c r="I14" s="4">
        <v>3750</v>
      </c>
      <c r="J14" s="2"/>
      <c r="K14" s="2"/>
      <c r="L14" s="40" t="s">
        <v>719</v>
      </c>
      <c r="M14" s="2"/>
      <c r="N14" s="2"/>
    </row>
    <row r="15" spans="1:14" ht="28.8" x14ac:dyDescent="0.3">
      <c r="A15" s="5">
        <v>14</v>
      </c>
      <c r="B15" s="40" t="s">
        <v>454</v>
      </c>
      <c r="C15" s="61" t="s">
        <v>713</v>
      </c>
      <c r="D15" s="40" t="s">
        <v>714</v>
      </c>
      <c r="E15" s="3">
        <v>45372</v>
      </c>
      <c r="F15" s="3">
        <v>45372</v>
      </c>
      <c r="G15" s="2" t="s">
        <v>27</v>
      </c>
      <c r="H15" s="2" t="s">
        <v>49</v>
      </c>
      <c r="I15" s="4">
        <v>16000</v>
      </c>
      <c r="J15" s="2"/>
      <c r="K15" s="2"/>
      <c r="L15" s="2" t="s">
        <v>688</v>
      </c>
      <c r="M15" s="2"/>
      <c r="N15" s="2"/>
    </row>
    <row r="16" spans="1:14" x14ac:dyDescent="0.3">
      <c r="A16" s="5">
        <v>15</v>
      </c>
      <c r="B16" s="40" t="s">
        <v>489</v>
      </c>
      <c r="C16" s="61" t="s">
        <v>715</v>
      </c>
      <c r="D16" s="40" t="s">
        <v>716</v>
      </c>
      <c r="E16" s="3">
        <v>45376</v>
      </c>
      <c r="F16" s="3">
        <v>45377</v>
      </c>
      <c r="G16" s="2" t="s">
        <v>27</v>
      </c>
      <c r="H16" s="2" t="s">
        <v>49</v>
      </c>
      <c r="I16" s="4">
        <v>22251.759999999998</v>
      </c>
      <c r="J16" s="2"/>
      <c r="K16" s="2"/>
      <c r="L16" s="40" t="s">
        <v>653</v>
      </c>
      <c r="M16" s="2"/>
      <c r="N16" s="2"/>
    </row>
    <row r="17" spans="1:14" x14ac:dyDescent="0.3">
      <c r="A17" s="5">
        <v>16</v>
      </c>
      <c r="B17" s="40" t="s">
        <v>94</v>
      </c>
      <c r="C17" s="61" t="s">
        <v>718</v>
      </c>
      <c r="D17" s="40" t="s">
        <v>717</v>
      </c>
      <c r="E17" s="3">
        <v>45377</v>
      </c>
      <c r="F17" s="3">
        <v>45376</v>
      </c>
      <c r="G17" s="40" t="s">
        <v>290</v>
      </c>
      <c r="H17" s="40" t="s">
        <v>537</v>
      </c>
      <c r="I17" s="4">
        <v>1080</v>
      </c>
      <c r="J17" s="2"/>
      <c r="K17" s="2"/>
      <c r="L17" s="40" t="s">
        <v>719</v>
      </c>
      <c r="M17" s="2"/>
      <c r="N17" s="2"/>
    </row>
    <row r="18" spans="1:14" x14ac:dyDescent="0.3">
      <c r="A18" s="5">
        <v>17</v>
      </c>
      <c r="B18" s="40" t="s">
        <v>454</v>
      </c>
      <c r="C18" s="61" t="s">
        <v>720</v>
      </c>
      <c r="D18" s="2" t="s">
        <v>721</v>
      </c>
      <c r="E18" s="3">
        <v>45378</v>
      </c>
      <c r="F18" s="2"/>
      <c r="G18" s="2"/>
      <c r="H18" s="2"/>
      <c r="I18" s="4">
        <v>35999.919999999998</v>
      </c>
      <c r="J18" s="2"/>
      <c r="K18" s="2"/>
      <c r="L18" s="2"/>
      <c r="M18" s="2"/>
      <c r="N18" s="2"/>
    </row>
    <row r="19" spans="1:14" ht="28.8" x14ac:dyDescent="0.3">
      <c r="A19" s="5">
        <v>18</v>
      </c>
      <c r="B19" s="40" t="s">
        <v>94</v>
      </c>
      <c r="C19" s="61" t="s">
        <v>723</v>
      </c>
      <c r="D19" s="40" t="s">
        <v>724</v>
      </c>
      <c r="E19" s="3">
        <v>45380</v>
      </c>
      <c r="F19" s="3">
        <v>45379</v>
      </c>
      <c r="G19" s="2" t="s">
        <v>27</v>
      </c>
      <c r="H19" s="2" t="s">
        <v>49</v>
      </c>
      <c r="I19" s="4">
        <v>3600</v>
      </c>
      <c r="J19" s="2"/>
      <c r="K19" s="2"/>
      <c r="L19" s="2" t="s">
        <v>49</v>
      </c>
      <c r="M19" s="2"/>
      <c r="N19" s="2"/>
    </row>
    <row r="20" spans="1:14" x14ac:dyDescent="0.3">
      <c r="A20" s="5">
        <v>19</v>
      </c>
      <c r="B20" s="40" t="s">
        <v>323</v>
      </c>
      <c r="C20" s="61" t="s">
        <v>725</v>
      </c>
      <c r="D20" s="40" t="s">
        <v>726</v>
      </c>
      <c r="E20" s="3">
        <v>45379</v>
      </c>
      <c r="F20" s="3">
        <v>45379</v>
      </c>
      <c r="G20" s="2" t="s">
        <v>27</v>
      </c>
      <c r="H20" s="2" t="s">
        <v>49</v>
      </c>
      <c r="I20" s="4">
        <v>12690</v>
      </c>
      <c r="J20" s="2"/>
      <c r="K20" s="2"/>
      <c r="L20" s="2" t="s">
        <v>688</v>
      </c>
      <c r="M20" s="2" t="s">
        <v>727</v>
      </c>
      <c r="N20" s="2"/>
    </row>
    <row r="21" spans="1:14" ht="28.8" x14ac:dyDescent="0.3">
      <c r="A21" s="5">
        <v>20</v>
      </c>
      <c r="B21" s="62" t="s">
        <v>729</v>
      </c>
      <c r="C21" s="61" t="s">
        <v>728</v>
      </c>
      <c r="D21" s="40" t="s">
        <v>730</v>
      </c>
      <c r="E21" s="3">
        <v>45380</v>
      </c>
      <c r="F21" s="2"/>
      <c r="G21" s="2" t="s">
        <v>27</v>
      </c>
      <c r="H21" s="2" t="s">
        <v>49</v>
      </c>
      <c r="I21" s="4">
        <v>227000</v>
      </c>
      <c r="J21" s="2"/>
      <c r="K21" s="2"/>
      <c r="L21" s="40" t="s">
        <v>653</v>
      </c>
      <c r="M21" s="2"/>
      <c r="N21" s="2"/>
    </row>
    <row r="22" spans="1:14" x14ac:dyDescent="0.3">
      <c r="I22" s="7">
        <f>SUM(I2:I21)</f>
        <v>1555727.16</v>
      </c>
    </row>
  </sheetData>
  <hyperlinks>
    <hyperlink ref="N2" r:id="rId1" xr:uid="{C5D842FE-4B90-4239-BA66-B1ECBA5395F6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июль 2023</vt:lpstr>
      <vt:lpstr>август 2023</vt:lpstr>
      <vt:lpstr>сентябрь 2023</vt:lpstr>
      <vt:lpstr>октябрь 2023</vt:lpstr>
      <vt:lpstr>ноябрь 2023</vt:lpstr>
      <vt:lpstr>декабрь 2023</vt:lpstr>
      <vt:lpstr>январь 2024</vt:lpstr>
      <vt:lpstr>февраль 2024</vt:lpstr>
      <vt:lpstr>Март 2024</vt:lpstr>
      <vt:lpstr>апрель 2024</vt:lpstr>
      <vt:lpstr>май 2024</vt:lpstr>
      <vt:lpstr>июнь 2024</vt:lpstr>
      <vt:lpstr>июль 2024</vt:lpstr>
      <vt:lpstr>август 2024</vt:lpstr>
      <vt:lpstr>Сентябрь 2024</vt:lpstr>
      <vt:lpstr>Октябрь 2024</vt:lpstr>
      <vt:lpstr>Ноябрь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2023-12-04T07:31:37Z</cp:lastPrinted>
  <dcterms:created xsi:type="dcterms:W3CDTF">2023-07-10T17:44:35Z</dcterms:created>
  <dcterms:modified xsi:type="dcterms:W3CDTF">2024-12-10T06:23:24Z</dcterms:modified>
</cp:coreProperties>
</file>