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ЖД пути Коломна\Замена ЖД пути и стрелочных переводов\"/>
    </mc:Choice>
  </mc:AlternateContent>
  <xr:revisionPtr revIDLastSave="0" documentId="8_{399C9B71-A193-4B52-8482-CAC635193B7B}" xr6:coauthVersionLast="47" xr6:coauthVersionMax="47" xr10:uidLastSave="{00000000-0000-0000-0000-000000000000}"/>
  <bookViews>
    <workbookView xWindow="28680" yWindow="-120" windowWidth="29040" windowHeight="15720" xr2:uid="{B641AAE1-9B67-448F-A545-E83A87C7FFA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K13" i="1" s="1"/>
  <c r="D12" i="1"/>
  <c r="F10" i="1"/>
  <c r="G10" i="1" s="1"/>
  <c r="L10" i="1" s="1"/>
  <c r="F7" i="1"/>
  <c r="F6" i="1"/>
  <c r="K6" i="1" s="1"/>
  <c r="K10" i="1" l="1"/>
  <c r="G6" i="1"/>
  <c r="L6" i="1" s="1"/>
  <c r="K7" i="1"/>
  <c r="G7" i="1"/>
  <c r="L7" i="1" s="1"/>
  <c r="G13" i="1"/>
  <c r="L13" i="1" s="1"/>
</calcChain>
</file>

<file path=xl/sharedStrings.xml><?xml version="1.0" encoding="utf-8"?>
<sst xmlns="http://schemas.openxmlformats.org/spreadsheetml/2006/main" count="49" uniqueCount="41">
  <si>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</si>
  <si>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</si>
  <si>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</si>
  <si>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</si>
  <si>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</si>
  <si>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</si>
  <si>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</si>
  <si>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</si>
  <si>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</si>
  <si>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</si>
  <si>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</si>
  <si>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</si>
  <si>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</si>
  <si>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1</t>
  </si>
  <si>
    <t>шт.</t>
  </si>
  <si>
    <t>к-т</t>
  </si>
  <si>
    <t>7</t>
  </si>
  <si>
    <t>8</t>
  </si>
  <si>
    <t>т</t>
  </si>
  <si>
    <t>9</t>
  </si>
  <si>
    <t>10</t>
  </si>
  <si>
    <t>11</t>
  </si>
  <si>
    <t>компл.</t>
  </si>
  <si>
    <t>шт</t>
  </si>
  <si>
    <t>Комплект шпал композитных для эпюры стрелочного перевода 1/7</t>
  </si>
  <si>
    <t>Укладка стрелочного перевода 1/7 со скреплениями (комплект)</t>
  </si>
  <si>
    <t>Установка переводного механизма (флюгарки)</t>
  </si>
  <si>
    <t>Шпала железобетонная, Ш1 1-й сорт, в комплекте со скреплением КБ-65</t>
  </si>
  <si>
    <t>Рельс новый 12,5 м РП65 ДТ350</t>
  </si>
  <si>
    <t>Монтаж стыковочных накладок Р-65 (6-ти отверстных)</t>
  </si>
  <si>
    <t>Накладка 6-дырная Р65</t>
  </si>
  <si>
    <t>Болт стыковой в сборе</t>
  </si>
  <si>
    <t>Лист стальной 3мм</t>
  </si>
  <si>
    <t>кг</t>
  </si>
  <si>
    <t>Уголок 50х50х4мм</t>
  </si>
  <si>
    <t>Установка упора Р65</t>
  </si>
  <si>
    <t>2</t>
  </si>
  <si>
    <t>3</t>
  </si>
  <si>
    <t>4</t>
  </si>
  <si>
    <t>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</si>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</sst>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</cellStyleXfs>
  <cellXfs count="26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right" vertical="center" wrapText="1"/>
    </xf>
    <xf numFmtId="0" fontId="3" fillId="0" borderId="0" xfId="1" applyFont="1" applyAlignment="1">
      <alignment wrapText="1"/>
    </xf>
    <xf numFmtId="0" fontId="3" fillId="0" borderId="0" xfId="1" applyFont="1"/>
    <xf numFmtId="0" fontId="2" fillId="2" borderId="1" xfId="1" applyFont="1" applyFill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 wrapText="1"/>
    </xf>
    <xf numFmtId="164" fontId="2" fillId="2" borderId="1" xfId="2" applyNumberFormat="1" applyFont="1" applyFill="1" applyBorder="1" applyAlignment="1">
      <alignment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43" fontId="5" fillId="3" borderId="1" xfId="2" applyFont="1" applyFill="1" applyBorder="1" applyAlignment="1">
      <alignment horizontal="center" vertical="center"/>
    </xf>
    <xf numFmtId="43" fontId="5" fillId="3" borderId="1" xfId="2" applyFont="1" applyFill="1" applyBorder="1" applyAlignment="1">
      <alignment vertical="center"/>
    </xf>
    <xf numFmtId="43" fontId="6" fillId="3" borderId="1" xfId="2" applyFont="1" applyFill="1" applyBorder="1" applyAlignment="1">
      <alignment horizontal="center" vertical="center" wrapText="1"/>
    </xf>
    <xf numFmtId="43" fontId="5" fillId="3" borderId="1" xfId="2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4" applyFont="1" applyFill="1" applyBorder="1" applyAlignment="1">
      <alignment horizontal="left" vertical="center" wrapText="1"/>
    </xf>
    <xf numFmtId="2" fontId="5" fillId="3" borderId="1" xfId="2" applyNumberFormat="1" applyFont="1" applyFill="1" applyBorder="1" applyAlignment="1">
      <alignment horizontal="right" vertical="center" wrapText="1"/>
    </xf>
    <xf numFmtId="2" fontId="3" fillId="0" borderId="0" xfId="1" applyNumberFormat="1" applyFont="1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164" fontId="3" fillId="0" borderId="0" xfId="2" applyNumberFormat="1" applyFont="1"/>
    <xf numFmtId="166" fontId="3" fillId="0" borderId="0" xfId="1" applyNumberFormat="1" applyFont="1"/>
    <xf numFmtId="166" fontId="3" fillId="0" borderId="0" xfId="1" applyNumberFormat="1" applyFont="1" applyAlignment="1">
      <alignment wrapText="1"/>
    </xf>
  </cellXfs>
  <cellStyles count="5">
    <cellStyle name="ЛокСмМТСН" xfId="3" xr:uid="{5B7CFDE2-0F60-4523-8647-0691E0A66D54}"/>
    <cellStyle name="Обычный" xfId="0" builtinId="0"/>
    <cellStyle name="Обычный 2 2" xfId="4" xr:uid="{C327A48D-8A01-495C-9CD7-5D9C3A169A9B}"/>
    <cellStyle name="Обычный 9" xfId="1" xr:uid="{A9D67688-17D1-4688-BB96-5E39C9721AEB}"/>
    <cellStyle name="Финансовый 5" xfId="2" xr:uid="{BB2648D6-B346-4D5E-9ADB-F9F4C893F9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5D8CC-F3F5-47E0-8B38-A74492C441B3}">
  <dimension ref="A1:N22"/>
  <sheetViews>
    <sheetView tabSelected="1" workbookViewId="0">
      <selection activeCell="E9" sqref="E9"/>
    </sheetView>
  </sheetViews>
  <sheetFormatPr defaultColWidth="8.88671875" defaultRowHeight="14.4" outlineLevelCol="1" x14ac:dyDescent="0.3"/>
  <cols>
    <col min="1" max="1" width="12" style="5" bestFit="1" customWidth="1"/>
    <col min="2" max="2" width="78.33203125" style="5" customWidth="1"/>
    <col min="3" max="3" width="9.33203125" style="21" customWidth="1"/>
    <col min="4" max="4" width="10.109375" style="22" bestFit="1" customWidth="1"/>
    <col min="5" max="5" width="15.109375" style="5" customWidth="1" outlineLevel="1"/>
    <col min="6" max="6" width="16" style="5" customWidth="1" outlineLevel="1"/>
    <col min="7" max="7" width="17.109375" style="23" customWidth="1" outlineLevel="1"/>
    <col min="8" max="8" width="16.109375" style="23" customWidth="1" outlineLevel="1"/>
    <col min="9" max="12" width="16.109375" style="5" customWidth="1" outlineLevel="1"/>
    <col min="13" max="13" width="20.33203125" style="4" customWidth="1"/>
    <col min="14" max="16384" width="8.88671875" style="5"/>
  </cols>
  <sheetData>
    <row r="1" spans="1:14" ht="14.4" customHeight="1" x14ac:dyDescent="0.3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/>
      <c r="G1" s="2"/>
      <c r="H1" s="2"/>
      <c r="I1" s="2"/>
      <c r="J1" s="2"/>
      <c r="K1" s="2"/>
      <c r="L1" s="2"/>
    </row>
    <row r="2" spans="1:14" ht="14.4" customHeight="1" x14ac:dyDescent="0.3">
      <c r="A2" s="1"/>
      <c r="B2" s="2"/>
      <c r="C2" s="2"/>
      <c r="D2" s="3"/>
      <c r="E2" s="2"/>
      <c r="F2" s="2"/>
      <c r="G2" s="2"/>
      <c r="H2" s="2"/>
      <c r="I2" s="2"/>
      <c r="J2" s="2"/>
      <c r="K2" s="2"/>
      <c r="L2" s="2"/>
    </row>
    <row r="3" spans="1:14" ht="27.75" customHeight="1" x14ac:dyDescent="0.3">
      <c r="A3" s="1"/>
      <c r="B3" s="2"/>
      <c r="C3" s="2"/>
      <c r="D3" s="3"/>
      <c r="E3" s="2" t="s">
        <v>5</v>
      </c>
      <c r="F3" s="2"/>
      <c r="G3" s="2"/>
      <c r="H3" s="2" t="s">
        <v>6</v>
      </c>
      <c r="I3" s="2"/>
      <c r="J3" s="2"/>
      <c r="K3" s="6" t="s">
        <v>7</v>
      </c>
      <c r="L3" s="6"/>
    </row>
    <row r="4" spans="1:14" ht="56.1" customHeight="1" x14ac:dyDescent="0.3">
      <c r="A4" s="1"/>
      <c r="B4" s="2"/>
      <c r="C4" s="2"/>
      <c r="D4" s="3"/>
      <c r="E4" s="7" t="s">
        <v>8</v>
      </c>
      <c r="F4" s="7" t="s">
        <v>9</v>
      </c>
      <c r="G4" s="8" t="s">
        <v>10</v>
      </c>
      <c r="H4" s="7" t="s">
        <v>8</v>
      </c>
      <c r="I4" s="7" t="s">
        <v>9</v>
      </c>
      <c r="J4" s="8" t="s">
        <v>10</v>
      </c>
      <c r="K4" s="7" t="s">
        <v>11</v>
      </c>
      <c r="L4" s="7" t="s">
        <v>12</v>
      </c>
    </row>
    <row r="5" spans="1:14" ht="19.2" customHeight="1" x14ac:dyDescent="0.3">
      <c r="A5" s="9" t="s">
        <v>13</v>
      </c>
      <c r="B5" s="18" t="s">
        <v>24</v>
      </c>
      <c r="C5" s="10" t="s">
        <v>23</v>
      </c>
      <c r="D5" s="11">
        <v>46</v>
      </c>
      <c r="E5" s="12"/>
      <c r="F5" s="13"/>
      <c r="G5" s="13"/>
      <c r="H5" s="14">
        <v>1195500</v>
      </c>
      <c r="I5" s="13"/>
      <c r="J5" s="13"/>
      <c r="K5" s="15"/>
      <c r="L5" s="13"/>
    </row>
    <row r="6" spans="1:14" ht="19.5" customHeight="1" x14ac:dyDescent="0.3">
      <c r="A6" s="9" t="s">
        <v>36</v>
      </c>
      <c r="B6" s="18" t="s">
        <v>25</v>
      </c>
      <c r="C6" s="10" t="s">
        <v>18</v>
      </c>
      <c r="D6" s="11">
        <v>9.5</v>
      </c>
      <c r="E6" s="15">
        <v>10921.25</v>
      </c>
      <c r="F6" s="13">
        <f>ROUND(E6*D6,2)</f>
        <v>103751.88</v>
      </c>
      <c r="G6" s="13">
        <f t="shared" ref="G6" si="0">ROUND(F6*1.2,2)</f>
        <v>124502.26</v>
      </c>
      <c r="H6" s="14">
        <v>2650000</v>
      </c>
      <c r="I6" s="13"/>
      <c r="J6" s="13"/>
      <c r="K6" s="15">
        <f t="shared" ref="K6:L10" si="1">F6+I6</f>
        <v>103751.88</v>
      </c>
      <c r="L6" s="13">
        <f t="shared" si="1"/>
        <v>124502.26</v>
      </c>
    </row>
    <row r="7" spans="1:14" ht="19.5" customHeight="1" x14ac:dyDescent="0.3">
      <c r="A7" s="9" t="s">
        <v>37</v>
      </c>
      <c r="B7" s="18" t="s">
        <v>26</v>
      </c>
      <c r="C7" s="10" t="s">
        <v>22</v>
      </c>
      <c r="D7" s="11">
        <v>1</v>
      </c>
      <c r="E7" s="15">
        <v>12480</v>
      </c>
      <c r="F7" s="13">
        <f>ROUND(E7*D7,2)</f>
        <v>12480</v>
      </c>
      <c r="G7" s="13">
        <f>ROUND(F7*1.2,2)</f>
        <v>14976</v>
      </c>
      <c r="H7" s="14">
        <v>112000</v>
      </c>
      <c r="I7" s="13"/>
      <c r="J7" s="13"/>
      <c r="K7" s="15">
        <f t="shared" si="1"/>
        <v>12480</v>
      </c>
      <c r="L7" s="13">
        <f t="shared" si="1"/>
        <v>14976</v>
      </c>
    </row>
    <row r="8" spans="1:14" ht="18" customHeight="1" x14ac:dyDescent="0.3">
      <c r="A8" s="9" t="s">
        <v>38</v>
      </c>
      <c r="B8" s="16" t="s">
        <v>27</v>
      </c>
      <c r="C8" s="17" t="s">
        <v>14</v>
      </c>
      <c r="D8" s="19">
        <v>270</v>
      </c>
      <c r="E8" s="15"/>
      <c r="F8" s="13"/>
      <c r="G8" s="13"/>
      <c r="H8" s="13">
        <v>11500</v>
      </c>
      <c r="I8" s="13"/>
      <c r="J8" s="13"/>
      <c r="K8" s="15"/>
      <c r="L8" s="13"/>
    </row>
    <row r="9" spans="1:14" ht="18" customHeight="1" x14ac:dyDescent="0.3">
      <c r="A9" s="9" t="s">
        <v>39</v>
      </c>
      <c r="B9" s="16" t="s">
        <v>28</v>
      </c>
      <c r="C9" s="17" t="s">
        <v>14</v>
      </c>
      <c r="D9" s="19">
        <v>24</v>
      </c>
      <c r="E9" s="15"/>
      <c r="F9" s="13"/>
      <c r="G9" s="13"/>
      <c r="H9" s="13">
        <v>132000</v>
      </c>
      <c r="I9" s="13"/>
      <c r="J9" s="13"/>
      <c r="K9" s="15"/>
      <c r="L9" s="13"/>
    </row>
    <row r="10" spans="1:14" ht="22.5" customHeight="1" x14ac:dyDescent="0.3">
      <c r="A10" s="9" t="s">
        <v>40</v>
      </c>
      <c r="B10" s="18" t="s">
        <v>29</v>
      </c>
      <c r="C10" s="10" t="s">
        <v>15</v>
      </c>
      <c r="D10" s="11">
        <v>32</v>
      </c>
      <c r="E10" s="12">
        <v>1324</v>
      </c>
      <c r="F10" s="13">
        <f>ROUND(E10*D10,2)</f>
        <v>42368</v>
      </c>
      <c r="G10" s="13">
        <f t="shared" ref="G10" si="2">ROUND(F10*1.2,2)</f>
        <v>50841.599999999999</v>
      </c>
      <c r="H10" s="14">
        <v>13900</v>
      </c>
      <c r="I10" s="13"/>
      <c r="J10" s="13"/>
      <c r="K10" s="15">
        <f t="shared" si="1"/>
        <v>42368</v>
      </c>
      <c r="L10" s="13">
        <f t="shared" si="1"/>
        <v>50841.599999999999</v>
      </c>
    </row>
    <row r="11" spans="1:14" ht="18" customHeight="1" x14ac:dyDescent="0.3">
      <c r="A11" s="9" t="s">
        <v>16</v>
      </c>
      <c r="B11" s="18" t="s">
        <v>30</v>
      </c>
      <c r="C11" s="10" t="s">
        <v>22</v>
      </c>
      <c r="D11" s="11">
        <v>32</v>
      </c>
      <c r="E11" s="12"/>
      <c r="F11" s="13"/>
      <c r="G11" s="13"/>
      <c r="H11" s="15">
        <v>11070</v>
      </c>
      <c r="I11" s="13"/>
      <c r="J11" s="13"/>
      <c r="K11" s="15"/>
      <c r="L11" s="13"/>
    </row>
    <row r="12" spans="1:14" ht="17.399999999999999" customHeight="1" x14ac:dyDescent="0.3">
      <c r="A12" s="9" t="s">
        <v>17</v>
      </c>
      <c r="B12" s="16" t="s">
        <v>31</v>
      </c>
      <c r="C12" s="17" t="s">
        <v>14</v>
      </c>
      <c r="D12" s="19">
        <f>D11*6</f>
        <v>192</v>
      </c>
      <c r="E12" s="15"/>
      <c r="F12" s="13"/>
      <c r="G12" s="13"/>
      <c r="H12" s="13">
        <v>138</v>
      </c>
      <c r="I12" s="13"/>
      <c r="J12" s="13"/>
      <c r="K12" s="15"/>
      <c r="L12" s="13"/>
    </row>
    <row r="13" spans="1:14" ht="18" customHeight="1" x14ac:dyDescent="0.3">
      <c r="A13" s="9" t="s">
        <v>19</v>
      </c>
      <c r="B13" s="16" t="s">
        <v>35</v>
      </c>
      <c r="C13" s="17" t="s">
        <v>22</v>
      </c>
      <c r="D13" s="19">
        <v>1</v>
      </c>
      <c r="E13" s="15">
        <v>105598.29</v>
      </c>
      <c r="F13" s="13">
        <f>ROUND(E13*D13,2)</f>
        <v>105598.29</v>
      </c>
      <c r="G13" s="13">
        <f t="shared" ref="G13" si="3">ROUND(F13*1.2,2)</f>
        <v>126717.95</v>
      </c>
      <c r="H13" s="14">
        <v>125000</v>
      </c>
      <c r="I13" s="13"/>
      <c r="J13" s="13"/>
      <c r="K13" s="15">
        <f t="shared" ref="K13:L13" si="4">F13+I13</f>
        <v>105598.29</v>
      </c>
      <c r="L13" s="13">
        <f t="shared" si="4"/>
        <v>126717.95</v>
      </c>
    </row>
    <row r="14" spans="1:14" ht="18" customHeight="1" x14ac:dyDescent="0.3">
      <c r="A14" s="9" t="s">
        <v>20</v>
      </c>
      <c r="B14" s="16" t="s">
        <v>32</v>
      </c>
      <c r="C14" s="17" t="s">
        <v>33</v>
      </c>
      <c r="D14" s="19">
        <v>749.5</v>
      </c>
      <c r="E14" s="15"/>
      <c r="F14" s="13"/>
      <c r="G14" s="13"/>
      <c r="H14" s="13">
        <v>68</v>
      </c>
      <c r="I14" s="13"/>
      <c r="J14" s="13"/>
      <c r="K14" s="15"/>
      <c r="L14" s="13"/>
      <c r="N14" s="20"/>
    </row>
    <row r="15" spans="1:14" ht="18" customHeight="1" x14ac:dyDescent="0.3">
      <c r="A15" s="9" t="s">
        <v>21</v>
      </c>
      <c r="B15" s="16" t="s">
        <v>34</v>
      </c>
      <c r="C15" s="17" t="s">
        <v>33</v>
      </c>
      <c r="D15" s="19">
        <v>571</v>
      </c>
      <c r="E15" s="15"/>
      <c r="F15" s="13"/>
      <c r="G15" s="13"/>
      <c r="H15" s="13">
        <v>59</v>
      </c>
      <c r="I15" s="13"/>
      <c r="J15" s="13"/>
      <c r="K15" s="15"/>
      <c r="L15" s="13"/>
    </row>
    <row r="16" spans="1:14" x14ac:dyDescent="0.3">
      <c r="L16" s="24"/>
    </row>
    <row r="18" spans="12:14" x14ac:dyDescent="0.3">
      <c r="M18" s="25"/>
      <c r="N18" s="24"/>
    </row>
    <row r="19" spans="12:14" x14ac:dyDescent="0.3">
      <c r="L19" s="24"/>
      <c r="M19" s="25"/>
      <c r="N19" s="24"/>
    </row>
    <row r="20" spans="12:14" x14ac:dyDescent="0.3">
      <c r="L20" s="24"/>
      <c r="M20" s="25"/>
      <c r="N20" s="24"/>
    </row>
    <row r="21" spans="12:14" x14ac:dyDescent="0.3">
      <c r="L21" s="24"/>
      <c r="M21" s="25"/>
      <c r="N21" s="24"/>
    </row>
    <row r="22" spans="12:14" x14ac:dyDescent="0.3">
      <c r="L22" s="24"/>
      <c r="M22" s="25"/>
      <c r="N22" s="24"/>
    </row>
  </sheetData>
  <mergeCells count="8">
    <mergeCell ref="A1:A4"/>
    <mergeCell ref="B1:B4"/>
    <mergeCell ref="C1:C4"/>
    <mergeCell ref="D1:D4"/>
    <mergeCell ref="E1:L2"/>
    <mergeCell ref="E3:G3"/>
    <mergeCell ref="H3:J3"/>
    <mergeCell ref="K3:L3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2025-10-27T12:23:58Z</dcterms:created>
  <dcterms:modified xsi:type="dcterms:W3CDTF">2025-10-27T12:37:50Z</dcterms:modified>
</cp:coreProperties>
</file>