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Цех Коломна\"/>
    </mc:Choice>
  </mc:AlternateContent>
  <xr:revisionPtr revIDLastSave="0" documentId="13_ncr:1_{661A0DCA-823F-4225-B5C8-01759FF3109A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Свод" sheetId="6" state="hidden" r:id="rId1"/>
    <sheet name="Лист1" sheetId="8" r:id="rId2"/>
  </sheets>
  <definedNames>
    <definedName name="_xlnm.Print_Area" localSheetId="0">Свод!$A$1:$H$4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8" l="1"/>
  <c r="E50" i="8"/>
  <c r="E46" i="8"/>
  <c r="E37" i="8"/>
  <c r="E33" i="8"/>
  <c r="E62" i="8" l="1"/>
  <c r="E64" i="8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C4" i="6"/>
  <c r="F4" i="6"/>
  <c r="H3" i="6"/>
  <c r="H4" i="6"/>
  <c r="G4" i="6"/>
  <c r="D4" i="6"/>
  <c r="E3" i="6"/>
  <c r="E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20" authorId="0" shapeId="0" xr:uid="{39E7BFB8-DDE9-461C-A9A2-1F12172D90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ДСО 03-60-850-Д - это старая номенклатура  сейчас актуальная ДСО 01-60-850-Д110</t>
        </r>
      </text>
    </comment>
  </commentList>
</comments>
</file>

<file path=xl/sharedStrings.xml><?xml version="1.0" encoding="utf-8"?>
<sst xmlns="http://schemas.openxmlformats.org/spreadsheetml/2006/main" count="262" uniqueCount="148">
  <si>
    <t>№ п/п</t>
  </si>
  <si>
    <t>Ед.изм</t>
  </si>
  <si>
    <t>Кол-во</t>
  </si>
  <si>
    <t>с НДС</t>
  </si>
  <si>
    <t>м3</t>
  </si>
  <si>
    <t>шт</t>
  </si>
  <si>
    <t>т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</si>
  <si>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</si>
  <si>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</si>
  <si>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</si>
  <si>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</si>
  <si>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</si>
  <si>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</si>
  <si>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r>
      <rPr>
        <b/>
        <sz val="11"/>
        <color theme="1"/>
        <rFont val="Times New Roman"/>
        <family val="1"/>
        <charset val="204"/>
      </rPr>
      <t>130-23-АС4.</t>
    </r>
    <r>
      <rPr>
        <sz val="11"/>
        <color theme="1"/>
        <rFont val="Times New Roman"/>
        <family val="1"/>
        <charset val="204"/>
      </rPr>
      <t xml:space="preserve"> Архитектурно-строительные решения</t>
    </r>
  </si>
  <si>
    <t>м2</t>
  </si>
  <si>
    <t>Шлифовка бетонных поверхностей</t>
  </si>
  <si>
    <t>Устройство полимерных наливных полов из полиуретана: с толщиной покрытия 2 мм</t>
  </si>
  <si>
    <t>к-т</t>
  </si>
  <si>
    <t xml:space="preserve">Монтаж стыковочных накладок </t>
  </si>
  <si>
    <t>Ремонт цеха</t>
  </si>
  <si>
    <t>Примечания</t>
  </si>
  <si>
    <t>Демонтаж ограждающих конструкций из профилированного листа</t>
  </si>
  <si>
    <t>Демонтаж ворот</t>
  </si>
  <si>
    <t>м.п</t>
  </si>
  <si>
    <t>Демонтаж дверей</t>
  </si>
  <si>
    <t>Демонтаж металлоконструкций подсистемы перегородок из профилированного листа</t>
  </si>
  <si>
    <t>Демонтажные работы (2 участка и проезд)</t>
  </si>
  <si>
    <t>Покрытие металлокаркаса огнезащитным составом</t>
  </si>
  <si>
    <t>Устройство перекрытия из оцинкованного профилированного листа С21, толщиной 0,5 мм</t>
  </si>
  <si>
    <t>Демонтаж консолей и металлоконструкций подвеса светильников дневного света</t>
  </si>
  <si>
    <t>Демонтаж светильников</t>
  </si>
  <si>
    <t>Устройство ограждающих конструкций из металлических фасадных плоских панелей 1А из оцинкованной стали толщиной 0,5/0,7мм с полимерным покрытием</t>
  </si>
  <si>
    <t>Устройство плинтуса бетонного</t>
  </si>
  <si>
    <t>м.п.</t>
  </si>
  <si>
    <t>Ремонт кирпичных перегородок участка СКП. Внешние стены.</t>
  </si>
  <si>
    <t>Ремонт кирпичных перегородок участка СКП (сборки колёсных пар). Внутренние стены</t>
  </si>
  <si>
    <t>Монтаж металлоконструкций фахверковой перегородки</t>
  </si>
  <si>
    <t>Монтаж стеновых сэндвич-панелей «Металл Профиль» МП ТСП-Z-100-1000-Г-Г-МВ</t>
  </si>
  <si>
    <t xml:space="preserve">Монтаж доборных элементов  (нащельники, уголки и пр.) </t>
  </si>
  <si>
    <t>Устройство рельсового пути Р50</t>
  </si>
  <si>
    <t>Разработка бетона и подстилающих слоёв на глубину 600 мм</t>
  </si>
  <si>
    <t>Уплотнение грунта</t>
  </si>
  <si>
    <t>Устройство прослойки из геотекстиля</t>
  </si>
  <si>
    <t>Устройство песчаного основания 100 мм</t>
  </si>
  <si>
    <t>Устройство щебёночного основания 100 мм</t>
  </si>
  <si>
    <t>Монтаж шпал ж/б со скреплением КБ50</t>
  </si>
  <si>
    <t>Балластировка и выправка пути</t>
  </si>
  <si>
    <t>Устройство бетонных полов</t>
  </si>
  <si>
    <t xml:space="preserve">Выемка подстилающих слоёв </t>
  </si>
  <si>
    <t>Уплотнение основания</t>
  </si>
  <si>
    <t>Устройство прослойки из пэ плёнки</t>
  </si>
  <si>
    <t>Устройство монолитного железобетонного покрытия пола из бетона кл. В25, W4, F50 толщиной 200 мм с  пространственным армакаракасом из сетки стальной 200х8х2000 А500С</t>
  </si>
  <si>
    <t>Огрунтовка бетонных поверхностей пола грунтом глубокого проникновения</t>
  </si>
  <si>
    <t>Устройство рам из уголка стального 50x50x5 мм встроенных в пол для размещения резинового покрытия</t>
  </si>
  <si>
    <t>Монтаж рулонных ворот DoorHan  с устройством электропривода в цехе МС</t>
  </si>
  <si>
    <t>Изготовление и монтаж металлических каракасов ворот</t>
  </si>
  <si>
    <t>Монтаж резинового покрытия толщиной 10 мм на участке СКП</t>
  </si>
  <si>
    <t>Разборка перегородок из керамического кирпича на участке ИКП</t>
  </si>
  <si>
    <t>Ремонт металлических перегородок цеха ИКП.</t>
  </si>
  <si>
    <t>Ремонт кирпичных перегородок участка ИКП. Внутренние стены</t>
  </si>
  <si>
    <t>Ремонт кирпичных перегородок участка ИКП. Внешние стены.</t>
  </si>
  <si>
    <t>Изготовление и монтаж конструкций закладных МС на новых путях</t>
  </si>
  <si>
    <t>Изготовление и замена конструкций закладных МС на существующих путях</t>
  </si>
  <si>
    <t>Устройство навеса (потолка) над участком ИКП (испытания колёсных пар)</t>
  </si>
  <si>
    <t xml:space="preserve">Ремонт существующих потолочных ж.б перекрытий </t>
  </si>
  <si>
    <t>Штукатурка и шпаклёвка мест повреждений и отверстий в плитах</t>
  </si>
  <si>
    <t>Окраска потолков водоэмульсионными составами улучшенная за два раза</t>
  </si>
  <si>
    <t>Огнезащитное покрытие существующих металлоконструкций краской огнезащитной  "Крауз"</t>
  </si>
  <si>
    <t>Огнезащитное покрытие новых и существующих металлоконструкций краской огнезащитной  "Крауз"</t>
  </si>
  <si>
    <t>Разборка существующего пола из керамической плитки, цементного раствора, подстилающих слоёв и металлического покрытия до отметки - 300 мм от ОГР</t>
  </si>
  <si>
    <t>Служебные помещение на участке ИКП</t>
  </si>
  <si>
    <t>Монтаж дверей из ПВХ профиля 700х1800</t>
  </si>
  <si>
    <t>Демонтаж узла примыкания МС к рельсам</t>
  </si>
  <si>
    <t>Демонтаж слесарных шкафов и столов</t>
  </si>
  <si>
    <t>Демонтаж пожарных и информационных щитов</t>
  </si>
  <si>
    <t>Демонтаж трубопроводов сжатого воздуха на участке ИКП</t>
  </si>
  <si>
    <t>Устройство футляров из труб ПЭ 110 мм в проектируемом полу</t>
  </si>
  <si>
    <t>Монтаж трубопроводов по стенам и футляру в полу</t>
  </si>
  <si>
    <t>Испытания и подключение трубопроводов к оборудованию</t>
  </si>
  <si>
    <t>Устройство освещения испытательной ямы</t>
  </si>
  <si>
    <t>Монтаж и расключение щита управления освещением</t>
  </si>
  <si>
    <t>Устройство футляров из труб ПЭ 50 мм в проектируемом полу</t>
  </si>
  <si>
    <t>Устройство штробы по стенам испытательной ямы</t>
  </si>
  <si>
    <t>Прокладка гофрированного металлического рукава Ф 25 мм по стенам, в футлярах и в штробах</t>
  </si>
  <si>
    <t>Прокладка кабеля освещения</t>
  </si>
  <si>
    <t>Монтаж промышленных светильников ДСО 03-60-850-Д IP66 на поворотных кронштейнах, L - 1520 мм</t>
  </si>
  <si>
    <t>Устройство освещения участков</t>
  </si>
  <si>
    <t xml:space="preserve">Монтаж металлических ригелей </t>
  </si>
  <si>
    <t>Монтаж профиля металлического по ригелям</t>
  </si>
  <si>
    <t>Прокладка гофрированного металлического рукава Ф 25 мм по стенам и в металлическом профиле</t>
  </si>
  <si>
    <t>Подключение кабелей к существующим шкафам</t>
  </si>
  <si>
    <t>комплекс</t>
  </si>
  <si>
    <t>м</t>
  </si>
  <si>
    <t>Монтаж щитов управления воротами</t>
  </si>
  <si>
    <t>Демонтаж профилированного ограждения участка верификации двигателей</t>
  </si>
  <si>
    <t>Демонтаж рельсов и узла примыкания МС</t>
  </si>
  <si>
    <t>Демонтаж рельса заземления</t>
  </si>
  <si>
    <t xml:space="preserve">1 -  на участке СКП, 3 в складском пристрое </t>
  </si>
  <si>
    <t>Устройство металлокаркаса из балок двутавровых 20Б1</t>
  </si>
  <si>
    <t>6 балок по 20 м.</t>
  </si>
  <si>
    <t>м.п./т</t>
  </si>
  <si>
    <t>Демонтаж металлического ограждения ямы стенда h=1,2m S=12x7m</t>
  </si>
  <si>
    <t>Монтаж рельса Р50 (старогодний материал)</t>
  </si>
  <si>
    <t>Устройство полимерных наливных полов из полиуретана: с толщиной покрытия 4 мм по существующей керамической плитке в испытательной яме</t>
  </si>
  <si>
    <t>Устройство навигационной разметки в цехах и проезде</t>
  </si>
  <si>
    <t>Устройство ограждающих конструкций и профилированного листа с полимерным покрытием по внешней стене перегородки операторской высотой 3 м.</t>
  </si>
  <si>
    <t>Улучшенная окраска внутренних стен помещения операторской, включая корпуса оборудования</t>
  </si>
  <si>
    <t>Устройство стеклопакетов на алюминевом каркасе</t>
  </si>
  <si>
    <t>Устройство ограждающих конструкций из профилированного листа с полимерным покрытием перегородки участка верификации двигателей, высотой 2,5 м</t>
  </si>
  <si>
    <t>Замена остекления фасадов перегородок на стену из сэндвич - панелей</t>
  </si>
  <si>
    <t>Монтаж металлоконструкций подсистемы</t>
  </si>
  <si>
    <t>Переустройство инженерных, электрических и слаботочных систем</t>
  </si>
  <si>
    <t>Устройство переходной эстакады между участками (над проездом) для размещения трубопроводов и кабелей</t>
  </si>
  <si>
    <t>Перенос кабельных лотков на внешних стенах участка ИКП</t>
  </si>
  <si>
    <t>Устройство трубной эстакады на внешних стенах участка ИКП</t>
  </si>
  <si>
    <t>Перенос системы пожарной сигнализации (датчики, кабели) на вновь устраиваемые стены</t>
  </si>
  <si>
    <t>Замена трубопроводов на внешних стенах участка ИКП (Ф32 - 110)</t>
  </si>
  <si>
    <t>Перенос существующих кабельных линий на вновь устраиваемые стены</t>
  </si>
  <si>
    <t>Перенос электрических шкафов на вновь устраиваемые стены</t>
  </si>
  <si>
    <t>Окраска существующих электрических шкафов</t>
  </si>
  <si>
    <t>Окраска существующих слесарных шкафов, столов, оборудования</t>
  </si>
  <si>
    <t>Устройство ворот и дверей</t>
  </si>
  <si>
    <t>Монтаж двери противопожарной системы Антипаника на участке СКП</t>
  </si>
  <si>
    <t>Ремонт внешних стен складской пристройки</t>
  </si>
  <si>
    <t>Замена дверей</t>
  </si>
  <si>
    <t>Ремонт и покраска ограждения</t>
  </si>
  <si>
    <t>компл</t>
  </si>
  <si>
    <t>Окраска воздуховодов и оборудования вентиляции</t>
  </si>
  <si>
    <t>Монтаж инфокрасных газовых обогревателей</t>
  </si>
  <si>
    <t>Окраска существующих и новых трубопроводов, радиаторов отопления</t>
  </si>
  <si>
    <t>Пескоструйная очистка и покраска металлических крышек лотков в испытательной яме</t>
  </si>
  <si>
    <t xml:space="preserve">Ограждение ямы стенда h=1,2m </t>
  </si>
  <si>
    <t>Наименование материалов/работ ВСТРОЙКИ ЦЕХ ТМ2</t>
  </si>
  <si>
    <t>цена руб. с НДС</t>
  </si>
  <si>
    <t>Сумма руб с НЛС</t>
  </si>
  <si>
    <t>В стоимость м2 входит доборные элементы, крепеж, пена, лента, доставка КП от 19.06.2024 ПромПанель</t>
  </si>
  <si>
    <t>ООО "ШЕЛЛРОКК"</t>
  </si>
  <si>
    <t>Стоимость материала</t>
  </si>
  <si>
    <t xml:space="preserve">Ворота промышленные секционные из сэндвич панелей с калиткой с электроприводом и монтажем. В расчет взята средняя стоимость ворот., так как нет размеров. </t>
  </si>
  <si>
    <t>Средняяя стоимость ПВХ двери, так как нет раскладки и заполнение</t>
  </si>
  <si>
    <t>Средняя стоимость ПП металлической двери.</t>
  </si>
  <si>
    <t xml:space="preserve">Стоимость кг КРАУЗ-Ультра 510 р/кг с НДС. Не известна  толщина покрытия. </t>
  </si>
  <si>
    <t>В стоимость входит 1 шт. Шпала железобетонная, Ш1 1-й сорт, 2 комплекта креплений (Подкладка КБ-50, Болт закладной М22х175 в сборе, Болт клеммный М22х75 в сборе, Прокладка подрельсовая ЦП-143, Прокладка ЦП-328) КП от 14.06.2024 НТПК</t>
  </si>
  <si>
    <t>Комплект  из 2х шт. Накладка 1Р-65, Болт стыковой М27х160 в сборе для двух шт.</t>
  </si>
  <si>
    <t>Панель фасадная "1А" (ПФ1А) RAL 7035 и 3020; НПП 60х27х0,7; Кронштейн выравнивающий П-125 М (КВП 125М) (Оцинк.); Саморез (4,2х16 оцинк.сверло), Шайба усиления кронштейна Ш50; Дюбель фасадный STALMAX LDF-S R 10х100 шестигранный шуруп с прессшайбой шлиц 7900 шт.  Для более точного расчета необходима проектная документация. (наличник, нащельник, уголки) также необходима проектная документация.
 КП от 20.06.2024 ИНСИ</t>
  </si>
  <si>
    <t>В расчет взята длина листа 3 м.учтен нахлест исходя из длини. Если длина листа будет другая, то нхлест тоже</t>
  </si>
  <si>
    <t>Нет данных о обогревателей   https://mircli.ru/KeyWarm-LTV20-6/</t>
  </si>
  <si>
    <t>С Уважением, Александр Моб.: +7 901 535-25-99 Тел.:   +7 495 142-84-96 E-mail: info@ls-led.ru www: ls-led.ru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</si>
</sst>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</cellStyleXfs>
  <cellXfs count="115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/>
    <xf numFmtId="43" fontId="5" fillId="4" borderId="3" xfId="1" applyFont="1" applyFill="1" applyBorder="1" applyAlignment="1">
      <alignment vertical="center"/>
    </xf>
    <xf numFmtId="0" fontId="3" fillId="0" borderId="3" xfId="0" applyFont="1" applyBorder="1"/>
    <xf numFmtId="0" fontId="6" fillId="0" borderId="3" xfId="2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3" borderId="3" xfId="3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3" fontId="5" fillId="4" borderId="3" xfId="1" applyFont="1" applyFill="1" applyBorder="1" applyAlignment="1">
      <alignment horizontal="right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5" fillId="0" borderId="3" xfId="0" applyFont="1" applyBorder="1" applyAlignment="1">
      <alignment vertical="center" wrapText="1"/>
    </xf>
    <xf numFmtId="43" fontId="3" fillId="4" borderId="3" xfId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vertical="center" wrapText="1"/>
    </xf>
    <xf numFmtId="0" fontId="6" fillId="0" borderId="3" xfId="2" applyFont="1" applyBorder="1" applyAlignment="1">
      <alignment horizontal="left" vertical="center" wrapText="1"/>
    </xf>
    <xf numFmtId="0" fontId="2" fillId="0" borderId="3" xfId="3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2" fillId="0" borderId="3" xfId="3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1" fontId="2" fillId="0" borderId="8" xfId="2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6" fillId="0" borderId="8" xfId="2" applyNumberFormat="1" applyFont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2" fontId="6" fillId="3" borderId="8" xfId="1" applyNumberFormat="1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vertical="center" wrapText="1"/>
    </xf>
    <xf numFmtId="2" fontId="6" fillId="3" borderId="8" xfId="2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6" borderId="3" xfId="3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2" fontId="6" fillId="6" borderId="8" xfId="2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wrapText="1"/>
    </xf>
    <xf numFmtId="0" fontId="6" fillId="6" borderId="3" xfId="0" applyFont="1" applyFill="1" applyBorder="1" applyAlignment="1">
      <alignment horizontal="center" wrapText="1"/>
    </xf>
    <xf numFmtId="2" fontId="6" fillId="6" borderId="3" xfId="0" applyNumberFormat="1" applyFont="1" applyFill="1" applyBorder="1" applyAlignment="1">
      <alignment horizontal="center" wrapText="1"/>
    </xf>
    <xf numFmtId="0" fontId="6" fillId="6" borderId="3" xfId="2" applyFont="1" applyFill="1" applyBorder="1" applyAlignment="1">
      <alignment vertical="center" wrapText="1"/>
    </xf>
    <xf numFmtId="0" fontId="10" fillId="6" borderId="3" xfId="0" applyFont="1" applyFill="1" applyBorder="1" applyAlignment="1">
      <alignment wrapText="1"/>
    </xf>
    <xf numFmtId="43" fontId="6" fillId="6" borderId="8" xfId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2" fontId="6" fillId="6" borderId="3" xfId="0" applyNumberFormat="1" applyFont="1" applyFill="1" applyBorder="1" applyAlignment="1">
      <alignment horizontal="center" vertical="center" wrapText="1"/>
    </xf>
    <xf numFmtId="43" fontId="6" fillId="6" borderId="6" xfId="1" applyFont="1" applyFill="1" applyBorder="1" applyAlignment="1">
      <alignment horizontal="center" vertical="center" wrapText="1"/>
    </xf>
    <xf numFmtId="2" fontId="6" fillId="6" borderId="6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9" fillId="0" borderId="0" xfId="4" applyAlignment="1"/>
    <xf numFmtId="2" fontId="6" fillId="6" borderId="11" xfId="2" applyNumberFormat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11" fillId="6" borderId="6" xfId="4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43" fontId="5" fillId="6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5">
    <cellStyle name="Гиперссылка" xfId="4" builtinId="8"/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rcli.ru/KeyWarm-LTV20-6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2"/>
  <sheetViews>
    <sheetView view="pageBreakPreview" zoomScaleNormal="100" zoomScaleSheetLayoutView="100" workbookViewId="0">
      <selection activeCell="B3" sqref="B3"/>
    </sheetView>
  </sheetViews>
  <sheetFormatPr defaultRowHeight="14.4" x14ac:dyDescent="0.3"/>
  <cols>
    <col min="1" max="1" width="6.5546875" customWidth="1"/>
    <col min="2" max="2" width="47.109375" customWidth="1"/>
    <col min="3" max="3" width="17.6640625" customWidth="1"/>
    <col min="4" max="4" width="18.6640625" customWidth="1"/>
    <col min="5" max="5" width="20.33203125" customWidth="1"/>
    <col min="6" max="7" width="16.5546875" customWidth="1"/>
    <col min="8" max="8" width="17.109375" customWidth="1"/>
    <col min="9" max="9" width="16.5546875" bestFit="1" customWidth="1"/>
    <col min="10" max="11" width="14.6640625" bestFit="1" customWidth="1"/>
  </cols>
  <sheetData>
    <row r="1" spans="1:9" x14ac:dyDescent="0.3">
      <c r="A1" s="93" t="s">
        <v>0</v>
      </c>
      <c r="B1" s="93" t="s">
        <v>7</v>
      </c>
      <c r="C1" s="94" t="s">
        <v>8</v>
      </c>
      <c r="D1" s="94"/>
      <c r="E1" s="94"/>
      <c r="F1" s="95" t="s">
        <v>3</v>
      </c>
      <c r="G1" s="95"/>
      <c r="H1" s="95"/>
    </row>
    <row r="2" spans="1:9" ht="27.6" x14ac:dyDescent="0.3">
      <c r="A2" s="93"/>
      <c r="B2" s="93"/>
      <c r="C2" s="10" t="s">
        <v>9</v>
      </c>
      <c r="D2" s="11" t="s">
        <v>10</v>
      </c>
      <c r="E2" s="11" t="s">
        <v>11</v>
      </c>
      <c r="F2" s="12" t="s">
        <v>9</v>
      </c>
      <c r="G2" s="13" t="s">
        <v>10</v>
      </c>
      <c r="H2" s="13" t="s">
        <v>11</v>
      </c>
    </row>
    <row r="3" spans="1:9" ht="23.1" customHeight="1" x14ac:dyDescent="0.3">
      <c r="A3" s="14">
        <v>2</v>
      </c>
      <c r="B3" s="23" t="s">
        <v>13</v>
      </c>
      <c r="C3" s="4"/>
      <c r="D3" s="15"/>
      <c r="E3" s="24">
        <f t="shared" ref="E3" si="0">C3+D3</f>
        <v>0</v>
      </c>
      <c r="F3" s="16"/>
      <c r="G3" s="17"/>
      <c r="H3" s="18">
        <f t="shared" ref="H3" si="1">F3+G3</f>
        <v>0</v>
      </c>
      <c r="I3" s="19"/>
    </row>
    <row r="4" spans="1:9" x14ac:dyDescent="0.3">
      <c r="A4" s="3"/>
      <c r="B4" s="5" t="s">
        <v>12</v>
      </c>
      <c r="C4" s="20">
        <f t="shared" ref="C4:H4" si="2">SUM(C3:C3)</f>
        <v>0</v>
      </c>
      <c r="D4" s="20">
        <f t="shared" si="2"/>
        <v>0</v>
      </c>
      <c r="E4" s="20">
        <f t="shared" si="2"/>
        <v>0</v>
      </c>
      <c r="F4" s="21">
        <f t="shared" si="2"/>
        <v>0</v>
      </c>
      <c r="G4" s="21">
        <f t="shared" si="2"/>
        <v>0</v>
      </c>
      <c r="H4" s="21">
        <f t="shared" si="2"/>
        <v>0</v>
      </c>
      <c r="I4" s="19"/>
    </row>
    <row r="5" spans="1:9" x14ac:dyDescent="0.3">
      <c r="A5" s="22"/>
      <c r="B5" s="22"/>
      <c r="C5" s="22"/>
      <c r="D5" s="22"/>
      <c r="E5" s="22"/>
      <c r="I5" s="19"/>
    </row>
    <row r="6" spans="1:9" x14ac:dyDescent="0.3">
      <c r="A6" s="22"/>
      <c r="B6" s="22"/>
      <c r="C6" s="22"/>
      <c r="D6" s="22"/>
      <c r="E6" s="22"/>
    </row>
    <row r="7" spans="1:9" x14ac:dyDescent="0.3">
      <c r="A7" s="22"/>
      <c r="B7" s="22"/>
      <c r="C7" s="22"/>
      <c r="D7" s="22"/>
      <c r="E7" s="22"/>
    </row>
    <row r="8" spans="1:9" x14ac:dyDescent="0.3">
      <c r="A8" s="22"/>
      <c r="B8" s="22"/>
      <c r="C8" s="22"/>
      <c r="D8" s="22"/>
      <c r="E8" s="22"/>
    </row>
    <row r="9" spans="1:9" x14ac:dyDescent="0.3">
      <c r="A9" s="22"/>
      <c r="B9" s="22"/>
      <c r="C9" s="22"/>
      <c r="D9" s="22"/>
      <c r="E9" s="22"/>
    </row>
    <row r="10" spans="1:9" x14ac:dyDescent="0.3">
      <c r="A10" s="22"/>
      <c r="B10" s="22"/>
      <c r="C10" s="22"/>
      <c r="D10" s="22"/>
      <c r="E10" s="22"/>
    </row>
    <row r="11" spans="1:9" x14ac:dyDescent="0.3">
      <c r="A11" s="22"/>
      <c r="B11" s="22"/>
      <c r="C11" s="22"/>
      <c r="D11" s="22"/>
      <c r="E11" s="22"/>
    </row>
    <row r="12" spans="1:9" x14ac:dyDescent="0.3">
      <c r="A12" s="22"/>
      <c r="B12" s="22"/>
      <c r="C12" s="22"/>
      <c r="D12" s="22"/>
      <c r="E12" s="22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8C77-7C42-4B27-9666-755F5206AD26}">
  <sheetPr>
    <pageSetUpPr fitToPage="1"/>
  </sheetPr>
  <dimension ref="A1:H126"/>
  <sheetViews>
    <sheetView tabSelected="1" topLeftCell="A70" workbookViewId="0">
      <selection activeCell="B120" sqref="B120"/>
    </sheetView>
  </sheetViews>
  <sheetFormatPr defaultColWidth="9.109375" defaultRowHeight="13.8" x14ac:dyDescent="0.25"/>
  <cols>
    <col min="1" max="1" width="5.6640625" style="39" customWidth="1"/>
    <col min="2" max="2" width="56.33203125" style="39" customWidth="1"/>
    <col min="3" max="3" width="9.5546875" style="42" customWidth="1"/>
    <col min="4" max="6" width="12.33203125" style="47" customWidth="1"/>
    <col min="7" max="7" width="50.44140625" style="39" customWidth="1"/>
    <col min="8" max="16384" width="9.109375" style="39"/>
  </cols>
  <sheetData>
    <row r="1" spans="1:7" x14ac:dyDescent="0.25">
      <c r="E1" s="96" t="s">
        <v>136</v>
      </c>
      <c r="F1" s="96"/>
      <c r="G1" s="96"/>
    </row>
    <row r="2" spans="1:7" x14ac:dyDescent="0.25">
      <c r="E2" s="97" t="s">
        <v>137</v>
      </c>
      <c r="F2" s="97"/>
      <c r="G2" s="97"/>
    </row>
    <row r="3" spans="1:7" ht="13.8" customHeight="1" x14ac:dyDescent="0.25">
      <c r="A3" s="104" t="s">
        <v>0</v>
      </c>
      <c r="B3" s="107" t="s">
        <v>132</v>
      </c>
      <c r="C3" s="110" t="s">
        <v>1</v>
      </c>
      <c r="D3" s="111" t="s">
        <v>2</v>
      </c>
      <c r="E3" s="112" t="s">
        <v>133</v>
      </c>
      <c r="F3" s="112" t="s">
        <v>134</v>
      </c>
      <c r="G3" s="100" t="s">
        <v>20</v>
      </c>
    </row>
    <row r="4" spans="1:7" x14ac:dyDescent="0.25">
      <c r="A4" s="105"/>
      <c r="B4" s="108"/>
      <c r="C4" s="110"/>
      <c r="D4" s="111"/>
      <c r="E4" s="113"/>
      <c r="F4" s="113"/>
      <c r="G4" s="100"/>
    </row>
    <row r="5" spans="1:7" x14ac:dyDescent="0.25">
      <c r="A5" s="105"/>
      <c r="B5" s="108"/>
      <c r="C5" s="110"/>
      <c r="D5" s="111"/>
      <c r="E5" s="113"/>
      <c r="F5" s="113"/>
      <c r="G5" s="100"/>
    </row>
    <row r="6" spans="1:7" x14ac:dyDescent="0.25">
      <c r="A6" s="106"/>
      <c r="B6" s="109"/>
      <c r="C6" s="110"/>
      <c r="D6" s="111"/>
      <c r="E6" s="114"/>
      <c r="F6" s="114"/>
      <c r="G6" s="100"/>
    </row>
    <row r="7" spans="1:7" x14ac:dyDescent="0.25">
      <c r="A7" s="32">
        <v>1</v>
      </c>
      <c r="B7" s="33">
        <v>2</v>
      </c>
      <c r="C7" s="33">
        <v>3</v>
      </c>
      <c r="D7" s="38">
        <v>4</v>
      </c>
      <c r="E7" s="38"/>
      <c r="F7" s="38"/>
      <c r="G7" s="31">
        <v>5</v>
      </c>
    </row>
    <row r="8" spans="1:7" x14ac:dyDescent="0.25">
      <c r="A8" s="1"/>
      <c r="B8" s="101" t="s">
        <v>19</v>
      </c>
      <c r="C8" s="102"/>
      <c r="D8" s="102"/>
      <c r="E8" s="102"/>
      <c r="F8" s="102"/>
      <c r="G8" s="103"/>
    </row>
    <row r="9" spans="1:7" x14ac:dyDescent="0.25">
      <c r="A9" s="2">
        <v>1</v>
      </c>
      <c r="B9" s="28" t="s">
        <v>26</v>
      </c>
      <c r="C9" s="2"/>
      <c r="D9" s="43"/>
      <c r="E9" s="43"/>
      <c r="F9" s="43"/>
      <c r="G9" s="34"/>
    </row>
    <row r="10" spans="1:7" ht="41.4" x14ac:dyDescent="0.25">
      <c r="A10" s="2">
        <f>A9+1</f>
        <v>2</v>
      </c>
      <c r="B10" s="26" t="s">
        <v>69</v>
      </c>
      <c r="C10" s="27" t="s">
        <v>14</v>
      </c>
      <c r="D10" s="44">
        <v>700</v>
      </c>
      <c r="E10" s="44"/>
      <c r="F10" s="44"/>
      <c r="G10" s="34"/>
    </row>
    <row r="11" spans="1:7" ht="27.6" x14ac:dyDescent="0.25">
      <c r="A11" s="2">
        <f t="shared" ref="A11:A74" si="0">A10+1</f>
        <v>3</v>
      </c>
      <c r="B11" s="26" t="s">
        <v>21</v>
      </c>
      <c r="C11" s="27" t="s">
        <v>14</v>
      </c>
      <c r="D11" s="44">
        <v>310</v>
      </c>
      <c r="E11" s="44"/>
      <c r="F11" s="44"/>
      <c r="G11" s="34"/>
    </row>
    <row r="12" spans="1:7" ht="27.6" x14ac:dyDescent="0.25">
      <c r="A12" s="2">
        <f t="shared" si="0"/>
        <v>4</v>
      </c>
      <c r="B12" s="26" t="s">
        <v>25</v>
      </c>
      <c r="C12" s="27" t="s">
        <v>6</v>
      </c>
      <c r="D12" s="44">
        <v>2</v>
      </c>
      <c r="E12" s="44"/>
      <c r="F12" s="44"/>
      <c r="G12" s="34"/>
    </row>
    <row r="13" spans="1:7" ht="27.6" x14ac:dyDescent="0.25">
      <c r="A13" s="2">
        <f t="shared" si="0"/>
        <v>5</v>
      </c>
      <c r="B13" s="26" t="s">
        <v>57</v>
      </c>
      <c r="C13" s="27" t="s">
        <v>4</v>
      </c>
      <c r="D13" s="44">
        <v>96.2</v>
      </c>
      <c r="E13" s="44"/>
      <c r="F13" s="44"/>
      <c r="G13" s="34"/>
    </row>
    <row r="14" spans="1:7" ht="27.6" x14ac:dyDescent="0.25">
      <c r="A14" s="2">
        <f t="shared" si="0"/>
        <v>6</v>
      </c>
      <c r="B14" s="26" t="s">
        <v>94</v>
      </c>
      <c r="C14" s="27" t="s">
        <v>14</v>
      </c>
      <c r="D14" s="44">
        <v>27.5</v>
      </c>
      <c r="E14" s="44"/>
      <c r="F14" s="44"/>
      <c r="G14" s="61"/>
    </row>
    <row r="15" spans="1:7" x14ac:dyDescent="0.25">
      <c r="A15" s="2">
        <f t="shared" si="0"/>
        <v>7</v>
      </c>
      <c r="B15" s="26" t="s">
        <v>95</v>
      </c>
      <c r="C15" s="27" t="s">
        <v>23</v>
      </c>
      <c r="D15" s="44">
        <v>64.959999999999994</v>
      </c>
      <c r="E15" s="44"/>
      <c r="F15" s="44"/>
      <c r="G15" s="62"/>
    </row>
    <row r="16" spans="1:7" x14ac:dyDescent="0.25">
      <c r="A16" s="2">
        <f t="shared" si="0"/>
        <v>8</v>
      </c>
      <c r="B16" s="26" t="s">
        <v>96</v>
      </c>
      <c r="C16" s="27" t="s">
        <v>23</v>
      </c>
      <c r="D16" s="44">
        <v>32.479999999999997</v>
      </c>
      <c r="E16" s="44"/>
      <c r="F16" s="44"/>
      <c r="G16" s="62"/>
    </row>
    <row r="17" spans="1:7" x14ac:dyDescent="0.25">
      <c r="A17" s="2">
        <f t="shared" si="0"/>
        <v>9</v>
      </c>
      <c r="B17" s="26" t="s">
        <v>72</v>
      </c>
      <c r="C17" s="27" t="s">
        <v>23</v>
      </c>
      <c r="D17" s="44">
        <v>60.24</v>
      </c>
      <c r="E17" s="44"/>
      <c r="F17" s="44"/>
      <c r="G17" s="62"/>
    </row>
    <row r="18" spans="1:7" x14ac:dyDescent="0.25">
      <c r="A18" s="2">
        <f t="shared" si="0"/>
        <v>10</v>
      </c>
      <c r="B18" s="26" t="s">
        <v>22</v>
      </c>
      <c r="C18" s="27" t="s">
        <v>5</v>
      </c>
      <c r="D18" s="44">
        <v>3</v>
      </c>
      <c r="E18" s="44"/>
      <c r="F18" s="44"/>
      <c r="G18" s="62"/>
    </row>
    <row r="19" spans="1:7" x14ac:dyDescent="0.25">
      <c r="A19" s="2">
        <f t="shared" si="0"/>
        <v>11</v>
      </c>
      <c r="B19" s="8" t="s">
        <v>24</v>
      </c>
      <c r="C19" s="9" t="s">
        <v>5</v>
      </c>
      <c r="D19" s="64">
        <v>4</v>
      </c>
      <c r="E19" s="64"/>
      <c r="F19" s="64"/>
      <c r="G19" s="62" t="s">
        <v>97</v>
      </c>
    </row>
    <row r="20" spans="1:7" ht="27.6" x14ac:dyDescent="0.25">
      <c r="A20" s="2">
        <f t="shared" si="0"/>
        <v>12</v>
      </c>
      <c r="B20" s="26" t="s">
        <v>29</v>
      </c>
      <c r="C20" s="27" t="s">
        <v>6</v>
      </c>
      <c r="D20" s="44">
        <v>1</v>
      </c>
      <c r="E20" s="44"/>
      <c r="F20" s="44"/>
      <c r="G20" s="34"/>
    </row>
    <row r="21" spans="1:7" x14ac:dyDescent="0.25">
      <c r="A21" s="2">
        <f t="shared" si="0"/>
        <v>13</v>
      </c>
      <c r="B21" s="26" t="s">
        <v>30</v>
      </c>
      <c r="C21" s="27" t="s">
        <v>5</v>
      </c>
      <c r="D21" s="44">
        <v>16</v>
      </c>
      <c r="E21" s="44"/>
      <c r="F21" s="44"/>
      <c r="G21" s="34"/>
    </row>
    <row r="22" spans="1:7" x14ac:dyDescent="0.25">
      <c r="A22" s="2">
        <f t="shared" si="0"/>
        <v>14</v>
      </c>
      <c r="B22" s="26" t="s">
        <v>73</v>
      </c>
      <c r="C22" s="27" t="s">
        <v>5</v>
      </c>
      <c r="D22" s="44">
        <v>8</v>
      </c>
      <c r="E22" s="44"/>
      <c r="F22" s="44"/>
      <c r="G22" s="34"/>
    </row>
    <row r="23" spans="1:7" x14ac:dyDescent="0.25">
      <c r="A23" s="2">
        <f t="shared" si="0"/>
        <v>15</v>
      </c>
      <c r="B23" s="26" t="s">
        <v>74</v>
      </c>
      <c r="C23" s="27" t="s">
        <v>5</v>
      </c>
      <c r="D23" s="44">
        <v>5</v>
      </c>
      <c r="E23" s="44"/>
      <c r="F23" s="44"/>
      <c r="G23" s="34"/>
    </row>
    <row r="24" spans="1:7" s="53" customFormat="1" ht="27.6" x14ac:dyDescent="0.25">
      <c r="A24" s="2">
        <f t="shared" si="0"/>
        <v>16</v>
      </c>
      <c r="B24" s="26" t="s">
        <v>101</v>
      </c>
      <c r="C24" s="27" t="s">
        <v>5</v>
      </c>
      <c r="D24" s="44">
        <v>1</v>
      </c>
      <c r="E24" s="44"/>
      <c r="F24" s="44"/>
      <c r="G24" s="52"/>
    </row>
    <row r="25" spans="1:7" ht="27.6" x14ac:dyDescent="0.25">
      <c r="A25" s="2">
        <f t="shared" si="0"/>
        <v>17</v>
      </c>
      <c r="B25" s="30" t="s">
        <v>63</v>
      </c>
      <c r="C25" s="7"/>
      <c r="D25" s="45"/>
      <c r="E25" s="45"/>
      <c r="F25" s="45"/>
      <c r="G25" s="34"/>
    </row>
    <row r="26" spans="1:7" x14ac:dyDescent="0.25">
      <c r="A26" s="2">
        <f t="shared" si="0"/>
        <v>18</v>
      </c>
      <c r="B26" s="6" t="s">
        <v>98</v>
      </c>
      <c r="C26" s="2" t="s">
        <v>100</v>
      </c>
      <c r="D26" s="43">
        <v>120</v>
      </c>
      <c r="E26" s="43"/>
      <c r="F26" s="43"/>
      <c r="G26" s="34" t="s">
        <v>99</v>
      </c>
    </row>
    <row r="27" spans="1:7" x14ac:dyDescent="0.25">
      <c r="A27" s="2">
        <f t="shared" si="0"/>
        <v>19</v>
      </c>
      <c r="B27" s="6" t="s">
        <v>27</v>
      </c>
      <c r="C27" s="2" t="s">
        <v>14</v>
      </c>
      <c r="D27" s="43">
        <v>254.54</v>
      </c>
      <c r="E27" s="43"/>
      <c r="F27" s="43"/>
      <c r="G27" s="34"/>
    </row>
    <row r="28" spans="1:7" ht="27.6" x14ac:dyDescent="0.25">
      <c r="A28" s="2">
        <f t="shared" si="0"/>
        <v>20</v>
      </c>
      <c r="B28" s="87" t="s">
        <v>28</v>
      </c>
      <c r="C28" s="71" t="s">
        <v>14</v>
      </c>
      <c r="D28" s="72">
        <v>254.54</v>
      </c>
      <c r="E28" s="86">
        <v>578</v>
      </c>
      <c r="F28" s="72"/>
      <c r="G28" s="73" t="s">
        <v>145</v>
      </c>
    </row>
    <row r="29" spans="1:7" x14ac:dyDescent="0.25">
      <c r="A29" s="2">
        <f t="shared" si="0"/>
        <v>21</v>
      </c>
      <c r="B29" s="36" t="s">
        <v>64</v>
      </c>
      <c r="C29" s="2"/>
      <c r="D29" s="43"/>
      <c r="E29" s="43"/>
      <c r="F29" s="43"/>
      <c r="G29" s="34"/>
    </row>
    <row r="30" spans="1:7" ht="27.6" x14ac:dyDescent="0.25">
      <c r="A30" s="2">
        <f t="shared" si="0"/>
        <v>22</v>
      </c>
      <c r="B30" s="25" t="s">
        <v>65</v>
      </c>
      <c r="C30" s="2" t="s">
        <v>14</v>
      </c>
      <c r="D30" s="43">
        <v>6</v>
      </c>
      <c r="E30" s="43"/>
      <c r="F30" s="43"/>
      <c r="G30" s="34"/>
    </row>
    <row r="31" spans="1:7" ht="27.6" x14ac:dyDescent="0.25">
      <c r="A31" s="2">
        <f t="shared" si="0"/>
        <v>23</v>
      </c>
      <c r="B31" s="6" t="s">
        <v>66</v>
      </c>
      <c r="C31" s="2" t="s">
        <v>14</v>
      </c>
      <c r="D31" s="43">
        <v>154</v>
      </c>
      <c r="E31" s="43"/>
      <c r="F31" s="43"/>
      <c r="G31" s="34"/>
    </row>
    <row r="32" spans="1:7" ht="27.6" x14ac:dyDescent="0.25">
      <c r="A32" s="2">
        <f t="shared" si="0"/>
        <v>24</v>
      </c>
      <c r="B32" s="28" t="s">
        <v>35</v>
      </c>
      <c r="C32" s="2"/>
      <c r="D32" s="43"/>
      <c r="E32" s="43"/>
      <c r="F32" s="43"/>
      <c r="G32" s="34"/>
    </row>
    <row r="33" spans="1:8" ht="138.6" x14ac:dyDescent="0.3">
      <c r="A33" s="2">
        <f t="shared" si="0"/>
        <v>25</v>
      </c>
      <c r="B33" s="84" t="s">
        <v>31</v>
      </c>
      <c r="C33" s="80" t="s">
        <v>14</v>
      </c>
      <c r="D33" s="72">
        <v>231</v>
      </c>
      <c r="E33" s="86">
        <f>1779+152</f>
        <v>1931</v>
      </c>
      <c r="F33" s="86"/>
      <c r="G33" s="77" t="s">
        <v>144</v>
      </c>
      <c r="H33" s="85"/>
    </row>
    <row r="34" spans="1:8" ht="27.6" x14ac:dyDescent="0.25">
      <c r="A34" s="2">
        <f t="shared" si="0"/>
        <v>26</v>
      </c>
      <c r="B34" s="70" t="s">
        <v>67</v>
      </c>
      <c r="C34" s="71" t="s">
        <v>14</v>
      </c>
      <c r="D34" s="72">
        <v>62</v>
      </c>
      <c r="E34" s="72"/>
      <c r="F34" s="72"/>
      <c r="G34" s="77" t="s">
        <v>141</v>
      </c>
    </row>
    <row r="35" spans="1:8" x14ac:dyDescent="0.25">
      <c r="A35" s="2">
        <f t="shared" si="0"/>
        <v>27</v>
      </c>
      <c r="B35" s="35" t="s">
        <v>32</v>
      </c>
      <c r="C35" s="7" t="s">
        <v>33</v>
      </c>
      <c r="D35" s="43">
        <v>37</v>
      </c>
      <c r="E35" s="43"/>
      <c r="F35" s="43"/>
      <c r="G35" s="34"/>
    </row>
    <row r="36" spans="1:8" ht="27.6" x14ac:dyDescent="0.25">
      <c r="A36" s="2">
        <f t="shared" si="0"/>
        <v>28</v>
      </c>
      <c r="B36" s="28" t="s">
        <v>34</v>
      </c>
      <c r="C36" s="7"/>
      <c r="D36" s="43"/>
      <c r="E36" s="43"/>
      <c r="F36" s="43"/>
      <c r="G36" s="34"/>
    </row>
    <row r="37" spans="1:8" ht="138" x14ac:dyDescent="0.25">
      <c r="A37" s="2">
        <f t="shared" si="0"/>
        <v>29</v>
      </c>
      <c r="B37" s="84" t="s">
        <v>31</v>
      </c>
      <c r="C37" s="71" t="s">
        <v>14</v>
      </c>
      <c r="D37" s="72">
        <v>242</v>
      </c>
      <c r="E37" s="86">
        <f>1779+152</f>
        <v>1931</v>
      </c>
      <c r="F37" s="72"/>
      <c r="G37" s="77" t="s">
        <v>144</v>
      </c>
    </row>
    <row r="38" spans="1:8" x14ac:dyDescent="0.25">
      <c r="A38" s="2">
        <f t="shared" si="0"/>
        <v>30</v>
      </c>
      <c r="B38" s="35" t="s">
        <v>32</v>
      </c>
      <c r="C38" s="7" t="s">
        <v>33</v>
      </c>
      <c r="D38" s="43">
        <v>40</v>
      </c>
      <c r="E38" s="43"/>
      <c r="F38" s="43"/>
      <c r="G38" s="34"/>
    </row>
    <row r="39" spans="1:8" x14ac:dyDescent="0.25">
      <c r="A39" s="2">
        <f t="shared" si="0"/>
        <v>31</v>
      </c>
      <c r="B39" s="36" t="s">
        <v>58</v>
      </c>
      <c r="C39" s="7"/>
      <c r="D39" s="43"/>
      <c r="E39" s="43"/>
      <c r="F39" s="43"/>
      <c r="G39" s="34"/>
    </row>
    <row r="40" spans="1:8" x14ac:dyDescent="0.25">
      <c r="A40" s="2">
        <f t="shared" si="0"/>
        <v>32</v>
      </c>
      <c r="B40" s="6" t="s">
        <v>36</v>
      </c>
      <c r="C40" s="7" t="s">
        <v>6</v>
      </c>
      <c r="D40" s="43">
        <v>4</v>
      </c>
      <c r="E40" s="43"/>
      <c r="F40" s="43"/>
      <c r="G40" s="34"/>
    </row>
    <row r="41" spans="1:8" ht="27.6" x14ac:dyDescent="0.25">
      <c r="A41" s="2">
        <f t="shared" si="0"/>
        <v>33</v>
      </c>
      <c r="B41" s="70" t="s">
        <v>68</v>
      </c>
      <c r="C41" s="71" t="s">
        <v>14</v>
      </c>
      <c r="D41" s="72">
        <v>42</v>
      </c>
      <c r="E41" s="72"/>
      <c r="F41" s="72"/>
      <c r="G41" s="77" t="s">
        <v>141</v>
      </c>
    </row>
    <row r="42" spans="1:8" ht="28.5" customHeight="1" x14ac:dyDescent="0.25">
      <c r="A42" s="2">
        <f t="shared" si="0"/>
        <v>34</v>
      </c>
      <c r="B42" s="70" t="s">
        <v>37</v>
      </c>
      <c r="C42" s="71" t="s">
        <v>14</v>
      </c>
      <c r="D42" s="72">
        <v>360</v>
      </c>
      <c r="E42" s="72">
        <v>4519</v>
      </c>
      <c r="F42" s="72"/>
      <c r="G42" s="98" t="s">
        <v>135</v>
      </c>
    </row>
    <row r="43" spans="1:8" x14ac:dyDescent="0.25">
      <c r="A43" s="2">
        <f t="shared" si="0"/>
        <v>35</v>
      </c>
      <c r="B43" s="76" t="s">
        <v>38</v>
      </c>
      <c r="C43" s="71" t="s">
        <v>33</v>
      </c>
      <c r="D43" s="72">
        <v>72</v>
      </c>
      <c r="E43" s="72"/>
      <c r="F43" s="72"/>
      <c r="G43" s="99"/>
    </row>
    <row r="44" spans="1:8" x14ac:dyDescent="0.25">
      <c r="A44" s="2">
        <f t="shared" si="0"/>
        <v>36</v>
      </c>
      <c r="B44" s="35" t="s">
        <v>32</v>
      </c>
      <c r="C44" s="7" t="s">
        <v>33</v>
      </c>
      <c r="D44" s="43">
        <v>99</v>
      </c>
      <c r="E44" s="43"/>
      <c r="F44" s="43"/>
      <c r="G44" s="34"/>
    </row>
    <row r="45" spans="1:8" ht="27.6" x14ac:dyDescent="0.25">
      <c r="A45" s="2">
        <f t="shared" si="0"/>
        <v>37</v>
      </c>
      <c r="B45" s="28" t="s">
        <v>59</v>
      </c>
      <c r="C45" s="2"/>
      <c r="D45" s="43"/>
      <c r="E45" s="43"/>
      <c r="F45" s="43"/>
      <c r="G45" s="34"/>
    </row>
    <row r="46" spans="1:8" ht="138" x14ac:dyDescent="0.25">
      <c r="A46" s="2">
        <f t="shared" si="0"/>
        <v>38</v>
      </c>
      <c r="B46" s="84" t="s">
        <v>31</v>
      </c>
      <c r="C46" s="80" t="s">
        <v>14</v>
      </c>
      <c r="D46" s="72">
        <v>635.80999999999995</v>
      </c>
      <c r="E46" s="86">
        <f>1779+152</f>
        <v>1931</v>
      </c>
      <c r="F46" s="86"/>
      <c r="G46" s="77" t="s">
        <v>144</v>
      </c>
    </row>
    <row r="47" spans="1:8" ht="27.6" x14ac:dyDescent="0.25">
      <c r="A47" s="2">
        <f t="shared" si="0"/>
        <v>39</v>
      </c>
      <c r="B47" s="70" t="s">
        <v>67</v>
      </c>
      <c r="C47" s="71" t="s">
        <v>14</v>
      </c>
      <c r="D47" s="72">
        <v>48</v>
      </c>
      <c r="E47" s="72"/>
      <c r="F47" s="72"/>
      <c r="G47" s="77" t="s">
        <v>141</v>
      </c>
    </row>
    <row r="48" spans="1:8" x14ac:dyDescent="0.25">
      <c r="A48" s="2">
        <f t="shared" si="0"/>
        <v>40</v>
      </c>
      <c r="B48" s="35" t="s">
        <v>32</v>
      </c>
      <c r="C48" s="7" t="s">
        <v>33</v>
      </c>
      <c r="D48" s="43">
        <v>54</v>
      </c>
      <c r="E48" s="43"/>
      <c r="F48" s="43"/>
      <c r="G48" s="34"/>
    </row>
    <row r="49" spans="1:7" ht="27.6" x14ac:dyDescent="0.25">
      <c r="A49" s="2">
        <f t="shared" si="0"/>
        <v>41</v>
      </c>
      <c r="B49" s="28" t="s">
        <v>60</v>
      </c>
      <c r="C49" s="7"/>
      <c r="D49" s="43"/>
      <c r="E49" s="43"/>
      <c r="F49" s="43"/>
      <c r="G49" s="34"/>
    </row>
    <row r="50" spans="1:7" ht="138" x14ac:dyDescent="0.25">
      <c r="A50" s="2">
        <f t="shared" si="0"/>
        <v>42</v>
      </c>
      <c r="B50" s="84" t="s">
        <v>31</v>
      </c>
      <c r="C50" s="71" t="s">
        <v>14</v>
      </c>
      <c r="D50" s="72">
        <v>648</v>
      </c>
      <c r="E50" s="86">
        <f>1779+152</f>
        <v>1931</v>
      </c>
      <c r="F50" s="72"/>
      <c r="G50" s="77" t="s">
        <v>144</v>
      </c>
    </row>
    <row r="51" spans="1:7" x14ac:dyDescent="0.25">
      <c r="A51" s="2">
        <f t="shared" si="0"/>
        <v>43</v>
      </c>
      <c r="B51" s="35" t="s">
        <v>32</v>
      </c>
      <c r="C51" s="7" t="s">
        <v>33</v>
      </c>
      <c r="D51" s="43">
        <v>56</v>
      </c>
      <c r="E51" s="43"/>
      <c r="F51" s="43"/>
      <c r="G51" s="34"/>
    </row>
    <row r="52" spans="1:7" x14ac:dyDescent="0.25">
      <c r="A52" s="2">
        <f t="shared" si="0"/>
        <v>44</v>
      </c>
      <c r="B52" s="63" t="s">
        <v>123</v>
      </c>
      <c r="C52" s="7"/>
      <c r="D52" s="43"/>
      <c r="E52" s="43"/>
      <c r="F52" s="43"/>
      <c r="G52" s="34"/>
    </row>
    <row r="53" spans="1:7" ht="138" x14ac:dyDescent="0.25">
      <c r="A53" s="2">
        <f t="shared" si="0"/>
        <v>45</v>
      </c>
      <c r="B53" s="84" t="s">
        <v>31</v>
      </c>
      <c r="C53" s="71" t="s">
        <v>14</v>
      </c>
      <c r="D53" s="72">
        <v>120</v>
      </c>
      <c r="E53" s="86">
        <f>1779+152</f>
        <v>1931</v>
      </c>
      <c r="F53" s="72"/>
      <c r="G53" s="77" t="s">
        <v>144</v>
      </c>
    </row>
    <row r="54" spans="1:7" x14ac:dyDescent="0.25">
      <c r="A54" s="2">
        <f t="shared" si="0"/>
        <v>46</v>
      </c>
      <c r="B54" s="84" t="s">
        <v>124</v>
      </c>
      <c r="C54" s="71" t="s">
        <v>5</v>
      </c>
      <c r="D54" s="72">
        <v>3</v>
      </c>
      <c r="E54" s="78">
        <v>45000</v>
      </c>
      <c r="F54" s="72"/>
      <c r="G54" s="73" t="s">
        <v>140</v>
      </c>
    </row>
    <row r="55" spans="1:7" x14ac:dyDescent="0.25">
      <c r="A55" s="2">
        <f t="shared" si="0"/>
        <v>47</v>
      </c>
      <c r="B55" s="35" t="s">
        <v>125</v>
      </c>
      <c r="C55" s="7" t="s">
        <v>126</v>
      </c>
      <c r="D55" s="43">
        <v>1</v>
      </c>
      <c r="E55" s="43"/>
      <c r="F55" s="43"/>
      <c r="G55" s="34"/>
    </row>
    <row r="56" spans="1:7" x14ac:dyDescent="0.25">
      <c r="A56" s="2">
        <f t="shared" si="0"/>
        <v>48</v>
      </c>
      <c r="B56" s="28" t="s">
        <v>39</v>
      </c>
      <c r="C56" s="2"/>
      <c r="D56" s="43"/>
      <c r="E56" s="43"/>
      <c r="F56" s="43"/>
      <c r="G56" s="34"/>
    </row>
    <row r="57" spans="1:7" x14ac:dyDescent="0.25">
      <c r="A57" s="2">
        <f t="shared" si="0"/>
        <v>49</v>
      </c>
      <c r="B57" s="25" t="s">
        <v>40</v>
      </c>
      <c r="C57" s="7" t="s">
        <v>4</v>
      </c>
      <c r="D57" s="43">
        <v>68.400000000000006</v>
      </c>
      <c r="E57" s="43"/>
      <c r="F57" s="43"/>
      <c r="G57" s="34"/>
    </row>
    <row r="58" spans="1:7" x14ac:dyDescent="0.25">
      <c r="A58" s="2">
        <f t="shared" si="0"/>
        <v>50</v>
      </c>
      <c r="B58" s="6" t="s">
        <v>41</v>
      </c>
      <c r="C58" s="7" t="s">
        <v>14</v>
      </c>
      <c r="D58" s="43">
        <v>114</v>
      </c>
      <c r="E58" s="43"/>
      <c r="F58" s="43"/>
      <c r="G58" s="34"/>
    </row>
    <row r="59" spans="1:7" x14ac:dyDescent="0.25">
      <c r="A59" s="2">
        <f t="shared" si="0"/>
        <v>51</v>
      </c>
      <c r="B59" s="6" t="s">
        <v>42</v>
      </c>
      <c r="C59" s="7" t="s">
        <v>14</v>
      </c>
      <c r="D59" s="43">
        <v>114</v>
      </c>
      <c r="E59" s="43"/>
      <c r="F59" s="43"/>
      <c r="G59" s="34"/>
    </row>
    <row r="60" spans="1:7" x14ac:dyDescent="0.25">
      <c r="A60" s="2">
        <f t="shared" si="0"/>
        <v>52</v>
      </c>
      <c r="B60" s="35" t="s">
        <v>43</v>
      </c>
      <c r="C60" s="7" t="s">
        <v>4</v>
      </c>
      <c r="D60" s="43">
        <v>11.4</v>
      </c>
      <c r="E60" s="43"/>
      <c r="F60" s="43"/>
      <c r="G60" s="34"/>
    </row>
    <row r="61" spans="1:7" x14ac:dyDescent="0.25">
      <c r="A61" s="2">
        <f t="shared" si="0"/>
        <v>53</v>
      </c>
      <c r="B61" s="6" t="s">
        <v>44</v>
      </c>
      <c r="C61" s="7" t="s">
        <v>4</v>
      </c>
      <c r="D61" s="43">
        <v>11.4</v>
      </c>
      <c r="E61" s="43"/>
      <c r="F61" s="43"/>
      <c r="G61" s="34"/>
    </row>
    <row r="62" spans="1:7" ht="69" x14ac:dyDescent="0.25">
      <c r="A62" s="2">
        <f t="shared" si="0"/>
        <v>54</v>
      </c>
      <c r="B62" s="76" t="s">
        <v>45</v>
      </c>
      <c r="C62" s="71" t="s">
        <v>5</v>
      </c>
      <c r="D62" s="72">
        <v>62</v>
      </c>
      <c r="E62" s="78">
        <f>5850+14500</f>
        <v>20350</v>
      </c>
      <c r="F62" s="72"/>
      <c r="G62" s="77" t="s">
        <v>142</v>
      </c>
    </row>
    <row r="63" spans="1:7" x14ac:dyDescent="0.25">
      <c r="A63" s="2">
        <f t="shared" si="0"/>
        <v>55</v>
      </c>
      <c r="B63" s="6" t="s">
        <v>102</v>
      </c>
      <c r="C63" s="7" t="s">
        <v>23</v>
      </c>
      <c r="D63" s="43">
        <v>65</v>
      </c>
      <c r="E63" s="43"/>
      <c r="F63" s="43"/>
      <c r="G63" s="52"/>
    </row>
    <row r="64" spans="1:7" ht="27.6" x14ac:dyDescent="0.25">
      <c r="A64" s="2">
        <f t="shared" si="0"/>
        <v>56</v>
      </c>
      <c r="B64" s="76" t="s">
        <v>18</v>
      </c>
      <c r="C64" s="71" t="s">
        <v>17</v>
      </c>
      <c r="D64" s="72">
        <v>12</v>
      </c>
      <c r="E64" s="78">
        <f>8180*2</f>
        <v>16360</v>
      </c>
      <c r="F64" s="72"/>
      <c r="G64" s="73" t="s">
        <v>143</v>
      </c>
    </row>
    <row r="65" spans="1:7" ht="27.6" x14ac:dyDescent="0.25">
      <c r="A65" s="2">
        <f t="shared" si="0"/>
        <v>57</v>
      </c>
      <c r="B65" s="29" t="s">
        <v>61</v>
      </c>
      <c r="C65" s="7" t="s">
        <v>33</v>
      </c>
      <c r="D65" s="43">
        <v>65</v>
      </c>
      <c r="E65" s="43"/>
      <c r="F65" s="43"/>
      <c r="G65" s="34"/>
    </row>
    <row r="66" spans="1:7" ht="27.6" x14ac:dyDescent="0.25">
      <c r="A66" s="2">
        <f t="shared" si="0"/>
        <v>58</v>
      </c>
      <c r="B66" s="29" t="s">
        <v>62</v>
      </c>
      <c r="C66" s="7" t="s">
        <v>33</v>
      </c>
      <c r="D66" s="43">
        <v>60.24</v>
      </c>
      <c r="E66" s="43"/>
      <c r="F66" s="43"/>
      <c r="G66" s="34"/>
    </row>
    <row r="67" spans="1:7" x14ac:dyDescent="0.25">
      <c r="A67" s="2">
        <f t="shared" si="0"/>
        <v>59</v>
      </c>
      <c r="B67" s="6" t="s">
        <v>46</v>
      </c>
      <c r="C67" s="7" t="s">
        <v>33</v>
      </c>
      <c r="D67" s="43">
        <v>62.6</v>
      </c>
      <c r="E67" s="43"/>
      <c r="F67" s="43"/>
      <c r="G67" s="34"/>
    </row>
    <row r="68" spans="1:7" x14ac:dyDescent="0.25">
      <c r="A68" s="2">
        <f t="shared" si="0"/>
        <v>60</v>
      </c>
      <c r="B68" s="28" t="s">
        <v>47</v>
      </c>
      <c r="C68" s="7"/>
      <c r="D68" s="43"/>
      <c r="E68" s="43"/>
      <c r="F68" s="43"/>
      <c r="G68" s="34"/>
    </row>
    <row r="69" spans="1:7" x14ac:dyDescent="0.25">
      <c r="A69" s="2">
        <f t="shared" si="0"/>
        <v>61</v>
      </c>
      <c r="B69" s="6" t="s">
        <v>48</v>
      </c>
      <c r="C69" s="7" t="s">
        <v>4</v>
      </c>
      <c r="D69" s="43">
        <v>210</v>
      </c>
      <c r="E69" s="43"/>
      <c r="F69" s="43"/>
      <c r="G69" s="34"/>
    </row>
    <row r="70" spans="1:7" x14ac:dyDescent="0.25">
      <c r="A70" s="2">
        <f t="shared" si="0"/>
        <v>62</v>
      </c>
      <c r="B70" s="6" t="s">
        <v>49</v>
      </c>
      <c r="C70" s="7" t="s">
        <v>14</v>
      </c>
      <c r="D70" s="44">
        <v>700</v>
      </c>
      <c r="E70" s="44"/>
      <c r="F70" s="44"/>
      <c r="G70" s="34"/>
    </row>
    <row r="71" spans="1:7" x14ac:dyDescent="0.25">
      <c r="A71" s="2">
        <f t="shared" si="0"/>
        <v>63</v>
      </c>
      <c r="B71" s="35" t="s">
        <v>43</v>
      </c>
      <c r="C71" s="7" t="s">
        <v>4</v>
      </c>
      <c r="D71" s="43">
        <v>70</v>
      </c>
      <c r="E71" s="43"/>
      <c r="F71" s="43"/>
      <c r="G71" s="34"/>
    </row>
    <row r="72" spans="1:7" x14ac:dyDescent="0.25">
      <c r="A72" s="2">
        <f t="shared" si="0"/>
        <v>64</v>
      </c>
      <c r="B72" s="29" t="s">
        <v>50</v>
      </c>
      <c r="C72" s="37" t="s">
        <v>14</v>
      </c>
      <c r="D72" s="43">
        <v>700</v>
      </c>
      <c r="E72" s="43"/>
      <c r="F72" s="43"/>
      <c r="G72" s="34"/>
    </row>
    <row r="73" spans="1:7" ht="27.6" x14ac:dyDescent="0.25">
      <c r="A73" s="2">
        <f t="shared" si="0"/>
        <v>65</v>
      </c>
      <c r="B73" s="6" t="s">
        <v>53</v>
      </c>
      <c r="C73" s="37" t="s">
        <v>33</v>
      </c>
      <c r="D73" s="43">
        <v>27.2</v>
      </c>
      <c r="E73" s="43"/>
      <c r="F73" s="43"/>
      <c r="G73" s="34"/>
    </row>
    <row r="74" spans="1:7" ht="55.2" x14ac:dyDescent="0.25">
      <c r="A74" s="2">
        <f t="shared" si="0"/>
        <v>66</v>
      </c>
      <c r="B74" s="26" t="s">
        <v>51</v>
      </c>
      <c r="C74" s="27" t="s">
        <v>4</v>
      </c>
      <c r="D74" s="43">
        <v>140</v>
      </c>
      <c r="E74" s="43"/>
      <c r="F74" s="43"/>
      <c r="G74" s="34"/>
    </row>
    <row r="75" spans="1:7" x14ac:dyDescent="0.25">
      <c r="A75" s="2">
        <f t="shared" ref="A75:A126" si="1">A74+1</f>
        <v>67</v>
      </c>
      <c r="B75" s="6" t="s">
        <v>15</v>
      </c>
      <c r="C75" s="2" t="s">
        <v>14</v>
      </c>
      <c r="D75" s="44">
        <v>700</v>
      </c>
      <c r="E75" s="44"/>
      <c r="F75" s="44"/>
      <c r="G75" s="34"/>
    </row>
    <row r="76" spans="1:7" ht="27.6" x14ac:dyDescent="0.25">
      <c r="A76" s="2">
        <f t="shared" si="1"/>
        <v>68</v>
      </c>
      <c r="B76" s="6" t="s">
        <v>52</v>
      </c>
      <c r="C76" s="37" t="s">
        <v>14</v>
      </c>
      <c r="D76" s="44">
        <v>700</v>
      </c>
      <c r="E76" s="44"/>
      <c r="F76" s="44"/>
      <c r="G76" s="34"/>
    </row>
    <row r="77" spans="1:7" ht="27.6" x14ac:dyDescent="0.25">
      <c r="A77" s="2">
        <f t="shared" si="1"/>
        <v>69</v>
      </c>
      <c r="B77" s="6" t="s">
        <v>16</v>
      </c>
      <c r="C77" s="37" t="s">
        <v>14</v>
      </c>
      <c r="D77" s="44">
        <v>700</v>
      </c>
      <c r="E77" s="44"/>
      <c r="F77" s="44"/>
      <c r="G77" s="34"/>
    </row>
    <row r="78" spans="1:7" ht="27.6" x14ac:dyDescent="0.25">
      <c r="A78" s="2">
        <f t="shared" si="1"/>
        <v>70</v>
      </c>
      <c r="B78" s="6" t="s">
        <v>56</v>
      </c>
      <c r="C78" s="7" t="s">
        <v>14</v>
      </c>
      <c r="D78" s="43">
        <v>43.7</v>
      </c>
      <c r="E78" s="43"/>
      <c r="F78" s="43"/>
      <c r="G78" s="34"/>
    </row>
    <row r="79" spans="1:7" ht="17.25" customHeight="1" x14ac:dyDescent="0.25">
      <c r="A79" s="2">
        <f t="shared" si="1"/>
        <v>71</v>
      </c>
      <c r="B79" s="6" t="s">
        <v>104</v>
      </c>
      <c r="C79" s="7" t="s">
        <v>14</v>
      </c>
      <c r="D79" s="43">
        <v>70</v>
      </c>
      <c r="E79" s="43"/>
      <c r="F79" s="43"/>
      <c r="G79" s="52"/>
    </row>
    <row r="80" spans="1:7" s="53" customFormat="1" ht="41.4" x14ac:dyDescent="0.25">
      <c r="A80" s="2">
        <f t="shared" si="1"/>
        <v>72</v>
      </c>
      <c r="B80" s="6" t="s">
        <v>103</v>
      </c>
      <c r="C80" s="27" t="s">
        <v>14</v>
      </c>
      <c r="D80" s="43">
        <v>22</v>
      </c>
      <c r="E80" s="43"/>
      <c r="F80" s="43"/>
      <c r="G80" s="52"/>
    </row>
    <row r="81" spans="1:7" s="53" customFormat="1" ht="27.6" x14ac:dyDescent="0.25">
      <c r="A81" s="2">
        <f t="shared" si="1"/>
        <v>73</v>
      </c>
      <c r="B81" s="6" t="s">
        <v>130</v>
      </c>
      <c r="C81" s="27" t="s">
        <v>14</v>
      </c>
      <c r="D81" s="43">
        <v>11</v>
      </c>
      <c r="E81" s="43"/>
      <c r="F81" s="43"/>
      <c r="G81" s="52"/>
    </row>
    <row r="82" spans="1:7" s="53" customFormat="1" x14ac:dyDescent="0.25">
      <c r="A82" s="2">
        <f t="shared" si="1"/>
        <v>74</v>
      </c>
      <c r="B82" s="6" t="s">
        <v>131</v>
      </c>
      <c r="C82" s="27" t="s">
        <v>92</v>
      </c>
      <c r="D82" s="43">
        <v>36</v>
      </c>
      <c r="E82" s="43"/>
      <c r="F82" s="43"/>
      <c r="G82" s="52"/>
    </row>
    <row r="83" spans="1:7" x14ac:dyDescent="0.25">
      <c r="A83" s="2">
        <f t="shared" si="1"/>
        <v>75</v>
      </c>
      <c r="B83" s="28" t="s">
        <v>121</v>
      </c>
      <c r="C83" s="7"/>
      <c r="D83" s="43"/>
      <c r="E83" s="43"/>
      <c r="F83" s="43"/>
      <c r="G83" s="34"/>
    </row>
    <row r="84" spans="1:7" x14ac:dyDescent="0.25">
      <c r="A84" s="2">
        <f t="shared" si="1"/>
        <v>76</v>
      </c>
      <c r="B84" s="6" t="s">
        <v>55</v>
      </c>
      <c r="C84" s="7" t="s">
        <v>5</v>
      </c>
      <c r="D84" s="43">
        <v>3</v>
      </c>
      <c r="E84" s="43"/>
      <c r="F84" s="43"/>
      <c r="G84" s="34"/>
    </row>
    <row r="85" spans="1:7" ht="55.2" x14ac:dyDescent="0.25">
      <c r="A85" s="2">
        <f t="shared" si="1"/>
        <v>77</v>
      </c>
      <c r="B85" s="76" t="s">
        <v>54</v>
      </c>
      <c r="C85" s="71" t="s">
        <v>5</v>
      </c>
      <c r="D85" s="72">
        <v>3</v>
      </c>
      <c r="E85" s="78">
        <v>925986</v>
      </c>
      <c r="F85" s="72"/>
      <c r="G85" s="77" t="s">
        <v>138</v>
      </c>
    </row>
    <row r="86" spans="1:7" x14ac:dyDescent="0.25">
      <c r="A86" s="2">
        <f t="shared" si="1"/>
        <v>78</v>
      </c>
      <c r="B86" s="55" t="s">
        <v>93</v>
      </c>
      <c r="C86" s="27" t="s">
        <v>5</v>
      </c>
      <c r="D86" s="56">
        <v>3</v>
      </c>
      <c r="E86" s="56"/>
      <c r="F86" s="56"/>
      <c r="G86" s="34"/>
    </row>
    <row r="87" spans="1:7" ht="27.6" x14ac:dyDescent="0.25">
      <c r="A87" s="2">
        <f t="shared" si="1"/>
        <v>79</v>
      </c>
      <c r="B87" s="6" t="s">
        <v>122</v>
      </c>
      <c r="C87" s="27" t="s">
        <v>5</v>
      </c>
      <c r="D87" s="43">
        <v>1</v>
      </c>
      <c r="E87" s="43"/>
      <c r="F87" s="43"/>
      <c r="G87" s="34"/>
    </row>
    <row r="88" spans="1:7" x14ac:dyDescent="0.25">
      <c r="A88" s="2">
        <f t="shared" si="1"/>
        <v>80</v>
      </c>
      <c r="B88" s="28" t="s">
        <v>70</v>
      </c>
      <c r="C88" s="7"/>
      <c r="D88" s="43"/>
      <c r="E88" s="43"/>
      <c r="F88" s="43"/>
      <c r="G88" s="34"/>
    </row>
    <row r="89" spans="1:7" ht="41.4" x14ac:dyDescent="0.25">
      <c r="A89" s="2">
        <f t="shared" si="1"/>
        <v>81</v>
      </c>
      <c r="B89" s="65" t="s">
        <v>105</v>
      </c>
      <c r="C89" s="54" t="s">
        <v>14</v>
      </c>
      <c r="D89" s="66">
        <v>18</v>
      </c>
      <c r="E89" s="66"/>
      <c r="F89" s="66"/>
      <c r="G89" s="51"/>
    </row>
    <row r="90" spans="1:7" ht="27.6" x14ac:dyDescent="0.25">
      <c r="A90" s="2">
        <f t="shared" si="1"/>
        <v>82</v>
      </c>
      <c r="B90" s="65" t="s">
        <v>106</v>
      </c>
      <c r="C90" s="54" t="s">
        <v>14</v>
      </c>
      <c r="D90" s="66">
        <v>28</v>
      </c>
      <c r="E90" s="66"/>
      <c r="F90" s="66"/>
      <c r="G90" s="51"/>
    </row>
    <row r="91" spans="1:7" x14ac:dyDescent="0.25">
      <c r="A91" s="2">
        <f t="shared" si="1"/>
        <v>83</v>
      </c>
      <c r="B91" s="65" t="s">
        <v>107</v>
      </c>
      <c r="C91" s="54" t="s">
        <v>14</v>
      </c>
      <c r="D91" s="66">
        <v>9</v>
      </c>
      <c r="E91" s="66"/>
      <c r="F91" s="66"/>
      <c r="G91" s="51"/>
    </row>
    <row r="92" spans="1:7" ht="41.4" x14ac:dyDescent="0.25">
      <c r="A92" s="2">
        <f t="shared" si="1"/>
        <v>84</v>
      </c>
      <c r="B92" s="65" t="s">
        <v>108</v>
      </c>
      <c r="C92" s="54" t="s">
        <v>14</v>
      </c>
      <c r="D92" s="66">
        <v>43.75</v>
      </c>
      <c r="E92" s="66"/>
      <c r="F92" s="66"/>
      <c r="G92" s="51"/>
    </row>
    <row r="93" spans="1:7" ht="13.5" customHeight="1" x14ac:dyDescent="0.25">
      <c r="A93" s="2">
        <f t="shared" si="1"/>
        <v>85</v>
      </c>
      <c r="B93" s="76" t="s">
        <v>71</v>
      </c>
      <c r="C93" s="71" t="s">
        <v>5</v>
      </c>
      <c r="D93" s="72">
        <v>2</v>
      </c>
      <c r="E93" s="78">
        <v>20000</v>
      </c>
      <c r="F93" s="72"/>
      <c r="G93" s="73" t="s">
        <v>139</v>
      </c>
    </row>
    <row r="94" spans="1:7" ht="27.6" x14ac:dyDescent="0.25">
      <c r="A94" s="2">
        <f t="shared" si="1"/>
        <v>86</v>
      </c>
      <c r="B94" s="40" t="s">
        <v>109</v>
      </c>
      <c r="C94" s="41"/>
      <c r="D94" s="46"/>
      <c r="E94" s="46"/>
      <c r="F94" s="46"/>
      <c r="G94" s="34"/>
    </row>
    <row r="95" spans="1:7" x14ac:dyDescent="0.25">
      <c r="A95" s="2">
        <f t="shared" si="1"/>
        <v>87</v>
      </c>
      <c r="B95" s="62" t="s">
        <v>110</v>
      </c>
      <c r="C95" s="41" t="s">
        <v>6</v>
      </c>
      <c r="D95" s="46">
        <v>1.8</v>
      </c>
      <c r="E95" s="46"/>
      <c r="F95" s="46"/>
      <c r="G95" s="34"/>
    </row>
    <row r="96" spans="1:7" ht="27.6" x14ac:dyDescent="0.25">
      <c r="A96" s="2">
        <f t="shared" si="1"/>
        <v>88</v>
      </c>
      <c r="B96" s="70" t="s">
        <v>37</v>
      </c>
      <c r="C96" s="74" t="s">
        <v>14</v>
      </c>
      <c r="D96" s="75">
        <v>93</v>
      </c>
      <c r="E96" s="72">
        <v>4519</v>
      </c>
      <c r="F96" s="72"/>
      <c r="G96" s="73" t="s">
        <v>135</v>
      </c>
    </row>
    <row r="97" spans="1:7" ht="27.6" x14ac:dyDescent="0.25">
      <c r="A97" s="2">
        <f t="shared" si="1"/>
        <v>89</v>
      </c>
      <c r="B97" s="40" t="s">
        <v>111</v>
      </c>
      <c r="C97" s="41"/>
      <c r="D97" s="46"/>
      <c r="E97" s="46"/>
      <c r="F97" s="46"/>
      <c r="G97" s="34"/>
    </row>
    <row r="98" spans="1:7" x14ac:dyDescent="0.25">
      <c r="A98" s="2">
        <f t="shared" si="1"/>
        <v>90</v>
      </c>
      <c r="B98" s="55" t="s">
        <v>75</v>
      </c>
      <c r="C98" s="27" t="s">
        <v>23</v>
      </c>
      <c r="D98" s="56">
        <v>72</v>
      </c>
      <c r="E98" s="67"/>
      <c r="F98" s="67"/>
      <c r="G98" s="58"/>
    </row>
    <row r="99" spans="1:7" ht="27.6" x14ac:dyDescent="0.25">
      <c r="A99" s="2">
        <f t="shared" si="1"/>
        <v>91</v>
      </c>
      <c r="B99" s="55" t="s">
        <v>76</v>
      </c>
      <c r="C99" s="27" t="s">
        <v>23</v>
      </c>
      <c r="D99" s="56">
        <v>40</v>
      </c>
      <c r="E99" s="68"/>
      <c r="F99" s="68"/>
      <c r="G99" s="59"/>
    </row>
    <row r="100" spans="1:7" x14ac:dyDescent="0.25">
      <c r="A100" s="2">
        <f t="shared" si="1"/>
        <v>92</v>
      </c>
      <c r="B100" s="55" t="s">
        <v>77</v>
      </c>
      <c r="C100" s="27" t="s">
        <v>23</v>
      </c>
      <c r="D100" s="56">
        <v>64</v>
      </c>
      <c r="E100" s="68"/>
      <c r="F100" s="68"/>
      <c r="G100" s="59"/>
    </row>
    <row r="101" spans="1:7" x14ac:dyDescent="0.25">
      <c r="A101" s="2">
        <f t="shared" si="1"/>
        <v>93</v>
      </c>
      <c r="B101" s="55" t="s">
        <v>78</v>
      </c>
      <c r="C101" s="27" t="s">
        <v>91</v>
      </c>
      <c r="D101" s="56">
        <v>4</v>
      </c>
      <c r="E101" s="69"/>
      <c r="F101" s="69"/>
      <c r="G101" s="60"/>
    </row>
    <row r="102" spans="1:7" ht="28.8" x14ac:dyDescent="0.25">
      <c r="A102" s="2">
        <f t="shared" si="1"/>
        <v>94</v>
      </c>
      <c r="B102" s="79" t="s">
        <v>128</v>
      </c>
      <c r="C102" s="80" t="s">
        <v>5</v>
      </c>
      <c r="D102" s="81">
        <v>2</v>
      </c>
      <c r="E102" s="82">
        <v>120000</v>
      </c>
      <c r="F102" s="83"/>
      <c r="G102" s="88" t="s">
        <v>146</v>
      </c>
    </row>
    <row r="103" spans="1:7" ht="27.6" x14ac:dyDescent="0.25">
      <c r="A103" s="2">
        <f t="shared" si="1"/>
        <v>95</v>
      </c>
      <c r="B103" s="55" t="s">
        <v>112</v>
      </c>
      <c r="C103" s="27" t="s">
        <v>5</v>
      </c>
      <c r="D103" s="56">
        <v>1</v>
      </c>
      <c r="E103" s="69"/>
      <c r="F103" s="69"/>
      <c r="G103" s="60"/>
    </row>
    <row r="104" spans="1:7" x14ac:dyDescent="0.25">
      <c r="A104" s="2">
        <f t="shared" si="1"/>
        <v>96</v>
      </c>
      <c r="B104" s="55" t="s">
        <v>113</v>
      </c>
      <c r="C104" s="27" t="s">
        <v>126</v>
      </c>
      <c r="D104" s="56">
        <v>1</v>
      </c>
      <c r="E104" s="69"/>
      <c r="F104" s="69"/>
      <c r="G104" s="60"/>
    </row>
    <row r="105" spans="1:7" ht="27.6" x14ac:dyDescent="0.25">
      <c r="A105" s="2">
        <f t="shared" si="1"/>
        <v>97</v>
      </c>
      <c r="B105" s="55" t="s">
        <v>114</v>
      </c>
      <c r="C105" s="27" t="s">
        <v>126</v>
      </c>
      <c r="D105" s="56">
        <v>1</v>
      </c>
      <c r="E105" s="69"/>
      <c r="F105" s="69"/>
      <c r="G105" s="60"/>
    </row>
    <row r="106" spans="1:7" ht="19.2" customHeight="1" x14ac:dyDescent="0.25">
      <c r="A106" s="2">
        <f t="shared" si="1"/>
        <v>98</v>
      </c>
      <c r="B106" s="55" t="s">
        <v>116</v>
      </c>
      <c r="C106" s="27" t="s">
        <v>126</v>
      </c>
      <c r="D106" s="56">
        <v>1</v>
      </c>
      <c r="E106" s="69"/>
      <c r="F106" s="69"/>
      <c r="G106" s="60"/>
    </row>
    <row r="107" spans="1:7" ht="27.6" x14ac:dyDescent="0.25">
      <c r="A107" s="2">
        <f t="shared" si="1"/>
        <v>99</v>
      </c>
      <c r="B107" s="55" t="s">
        <v>115</v>
      </c>
      <c r="C107" s="27" t="s">
        <v>126</v>
      </c>
      <c r="D107" s="56">
        <v>1</v>
      </c>
      <c r="E107" s="69"/>
      <c r="F107" s="69"/>
      <c r="G107" s="60"/>
    </row>
    <row r="108" spans="1:7" ht="27.6" x14ac:dyDescent="0.25">
      <c r="A108" s="2">
        <f t="shared" si="1"/>
        <v>100</v>
      </c>
      <c r="B108" s="55" t="s">
        <v>117</v>
      </c>
      <c r="C108" s="27" t="s">
        <v>126</v>
      </c>
      <c r="D108" s="56">
        <v>1</v>
      </c>
      <c r="E108" s="69"/>
      <c r="F108" s="69"/>
      <c r="G108" s="60"/>
    </row>
    <row r="109" spans="1:7" x14ac:dyDescent="0.25">
      <c r="A109" s="2">
        <f t="shared" si="1"/>
        <v>101</v>
      </c>
      <c r="B109" s="55" t="s">
        <v>118</v>
      </c>
      <c r="C109" s="27" t="s">
        <v>126</v>
      </c>
      <c r="D109" s="56">
        <v>1</v>
      </c>
      <c r="E109" s="69"/>
      <c r="F109" s="69"/>
      <c r="G109" s="60"/>
    </row>
    <row r="110" spans="1:7" ht="27.6" x14ac:dyDescent="0.25">
      <c r="A110" s="2">
        <f t="shared" si="1"/>
        <v>102</v>
      </c>
      <c r="B110" s="55" t="s">
        <v>129</v>
      </c>
      <c r="C110" s="27" t="s">
        <v>126</v>
      </c>
      <c r="D110" s="56">
        <v>1</v>
      </c>
      <c r="E110" s="69"/>
      <c r="F110" s="69"/>
      <c r="G110" s="60"/>
    </row>
    <row r="111" spans="1:7" x14ac:dyDescent="0.25">
      <c r="A111" s="2">
        <f t="shared" si="1"/>
        <v>103</v>
      </c>
      <c r="B111" s="55" t="s">
        <v>119</v>
      </c>
      <c r="C111" s="27" t="s">
        <v>126</v>
      </c>
      <c r="D111" s="56">
        <v>1</v>
      </c>
      <c r="E111" s="69"/>
      <c r="F111" s="69"/>
      <c r="G111" s="60"/>
    </row>
    <row r="112" spans="1:7" ht="27.6" x14ac:dyDescent="0.25">
      <c r="A112" s="2">
        <f t="shared" si="1"/>
        <v>104</v>
      </c>
      <c r="B112" s="55" t="s">
        <v>120</v>
      </c>
      <c r="C112" s="27" t="s">
        <v>126</v>
      </c>
      <c r="D112" s="56">
        <v>1</v>
      </c>
      <c r="E112" s="69"/>
      <c r="F112" s="69"/>
      <c r="G112" s="60"/>
    </row>
    <row r="113" spans="1:7" x14ac:dyDescent="0.25">
      <c r="A113" s="2">
        <f t="shared" si="1"/>
        <v>105</v>
      </c>
      <c r="B113" s="55" t="s">
        <v>127</v>
      </c>
      <c r="C113" s="27" t="s">
        <v>126</v>
      </c>
      <c r="D113" s="56">
        <v>1</v>
      </c>
      <c r="E113" s="69"/>
      <c r="F113" s="69"/>
      <c r="G113" s="60"/>
    </row>
    <row r="114" spans="1:7" x14ac:dyDescent="0.25">
      <c r="A114" s="2">
        <f t="shared" si="1"/>
        <v>106</v>
      </c>
      <c r="B114" s="49" t="s">
        <v>79</v>
      </c>
      <c r="C114" s="7"/>
      <c r="D114" s="50"/>
      <c r="E114" s="50"/>
      <c r="F114" s="50"/>
      <c r="G114" s="23"/>
    </row>
    <row r="115" spans="1:7" ht="11.25" customHeight="1" x14ac:dyDescent="0.25">
      <c r="A115" s="2">
        <f t="shared" si="1"/>
        <v>107</v>
      </c>
      <c r="B115" s="48" t="s">
        <v>80</v>
      </c>
      <c r="C115" s="7" t="s">
        <v>5</v>
      </c>
      <c r="D115" s="50">
        <v>1</v>
      </c>
      <c r="E115" s="50"/>
      <c r="F115" s="50"/>
      <c r="G115" s="57"/>
    </row>
    <row r="116" spans="1:7" ht="27.6" x14ac:dyDescent="0.25">
      <c r="A116" s="2">
        <f t="shared" si="1"/>
        <v>108</v>
      </c>
      <c r="B116" s="48" t="s">
        <v>81</v>
      </c>
      <c r="C116" s="7" t="s">
        <v>23</v>
      </c>
      <c r="D116" s="50">
        <v>7</v>
      </c>
      <c r="E116" s="50"/>
      <c r="F116" s="50"/>
      <c r="G116" s="23"/>
    </row>
    <row r="117" spans="1:7" x14ac:dyDescent="0.25">
      <c r="A117" s="2">
        <f t="shared" si="1"/>
        <v>109</v>
      </c>
      <c r="B117" s="48" t="s">
        <v>82</v>
      </c>
      <c r="C117" s="7" t="s">
        <v>23</v>
      </c>
      <c r="D117" s="50">
        <v>6</v>
      </c>
      <c r="E117" s="50"/>
      <c r="F117" s="50"/>
      <c r="G117" s="23"/>
    </row>
    <row r="118" spans="1:7" ht="27.6" x14ac:dyDescent="0.25">
      <c r="A118" s="2">
        <f t="shared" si="1"/>
        <v>110</v>
      </c>
      <c r="B118" s="48" t="s">
        <v>83</v>
      </c>
      <c r="C118" s="7" t="s">
        <v>23</v>
      </c>
      <c r="D118" s="50">
        <v>14</v>
      </c>
      <c r="E118" s="50"/>
      <c r="F118" s="50"/>
      <c r="G118" s="23"/>
    </row>
    <row r="119" spans="1:7" x14ac:dyDescent="0.25">
      <c r="A119" s="2">
        <f t="shared" si="1"/>
        <v>111</v>
      </c>
      <c r="B119" s="48" t="s">
        <v>84</v>
      </c>
      <c r="C119" s="7" t="s">
        <v>23</v>
      </c>
      <c r="D119" s="50">
        <v>17</v>
      </c>
      <c r="E119" s="50"/>
      <c r="F119" s="50"/>
      <c r="G119" s="23"/>
    </row>
    <row r="120" spans="1:7" ht="27.6" x14ac:dyDescent="0.25">
      <c r="A120" s="2">
        <f t="shared" si="1"/>
        <v>112</v>
      </c>
      <c r="B120" s="89" t="s">
        <v>85</v>
      </c>
      <c r="C120" s="71" t="s">
        <v>5</v>
      </c>
      <c r="D120" s="90">
        <v>5</v>
      </c>
      <c r="E120" s="92">
        <v>11000</v>
      </c>
      <c r="F120" s="90"/>
      <c r="G120" s="91" t="s">
        <v>147</v>
      </c>
    </row>
    <row r="121" spans="1:7" x14ac:dyDescent="0.25">
      <c r="A121" s="2">
        <f t="shared" si="1"/>
        <v>113</v>
      </c>
      <c r="B121" s="49" t="s">
        <v>86</v>
      </c>
      <c r="C121" s="7"/>
      <c r="D121" s="50"/>
      <c r="E121" s="50"/>
      <c r="F121" s="50"/>
      <c r="G121" s="23"/>
    </row>
    <row r="122" spans="1:7" x14ac:dyDescent="0.25">
      <c r="A122" s="2">
        <f t="shared" si="1"/>
        <v>114</v>
      </c>
      <c r="B122" s="48" t="s">
        <v>87</v>
      </c>
      <c r="C122" s="7" t="s">
        <v>5</v>
      </c>
      <c r="D122" s="50">
        <v>24</v>
      </c>
      <c r="E122" s="50"/>
      <c r="F122" s="50"/>
      <c r="G122" s="23"/>
    </row>
    <row r="123" spans="1:7" x14ac:dyDescent="0.25">
      <c r="A123" s="2">
        <f t="shared" si="1"/>
        <v>115</v>
      </c>
      <c r="B123" s="48" t="s">
        <v>88</v>
      </c>
      <c r="C123" s="7" t="s">
        <v>23</v>
      </c>
      <c r="D123" s="50">
        <v>100</v>
      </c>
      <c r="E123" s="50"/>
      <c r="F123" s="50"/>
      <c r="G123" s="23"/>
    </row>
    <row r="124" spans="1:7" ht="27.6" x14ac:dyDescent="0.25">
      <c r="A124" s="2">
        <f t="shared" si="1"/>
        <v>116</v>
      </c>
      <c r="B124" s="89" t="s">
        <v>85</v>
      </c>
      <c r="C124" s="71" t="s">
        <v>5</v>
      </c>
      <c r="D124" s="90">
        <v>32</v>
      </c>
      <c r="E124" s="92">
        <v>11000</v>
      </c>
      <c r="F124" s="90"/>
      <c r="G124" s="91" t="s">
        <v>147</v>
      </c>
    </row>
    <row r="125" spans="1:7" ht="27.6" x14ac:dyDescent="0.25">
      <c r="A125" s="2">
        <f t="shared" si="1"/>
        <v>117</v>
      </c>
      <c r="B125" s="48" t="s">
        <v>89</v>
      </c>
      <c r="C125" s="7" t="s">
        <v>23</v>
      </c>
      <c r="D125" s="50">
        <v>140</v>
      </c>
      <c r="E125" s="50"/>
      <c r="F125" s="50"/>
      <c r="G125" s="23"/>
    </row>
    <row r="126" spans="1:7" x14ac:dyDescent="0.25">
      <c r="A126" s="2">
        <f t="shared" si="1"/>
        <v>118</v>
      </c>
      <c r="B126" s="48" t="s">
        <v>90</v>
      </c>
      <c r="C126" s="7" t="s">
        <v>91</v>
      </c>
      <c r="D126" s="50">
        <v>4</v>
      </c>
      <c r="E126" s="50"/>
      <c r="F126" s="50"/>
      <c r="G126" s="23"/>
    </row>
  </sheetData>
  <mergeCells count="11">
    <mergeCell ref="A3:A6"/>
    <mergeCell ref="B3:B6"/>
    <mergeCell ref="C3:C6"/>
    <mergeCell ref="D3:D6"/>
    <mergeCell ref="E3:E6"/>
    <mergeCell ref="E1:G1"/>
    <mergeCell ref="E2:G2"/>
    <mergeCell ref="G42:G43"/>
    <mergeCell ref="G3:G6"/>
    <mergeCell ref="B8:G8"/>
    <mergeCell ref="F3:F6"/>
  </mergeCells>
  <hyperlinks>
    <hyperlink ref="G102" r:id="rId1" display="https://mircli.ru/KeyWarm-LTV20-6/" xr:uid="{4B38201B-53E2-47C3-A646-013829BA59ED}"/>
  </hyperlinks>
  <pageMargins left="0.7" right="0.7" top="0.75" bottom="0.75" header="0.3" footer="0.3"/>
  <pageSetup paperSize="9" fitToHeight="0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Свод</vt:lpstr>
      <vt:lpstr>Лист1</vt:lpstr>
      <vt:lpstr>Свод!Область_печати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2024-05-20T09:33:56Z</cp:lastPrinted>
  <dcterms:created xsi:type="dcterms:W3CDTF">2024-02-26T16:38:11Z</dcterms:created>
  <dcterms:modified xsi:type="dcterms:W3CDTF">2024-06-20T11:32:42Z</dcterms:modified>
</cp:coreProperties>
</file>